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cam-v6.0-ceew-git\input\India_NDC\"/>
    </mc:Choice>
  </mc:AlternateContent>
  <bookViews>
    <workbookView xWindow="0" yWindow="0" windowWidth="19200" windowHeight="6930" firstSheet="1" activeTab="2"/>
  </bookViews>
  <sheets>
    <sheet name="RPS+NZ" sheetId="1" r:id="rId1"/>
    <sheet name="NZOnly" sheetId="2" r:id="rId2"/>
    <sheet name="COmparison" sheetId="3" r:id="rId3"/>
    <sheet name="Sheet1" sheetId="4" r:id="rId4"/>
  </sheets>
  <definedNames>
    <definedName name="_xlnm._FilterDatabase" localSheetId="3" hidden="1">Sheet1!$A$1:$B$1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" l="1"/>
  <c r="F18" i="3"/>
  <c r="G18" i="3"/>
  <c r="H18" i="3"/>
  <c r="I18" i="3"/>
  <c r="J18" i="3"/>
  <c r="K18" i="3"/>
  <c r="D18" i="3"/>
  <c r="C18" i="3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2" i="4"/>
  <c r="M17" i="3"/>
  <c r="N17" i="3"/>
  <c r="O17" i="3"/>
  <c r="P17" i="3"/>
  <c r="Q17" i="3"/>
  <c r="R17" i="3"/>
  <c r="S17" i="3"/>
  <c r="L17" i="3"/>
  <c r="N15" i="2" l="1"/>
  <c r="O15" i="2"/>
  <c r="P15" i="2"/>
  <c r="Q15" i="2"/>
  <c r="M15" i="2"/>
  <c r="M3" i="2" l="1"/>
  <c r="N3" i="2"/>
  <c r="O3" i="2"/>
  <c r="P3" i="2"/>
  <c r="Q3" i="2"/>
  <c r="D10" i="2"/>
  <c r="E10" i="2"/>
  <c r="F10" i="2"/>
  <c r="G10" i="2"/>
  <c r="H10" i="2"/>
  <c r="I10" i="2"/>
  <c r="J10" i="2"/>
  <c r="Q10" i="2"/>
  <c r="C10" i="2"/>
  <c r="R3" i="2"/>
  <c r="P10" i="2" l="1"/>
  <c r="O10" i="2"/>
  <c r="N10" i="2"/>
  <c r="M10" i="2"/>
  <c r="T10" i="2"/>
  <c r="S10" i="2"/>
  <c r="R10" i="2"/>
  <c r="D24" i="1"/>
  <c r="E24" i="1"/>
  <c r="F24" i="1"/>
  <c r="G24" i="1"/>
  <c r="H24" i="1"/>
  <c r="I24" i="1"/>
  <c r="J24" i="1"/>
  <c r="K24" i="1"/>
  <c r="N24" i="1" s="1"/>
  <c r="C24" i="1"/>
  <c r="R19" i="1"/>
  <c r="O19" i="1"/>
  <c r="P19" i="1"/>
  <c r="Q19" i="1"/>
  <c r="N19" i="1"/>
  <c r="M19" i="1"/>
  <c r="P3" i="1"/>
  <c r="Q3" i="1"/>
  <c r="R3" i="1"/>
  <c r="O3" i="1"/>
  <c r="N3" i="1"/>
  <c r="M3" i="1"/>
  <c r="O14" i="1"/>
  <c r="P14" i="1"/>
  <c r="Q14" i="1"/>
  <c r="R14" i="1"/>
  <c r="S14" i="1"/>
  <c r="T14" i="1"/>
  <c r="N14" i="1"/>
  <c r="D14" i="1"/>
  <c r="E14" i="1"/>
  <c r="F14" i="1"/>
  <c r="G14" i="1"/>
  <c r="H14" i="1"/>
  <c r="I14" i="1"/>
  <c r="J14" i="1"/>
  <c r="K14" i="1"/>
  <c r="C14" i="1"/>
  <c r="D8" i="1"/>
  <c r="E8" i="1"/>
  <c r="F8" i="1"/>
  <c r="G8" i="1"/>
  <c r="H8" i="1"/>
  <c r="I8" i="1"/>
  <c r="J8" i="1"/>
  <c r="K8" i="1"/>
  <c r="C8" i="1"/>
  <c r="T24" i="1" l="1"/>
  <c r="M24" i="1"/>
  <c r="S24" i="1"/>
  <c r="R24" i="1"/>
  <c r="Q24" i="1"/>
  <c r="P24" i="1"/>
  <c r="O24" i="1"/>
  <c r="L14" i="1"/>
</calcChain>
</file>

<file path=xl/sharedStrings.xml><?xml version="1.0" encoding="utf-8"?>
<sst xmlns="http://schemas.openxmlformats.org/spreadsheetml/2006/main" count="150" uniqueCount="51">
  <si>
    <t>CO2 emissions by region</t>
  </si>
  <si>
    <t>scenario</t>
  </si>
  <si>
    <t>region</t>
  </si>
  <si>
    <t>Units</t>
  </si>
  <si>
    <t>RPSOnly_Scen2,date=2023-3-1T17:59:50+05:30</t>
  </si>
  <si>
    <t>India</t>
  </si>
  <si>
    <t>MTC</t>
  </si>
  <si>
    <t>All region</t>
  </si>
  <si>
    <t>ROW</t>
  </si>
  <si>
    <t>Peaking in 2040 for ROW</t>
  </si>
  <si>
    <t>NZ+RPS,date=2023-4-1T13:53:18+05:30</t>
  </si>
  <si>
    <t>After new backup file changes</t>
  </si>
  <si>
    <t>IndiaNZ_Scen1,date=2022-30-12T14:06:13+06:030</t>
  </si>
  <si>
    <t>IndiaNZ_Scen1,date=2022-30-12T14:06:13+06:031</t>
  </si>
  <si>
    <t>India_NZ,date=2023-24-1T13:30:41+05:30</t>
  </si>
  <si>
    <t>New NZ after changing GDP and industry income elasticities</t>
  </si>
  <si>
    <t>India_NoConstraint,date=2023-23-2T10:10:01+06:030</t>
  </si>
  <si>
    <t>USA</t>
  </si>
  <si>
    <t>name</t>
  </si>
  <si>
    <t>Africa_Eastern</t>
  </si>
  <si>
    <t>Africa_Northern</t>
  </si>
  <si>
    <t>Africa_Southern</t>
  </si>
  <si>
    <t>Africa_Western</t>
  </si>
  <si>
    <t>Australia_NZ</t>
  </si>
  <si>
    <t>Brazil</t>
  </si>
  <si>
    <t>Canada</t>
  </si>
  <si>
    <t>Central America and Caribbean</t>
  </si>
  <si>
    <t>Central Asia</t>
  </si>
  <si>
    <t>China</t>
  </si>
  <si>
    <t>EU-12</t>
  </si>
  <si>
    <t>EU-15</t>
  </si>
  <si>
    <t>Europe_Eastern</t>
  </si>
  <si>
    <t>Europe_Non_EU</t>
  </si>
  <si>
    <t>European Free Trade Association</t>
  </si>
  <si>
    <t>Indonesia</t>
  </si>
  <si>
    <t>Japan</t>
  </si>
  <si>
    <t>Mexico</t>
  </si>
  <si>
    <t>Middle East</t>
  </si>
  <si>
    <t>Pakistan</t>
  </si>
  <si>
    <t>Russia</t>
  </si>
  <si>
    <t>South Africa</t>
  </si>
  <si>
    <t>South America_Northern</t>
  </si>
  <si>
    <t>South America_Southern</t>
  </si>
  <si>
    <t>South Asia</t>
  </si>
  <si>
    <t>South Korea</t>
  </si>
  <si>
    <t>Southeast Asia</t>
  </si>
  <si>
    <t>Taiwan</t>
  </si>
  <si>
    <t>Argentina</t>
  </si>
  <si>
    <t>Colombia</t>
  </si>
  <si>
    <t>India_NoConstraint,date=2023-23-2T12:05:11+06:030</t>
  </si>
  <si>
    <t>India_NoConstraint,date=2023-7-3T16:16:57+06:030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</si>
</sst>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164" fontId="0" fillId="0" borderId="0" xfId="0" applyNumberFormat="1"/>
    <xf numFmtId="1" fontId="0" fillId="0" borderId="0" xfId="0" applyNumberFormat="1"/>
    <xf numFmtId="0" fontId="0" fillId="5" borderId="0" xfId="0" applyFill="1"/>
    <xf numFmtId="9" fontId="0" fillId="0" borderId="0" xfId="1" applyFont="1"/>
    <xf numFmtId="0" fontId="2" fillId="0" borderId="0" xfId="0" applyFont="1"/>
    <xf numFmtId="1" fontId="0" fillId="2" borderId="0" xfId="0" applyNumberFormat="1" applyFill="1"/>
    <xf numFmtId="0" fontId="0" fillId="0" borderId="0" xfId="1" applyNumberFormat="1" applyFont="1"/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opLeftCell="B13" workbookViewId="0">
      <selection activeCell="K19" sqref="K19"/>
    </sheetView>
  </sheetViews>
  <sheetFormatPr defaultRowHeight="14.5" x14ac:dyDescent="0.35"/>
  <cols>
    <col min="1" max="1" width="12.90625" customWidth="1"/>
  </cols>
  <sheetData>
    <row r="1" spans="1:24" x14ac:dyDescent="0.35">
      <c r="A1" t="s">
        <v>0</v>
      </c>
    </row>
    <row r="2" spans="1:24" x14ac:dyDescent="0.35">
      <c r="A2" t="s">
        <v>1</v>
      </c>
      <c r="B2" t="s">
        <v>2</v>
      </c>
      <c r="C2" s="1">
        <v>1990</v>
      </c>
      <c r="D2" s="1">
        <v>2005</v>
      </c>
      <c r="E2" s="1">
        <v>2010</v>
      </c>
      <c r="F2" s="1">
        <v>2015</v>
      </c>
      <c r="G2" s="1">
        <v>2020</v>
      </c>
      <c r="H2" s="1">
        <v>2025</v>
      </c>
      <c r="I2" s="1">
        <v>2030</v>
      </c>
      <c r="J2" s="1">
        <v>2035</v>
      </c>
      <c r="K2" s="1">
        <v>2040</v>
      </c>
      <c r="L2">
        <v>2070</v>
      </c>
      <c r="M2">
        <v>2045</v>
      </c>
      <c r="N2" s="2">
        <v>2050</v>
      </c>
      <c r="O2">
        <v>2055</v>
      </c>
      <c r="P2" s="2">
        <v>2060</v>
      </c>
      <c r="Q2">
        <v>2065</v>
      </c>
      <c r="R2" s="2">
        <v>2070</v>
      </c>
    </row>
    <row r="3" spans="1:24" x14ac:dyDescent="0.35">
      <c r="A3" t="s">
        <v>4</v>
      </c>
      <c r="B3" t="s">
        <v>5</v>
      </c>
      <c r="C3" s="1">
        <v>162.91283410715999</v>
      </c>
      <c r="D3" s="1">
        <v>336.15795273330002</v>
      </c>
      <c r="E3" s="1">
        <v>493.33151433099999</v>
      </c>
      <c r="F3" s="1">
        <v>625.17294149999998</v>
      </c>
      <c r="G3" s="1">
        <v>691.58736506925698</v>
      </c>
      <c r="H3" s="1">
        <v>874.32503612673395</v>
      </c>
      <c r="I3" s="1">
        <v>1092.5734924518099</v>
      </c>
      <c r="J3" s="1">
        <v>1293.7663271515601</v>
      </c>
      <c r="K3" s="1">
        <v>1458.6261452457099</v>
      </c>
      <c r="L3">
        <v>0.01</v>
      </c>
      <c r="M3">
        <f>TREND($K$3:$L$3,K2:L2,M2)</f>
        <v>1215.5234543714323</v>
      </c>
      <c r="N3">
        <f>TREND($K$3:$L$3,$K$2:$L$2,N2)</f>
        <v>972.42076349713898</v>
      </c>
      <c r="O3">
        <f>TREND($K$3:$L$3,$K$2:$L$2,O2)</f>
        <v>729.3180726228602</v>
      </c>
      <c r="P3">
        <f t="shared" ref="P3:R3" si="0">TREND($K$3:$L$3,$K$2:$L$2,P2)</f>
        <v>486.21538174856687</v>
      </c>
      <c r="Q3">
        <f t="shared" si="0"/>
        <v>243.11269087428809</v>
      </c>
      <c r="R3">
        <f t="shared" si="0"/>
        <v>1.0000000009313226E-2</v>
      </c>
    </row>
    <row r="5" spans="1:24" x14ac:dyDescent="0.35">
      <c r="A5" t="s">
        <v>0</v>
      </c>
      <c r="D5" t="s">
        <v>9</v>
      </c>
    </row>
    <row r="6" spans="1:24" x14ac:dyDescent="0.35">
      <c r="A6" t="s">
        <v>1</v>
      </c>
      <c r="B6" t="s">
        <v>2</v>
      </c>
      <c r="C6">
        <v>1990</v>
      </c>
      <c r="D6">
        <v>2005</v>
      </c>
      <c r="E6">
        <v>2010</v>
      </c>
      <c r="F6">
        <v>2015</v>
      </c>
      <c r="G6">
        <v>2020</v>
      </c>
      <c r="H6">
        <v>2025</v>
      </c>
      <c r="I6">
        <v>2030</v>
      </c>
      <c r="J6">
        <v>2035</v>
      </c>
      <c r="K6">
        <v>2040</v>
      </c>
      <c r="L6">
        <v>2080</v>
      </c>
      <c r="M6">
        <v>2045</v>
      </c>
      <c r="N6" s="2">
        <v>2050</v>
      </c>
      <c r="O6">
        <v>2055</v>
      </c>
      <c r="P6" s="2">
        <v>2060</v>
      </c>
      <c r="Q6">
        <v>2065</v>
      </c>
      <c r="R6" s="2">
        <v>2070</v>
      </c>
      <c r="S6">
        <v>2075</v>
      </c>
      <c r="T6" s="2">
        <v>2080</v>
      </c>
    </row>
    <row r="7" spans="1:24" x14ac:dyDescent="0.35">
      <c r="A7" t="s">
        <v>4</v>
      </c>
      <c r="B7" s="1" t="s">
        <v>7</v>
      </c>
      <c r="C7" s="1">
        <v>6046.3021729594302</v>
      </c>
      <c r="D7" s="1">
        <v>8045.71150511209</v>
      </c>
      <c r="E7" s="1">
        <v>9150.3144076383796</v>
      </c>
      <c r="F7" s="1">
        <v>9715.7067936474305</v>
      </c>
      <c r="G7" s="1">
        <v>10509.8058650485</v>
      </c>
      <c r="H7" s="1">
        <v>11149.462774612901</v>
      </c>
      <c r="I7" s="1">
        <v>11737.132536408</v>
      </c>
      <c r="J7" s="1">
        <v>12146.4108588204</v>
      </c>
      <c r="K7" s="1">
        <v>12470.5052788174</v>
      </c>
      <c r="L7" s="3">
        <v>0.01</v>
      </c>
      <c r="M7">
        <v>12999.553047949599</v>
      </c>
      <c r="O7" s="3"/>
      <c r="P7" s="3"/>
      <c r="Q7" s="3"/>
      <c r="R7" s="3"/>
      <c r="S7" s="3"/>
      <c r="T7" s="3"/>
    </row>
    <row r="8" spans="1:24" x14ac:dyDescent="0.35">
      <c r="B8" s="1" t="s">
        <v>8</v>
      </c>
      <c r="C8" s="1">
        <f>C7-C3</f>
        <v>5883.3893388522702</v>
      </c>
      <c r="D8" s="1">
        <f t="shared" ref="D8:K8" si="1">D7-D3</f>
        <v>7709.5535523787903</v>
      </c>
      <c r="E8" s="1">
        <f t="shared" si="1"/>
        <v>8656.9828933073804</v>
      </c>
      <c r="F8" s="1">
        <f t="shared" si="1"/>
        <v>9090.5338521474296</v>
      </c>
      <c r="G8" s="1">
        <f t="shared" si="1"/>
        <v>9818.2184999792426</v>
      </c>
      <c r="H8" s="1">
        <f t="shared" si="1"/>
        <v>10275.137738486166</v>
      </c>
      <c r="I8" s="1">
        <f t="shared" si="1"/>
        <v>10644.559043956191</v>
      </c>
      <c r="J8" s="1">
        <f t="shared" si="1"/>
        <v>10852.644531668841</v>
      </c>
      <c r="K8" s="1">
        <f t="shared" si="1"/>
        <v>11011.879133571691</v>
      </c>
      <c r="L8" s="3">
        <v>0.01</v>
      </c>
      <c r="M8" s="3">
        <v>9635.395491875126</v>
      </c>
      <c r="N8" s="3">
        <v>8258.9118501786143</v>
      </c>
      <c r="O8" s="3">
        <v>6882.4282084822189</v>
      </c>
      <c r="P8" s="3">
        <v>5505.9445667858236</v>
      </c>
      <c r="Q8" s="3">
        <v>4129.4609250894282</v>
      </c>
      <c r="R8" s="3">
        <v>2752.9772833930328</v>
      </c>
      <c r="S8" s="3">
        <v>1376.4936416966375</v>
      </c>
      <c r="T8" s="3">
        <v>1.0000000242143869E-2</v>
      </c>
    </row>
    <row r="11" spans="1:24" x14ac:dyDescent="0.35">
      <c r="A11" t="s">
        <v>0</v>
      </c>
      <c r="X11" t="s">
        <v>3</v>
      </c>
    </row>
    <row r="12" spans="1:24" x14ac:dyDescent="0.35">
      <c r="A12" t="s">
        <v>1</v>
      </c>
      <c r="B12" t="s">
        <v>2</v>
      </c>
      <c r="C12">
        <v>1990</v>
      </c>
      <c r="D12">
        <v>2005</v>
      </c>
      <c r="E12">
        <v>2010</v>
      </c>
      <c r="F12">
        <v>2015</v>
      </c>
      <c r="G12">
        <v>2020</v>
      </c>
      <c r="H12">
        <v>2025</v>
      </c>
      <c r="I12">
        <v>2030</v>
      </c>
      <c r="J12">
        <v>2035</v>
      </c>
      <c r="K12">
        <v>2040</v>
      </c>
      <c r="L12">
        <v>2045</v>
      </c>
      <c r="M12">
        <v>2080</v>
      </c>
      <c r="N12" s="2">
        <v>2050</v>
      </c>
      <c r="O12">
        <v>2055</v>
      </c>
      <c r="P12" s="2">
        <v>2060</v>
      </c>
      <c r="Q12">
        <v>2065</v>
      </c>
      <c r="R12" s="2">
        <v>2070</v>
      </c>
      <c r="S12">
        <v>2075</v>
      </c>
      <c r="T12" s="2">
        <v>2080</v>
      </c>
      <c r="X12" t="s">
        <v>6</v>
      </c>
    </row>
    <row r="13" spans="1:24" x14ac:dyDescent="0.35">
      <c r="A13" t="s">
        <v>4</v>
      </c>
      <c r="B13" t="s">
        <v>7</v>
      </c>
      <c r="C13">
        <v>6046.3021729594302</v>
      </c>
      <c r="D13">
        <v>8045.71150511209</v>
      </c>
      <c r="E13">
        <v>9150.3144076383796</v>
      </c>
      <c r="F13">
        <v>9715.7067936474305</v>
      </c>
      <c r="G13">
        <v>10509.8058650485</v>
      </c>
      <c r="H13">
        <v>11149.462774612901</v>
      </c>
      <c r="I13">
        <v>11737.132536408</v>
      </c>
      <c r="J13">
        <v>12146.4108588204</v>
      </c>
      <c r="K13">
        <v>12470.5052788174</v>
      </c>
      <c r="L13">
        <v>12999.553047949599</v>
      </c>
      <c r="M13" s="3">
        <v>0.01</v>
      </c>
    </row>
    <row r="14" spans="1:24" x14ac:dyDescent="0.35">
      <c r="B14" t="s">
        <v>8</v>
      </c>
      <c r="C14">
        <f>C7-C3</f>
        <v>5883.3893388522702</v>
      </c>
      <c r="D14">
        <f t="shared" ref="D14:K14" si="2">D7-D3</f>
        <v>7709.5535523787903</v>
      </c>
      <c r="E14">
        <f t="shared" si="2"/>
        <v>8656.9828933073804</v>
      </c>
      <c r="F14">
        <f t="shared" si="2"/>
        <v>9090.5338521474296</v>
      </c>
      <c r="G14">
        <f t="shared" si="2"/>
        <v>9818.2184999792426</v>
      </c>
      <c r="H14">
        <f t="shared" si="2"/>
        <v>10275.137738486166</v>
      </c>
      <c r="I14">
        <f t="shared" si="2"/>
        <v>10644.559043956191</v>
      </c>
      <c r="J14">
        <f t="shared" si="2"/>
        <v>10852.644531668841</v>
      </c>
      <c r="K14">
        <f t="shared" si="2"/>
        <v>11011.879133571691</v>
      </c>
      <c r="L14">
        <f>L13-M3</f>
        <v>11784.029593578167</v>
      </c>
      <c r="N14">
        <f>TREND(L13:M13,L12:M12,N12)</f>
        <v>11142.475469671073</v>
      </c>
      <c r="O14" t="e">
        <f>TREND(M13:N13,M12:N12,O12)</f>
        <v>#VALUE!</v>
      </c>
      <c r="P14" t="e">
        <f t="shared" ref="P14:T14" si="3">TREND(N13:O13,N12:O12,P12)</f>
        <v>#VALUE!</v>
      </c>
      <c r="Q14" t="e">
        <f t="shared" si="3"/>
        <v>#VALUE!</v>
      </c>
      <c r="R14" t="e">
        <f t="shared" si="3"/>
        <v>#VALUE!</v>
      </c>
      <c r="S14" t="e">
        <f t="shared" si="3"/>
        <v>#VALUE!</v>
      </c>
      <c r="T14" t="e">
        <f t="shared" si="3"/>
        <v>#VALUE!</v>
      </c>
    </row>
    <row r="16" spans="1:24" x14ac:dyDescent="0.35">
      <c r="A16" s="11" t="s">
        <v>11</v>
      </c>
      <c r="B16" s="11"/>
      <c r="C16" s="11"/>
      <c r="D16" s="11"/>
      <c r="E16" s="11"/>
      <c r="F16" s="11"/>
    </row>
    <row r="17" spans="1:20" x14ac:dyDescent="0.35">
      <c r="A17" t="s">
        <v>0</v>
      </c>
    </row>
    <row r="18" spans="1:20" x14ac:dyDescent="0.35">
      <c r="A18" t="s">
        <v>1</v>
      </c>
      <c r="B18" t="s">
        <v>2</v>
      </c>
      <c r="C18">
        <v>1990</v>
      </c>
      <c r="D18">
        <v>2005</v>
      </c>
      <c r="E18">
        <v>2010</v>
      </c>
      <c r="F18">
        <v>2015</v>
      </c>
      <c r="G18">
        <v>2020</v>
      </c>
      <c r="H18">
        <v>2025</v>
      </c>
      <c r="I18">
        <v>2030</v>
      </c>
      <c r="J18">
        <v>2035</v>
      </c>
      <c r="K18">
        <v>2040</v>
      </c>
      <c r="L18">
        <v>2070</v>
      </c>
      <c r="M18">
        <v>2045</v>
      </c>
      <c r="N18" s="2">
        <v>2050</v>
      </c>
      <c r="O18">
        <v>2055</v>
      </c>
      <c r="P18" s="2">
        <v>2060</v>
      </c>
      <c r="Q18">
        <v>2065</v>
      </c>
      <c r="R18" s="2">
        <v>2070</v>
      </c>
    </row>
    <row r="19" spans="1:20" x14ac:dyDescent="0.35">
      <c r="A19" t="s">
        <v>10</v>
      </c>
      <c r="B19" t="s">
        <v>5</v>
      </c>
      <c r="C19">
        <v>162.91283410715999</v>
      </c>
      <c r="D19">
        <v>336.15795273330002</v>
      </c>
      <c r="E19">
        <v>493.33151433099999</v>
      </c>
      <c r="F19">
        <v>625.17279450000001</v>
      </c>
      <c r="G19">
        <v>705.30850214509496</v>
      </c>
      <c r="H19">
        <v>892.23698360869503</v>
      </c>
      <c r="I19">
        <v>1115.1799809218301</v>
      </c>
      <c r="J19">
        <v>1311.30897622866</v>
      </c>
      <c r="K19">
        <v>1276.73764105329</v>
      </c>
      <c r="L19">
        <v>0.01</v>
      </c>
      <c r="M19" s="5">
        <f>TREND($K$19:$L$19,$K$18:$L$18,M18)</f>
        <v>1063.9497008777398</v>
      </c>
      <c r="N19" s="5">
        <f>TREND($K$19:$L$19,$K$18:$L$18,N18)</f>
        <v>851.1617607021908</v>
      </c>
      <c r="O19" s="5">
        <f t="shared" ref="O19:R19" si="4">TREND($K$19:$L$19,$K$18:$L$18,O18)</f>
        <v>638.37382052664179</v>
      </c>
      <c r="P19" s="5">
        <f t="shared" si="4"/>
        <v>425.58588035109278</v>
      </c>
      <c r="Q19" s="5">
        <f t="shared" si="4"/>
        <v>212.79794017554377</v>
      </c>
      <c r="R19" s="5">
        <f t="shared" si="4"/>
        <v>9.9999999947613105E-3</v>
      </c>
    </row>
    <row r="21" spans="1:20" x14ac:dyDescent="0.35">
      <c r="A21" t="s">
        <v>0</v>
      </c>
    </row>
    <row r="22" spans="1:20" x14ac:dyDescent="0.35">
      <c r="A22" t="s">
        <v>1</v>
      </c>
      <c r="B22" t="s">
        <v>2</v>
      </c>
      <c r="C22">
        <v>1990</v>
      </c>
      <c r="D22">
        <v>2005</v>
      </c>
      <c r="E22">
        <v>2010</v>
      </c>
      <c r="F22">
        <v>2015</v>
      </c>
      <c r="G22">
        <v>2020</v>
      </c>
      <c r="H22">
        <v>2025</v>
      </c>
      <c r="I22">
        <v>2030</v>
      </c>
      <c r="J22">
        <v>2035</v>
      </c>
      <c r="K22">
        <v>2040</v>
      </c>
      <c r="L22">
        <v>2080</v>
      </c>
      <c r="M22">
        <v>2045</v>
      </c>
      <c r="N22" s="2">
        <v>2050</v>
      </c>
      <c r="O22">
        <v>2055</v>
      </c>
      <c r="P22" s="2">
        <v>2060</v>
      </c>
      <c r="Q22">
        <v>2065</v>
      </c>
      <c r="R22" s="2">
        <v>2070</v>
      </c>
      <c r="S22">
        <v>2075</v>
      </c>
      <c r="T22" s="2">
        <v>2080</v>
      </c>
    </row>
    <row r="23" spans="1:20" x14ac:dyDescent="0.35">
      <c r="A23" t="s">
        <v>10</v>
      </c>
      <c r="B23" t="s">
        <v>7</v>
      </c>
      <c r="C23">
        <v>6046.3021729594302</v>
      </c>
      <c r="D23">
        <v>8045.71150511209</v>
      </c>
      <c r="E23">
        <v>9150.3144076383796</v>
      </c>
      <c r="F23">
        <v>9715.7066466474298</v>
      </c>
      <c r="G23">
        <v>10522.644662601801</v>
      </c>
      <c r="H23">
        <v>11163.904744515599</v>
      </c>
      <c r="I23">
        <v>11751.4663023189</v>
      </c>
      <c r="J23">
        <v>12145.453653815901</v>
      </c>
      <c r="K23">
        <v>12428.3841273874</v>
      </c>
      <c r="L23">
        <v>0.01</v>
      </c>
    </row>
    <row r="24" spans="1:20" x14ac:dyDescent="0.35">
      <c r="B24" t="s">
        <v>8</v>
      </c>
      <c r="C24">
        <f>C23-C19</f>
        <v>5883.3893388522702</v>
      </c>
      <c r="D24">
        <f t="shared" ref="D24:K24" si="5">D23-D19</f>
        <v>7709.5535523787903</v>
      </c>
      <c r="E24">
        <f t="shared" si="5"/>
        <v>8656.9828933073804</v>
      </c>
      <c r="F24">
        <f t="shared" si="5"/>
        <v>9090.5338521474296</v>
      </c>
      <c r="G24">
        <f t="shared" si="5"/>
        <v>9817.3361604567053</v>
      </c>
      <c r="H24">
        <f t="shared" si="5"/>
        <v>10271.667760906905</v>
      </c>
      <c r="I24">
        <f t="shared" si="5"/>
        <v>10636.28632139707</v>
      </c>
      <c r="J24">
        <f t="shared" si="5"/>
        <v>10834.144677587241</v>
      </c>
      <c r="K24">
        <f t="shared" si="5"/>
        <v>11151.64648633411</v>
      </c>
      <c r="L24">
        <v>0.01</v>
      </c>
      <c r="M24">
        <f>TREND($K$24:$L$24,$K$22:$L$22,M22)</f>
        <v>9757.6919255423127</v>
      </c>
      <c r="N24">
        <f t="shared" ref="N24:T24" si="6">TREND($K$24:$L$24,$K$22:$L$22,N22)</f>
        <v>8363.7373647504719</v>
      </c>
      <c r="O24">
        <f t="shared" si="6"/>
        <v>6969.7828039587475</v>
      </c>
      <c r="P24">
        <f t="shared" si="6"/>
        <v>5575.8282431670232</v>
      </c>
      <c r="Q24">
        <f t="shared" si="6"/>
        <v>4181.8736823751824</v>
      </c>
      <c r="R24">
        <f t="shared" si="6"/>
        <v>2787.919121583458</v>
      </c>
      <c r="S24">
        <f t="shared" si="6"/>
        <v>1393.9645607917337</v>
      </c>
      <c r="T24">
        <f t="shared" si="6"/>
        <v>9.9999998928979039E-3</v>
      </c>
    </row>
  </sheetData>
  <mergeCells count="1">
    <mergeCell ref="A16:F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H11" sqref="H11"/>
    </sheetView>
  </sheetViews>
  <sheetFormatPr defaultRowHeight="14.5" x14ac:dyDescent="0.35"/>
  <cols>
    <col min="3" max="7" width="9.453125" bestFit="1" customWidth="1"/>
    <col min="8" max="8" width="10.36328125" bestFit="1" customWidth="1"/>
    <col min="9" max="11" width="10.453125" bestFit="1" customWidth="1"/>
    <col min="12" max="12" width="8.90625" bestFit="1" customWidth="1"/>
    <col min="13" max="14" width="10.453125" bestFit="1" customWidth="1"/>
    <col min="15" max="17" width="9.453125" bestFit="1" customWidth="1"/>
    <col min="18" max="19" width="9.36328125" bestFit="1" customWidth="1"/>
    <col min="20" max="20" width="8.81640625" bestFit="1" customWidth="1"/>
  </cols>
  <sheetData>
    <row r="1" spans="1:20" x14ac:dyDescent="0.35">
      <c r="A1" t="s">
        <v>0</v>
      </c>
    </row>
    <row r="2" spans="1:20" x14ac:dyDescent="0.35">
      <c r="A2" t="s">
        <v>1</v>
      </c>
      <c r="B2" t="s">
        <v>2</v>
      </c>
      <c r="C2">
        <v>1990</v>
      </c>
      <c r="D2">
        <v>2005</v>
      </c>
      <c r="E2">
        <v>2010</v>
      </c>
      <c r="F2">
        <v>2015</v>
      </c>
      <c r="G2">
        <v>2020</v>
      </c>
      <c r="H2">
        <v>2025</v>
      </c>
      <c r="I2">
        <v>2030</v>
      </c>
      <c r="J2">
        <v>2035</v>
      </c>
      <c r="K2">
        <v>2040</v>
      </c>
      <c r="L2">
        <v>2070</v>
      </c>
      <c r="M2">
        <v>2045</v>
      </c>
      <c r="N2">
        <v>2050</v>
      </c>
      <c r="O2">
        <v>2055</v>
      </c>
      <c r="P2">
        <v>2060</v>
      </c>
      <c r="Q2">
        <v>2065</v>
      </c>
      <c r="R2">
        <v>2070</v>
      </c>
    </row>
    <row r="3" spans="1:20" x14ac:dyDescent="0.35">
      <c r="A3" t="s">
        <v>12</v>
      </c>
      <c r="B3" t="s">
        <v>5</v>
      </c>
      <c r="C3" s="4">
        <v>162.91283410715999</v>
      </c>
      <c r="D3" s="4">
        <v>336.15795273330002</v>
      </c>
      <c r="E3" s="4">
        <v>493.33151433099999</v>
      </c>
      <c r="F3" s="4">
        <v>625.19596130999901</v>
      </c>
      <c r="G3" s="4">
        <v>719.92319215472105</v>
      </c>
      <c r="H3" s="4">
        <v>901.38255211376202</v>
      </c>
      <c r="I3" s="4">
        <v>1118.2440452419301</v>
      </c>
      <c r="J3" s="4">
        <v>1348.05595209789</v>
      </c>
      <c r="K3" s="4">
        <v>1580.9176243742399</v>
      </c>
      <c r="L3" s="4">
        <v>0.01</v>
      </c>
      <c r="M3" s="4">
        <f>TREND($K$3:$L$3,$K$2:$L$2,M2)</f>
        <v>1317.4330203118734</v>
      </c>
      <c r="N3" s="4">
        <f t="shared" ref="N3:Q3" si="0">TREND($K$3:$L$3,$K$2:$L$2,N2)</f>
        <v>1053.9484162495064</v>
      </c>
      <c r="O3" s="4">
        <f t="shared" si="0"/>
        <v>790.46381218712486</v>
      </c>
      <c r="P3" s="4">
        <f t="shared" si="0"/>
        <v>526.97920812475786</v>
      </c>
      <c r="Q3" s="4">
        <f t="shared" si="0"/>
        <v>263.49460406237631</v>
      </c>
      <c r="R3" s="4">
        <f>TREND($K$3:$L$3,$K$2:$L$2,R2)</f>
        <v>1.0000000009313226E-2</v>
      </c>
    </row>
    <row r="6" spans="1:20" x14ac:dyDescent="0.35">
      <c r="A6" t="s">
        <v>0</v>
      </c>
    </row>
    <row r="7" spans="1:20" x14ac:dyDescent="0.35">
      <c r="A7" t="s">
        <v>1</v>
      </c>
      <c r="B7" t="s">
        <v>2</v>
      </c>
      <c r="C7">
        <v>1990</v>
      </c>
      <c r="D7">
        <v>2005</v>
      </c>
      <c r="E7">
        <v>2010</v>
      </c>
      <c r="F7">
        <v>2015</v>
      </c>
      <c r="G7">
        <v>2020</v>
      </c>
      <c r="H7">
        <v>2025</v>
      </c>
      <c r="I7">
        <v>2030</v>
      </c>
      <c r="J7">
        <v>2035</v>
      </c>
      <c r="K7">
        <v>2040</v>
      </c>
      <c r="L7">
        <v>2080</v>
      </c>
      <c r="M7">
        <v>2045</v>
      </c>
      <c r="N7">
        <v>2050</v>
      </c>
      <c r="O7">
        <v>2055</v>
      </c>
      <c r="P7">
        <v>2060</v>
      </c>
      <c r="Q7">
        <v>2065</v>
      </c>
      <c r="R7">
        <v>2070</v>
      </c>
      <c r="S7">
        <v>2075</v>
      </c>
      <c r="T7">
        <v>2080</v>
      </c>
    </row>
    <row r="8" spans="1:20" x14ac:dyDescent="0.35">
      <c r="A8" t="s">
        <v>12</v>
      </c>
      <c r="B8" t="s">
        <v>7</v>
      </c>
      <c r="C8">
        <v>6046.3021729594302</v>
      </c>
      <c r="D8">
        <v>8045.71150511209</v>
      </c>
      <c r="E8">
        <v>9150.3144076383796</v>
      </c>
      <c r="F8">
        <v>9715.7068036474302</v>
      </c>
      <c r="G8">
        <v>10546.0877828626</v>
      </c>
      <c r="H8">
        <v>11216.3529303996</v>
      </c>
      <c r="I8">
        <v>11857.433028044201</v>
      </c>
      <c r="J8">
        <v>12373.0235536491</v>
      </c>
      <c r="K8">
        <v>12856.163171006699</v>
      </c>
      <c r="L8">
        <v>0.01</v>
      </c>
      <c r="P8">
        <v>0</v>
      </c>
    </row>
    <row r="10" spans="1:20" x14ac:dyDescent="0.35">
      <c r="B10" t="s">
        <v>8</v>
      </c>
      <c r="C10" s="4">
        <f>C8-C3</f>
        <v>5883.3893388522702</v>
      </c>
      <c r="D10" s="4">
        <f t="shared" ref="D10:K10" si="1">D8-D3</f>
        <v>7709.5535523787903</v>
      </c>
      <c r="E10" s="4">
        <f t="shared" si="1"/>
        <v>8656.9828933073804</v>
      </c>
      <c r="F10" s="4">
        <f t="shared" si="1"/>
        <v>9090.5108423374313</v>
      </c>
      <c r="G10" s="4">
        <f t="shared" si="1"/>
        <v>9826.1645907078782</v>
      </c>
      <c r="H10" s="4">
        <f t="shared" si="1"/>
        <v>10314.970378285838</v>
      </c>
      <c r="I10" s="4">
        <f t="shared" si="1"/>
        <v>10739.18898280227</v>
      </c>
      <c r="J10" s="4">
        <f t="shared" si="1"/>
        <v>11024.96760155121</v>
      </c>
      <c r="K10" s="4">
        <v>10761.130045503751</v>
      </c>
      <c r="L10" s="4">
        <v>0.01</v>
      </c>
      <c r="M10" s="4">
        <f>TREND($K$10:$L$10,$K$7:$L$7,M7)</f>
        <v>9415.990039815777</v>
      </c>
      <c r="N10" s="4">
        <f t="shared" ref="N10:T10" si="2">TREND($K$10:$L$10,$K$7:$L$7,N7)</f>
        <v>8070.8500341278268</v>
      </c>
      <c r="O10" s="4">
        <f t="shared" si="2"/>
        <v>6725.7100284398766</v>
      </c>
      <c r="P10" s="4">
        <f t="shared" si="2"/>
        <v>5380.5700227519264</v>
      </c>
      <c r="Q10" s="4">
        <f t="shared" si="2"/>
        <v>4035.4300170639763</v>
      </c>
      <c r="R10" s="4">
        <f t="shared" si="2"/>
        <v>2690.2900113760261</v>
      </c>
      <c r="S10" s="4">
        <f t="shared" si="2"/>
        <v>1345.1500056879595</v>
      </c>
      <c r="T10" s="4">
        <f t="shared" si="2"/>
        <v>1.0000000009313226E-2</v>
      </c>
    </row>
    <row r="12" spans="1:20" x14ac:dyDescent="0.35">
      <c r="A12" s="6" t="s">
        <v>15</v>
      </c>
      <c r="B12" s="6"/>
      <c r="C12" s="6"/>
      <c r="D12" s="6"/>
      <c r="E12" s="6"/>
    </row>
    <row r="13" spans="1:20" x14ac:dyDescent="0.35">
      <c r="A13" t="s">
        <v>0</v>
      </c>
    </row>
    <row r="14" spans="1:20" x14ac:dyDescent="0.35">
      <c r="A14" t="s">
        <v>1</v>
      </c>
      <c r="B14" t="s">
        <v>2</v>
      </c>
      <c r="C14">
        <v>1990</v>
      </c>
      <c r="D14">
        <v>2005</v>
      </c>
      <c r="E14">
        <v>2010</v>
      </c>
      <c r="F14">
        <v>2015</v>
      </c>
      <c r="G14">
        <v>2020</v>
      </c>
      <c r="H14">
        <v>2025</v>
      </c>
      <c r="I14">
        <v>2030</v>
      </c>
      <c r="J14">
        <v>2035</v>
      </c>
      <c r="K14">
        <v>2040</v>
      </c>
      <c r="L14">
        <v>2070</v>
      </c>
      <c r="M14">
        <v>2045</v>
      </c>
      <c r="N14">
        <v>2050</v>
      </c>
      <c r="O14">
        <v>2055</v>
      </c>
      <c r="P14">
        <v>2060</v>
      </c>
      <c r="Q14">
        <v>2065</v>
      </c>
      <c r="R14">
        <v>2070</v>
      </c>
    </row>
    <row r="15" spans="1:20" x14ac:dyDescent="0.35">
      <c r="A15" t="s">
        <v>14</v>
      </c>
      <c r="B15" t="s">
        <v>5</v>
      </c>
      <c r="C15">
        <v>162.91283410715999</v>
      </c>
      <c r="D15">
        <v>336.15795273330002</v>
      </c>
      <c r="E15">
        <v>493.33151433099999</v>
      </c>
      <c r="F15">
        <v>625.17296249999902</v>
      </c>
      <c r="G15">
        <v>707.67303663637995</v>
      </c>
      <c r="H15">
        <v>847.19036785036997</v>
      </c>
      <c r="I15">
        <v>1007.17804229071</v>
      </c>
      <c r="J15">
        <v>1171.5752754396301</v>
      </c>
      <c r="K15">
        <v>1257.4234165395501</v>
      </c>
      <c r="L15" s="4">
        <v>0.01</v>
      </c>
      <c r="M15">
        <f>TREND($K$15:$L$15,$K$14:$L$14,M14)</f>
        <v>1047.8545137829497</v>
      </c>
      <c r="N15">
        <f t="shared" ref="N15:Q15" si="3">TREND($K$15:$L$15,$K$14:$L$14,N14)</f>
        <v>838.28561102636741</v>
      </c>
      <c r="O15">
        <f t="shared" si="3"/>
        <v>628.71670826977061</v>
      </c>
      <c r="P15">
        <f t="shared" si="3"/>
        <v>419.14780551317381</v>
      </c>
      <c r="Q15">
        <f t="shared" si="3"/>
        <v>209.57890275659156</v>
      </c>
      <c r="R1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topLeftCell="J13" workbookViewId="0">
      <selection activeCell="P31" sqref="A29:P31"/>
    </sheetView>
  </sheetViews>
  <sheetFormatPr defaultRowHeight="14.5" x14ac:dyDescent="0.35"/>
  <cols>
    <col min="1" max="1" width="16.36328125" customWidth="1"/>
    <col min="12" max="12" width="10.36328125" bestFit="1" customWidth="1"/>
    <col min="13" max="17" width="9.453125" bestFit="1" customWidth="1"/>
    <col min="18" max="18" width="9.36328125" bestFit="1" customWidth="1"/>
  </cols>
  <sheetData>
    <row r="1" spans="1:19" x14ac:dyDescent="0.35">
      <c r="A1" t="s">
        <v>1</v>
      </c>
      <c r="B1" t="s">
        <v>2</v>
      </c>
      <c r="C1">
        <v>1990</v>
      </c>
      <c r="D1">
        <v>2005</v>
      </c>
      <c r="E1">
        <v>2010</v>
      </c>
      <c r="F1">
        <v>2015</v>
      </c>
      <c r="G1">
        <v>2020</v>
      </c>
      <c r="H1">
        <v>2025</v>
      </c>
      <c r="I1">
        <v>2030</v>
      </c>
      <c r="J1">
        <v>2035</v>
      </c>
      <c r="K1">
        <v>2040</v>
      </c>
      <c r="L1">
        <v>2045</v>
      </c>
      <c r="M1">
        <v>2050</v>
      </c>
      <c r="N1">
        <v>2055</v>
      </c>
      <c r="O1">
        <v>2060</v>
      </c>
      <c r="P1">
        <v>2065</v>
      </c>
      <c r="Q1">
        <v>2070</v>
      </c>
      <c r="R1">
        <v>2075</v>
      </c>
      <c r="S1">
        <v>2080</v>
      </c>
    </row>
    <row r="2" spans="1:19" x14ac:dyDescent="0.35">
      <c r="A2" t="s">
        <v>4</v>
      </c>
      <c r="B2" t="s">
        <v>5</v>
      </c>
      <c r="C2">
        <v>162.91283410715999</v>
      </c>
      <c r="D2">
        <v>336.15795273330002</v>
      </c>
      <c r="E2">
        <v>493.33151433099999</v>
      </c>
      <c r="F2">
        <v>625.17279450000001</v>
      </c>
      <c r="G2">
        <v>705.30850214509496</v>
      </c>
      <c r="H2">
        <v>892.23698360869503</v>
      </c>
      <c r="I2">
        <v>1115.1799809218301</v>
      </c>
      <c r="J2">
        <v>1311.30897622866</v>
      </c>
      <c r="K2">
        <v>1451.6330467738401</v>
      </c>
      <c r="L2">
        <v>1209.6958723115386</v>
      </c>
      <c r="M2">
        <v>967.7586978492327</v>
      </c>
      <c r="N2">
        <v>725.82152338692686</v>
      </c>
      <c r="O2">
        <v>483.88434892460646</v>
      </c>
      <c r="P2">
        <v>241.94717446230061</v>
      </c>
      <c r="Q2">
        <v>9.9999999947613105E-3</v>
      </c>
    </row>
    <row r="3" spans="1:19" x14ac:dyDescent="0.35">
      <c r="A3" t="s">
        <v>12</v>
      </c>
      <c r="B3" t="s">
        <v>5</v>
      </c>
      <c r="C3">
        <v>162.91283410715999</v>
      </c>
      <c r="D3">
        <v>336.15795273330002</v>
      </c>
      <c r="E3">
        <v>493.33151433099999</v>
      </c>
      <c r="F3">
        <v>625.17295149999995</v>
      </c>
      <c r="G3">
        <v>729.19969210947897</v>
      </c>
      <c r="H3">
        <v>945.02953265097199</v>
      </c>
      <c r="I3">
        <v>1221.4761203727901</v>
      </c>
      <c r="J3">
        <v>1538.9042120230199</v>
      </c>
      <c r="K3">
        <v>1877.9504838918799</v>
      </c>
      <c r="L3">
        <v>1564.9604032432399</v>
      </c>
      <c r="M3">
        <v>1251.9703225945996</v>
      </c>
      <c r="N3">
        <v>938.98024194594473</v>
      </c>
      <c r="O3">
        <v>625.99016129730444</v>
      </c>
      <c r="P3">
        <v>313.0000806486496</v>
      </c>
      <c r="Q3">
        <v>1.0000000009313226E-2</v>
      </c>
    </row>
    <row r="5" spans="1:19" x14ac:dyDescent="0.35">
      <c r="A5" t="s">
        <v>13</v>
      </c>
      <c r="B5" t="s">
        <v>8</v>
      </c>
      <c r="C5">
        <v>5883.3893388522702</v>
      </c>
      <c r="D5">
        <v>7709.5535523787903</v>
      </c>
      <c r="E5">
        <v>8656.9828933073804</v>
      </c>
      <c r="F5">
        <v>9090.5338521474296</v>
      </c>
      <c r="G5">
        <v>9816.8880907531202</v>
      </c>
      <c r="H5">
        <v>10271.323397748629</v>
      </c>
      <c r="I5">
        <v>10635.956907671411</v>
      </c>
      <c r="J5">
        <v>10834.119341626079</v>
      </c>
      <c r="K5">
        <v>10978.212687114819</v>
      </c>
      <c r="L5">
        <v>9605.9373512254097</v>
      </c>
      <c r="M5">
        <v>8233.6620153359836</v>
      </c>
      <c r="N5">
        <v>6861.386679446674</v>
      </c>
      <c r="O5">
        <v>5489.1113435573643</v>
      </c>
      <c r="P5">
        <v>4116.8360076679382</v>
      </c>
      <c r="Q5">
        <v>2744.5606717786286</v>
      </c>
      <c r="R5">
        <v>1372.2853358892025</v>
      </c>
      <c r="S5">
        <v>1.0000000009313226E-2</v>
      </c>
    </row>
    <row r="6" spans="1:19" x14ac:dyDescent="0.35">
      <c r="A6" t="s">
        <v>4</v>
      </c>
      <c r="B6" t="s">
        <v>8</v>
      </c>
      <c r="C6">
        <v>5883.3893388522702</v>
      </c>
      <c r="D6">
        <v>7709.5535523787903</v>
      </c>
      <c r="E6">
        <v>8656.9828933073804</v>
      </c>
      <c r="F6">
        <v>9090.5338521474296</v>
      </c>
      <c r="G6">
        <v>9817.3361604567053</v>
      </c>
      <c r="H6">
        <v>10271.667760906905</v>
      </c>
      <c r="I6">
        <v>10636.28632139707</v>
      </c>
      <c r="J6">
        <v>10834.144677587241</v>
      </c>
      <c r="K6">
        <v>10976.75108061356</v>
      </c>
      <c r="L6">
        <v>9604.6584455368575</v>
      </c>
      <c r="M6">
        <v>8232.565810460248</v>
      </c>
      <c r="N6">
        <v>6860.4731753835222</v>
      </c>
      <c r="O6">
        <v>5488.3805403067963</v>
      </c>
      <c r="P6">
        <v>4116.2879052300705</v>
      </c>
      <c r="Q6">
        <v>2744.195270153461</v>
      </c>
      <c r="R6">
        <v>1372.1026350767352</v>
      </c>
      <c r="S6">
        <v>1.0000000009313226E-2</v>
      </c>
    </row>
    <row r="10" spans="1:19" x14ac:dyDescent="0.35">
      <c r="A10" t="s">
        <v>0</v>
      </c>
    </row>
    <row r="11" spans="1:19" x14ac:dyDescent="0.35">
      <c r="A11" t="s">
        <v>1</v>
      </c>
      <c r="B11" t="s">
        <v>2</v>
      </c>
      <c r="C11">
        <v>1990</v>
      </c>
      <c r="D11">
        <v>2005</v>
      </c>
      <c r="E11">
        <v>2010</v>
      </c>
      <c r="F11">
        <v>2015</v>
      </c>
      <c r="G11">
        <v>2020</v>
      </c>
      <c r="H11">
        <v>2025</v>
      </c>
      <c r="I11">
        <v>2030</v>
      </c>
      <c r="J11">
        <v>2035</v>
      </c>
      <c r="K11">
        <v>2040</v>
      </c>
      <c r="L11">
        <v>2050</v>
      </c>
      <c r="M11">
        <v>2065</v>
      </c>
      <c r="N11">
        <v>2080</v>
      </c>
      <c r="O11">
        <v>2095</v>
      </c>
      <c r="P11" t="s">
        <v>3</v>
      </c>
    </row>
    <row r="12" spans="1:19" x14ac:dyDescent="0.35">
      <c r="A12" t="s">
        <v>49</v>
      </c>
      <c r="B12" t="s">
        <v>7</v>
      </c>
      <c r="C12">
        <v>5971.69183566024</v>
      </c>
      <c r="D12">
        <v>7956.2338118554999</v>
      </c>
      <c r="E12">
        <v>9051.5947628630693</v>
      </c>
      <c r="F12">
        <v>9611.8941107795908</v>
      </c>
      <c r="G12">
        <v>10333.182295881999</v>
      </c>
      <c r="H12">
        <v>10852.6173038868</v>
      </c>
      <c r="I12">
        <v>11291.4486062162</v>
      </c>
      <c r="J12">
        <v>11570.2506910388</v>
      </c>
      <c r="K12">
        <v>11810.5164456075</v>
      </c>
      <c r="L12">
        <v>0</v>
      </c>
      <c r="M12">
        <v>0</v>
      </c>
      <c r="N12">
        <v>0</v>
      </c>
      <c r="O12">
        <v>0</v>
      </c>
      <c r="P12" t="s">
        <v>6</v>
      </c>
    </row>
    <row r="15" spans="1:19" x14ac:dyDescent="0.35">
      <c r="A15" t="s">
        <v>0</v>
      </c>
    </row>
    <row r="16" spans="1:19" x14ac:dyDescent="0.35">
      <c r="A16" t="s">
        <v>1</v>
      </c>
      <c r="B16" t="s">
        <v>2</v>
      </c>
      <c r="C16">
        <v>1990</v>
      </c>
      <c r="D16">
        <v>2005</v>
      </c>
      <c r="E16">
        <v>2010</v>
      </c>
      <c r="F16">
        <v>2015</v>
      </c>
      <c r="G16">
        <v>2020</v>
      </c>
      <c r="H16">
        <v>2025</v>
      </c>
      <c r="I16">
        <v>2030</v>
      </c>
      <c r="J16">
        <v>2035</v>
      </c>
      <c r="K16">
        <v>2040</v>
      </c>
      <c r="L16" s="8">
        <v>2045</v>
      </c>
      <c r="M16" s="8">
        <v>2050</v>
      </c>
      <c r="N16" s="8">
        <v>2055</v>
      </c>
      <c r="O16" s="8">
        <v>2060</v>
      </c>
      <c r="P16" s="8">
        <v>2065</v>
      </c>
      <c r="Q16" s="8">
        <v>2070</v>
      </c>
      <c r="R16" s="8">
        <v>2075</v>
      </c>
      <c r="S16" s="8">
        <v>2080</v>
      </c>
    </row>
    <row r="17" spans="1:20" x14ac:dyDescent="0.35">
      <c r="A17" t="s">
        <v>16</v>
      </c>
      <c r="B17" t="s">
        <v>7</v>
      </c>
      <c r="C17">
        <v>5971.69183566024</v>
      </c>
      <c r="D17">
        <v>7956.2338118554999</v>
      </c>
      <c r="E17">
        <v>9051.5947628630693</v>
      </c>
      <c r="F17">
        <v>9611.89411076959</v>
      </c>
      <c r="G17">
        <v>10380.3089735103</v>
      </c>
      <c r="H17">
        <v>10928.885569481799</v>
      </c>
      <c r="I17">
        <v>11408.584842424199</v>
      </c>
      <c r="J17">
        <v>11731.8642222156</v>
      </c>
      <c r="K17">
        <v>12018.553462043301</v>
      </c>
      <c r="L17" s="5">
        <f>L18+L22</f>
        <v>10422.538699446333</v>
      </c>
      <c r="M17" s="5">
        <f t="shared" ref="M17:S17" si="0">M18+M22</f>
        <v>8876.0909618322767</v>
      </c>
      <c r="N17" s="5">
        <f t="shared" si="0"/>
        <v>7329.6432242182054</v>
      </c>
      <c r="O17" s="5">
        <f t="shared" si="0"/>
        <v>5783.1954866041488</v>
      </c>
      <c r="P17" s="5">
        <f t="shared" si="0"/>
        <v>4236.7477489900921</v>
      </c>
      <c r="Q17" s="5">
        <f t="shared" si="0"/>
        <v>2690.3000113760208</v>
      </c>
      <c r="R17" s="5">
        <f t="shared" si="0"/>
        <v>1345.1500056879595</v>
      </c>
      <c r="S17" s="5">
        <f t="shared" si="0"/>
        <v>0.01</v>
      </c>
    </row>
    <row r="18" spans="1:20" x14ac:dyDescent="0.35">
      <c r="B18" t="s">
        <v>8</v>
      </c>
      <c r="C18">
        <f>C17-C26</f>
        <v>5812.7299972190704</v>
      </c>
      <c r="D18">
        <f>D17-D26</f>
        <v>7626.0917319218997</v>
      </c>
      <c r="E18">
        <f t="shared" ref="E18:K18" si="1">E17-E26</f>
        <v>8565.5001464500692</v>
      </c>
      <c r="F18">
        <f t="shared" si="1"/>
        <v>8997.073082219591</v>
      </c>
      <c r="G18">
        <f t="shared" si="1"/>
        <v>9695.7171694685476</v>
      </c>
      <c r="H18">
        <f t="shared" si="1"/>
        <v>10119.871321536782</v>
      </c>
      <c r="I18">
        <f t="shared" si="1"/>
        <v>10454.85197341863</v>
      </c>
      <c r="J18">
        <f t="shared" si="1"/>
        <v>10629.607607217829</v>
      </c>
      <c r="K18">
        <f t="shared" si="1"/>
        <v>10761.130045503751</v>
      </c>
      <c r="L18" s="9">
        <v>9415.990039815777</v>
      </c>
      <c r="M18" s="9">
        <v>8070.8500341278268</v>
      </c>
      <c r="N18" s="9">
        <v>6725.7100284398766</v>
      </c>
      <c r="O18" s="9">
        <v>5380.5700227519264</v>
      </c>
      <c r="P18" s="9">
        <v>4035.4300170639763</v>
      </c>
      <c r="Q18" s="9">
        <v>2690.2900113760261</v>
      </c>
      <c r="R18" s="9">
        <v>1345.1500056879595</v>
      </c>
      <c r="S18" s="1">
        <v>0.01</v>
      </c>
    </row>
    <row r="20" spans="1:20" x14ac:dyDescent="0.35">
      <c r="A20" t="s">
        <v>0</v>
      </c>
    </row>
    <row r="21" spans="1:20" x14ac:dyDescent="0.35">
      <c r="A21" t="s">
        <v>1</v>
      </c>
      <c r="B21" t="s">
        <v>2</v>
      </c>
      <c r="C21">
        <v>1990</v>
      </c>
      <c r="D21">
        <v>2005</v>
      </c>
      <c r="E21">
        <v>2010</v>
      </c>
      <c r="F21">
        <v>2015</v>
      </c>
      <c r="G21">
        <v>2020</v>
      </c>
      <c r="H21">
        <v>2025</v>
      </c>
      <c r="I21">
        <v>2030</v>
      </c>
      <c r="J21">
        <v>2035</v>
      </c>
      <c r="K21">
        <v>2040</v>
      </c>
      <c r="L21" s="8">
        <v>2045</v>
      </c>
      <c r="M21" s="8">
        <v>2050</v>
      </c>
      <c r="N21" s="8">
        <v>2055</v>
      </c>
      <c r="O21" s="8">
        <v>2060</v>
      </c>
      <c r="P21" s="8">
        <v>2065</v>
      </c>
      <c r="Q21" s="8">
        <v>2070</v>
      </c>
    </row>
    <row r="22" spans="1:20" x14ac:dyDescent="0.35">
      <c r="A22" t="s">
        <v>49</v>
      </c>
      <c r="B22" t="s">
        <v>5</v>
      </c>
      <c r="C22">
        <v>158.96183844116999</v>
      </c>
      <c r="D22">
        <v>330.14207993359997</v>
      </c>
      <c r="E22">
        <v>486.09461641299998</v>
      </c>
      <c r="F22">
        <v>614.821162649999</v>
      </c>
      <c r="G22">
        <v>666.34436326468006</v>
      </c>
      <c r="H22">
        <v>793.96869555355204</v>
      </c>
      <c r="I22">
        <v>932.53861275455802</v>
      </c>
      <c r="J22">
        <v>1067.8003382601</v>
      </c>
      <c r="K22">
        <v>1207.8563915566699</v>
      </c>
      <c r="L22" s="9">
        <v>1006.5486596305564</v>
      </c>
      <c r="M22" s="9">
        <v>805.24092770444986</v>
      </c>
      <c r="N22" s="9">
        <v>603.93319577832881</v>
      </c>
      <c r="O22" s="9">
        <v>402.62546385222231</v>
      </c>
      <c r="P22" s="9">
        <v>201.31773192611581</v>
      </c>
      <c r="Q22" s="9">
        <v>9.9999999947613105E-3</v>
      </c>
    </row>
    <row r="24" spans="1:20" x14ac:dyDescent="0.35">
      <c r="A24" s="7" t="s">
        <v>0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20" x14ac:dyDescent="0.35">
      <c r="A25" t="s">
        <v>1</v>
      </c>
      <c r="B25" t="s">
        <v>2</v>
      </c>
      <c r="C25">
        <v>1990</v>
      </c>
      <c r="D25">
        <v>2005</v>
      </c>
      <c r="E25">
        <v>2010</v>
      </c>
      <c r="F25">
        <v>2015</v>
      </c>
      <c r="G25">
        <v>2020</v>
      </c>
      <c r="H25">
        <v>2025</v>
      </c>
      <c r="I25">
        <v>2030</v>
      </c>
      <c r="J25">
        <v>2035</v>
      </c>
      <c r="K25">
        <v>2040</v>
      </c>
      <c r="L25">
        <v>2045</v>
      </c>
      <c r="M25">
        <v>2050</v>
      </c>
      <c r="N25">
        <v>2055</v>
      </c>
      <c r="O25">
        <v>2060</v>
      </c>
      <c r="P25">
        <v>2065</v>
      </c>
      <c r="Q25">
        <v>2070</v>
      </c>
      <c r="R25">
        <v>2080</v>
      </c>
      <c r="S25">
        <v>2095</v>
      </c>
      <c r="T25" t="s">
        <v>3</v>
      </c>
    </row>
    <row r="26" spans="1:20" x14ac:dyDescent="0.35">
      <c r="A26" t="s">
        <v>50</v>
      </c>
      <c r="B26" t="s">
        <v>5</v>
      </c>
      <c r="C26">
        <v>158.96183844116999</v>
      </c>
      <c r="D26">
        <v>330.14207993359997</v>
      </c>
      <c r="E26">
        <v>486.09461641299998</v>
      </c>
      <c r="F26">
        <v>614.82102854999903</v>
      </c>
      <c r="G26">
        <v>684.59180404175299</v>
      </c>
      <c r="H26">
        <v>809.01424794501702</v>
      </c>
      <c r="I26">
        <v>953.73286900557002</v>
      </c>
      <c r="J26">
        <v>1102.2566149977699</v>
      </c>
      <c r="K26">
        <v>1257.4234165395501</v>
      </c>
      <c r="L26" s="9">
        <v>1047.8545137829497</v>
      </c>
      <c r="M26" s="9">
        <v>838.28561102636741</v>
      </c>
      <c r="N26" s="9">
        <v>628.71670826977061</v>
      </c>
      <c r="O26" s="9">
        <v>419.14780551317381</v>
      </c>
      <c r="P26" s="9">
        <v>209.57890275659156</v>
      </c>
      <c r="Q26" s="9">
        <v>0.01</v>
      </c>
      <c r="R26">
        <v>0</v>
      </c>
      <c r="S26">
        <v>0</v>
      </c>
      <c r="T26" t="s">
        <v>6</v>
      </c>
    </row>
    <row r="30" spans="1:20" x14ac:dyDescent="0.35">
      <c r="C30" s="10"/>
      <c r="D30" s="10"/>
      <c r="E30" s="10"/>
      <c r="F30" s="10"/>
      <c r="G30" s="10"/>
      <c r="H30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A28" sqref="A28"/>
    </sheetView>
  </sheetViews>
  <sheetFormatPr defaultRowHeight="14.5" x14ac:dyDescent="0.35"/>
  <cols>
    <col min="1" max="1" width="28.54296875" bestFit="1" customWidth="1"/>
    <col min="2" max="2" width="17.7265625" customWidth="1"/>
  </cols>
  <sheetData>
    <row r="1" spans="1:3" x14ac:dyDescent="0.35">
      <c r="A1" t="s">
        <v>18</v>
      </c>
      <c r="B1" t="s">
        <v>2</v>
      </c>
    </row>
    <row r="2" spans="1:3" x14ac:dyDescent="0.35">
      <c r="A2" t="s">
        <v>48</v>
      </c>
      <c r="B2" t="s">
        <v>19</v>
      </c>
      <c r="C2" t="str">
        <f>VLOOKUP(B2,$A$2:$B$33,1,)</f>
        <v>Africa_Eastern</v>
      </c>
    </row>
    <row r="3" spans="1:3" x14ac:dyDescent="0.35">
      <c r="A3" t="s">
        <v>47</v>
      </c>
      <c r="B3" t="s">
        <v>20</v>
      </c>
      <c r="C3" t="str">
        <f t="shared" ref="C3:C33" si="0">VLOOKUP(B3,$A$2:$B$33,1,)</f>
        <v>Africa_Northern</v>
      </c>
    </row>
    <row r="4" spans="1:3" x14ac:dyDescent="0.35">
      <c r="A4" t="s">
        <v>46</v>
      </c>
      <c r="B4" t="s">
        <v>21</v>
      </c>
      <c r="C4" t="str">
        <f t="shared" si="0"/>
        <v>Africa_Southern</v>
      </c>
    </row>
    <row r="5" spans="1:3" x14ac:dyDescent="0.35">
      <c r="A5" t="s">
        <v>45</v>
      </c>
      <c r="B5" t="s">
        <v>22</v>
      </c>
      <c r="C5" t="str">
        <f t="shared" si="0"/>
        <v>Africa_Western</v>
      </c>
    </row>
    <row r="6" spans="1:3" x14ac:dyDescent="0.35">
      <c r="A6" t="s">
        <v>44</v>
      </c>
      <c r="B6" t="s">
        <v>47</v>
      </c>
      <c r="C6" t="str">
        <f t="shared" si="0"/>
        <v>Argentina</v>
      </c>
    </row>
    <row r="7" spans="1:3" x14ac:dyDescent="0.35">
      <c r="A7" t="s">
        <v>43</v>
      </c>
      <c r="B7" t="s">
        <v>23</v>
      </c>
      <c r="C7" t="str">
        <f t="shared" si="0"/>
        <v>Australia_NZ</v>
      </c>
    </row>
    <row r="8" spans="1:3" x14ac:dyDescent="0.35">
      <c r="A8" t="s">
        <v>42</v>
      </c>
      <c r="B8" t="s">
        <v>24</v>
      </c>
      <c r="C8" t="str">
        <f t="shared" si="0"/>
        <v>Brazil</v>
      </c>
    </row>
    <row r="9" spans="1:3" x14ac:dyDescent="0.35">
      <c r="A9" t="s">
        <v>41</v>
      </c>
      <c r="B9" t="s">
        <v>25</v>
      </c>
      <c r="C9" t="str">
        <f t="shared" si="0"/>
        <v>Canada</v>
      </c>
    </row>
    <row r="10" spans="1:3" x14ac:dyDescent="0.35">
      <c r="A10" t="s">
        <v>40</v>
      </c>
      <c r="B10" t="s">
        <v>26</v>
      </c>
      <c r="C10" t="str">
        <f t="shared" si="0"/>
        <v>Central America and Caribbean</v>
      </c>
    </row>
    <row r="11" spans="1:3" x14ac:dyDescent="0.35">
      <c r="A11" t="s">
        <v>39</v>
      </c>
      <c r="B11" t="s">
        <v>27</v>
      </c>
      <c r="C11" t="str">
        <f t="shared" si="0"/>
        <v>Central Asia</v>
      </c>
    </row>
    <row r="12" spans="1:3" x14ac:dyDescent="0.35">
      <c r="A12" t="s">
        <v>38</v>
      </c>
      <c r="B12" t="s">
        <v>28</v>
      </c>
      <c r="C12" t="str">
        <f t="shared" si="0"/>
        <v>China</v>
      </c>
    </row>
    <row r="13" spans="1:3" x14ac:dyDescent="0.35">
      <c r="A13" t="s">
        <v>37</v>
      </c>
      <c r="B13" t="s">
        <v>48</v>
      </c>
      <c r="C13" t="str">
        <f t="shared" si="0"/>
        <v>Colombia</v>
      </c>
    </row>
    <row r="14" spans="1:3" x14ac:dyDescent="0.35">
      <c r="A14" t="s">
        <v>36</v>
      </c>
      <c r="B14" t="s">
        <v>29</v>
      </c>
      <c r="C14" t="str">
        <f t="shared" si="0"/>
        <v>EU-12</v>
      </c>
    </row>
    <row r="15" spans="1:3" x14ac:dyDescent="0.35">
      <c r="A15" t="s">
        <v>35</v>
      </c>
      <c r="B15" t="s">
        <v>30</v>
      </c>
      <c r="C15" t="str">
        <f t="shared" si="0"/>
        <v>EU-15</v>
      </c>
    </row>
    <row r="16" spans="1:3" x14ac:dyDescent="0.35">
      <c r="A16" t="s">
        <v>34</v>
      </c>
      <c r="B16" t="s">
        <v>31</v>
      </c>
      <c r="C16" t="str">
        <f t="shared" si="0"/>
        <v>Europe_Eastern</v>
      </c>
    </row>
    <row r="17" spans="1:3" x14ac:dyDescent="0.35">
      <c r="A17" t="s">
        <v>5</v>
      </c>
      <c r="B17" t="s">
        <v>32</v>
      </c>
      <c r="C17" t="str">
        <f t="shared" si="0"/>
        <v>Europe_Non_EU</v>
      </c>
    </row>
    <row r="18" spans="1:3" x14ac:dyDescent="0.35">
      <c r="A18" t="s">
        <v>33</v>
      </c>
      <c r="B18" t="s">
        <v>33</v>
      </c>
      <c r="C18" t="str">
        <f t="shared" si="0"/>
        <v>European Free Trade Association</v>
      </c>
    </row>
    <row r="19" spans="1:3" x14ac:dyDescent="0.35">
      <c r="A19" t="s">
        <v>32</v>
      </c>
      <c r="B19" t="s">
        <v>5</v>
      </c>
      <c r="C19" t="str">
        <f t="shared" si="0"/>
        <v>India</v>
      </c>
    </row>
    <row r="20" spans="1:3" x14ac:dyDescent="0.35">
      <c r="A20" t="s">
        <v>31</v>
      </c>
      <c r="B20" t="s">
        <v>34</v>
      </c>
      <c r="C20" t="str">
        <f t="shared" si="0"/>
        <v>Indonesia</v>
      </c>
    </row>
    <row r="21" spans="1:3" x14ac:dyDescent="0.35">
      <c r="A21" t="s">
        <v>30</v>
      </c>
      <c r="B21" t="s">
        <v>35</v>
      </c>
      <c r="C21" t="str">
        <f t="shared" si="0"/>
        <v>Japan</v>
      </c>
    </row>
    <row r="22" spans="1:3" x14ac:dyDescent="0.35">
      <c r="A22" t="s">
        <v>29</v>
      </c>
      <c r="B22" t="s">
        <v>36</v>
      </c>
      <c r="C22" t="str">
        <f t="shared" si="0"/>
        <v>Mexico</v>
      </c>
    </row>
    <row r="23" spans="1:3" x14ac:dyDescent="0.35">
      <c r="A23" t="s">
        <v>28</v>
      </c>
      <c r="B23" t="s">
        <v>37</v>
      </c>
      <c r="C23" t="str">
        <f t="shared" si="0"/>
        <v>Middle East</v>
      </c>
    </row>
    <row r="24" spans="1:3" x14ac:dyDescent="0.35">
      <c r="A24" t="s">
        <v>27</v>
      </c>
      <c r="B24" t="s">
        <v>38</v>
      </c>
      <c r="C24" t="str">
        <f t="shared" si="0"/>
        <v>Pakistan</v>
      </c>
    </row>
    <row r="25" spans="1:3" x14ac:dyDescent="0.35">
      <c r="A25" t="s">
        <v>26</v>
      </c>
      <c r="B25" t="s">
        <v>39</v>
      </c>
      <c r="C25" t="str">
        <f t="shared" si="0"/>
        <v>Russia</v>
      </c>
    </row>
    <row r="26" spans="1:3" x14ac:dyDescent="0.35">
      <c r="A26" t="s">
        <v>25</v>
      </c>
      <c r="B26" t="s">
        <v>40</v>
      </c>
      <c r="C26" t="str">
        <f t="shared" si="0"/>
        <v>South Africa</v>
      </c>
    </row>
    <row r="27" spans="1:3" x14ac:dyDescent="0.35">
      <c r="A27" t="s">
        <v>24</v>
      </c>
      <c r="B27" t="s">
        <v>41</v>
      </c>
      <c r="C27" t="str">
        <f t="shared" si="0"/>
        <v>South America_Northern</v>
      </c>
    </row>
    <row r="28" spans="1:3" x14ac:dyDescent="0.35">
      <c r="A28" t="s">
        <v>23</v>
      </c>
      <c r="B28" t="s">
        <v>42</v>
      </c>
      <c r="C28" t="str">
        <f t="shared" si="0"/>
        <v>South America_Southern</v>
      </c>
    </row>
    <row r="29" spans="1:3" x14ac:dyDescent="0.35">
      <c r="A29" t="s">
        <v>22</v>
      </c>
      <c r="B29" t="s">
        <v>43</v>
      </c>
      <c r="C29" t="str">
        <f t="shared" si="0"/>
        <v>South Asia</v>
      </c>
    </row>
    <row r="30" spans="1:3" x14ac:dyDescent="0.35">
      <c r="A30" t="s">
        <v>21</v>
      </c>
      <c r="B30" t="s">
        <v>44</v>
      </c>
      <c r="C30" t="str">
        <f t="shared" si="0"/>
        <v>South Korea</v>
      </c>
    </row>
    <row r="31" spans="1:3" x14ac:dyDescent="0.35">
      <c r="A31" t="s">
        <v>20</v>
      </c>
      <c r="B31" t="s">
        <v>45</v>
      </c>
      <c r="C31" t="str">
        <f t="shared" si="0"/>
        <v>Southeast Asia</v>
      </c>
    </row>
    <row r="32" spans="1:3" x14ac:dyDescent="0.35">
      <c r="A32" t="s">
        <v>19</v>
      </c>
      <c r="B32" t="s">
        <v>46</v>
      </c>
      <c r="C32" t="str">
        <f t="shared" si="0"/>
        <v>Taiwan</v>
      </c>
    </row>
    <row r="33" spans="1:3" x14ac:dyDescent="0.35">
      <c r="A33" t="s">
        <v>17</v>
      </c>
      <c r="B33" t="s">
        <v>17</v>
      </c>
      <c r="C33" t="str">
        <f t="shared" si="0"/>
        <v>USA</v>
      </c>
    </row>
  </sheetData>
  <autoFilter ref="A1:B1">
    <sortState ref="A2:C33">
      <sortCondition ref="B1"/>
    </sortState>
  </autoFilter>
  <sortState ref="A3:B3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RPS+NZ</vt:lpstr>
      <vt:lpstr>NZOnly</vt:lpstr>
      <vt:lpstr>COmparison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Malik</dc:creator>
  <cp:lastModifiedBy>Aman Malik</cp:lastModifiedBy>
  <dcterms:created xsi:type="dcterms:W3CDTF">2023-01-03T12:45:42Z</dcterms:created>
  <dcterms:modified xsi:type="dcterms:W3CDTF">2023-03-07T11:58:21Z</dcterms:modified>
</cp:coreProperties>
</file>