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68" windowWidth="18192" windowHeight="7680"/>
  </bookViews>
  <sheets>
    <sheet name="Data &amp; Metad" sheetId="1" r:id="rId1"/>
    <sheet name="2014 Hist comparison" sheetId="2" r:id="rId2"/>
    <sheet name="2014 Fit to model" sheetId="3" r:id="rId3"/>
    <sheet name="Sort" sheetId="4" r:id="rId4"/>
  </sheets>
  <calcPr calcId="145621"/>
</workbook>
</file>

<file path=xl/calcChain.xml><?xml version="1.0" encoding="utf-8"?>
<calcChain xmlns="http://schemas.openxmlformats.org/spreadsheetml/2006/main">
  <c r="E66" i="1" l="1"/>
  <c r="E67" i="1"/>
  <c r="K66" i="1"/>
  <c r="J66" i="1"/>
  <c r="B66" i="4" l="1"/>
  <c r="H13" i="4"/>
  <c r="H14" i="4" s="1"/>
  <c r="H15" i="4" s="1"/>
  <c r="H16" i="4" s="1"/>
  <c r="H17" i="4" s="1"/>
  <c r="H18" i="4" s="1"/>
  <c r="H19" i="4" s="1"/>
  <c r="H20" i="4" s="1"/>
  <c r="H21" i="4" s="1"/>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64" i="4" s="1"/>
  <c r="H12" i="4"/>
  <c r="H11" i="4"/>
</calcChain>
</file>

<file path=xl/comments1.xml><?xml version="1.0" encoding="utf-8"?>
<comments xmlns="http://schemas.openxmlformats.org/spreadsheetml/2006/main">
  <authors>
    <author>Phillip Mundy</author>
    <author>mundyp</author>
    <author>Federal employee</author>
  </authors>
  <commentList>
    <comment ref="A4" authorId="0">
      <text>
        <r>
          <rPr>
            <b/>
            <sz val="9"/>
            <color indexed="81"/>
            <rFont val="Tahoma"/>
            <family val="2"/>
          </rPr>
          <t>Phillip Mundy:</t>
        </r>
        <r>
          <rPr>
            <sz val="9"/>
            <color indexed="81"/>
            <rFont val="Tahoma"/>
            <family val="2"/>
          </rPr>
          <t xml:space="preserve">
http://www.arh.noaa.gov/clim/climate.php?stnid=PAOM&amp;mon=4&amp;yr=2010&amp;type=obs</t>
        </r>
      </text>
    </comment>
    <comment ref="A6" authorId="1">
      <text>
        <r>
          <rPr>
            <b/>
            <sz val="8"/>
            <color indexed="81"/>
            <rFont val="Tahoma"/>
            <family val="2"/>
          </rPr>
          <t>mundyp:</t>
        </r>
        <r>
          <rPr>
            <sz val="8"/>
            <color indexed="81"/>
            <rFont val="Tahoma"/>
            <family val="2"/>
          </rPr>
          <t xml:space="preserve">
NCEP, Climate Environmental Modeling Project. 2010. http://www.cpc.ncep.noaa.gov/products/wesley/reanalysis.html</t>
        </r>
      </text>
    </comment>
    <comment ref="E67" authorId="2">
      <text>
        <r>
          <rPr>
            <b/>
            <sz val="9"/>
            <color indexed="81"/>
            <rFont val="Tahoma"/>
            <family val="2"/>
          </rPr>
          <t>Federal employee:
Farenheit degrees</t>
        </r>
        <r>
          <rPr>
            <sz val="9"/>
            <color indexed="81"/>
            <rFont val="Tahoma"/>
            <family val="2"/>
          </rPr>
          <t xml:space="preserve">
http://www.arh.noaa.gov/clim/climate.php?stnid=PAOM&amp;mon=4&amp;yr=2015&amp;type=obs</t>
        </r>
      </text>
    </comment>
  </commentList>
</comments>
</file>

<file path=xl/sharedStrings.xml><?xml version="1.0" encoding="utf-8"?>
<sst xmlns="http://schemas.openxmlformats.org/spreadsheetml/2006/main" count="46" uniqueCount="38">
  <si>
    <t>YEAR_1</t>
  </si>
  <si>
    <t>MDJ_1</t>
  </si>
  <si>
    <t>FIFDJ_1</t>
  </si>
  <si>
    <t>QDJ_1</t>
  </si>
  <si>
    <t>AMATC_1</t>
  </si>
  <si>
    <t>PICE_1</t>
  </si>
  <si>
    <t>MSSTC_1</t>
  </si>
  <si>
    <t>Yukon River delta chinook timing and environmental variables: Contact Phil Mundy phil.mundy@noaa.gov 907-789-6001</t>
  </si>
  <si>
    <t>Multiple regression sources start at row 80</t>
  </si>
  <si>
    <t>Investigating the dependence of MDJ on the environmental variables AMATC, PICE, MIXM, MSSTC</t>
  </si>
  <si>
    <t>MDJ</t>
  </si>
  <si>
    <t>Statistic based on observations: Units are days. Median date in June of the daily catch per boat hour of commercial fishery in Y-1 (1961-1979) and the median date in June of daily catch per 100 fathom hours of test fishing at both Big Eddy and Middle Mouth  (Annual Management Reports ADFG)</t>
  </si>
  <si>
    <t>AMATC</t>
  </si>
  <si>
    <t>Observations: Units are degrees C. April Mean Air Temperature Nome National Weather Service. It is an arithmetic mean of the daily mean air temperatures in April at Nome NWS. Original units are degrees F.</t>
  </si>
  <si>
    <t>PICE</t>
  </si>
  <si>
    <t>Observations: Average percent Spring ice coverage. It is computed as the average of the daily percent ice cover in the holding area (166W-169W/62N-63N) between March 20-June 1. (Jinlun Zhang from National Ice Data Center records)</t>
  </si>
  <si>
    <t>MSSTC</t>
  </si>
  <si>
    <t xml:space="preserve">Model data: NCEP:  Units degrees C. Skin temperature at 63.1 N, 165.5 W from the NCEP Reanalysis.  Converted to C from original units in K.  This parameter refers to the estimated temperature of the surface of the ice when present,  and the SST when ice is absent. http://www.esrl.noaa.gov/psd/data/reanalysis/reanalysis.shtml </t>
  </si>
  <si>
    <t>FIFDJ</t>
  </si>
  <si>
    <t>Statistic based on observations: Units are days. Fifteenth percentile date in June of the daily catch per boat hour of commercial fishery in Y-1 (1961-1979) and the fifteenth percentile date in June of daily catch per 100 fathom hours of test fishing at both Big Eddy and Middle Mouth  (Annual Management Reports ADFG)</t>
  </si>
  <si>
    <t>QDJ</t>
  </si>
  <si>
    <t>Statistic based on observations: Units are days. twenty-fifth percentile date in June of the daily catch per boat hour of commercial fishery in Y-1 (1961-1979) and the fifteenth percentile date in June of daily catch per 100 fathom hours of test fishing at both Big Eddy and Middle Mouth  (Annual Management Reports ADFG)</t>
  </si>
  <si>
    <t>THESE DATA WERE USED FOR THE REGRESSION MODELS FOR THE 2014 FORECAST</t>
  </si>
  <si>
    <t>STAT PACKAGE WAS MINITAB</t>
  </si>
  <si>
    <t>Date</t>
  </si>
  <si>
    <t>1996 CPUE Cumulative</t>
  </si>
  <si>
    <t>1985 CPUE Cumulative</t>
  </si>
  <si>
    <t>2010 CPUE Cumulative</t>
  </si>
  <si>
    <t>1989 - 2011 Avg CPUE</t>
  </si>
  <si>
    <t>2012 CPUE Cumulative</t>
  </si>
  <si>
    <t>2013 CPUE Cumulative</t>
  </si>
  <si>
    <t>2014 CPUE Cumulative</t>
  </si>
  <si>
    <t>https://docs.google.com/a/noaa.gov/spreadsheet/ccc?key=0Al-a8ph11tBbdHlzTS1MR0VJVzFOcGhwOS1vUHJQSFE&amp;usp=drive_web#gid=1</t>
  </si>
  <si>
    <t>Data posted on AOOS forecasting web page</t>
  </si>
  <si>
    <t>Spreadsheet</t>
  </si>
  <si>
    <t>Forecast Percentiles</t>
  </si>
  <si>
    <t>Modeled Cumulative Percentiles</t>
  </si>
  <si>
    <t>Estimated Percentage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</si>
</sst>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0" x14ac:knownFonts="1">
    <font>
      <sz val="11"/>
      <color theme="1"/>
      <name val="Calibri"/>
      <family val="2"/>
      <scheme val="minor"/>
    </font>
    <font>
      <sz val="11"/>
      <color theme="1"/>
      <name val="Calibri"/>
      <family val="2"/>
      <scheme val="minor"/>
    </font>
    <font>
      <sz val="10"/>
      <name val="Arial"/>
      <family val="2"/>
    </font>
    <font>
      <b/>
      <sz val="9"/>
      <color indexed="81"/>
      <name val="Tahoma"/>
      <family val="2"/>
    </font>
    <font>
      <sz val="9"/>
      <color indexed="81"/>
      <name val="Tahoma"/>
      <family val="2"/>
    </font>
    <font>
      <b/>
      <sz val="8"/>
      <color indexed="81"/>
      <name val="Tahoma"/>
      <family val="2"/>
    </font>
    <font>
      <sz val="8"/>
      <color indexed="81"/>
      <name val="Tahoma"/>
      <family val="2"/>
    </font>
    <font>
      <b/>
      <sz val="8"/>
      <color rgb="FF000000"/>
      <name val="Arial"/>
      <family val="2"/>
    </font>
    <font>
      <sz val="8"/>
      <color theme="1"/>
      <name val="Arial"/>
      <family val="2"/>
    </font>
    <font>
      <sz val="8"/>
      <color rgb="FF000000"/>
      <name val="Arial"/>
      <family val="2"/>
    </font>
  </fonts>
  <fills count="5">
    <fill>
      <patternFill patternType="none"/>
    </fill>
    <fill>
      <patternFill patternType="gray125"/>
    </fill>
    <fill>
      <patternFill patternType="solid">
        <fgColor rgb="FFA4C2F4"/>
        <bgColor indexed="64"/>
      </patternFill>
    </fill>
    <fill>
      <patternFill patternType="solid">
        <fgColor rgb="FFCFE2F3"/>
        <bgColor indexed="64"/>
      </patternFill>
    </fill>
    <fill>
      <patternFill patternType="solid">
        <fgColor rgb="FF9FC5E8"/>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0">
    <xf numFmtId="0" fontId="0" fillId="0" borderId="0" xfId="0"/>
    <xf numFmtId="1" fontId="1" fillId="0" borderId="0" xfId="0" applyNumberFormat="1" applyFont="1"/>
    <xf numFmtId="164" fontId="1" fillId="0" borderId="0" xfId="0" applyNumberFormat="1" applyFont="1"/>
    <xf numFmtId="165" fontId="1" fillId="0" borderId="0" xfId="0" applyNumberFormat="1" applyFont="1"/>
    <xf numFmtId="0" fontId="1" fillId="0" borderId="0" xfId="0" applyFont="1"/>
    <xf numFmtId="2" fontId="2" fillId="0" borderId="0" xfId="0" applyNumberFormat="1" applyFont="1"/>
    <xf numFmtId="2" fontId="0" fillId="0" borderId="0" xfId="0" applyNumberFormat="1"/>
    <xf numFmtId="2" fontId="0" fillId="0" borderId="0" xfId="0" applyNumberFormat="1" applyAlignment="1">
      <alignment horizontal="center"/>
    </xf>
    <xf numFmtId="1" fontId="0" fillId="0" borderId="0" xfId="0" applyNumberFormat="1" applyFont="1"/>
    <xf numFmtId="165" fontId="0" fillId="0" borderId="0" xfId="0" applyNumberFormat="1" applyFont="1"/>
    <xf numFmtId="164" fontId="0" fillId="0" borderId="0" xfId="0" applyNumberFormat="1" applyFont="1"/>
    <xf numFmtId="0" fontId="7" fillId="0" borderId="1" xfId="0" applyFont="1" applyBorder="1" applyAlignment="1">
      <alignment horizontal="left" readingOrder="1"/>
    </xf>
    <xf numFmtId="0" fontId="8" fillId="0" borderId="1" xfId="0" applyFont="1" applyBorder="1" applyAlignment="1">
      <alignment wrapText="1"/>
    </xf>
    <xf numFmtId="0" fontId="8" fillId="0" borderId="1" xfId="0" applyFont="1" applyBorder="1"/>
    <xf numFmtId="16" fontId="9" fillId="0" borderId="1" xfId="0" applyNumberFormat="1" applyFont="1" applyBorder="1" applyAlignment="1">
      <alignment horizontal="right"/>
    </xf>
    <xf numFmtId="0" fontId="9" fillId="0" borderId="1" xfId="0" applyFont="1" applyBorder="1" applyAlignment="1">
      <alignment horizontal="right"/>
    </xf>
    <xf numFmtId="16" fontId="9" fillId="2" borderId="1" xfId="0" applyNumberFormat="1" applyFont="1" applyFill="1" applyBorder="1" applyAlignment="1">
      <alignment horizontal="right"/>
    </xf>
    <xf numFmtId="0" fontId="9" fillId="2" borderId="1" xfId="0" applyFont="1" applyFill="1" applyBorder="1" applyAlignment="1">
      <alignment horizontal="right"/>
    </xf>
    <xf numFmtId="9" fontId="9" fillId="2" borderId="1" xfId="0" applyNumberFormat="1" applyFont="1" applyFill="1" applyBorder="1" applyAlignment="1">
      <alignment horizontal="right"/>
    </xf>
    <xf numFmtId="16" fontId="9" fillId="3" borderId="1" xfId="0" applyNumberFormat="1" applyFont="1" applyFill="1" applyBorder="1" applyAlignment="1">
      <alignment horizontal="right"/>
    </xf>
    <xf numFmtId="0" fontId="9" fillId="3" borderId="1" xfId="0" applyFont="1" applyFill="1" applyBorder="1" applyAlignment="1">
      <alignment horizontal="right"/>
    </xf>
    <xf numFmtId="9" fontId="9" fillId="3" borderId="1" xfId="0" applyNumberFormat="1" applyFont="1" applyFill="1" applyBorder="1" applyAlignment="1">
      <alignment horizontal="right"/>
    </xf>
    <xf numFmtId="16" fontId="9" fillId="4" borderId="1" xfId="0" applyNumberFormat="1" applyFont="1" applyFill="1" applyBorder="1" applyAlignment="1">
      <alignment horizontal="right"/>
    </xf>
    <xf numFmtId="0" fontId="9" fillId="4" borderId="1" xfId="0" applyFont="1" applyFill="1" applyBorder="1" applyAlignment="1">
      <alignment horizontal="right"/>
    </xf>
    <xf numFmtId="9" fontId="9" fillId="4" borderId="1" xfId="0" applyNumberFormat="1" applyFont="1" applyFill="1" applyBorder="1" applyAlignment="1">
      <alignment horizontal="right"/>
    </xf>
    <xf numFmtId="0" fontId="7" fillId="0" borderId="1" xfId="0" applyFont="1" applyBorder="1" applyAlignment="1">
      <alignment horizontal="left" wrapText="1" readingOrder="1"/>
    </xf>
    <xf numFmtId="16" fontId="9" fillId="0" borderId="1" xfId="0" applyNumberFormat="1" applyFont="1" applyBorder="1" applyAlignment="1">
      <alignment horizontal="right" wrapText="1"/>
    </xf>
    <xf numFmtId="0" fontId="8" fillId="0" borderId="1" xfId="0" applyFont="1" applyBorder="1" applyAlignment="1">
      <alignment vertical="center" wrapText="1"/>
    </xf>
    <xf numFmtId="0" fontId="9" fillId="0" borderId="1" xfId="0" applyFont="1" applyBorder="1" applyAlignment="1">
      <alignment horizontal="right"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8</xdr:row>
      <xdr:rowOff>0</xdr:rowOff>
    </xdr:from>
    <xdr:to>
      <xdr:col>15</xdr:col>
      <xdr:colOff>304800</xdr:colOff>
      <xdr:row>9</xdr:row>
      <xdr:rowOff>114300</xdr:rowOff>
    </xdr:to>
    <xdr:sp macro="" textlink="">
      <xdr:nvSpPr>
        <xdr:cNvPr id="2050" name="AutoShape 2" descr="data:image/png;base64,iVBORw0KGgoAAAANSUhEUgAABpAAAALbCAYAAAD988N9AAAgAElEQVR4XuzdCZSV1Zkv7k0URRAQieCELUQjKqZVnBDtRLHTRm+I+XvNVQwurxKC0tGO8zzhhIoRl4JGGkUF5wlbnBUFjbaotHJtcIgKalpAFAngEPXPu7tPeaqsU3WAquIU9ey1XCk437C/59tAVv3q3W+rb5aNZBAgQIAAAQIECBAgQIAAAQIECBAgQIAAAQIECBD4H4FWAiRrgQABAgQIECBAgAABAgQIECBAgAABAgQIECBAoFhAgGQ9ECBAgAABAgQIECBAgAABAgQIECBAgAABAgQIVBMQIFkQBAgQIECAAAECBAgQIECAAAECBAgQIECAAAECAiRrgAABAgQIECBAgAABAgQIECBAgAABAgQIECBAoLSACiSrgwABAgQIECBAgAABAgQIECBAgAABAgQIECBAoJqAAMmCIECAAAECBAgQIECAAAECBAgQIECAAAECBAgQECBZAwQIECBAgAABAgQIECBAgAABAgQIECBAgAABAqUFVCBZHQQIECBAgAABAgQIECBAgAABAgQIECBAgAABAtUEBEgWBAECBAgQIECAAAECBAgQIECAAAECBAgQIECAgADJGiBAgAABAgQIECBAgAABAgQIECBAgAABAgQIECgtoALJ6iBAgAABAgQIECBAgAABAgQIECBAgAABAgQIEKgmIECyIAgQIECAAAECBAgQIECAAAECBAgQIECAAAECBARI1gABAgQIECBAgAABAgQIECBAgAABAgQIECBAgEBpARVIVgcBAgQIECBAgAABAgQIECBAgAABAgQIECBAgEA1AQGSBUGAAAECBAgQIECAAAECBAgQIECAAAECBAgQICBAsgYIECBAgAABAgQIECBAgAABAgQIECBAgAABAgRKC6hAsjoIECBAgAABAgQIECBAgAABAgQIECBAgAABAgSqCQiQLAgCBAgQIECAAAECBAgQIECAAAECBAgQIECAAAEBkjVAgAABAgQIECBAgAABAgQIECBAgAABAgQIECBQWkAFktVBgAABAgQIECBAgAABAgQIECBAgAABAgQIECBQTUCAZEEQIECAAAECBAgQIECAAAECBAgQIECAAAECBAgIkKwBAgQIECBAgAABAgQIECBAgAABAgQIECBAgACB0gIqkKwOAgQIECBAgAABAgQIECBAgAABAgQIECBAgACBagICJAuCAAECBAgQIECAAAECBAgQIECAAAECBAgQIEBAgGQNECBAgAABAgQIECBAgAABAgQIECBAgAABAgQIlBZQgWR1ECBAgAABAgQIECBAgAABAgQIECBAgAABAgQIVBMQIFkQBAgQIECAAAECBAgQIECAAAECBAgQIECAAAECAiRrgAABAgQIECBAgAABAgQIECBAgAABAgQIECBAoLSACiSrgwABAgQIECBAgAABAgQIECBAgAABAgQIECBAoJqAAMmCIECAAAECBAgQIECAAAECBAgQIECAAAECBAgQECBZAwQIECBAgAABAgQIECBAgAABAgQIECBAgAABAqUFVCBZHQQIECBAgAABAgQIECBAgAABAgQIECBAgAABAtUEBEgWBAECBAgQIECAAAECBAgQIECAAAECBAgQIECAgADJGiBAgAABAgQIECBAgAABAgQIECBAgAABAgQIECgtoALJ6iBAgAABAgQIECBAgAABAgQIECBAgAABAgQIEKgmIECyIAgQIECAAAECBAgQIECAAAECBAgQIECAAAECBARI1gABAgQIECBAgAABAgQIECBAgAABAgQIECBAgEBpARVIVgcBAgQIECBAgAABAgQIECBAgAABAgQIECBAgEA1AQGSBUGAAAECBAgQIECAAAECBAgQIECAAAECBAgQICBAsgYIECBAgAABAgQIECBAgAABAgQIECBAgAABAgRKC6hAsjoIECBAgAABAgQIECBAgAABAgQIECBAgAABAgSqCQiQLAgCBAgQIECAAAECBAgQIECAAAECBAgQIECAAAEBkjVAgAABAgQIECBAgAABAgQIECBAgAABAgQIECBQWkAFktVBgAABAgQIECBAgAABAgQIECBAgAABAgQIECBQTUCAZEEQIECAAAECBAgQIECAAAECBAgQIECAAAECBAgIkKwBAgQIECBAgAABAgQIECBAgAABAgQIECBAgACB0gIqkKwOAgQIECBAgAABAgQIECBAgAABAgQIECBAgACBagICJAuCAAECBAgQIECAAAECBAgQIECAAAECBAgQIEBAgGQNECBAgAABAgQIECBAgAABAgQIECBAgAABAgQIlBZQgWR1ECBAgAABAgQIECBAgAABAgQIECBAgAABAgQIVBMQIFkQBAgQIECAAAECBAgQIECAAAECBAgQIECAAAECAiRrgAABAgQIECBAgAABAgQIECBAgAABAgQIECBAoLSACiSrgwABAgQIECBAgAABAgQIECBAgAABAgQIECBAoJqAAMmCIECAAAECBAgQIECAAAECBAgQIECAAAECBAgQECBZAwQIECBAgAABAgQIECBAgAABAgQIECBAgAABAqUFVCBZHQQIECBAgAABAgQIECBAgAABAgQIECBAgAABAtUEBEgWBAECBAgQIECAAAECBAgQIECAAAECBAgQIECAgADJGiBAgAABAgQIECBAgAABAgQIECBAgAABAgQIECgtoALJ6iBAgAABAgQIECBAgAABAgQIECBAgAABAgQIEKgmIECyIAgQIECAAAECBAgQIECAAAECBAgQIECAAAECBARI1gABAgQIECBAgAABAgQIECBAgAABAgQIECBAgEBpARVIVgcBAgQIECBAgAABAgQIECBAgAABAgQIECBAgEA1AQGSBUGAAAECBAgQIECAAAECBAgQIECAAAECBAgQICBAsgYIECBAgAABAgQIECBAgAABAgQIECBAgAABAgRKC6hAsjoIECBAgAABAgQIECBAgAABAgQIECBAgAABAgSqCQiQLAgCBAgQIECAAAECBAgQIECAAAECBAgQIECAAAEBkjVAgAABAgQIECBAgAABAgQIECBAgAABAgQIECBQWkAFktVBgAABAgQIECBAgAABAgQIECBAgAABAgQIECBQTUCAZEEQIECAAAECBAgQIECAAAECBAgQIECAAAECBAgIkKwBAgQIECBAgAABAgQIECBAgAABAgQIECBAgACB0gIqkKwOAgQIECBAgAABAgQIECBAgAABAgQIECBAgACBagICJAuCAAECBAgQIECAAAECBAgQIECAAAECBAgQIEBAgGQNECBAgAABAgQIECBAgAABAgQIECBAgAABAgQIlBZQgWR1ECBAgAABAgQIECBAgAABAgQIECBAgAABAgQIVBMQIFkQBAgQIECAAAECBAgQIECAAAECBAgQIECAAAECAiRrgAABAgQIECBAgAABAgQIECBAgAABAgQIECBAoLSACiSrgwABAgQIECBAgAABAgQIECBAgAABAgQIECBAoJqAAMmCIECAAAECBAgQIECAAAECBAgQIECAAAECBAgQECBZAwQIECBAgAABAgQIECBAgAABAgQIECBAgAABAqUFVCBZHQQIECBAgAABAgQIECBAgAABAgQIECBAgAABAtUEBEgWBAECBAgQIECAAAECBAgQIECAAAECBAgQIECAgADJGiBAgAABAgQIECBAgAABAgQIECBAgAABAgQIECgtoALJ6iBAgAABAgQIECBAgAABAgQIECBAgAABAgQIEKgmIECyIAgQIECAAAECBAgQIECAAAECBAgQIECAAAECBARI1gABAgQIECBAgAABAgQIECBAgAABAgQIECBAgEBpARVIVgcBAgQIECBAgAABAgQIECBAgAABAgQIECBAgEA1AQGSBUGAAAECBAgQIECAAAECBAgQIECAAAECBAgQICBAsgYIECBAgAABAgQIECBAgAABAgQIECBAgAABAgRKC6hAsjoIECBAgAABAgQIECBAgAABAgQIECBAgAABAgSqCQiQLAgCBAgQIECAAAECBAgQIECAAAECBAgQIECAAAEBkjVAgAABAgQIECBAgAABAgQIECBAgAABAgQIECBQWkAFktVBgAABAgQIECBAgAABAgQIECBAgAABAgQIECBQTUCAZEEQIECAAAECBAgQIECAAAECBAgQIECAAAECBAgIkKwBAgQIECBAgAABAgQIECBAgAABAgQIECBAgACB0gIqkKwOAgQIECBAgAABAgQIECBAgAABAgQIECBAgACBagICJAuCAAECBAgQIECAAAECBAgQIECAAAECBAgQIEBAgGQNECBAgAABAgQIECBAgAABAgQIECBAgAABAgQIlBZQgWR1ECBAgAABAgQIECBAgAABAgQIECBAgAABAgQIVBMQIFkQBAgQIECAAAECBAgQIECAAAECBAgQIECAAAECAiRrgAABAgQIECBAgAABAgQIECBAgAABAgQIECBAoLSACiSrgwABAgQIECBAgAABAgQIECBAgAABAgQIECBAoJqAAMmCIECAAAECBAgQIECAAAECBAgQIECAAAECBAgQECBZAwQIECBAgAABAgQIECBAgAABAgQIECBAgAABAqUFVCBZHQQIECBAgAABAgQIECBAgAABAgQIECBAgAABAtUEBEgWBAECBAgQIECAAAECBAgQIECAAAECBAgQIECAgADJGiBAgAABAgQIECBAgAABAgQIECBAgAABAgQIECgtoALJ6iBAgAABAgQIECBAgAABAgQIECBAgAABAgQIEKgmIECyIAgQIECAAAECBAgQIECAAAECBAgQIECAAAECBARI1gABAgQIECBAgAABAgQIECBAgAABAgQIECBAgEBpARVIVgcBAgQIECBAgAABAgQIECBAgAABAgQIECBAgEA1AQGSBUGAAAECBAgQIECAAAECBAgQIECAAAECBAgQICBAsgYIECBAgAABAgQIECBAgAABAgQIECBAgAABAgRKC6hAsjoIECBAgAABAgQIECBAgAABAgQIECBAgAABAgSqCQiQLAgCBAgQIECAAAECBAgQIECAAAECBAgQIECAAAEBkjVAgAABAgQIECBAgAABAgQIECBAgAABAgQIECBQWkAFktVBgAABAgQIECBAgAABAgQIECBAgAABAgQIECBQTUCAZEEQIECAAAECBAgQIECAAAECBAgQIECAAAECBAgIkKwBAgQIECBAgAABAgQIECBAgAABAgQIECBAgACB0gIqkKwOAgQIECBAgAABAgQIECBAgAABAgQIECBAgACBagICJAuCAAECBAgQIECAAAECBAgQIECAAAECBAgQIEBAgGQNECBAgAABAgQIECBAgAABAgQIECBAgAABAgQIlBZQgWR1ECBAgAABAgQIECBAgAABAgQIECBAgAABAgQIVBMQIFkQBAgQIECAAAECBAgQIECAAAECBAgQIECAAAECAiRrgAABAgQIECBAgAABAgQIECBAgAABAgQIECBAoLSACiSrgwABAgQIECBAgAABAgQIECBAgAABAgQIECBAoJqAAMmCIECAAAECBAgQIECAAAECBAgQIECAAAECBAgQECBZAwQIECBAgAABAgQIECBAgAABAgQIECBAgAABAqUFVCBZHQQIECBAgAABAgQIECBAgAABAgQIECBAgAABAtUEBEgWBAECBAgQIECAAAECBAgQIECAAAECBAgQIECAgADJGiBAgAABAgQIECBAgAABAgQIECBAgAABAgQIECgtoALJ6iBAgAABAgQIECBAgAABAgQIECBAgAABAgQIEKgmIECyIAgQIECAAAECBAgQIECAAAECBAgQIECAAAECBARI1gABAgQIECBAgAABAgQIECBAgAABAgQIECBAgEBpARVIVgeBMgXmzZuXzjzzzPRP//RP6Ze//GXVWUuWLEk33XRTevDBB9PixYvTeuutl/baa680YMCA/HWp8be//S3dfffd+b+PPvootWvXLu20007piCOOSBtvvHHVae+++266+uqr06uvvpq+/vrr1K1bt3TggQemf/zHf0xrrrlmmbN3GAECBAgQIECAAAECBAgQIECAAAECBAgQKF9AgFS+lSNbsECEPaNHj04TJ05MRx99dFWA9M0336Trr78+TZ06NZ166qlpiy22SLNnz07nn39+2nrrrdOxxx6b1lhjjVrlHnnkkXTdddelE088Me28885pwYIFacSIEenLL79M5557bmrbtm1auHBhOuOMM9Imm2ySjjrqqNShQ4f0xBNPpCuvvDKddNJJqW/fvi34rXh0AgQIECBAgAABAgQIECBAgAABAgQIEGgsAQFSY8m67mol8Oyzz6bhw4enzz77LA0ZMqQqQIrQJ4KcX/3qV+mnP/1p1TM//fTTacyYMenSSy9NXbt2/Y5FXGfYsGGpe/fuadCgQVWfz5w5M51zzjn5v549e6YXXnghXXHFFemSSy7JIVKMr776KgdNMY4//viSAdVq9QI8DAECBAgQIECAAAECBAgQIECAAAECBAg0qYAAqUm53aw5Cnz44Yfp9NNPT7/4xS/SPffck37+859XBUgR+ESF0Nlnn5222267qsf785//nE455ZRclbTDDjt857HjmlF59Otf/7pa8PTxxx/nUCi2yIv7jB8/Pv3pT39KF110UWrfvn3VdWIekyZNSpdddlnq2LFjc2Q1ZwIECBAgQIAAAQIECBAgQIAAAQIECBCoYAEBUgW/HFNb9QJffPFFriKKreMOPvjgdPLJJ1cLkKZNm5YuvvjiXCHUo0ePqgm///77OSA65JBD8vE1RwRMUbkUIVP0PSqMRYsW5dAptr8bOnRoGjlyZJo7d27uvdSmTZuq42L7u6hwivtuvvnmqx7KDAgQIECAAAECBAgQIECAAAECBAgQIEBgtRIQIK1Wr9PDNLRA9Dx66KGHck+iNddcM1cHFVcglQqQCpVExccWz61UgFTY2q5Lly65f1KpAKnUfRv6+V2PAAECBAgQIECAAAECBAgQIECAAAECBFqmgACpZb53T12GwNtvv523pjv66KPTbrvtlmoLhVaXAOnFF18sQ8QhBAgQIECAAAECBAgQIECAAAECLUmgd+/ey/W4Q287YLmOv/r/3LtcxzuYAIGmFRAgNa23uzUTgSVLluS+Q5tuumkaNGhQWmONNZYrQCr0ODrooIOWawu7xYsX5+3qfvCDH9S5hd3TTz+drrrqKlvYNZP1ZJoECBAgQIAAAQIECBAgQIAAgZYg0JAB0jfffJPuuuuu1KpVq3TggQdW8cUPdJ911lnpnXfeSYcddlg65phjUtu2bfPndX32xhtv5F2Got94nz590nnnnVetJUXhBl9//XWaMmVKuvzyy9OMGTNS9+7d8/fp+vfvX/U9wvh+4fTp06vmtMEGG6QhQ4akgQMHpk8//TRfO+bYqVOnqmOef/759NRTT+W2FvGD6jWvEQdusskmaezYsWmLLbaotlzqm1Njr60333wz3Xjjjbn1xjrrrFPydvG9zdGjR6cjjzwyffTRR2Wd09hzd/2VExAgrZyfs1dTgcIWcwsXLqz1Cbt165ZGjBiRFixYkE4//fT833bbbVd1bKkt6goHxHmxHV70SPrpT39adV7NKqf4R/LJJ5/MYVb79u2rjrvnnnvS/fffn+dQ/A/Ravo6PBYBAgQIECBAgAABAgQIECBAgEAzEGioAOmrr75Kt99+exo2bFgOfeKHtGPMnj07XXbZZTnI2HDDDXOI88orr+Qgac6cOSU/mz9/fu5z/i//8i9po402SvHD2XfffXf+nlshfIrrF0KrqVOn5nt07do1xQ+Kx3F77LFHDrI++eST7wREcUzsZDR48OAcOJUTINV2TG2vuJw5RcjWmKPcACm+t1nuczXmfF274QQESA1n6UqruUBtW9hFEBQ/NRD/ePzsZz+rEoh/hK655pr8D1P85EDNUeh1tPnmm+efNij8JT9z5sx0xhln5H9wIpB64YUX0h/+8Ic0fPjwFKFVjPgHNIKjzz//PJ1yyimpdevWq7m8xyNAgAABAgQIECBAgAABAgQIEGgOAg0VIMXOO/G9uAh7OnbsWBUgxQ9ax/fL4vtxMeKYCy64IH8/7eWXX67zs2jhED/QXVfYUgiC4ntzce/CiOqlRx99NB1++OH5e3K1hSTjx49Pa621Vtpnn30aNEAqZ04ffPBBtWqf4sDn/fffT2PGjMk/hD5u3LjUt2/fqt7rzzzzTK6uiuqpaOdRXGVU8xqFz9Zee+00adKkdMUVV+Rzttpqq/y82267bTrttNNS9JSP74eec845afLkyfldjRo1KrvsuOOOmTS+dxrVXUcddVSK9xLVWm+99VY64IADcnC33nrrNYfl3iLmKEBqEa/ZQzaEQG0BUvwEQPwFHKWv8ZdblJfGT0Kcf/75aeutt85/Gcf2d7WNBx98MP3rv/5r/kt05513ztVMEQx9+eWX+Scr4qcfogIqrrvZZpvlv1A7dOiQnnjiiXTllVfm8+IvfIMAAQIECBAgQIAAAQIECBAgQIBAJQg0VIAUIU2EMXfeeWd+rEIFUm0B0oknnph3B4ot7WqGS4XPYvu4qEKKIOihhx5Ke+21V24jUfMHv2MLvHvvvTf/cHepH9qurcrmvffey9eL7fTiB8YbsgKpnDnVrBCqGf5Ej/cwij7vF198cQ5+oqoqRnwf8uSTT84/tF5OgPTuu+/m7f3ivKjQuu2223IIFEFetAUpPHvxFnbxXgqBUWzHd8kll6S99947h3Qxr/j+ZwRRsRtTBEnxfc9S31OthHXekuYgQGpJb9uzrpRAbQFSXDDKVidMmJAeeeSRFPt8tmvXLv3DP/xDOuKII6rS8sKWdoceemj65S9/mecR/xDecccd6d/+7d/ynqCR3v/93/99Tv033njjqrlGVVLsffrqq6+mv/3tb7k8N/7R3G+//dKaa665Us/kZAIECBAgQIAAAQIECBAgQIAAAQINJdBQAVJhPvG9sxjFW9hFNUsEHlGZFAFT9Ny57rrrcuBU6rPYri62u4vgIkKj+DrOjcql4p4+xX2KSpnU1r+ouE/SyvRAij5LF1544XLPqb4AKX4YPX7gPX44PUznzZuXIlRaunRpDnAGDBiQv49ZToBUswdSmN1666153rHrUm0BUphEYBWVRvHD84WvoydUBEaFyrA4LuYZv45wylj1AgKkVf8OzIAAAQIECBAgQIAAAQIECBAgQIAAAQLNXqCxA6TYDSiqkCKIiPGb3/wmRYARFUNdunQp+VlUtmywwQZVQVSEQFH1EuFJoW1EXK9UtU/cNyp04oe56+vzE5/H9m0xx86dO1e90+Jwqr5rFC+EcuZUX4BUHAwVh3IRIMW2cwcffHCeazkBUps2bXIl12OPPZaril566aXUp0+fOgOkCPcKVUfxQ/VRkXTcccflEC9adBSPCPjih+ljpydj1QsIkFb9OzADAgQIECBAgAABAgQIECBAgAABAgQINHuBxg6QagLNmTMnVyBFEBS7AhWP4s+i5060ioigJEYEOBHwRAVScaVLqX5D0bIiKmtim7YIQ2rboq5w79ihKK4dfYW23HLLqilFlU60sIjKn+UJkMqZ06JFi9L111+fHaItxmuvvZZuvvnmvK1e9EAqN0Aq5xqxW1L0fT/ssMPSNttsk2JLu6jwqqsCKaqW4h08++yzKbaw69evX9p1113TPffck99L9JYyKlNAgFSZ78WsCBAgQIAAAQIECBAgQIAAAQIECBAg0KwEGjtAKoQXsc1ZVBzFFmhz587NwVBdn0UAdNlll+WAJc6LLeyiP/kJJ5yQA6HCiEqjqFaaOnVq3iYvWknE9SMc6d27dxo4cGBuZ1FXgBTXuPbaa/Nx0api3XXXzT2Hokoqqm522GGH5QqQyplT9GCKvkERGPXo0SNv5RcBWsy73AApWmqUc43oIRUVT9H7PbacGzZsWIo5Rm+lqC4K45hHBGnFwVUEYeEdY+TIkWn99dfP29fFsRHk9ezZM7388stp3Lhx2Te21DNWvYAAadW/AzMgQIAAAQIECBAgQIAAAQIECBAgQIBAsxdo7AApgopJkyblHjpLlixJgwcPztUrsa1aXZ8F7CuvvJKDiegzvu+++35ni7kCfmxVN3HixHT11Vfn4Ke4v9Eaa6xRVvgTvYAiCImKnug31KtXr9zXZ88990ytWrXK1xg0aFAOsmqO6LUe1TnFo745FZ49wpyoQIre7K+//nrepq/cAGmXXXbJtvVdI9zDMYKknXfeOYd34RXvpH379in6LT3wwAM5GJo8eXKeQ1QgxTMMHz48B3aFnkcx79jOLrb8mzVrVt4KL4K24sqtZv+Hopk/gACpmb9A0ydAgAABAgQIECBAgAABAgQIECBAgEAlCDR0gFQJz2QOBFqygACpJb99z06AAAECBAgQIECAAAECBAgQIECAAIEGEhAgNRCkyxCoEAEBUoW8CNMgQIAAAQIECBAgQIAAAQIECBAgQIAAAQIECFSKgACpUt6EeRAgQIAAAQIECBAgQIAAAQIECBAgQIAAAQIEKkRAgFQhL8I0CBAgQIAAAQIECBAgQIAAAQIECBAgQIAAAQKVIiBAqpQ3YR4ECBAgQIAAAQIECBAgQIAAAQIECBAgQIAAgQoRECBVyIswDQIECBAgQIAAAQIECBAgQIAAAQIECBAgQIBApQgIkCrlTZgHAQIECBAgQIAAAQIECBAgQIAAAQIECBAgQKBCBARIFfIiTIMAAQIECBAgQIAAAQIECBAgQIAAAQIECBAgUCkCAqRKeRPmQYAAAQIECBAgQIAAAQIECBAgQIAAgWYs8NbunZdr9j949qPlOt7BBAg0rYAAqWm93Y0AAQIECBAgQIAAAQIECBAgQIAAAQKrpUBDBlB/czIAACAASURBVEjffPNNuuuuu1KrVq3SgQceWOU1bdq0dNZZZ6V33nknHXbYYemYY45Jbdu2zZ+/8sor6cwzz0wzZ85MBxxwQDr11FPTeuutlz+79dZb0+mnn151nd/+9rfppJNO+s57+Prrr9OUKVPS5ZdfnmbMmJG6d++ehg4dmvr375/WWGON9PHHH6dBgwal6dOnV527wQYbpCFDhqSBAwemTz/9NJ133nl5jp06dao65vnnn09PPfVUvmdt14gDN9lkkzR27Ni0xRZbVJtXfXNq7MX05ptvphtvvDF7rrPOOiVvt3jx4jR69Oh05JFHpo8++qiscxp77q6/cgICpJXzczYBAgQIECBAgAABAgQIECBAgAABAgQILBNoqADpq6++SrfffnsaNmxYOvfcc9NBBx2UfWfPnp0uu+yyHGRsuOGGOcSJ0CiCpL/+9a/pggsuyGHPpptumh599NH07rvvpt/85jcpwqhLLrkk9evXL+20004l31UhtJo6dWq+R9euXdOHH36YLrroorTHHnvkIOuTTz75TkAUx5x99tlp8ODBOXAqJ0Cq7ZjaJlbOnCJka8xRboAUwVi5z9WY83XthhMQIDWcpSsRIECAAAECBAgQIECAAAECBAgQIECgxQo0VIB01VVX5SqdjTbaKHXs2LEqQHryySfTCy+8UFU5FMdEaHTGGWek+fPn56AnAqao/ImKn6g6uvDCC6sCpKiM6datW8n3UwiCIgyKexfGG2+8kQOpww8/PH3++ee1hiTjx49Pa621Vtpnn30aNEAqZ04ffPBBtWqf4sDn/fffT2PGjMkm48aNS3379k3HHntsGjlyZHrmmWdy4BbVU2+//Xad1yhUIK299tpp0qRJ6YorrsjnbLXVVvl5t91223TaaaeliRMn5kqqc845J02ePDm/q1GjRmWXHXfcMZM+/fTTubrrqKOOSi+++GKu1nrrrbe+UzXWYv8gVdCDC5Aq6GWYCgECBAgQIECAAAECBAgQIECAAAECBJqrQEMFSBHSRBhz5513ZopCBVJtAdKJJ56Yt6b7/ve/X7ICKUKYU045JX355Ze5aunHP/5xDjsi6CgesT3evffem6uJWrduXetrqK3K5r333stb58V2eptvvnmDBkjlzKlmhVDNAOnoo4/ORrvttlu6+OKLc/ATYVuMqPA6+eSTU1R9FW9TV/Mahc+iqiu294vzokLrtttuyyFQBHlLliypevbiLewi9CsERrEdX1SD7b333jmki3lFtVcEUbFlYQRJETrFdoHGqhcQIK36d2AGBAgQIECAAAECBAgQIECAAAECBAgQaPYCDRUgFSDuuOOO/GXxFnZRzRKBR1QmRcAUPXeuu+663Dcoqo5+//vf523nfvKTn+SwJPoTvfbaa+nSSy/Nv47QI/on3Xzzzen444+v1tOnuE9RqZdRW/+i4j5JK9MDKfosRcVUcZ+hcuZUX4B05ZVXpvPPPz916NAhhem8efNShEpLly7NAc6AAQNyr6hyAqSaPZCKK70+++yzWgOkMInAKiqNIsQrfB09oSIwivcQ2/DFcTHP+HW8J2PVCwiQVv07MAMCBAgQIECAAAECBAgQIECAAAECBAg0e4HGDpCiH1BUIUUQESP6G0WAERVDEezccMMNeTu7ddddN4dGEYjEsW3btq1mG8cWKpci/CmMUtU+cd+o0FlzzTXzferq8xOfx/Ztcd/OnTtXXbs4CKrvGsWTLWdO9QVIxcFQcSgXAVJUYh188MF5ruUESG3atEmxpd9jjz2Wq4peeuml1KdPnxx8lQqQopqsUHUU1WVRkXTcccflADAqw4pHVIWNHTs2B4LGqhcQIK36d2AGBAgQIECAAAECBAgQIECAAAECBAgQaPYCjR0g1QSaM2dOrkCKKponnngi/ed//me1/kgnnHBC3h6tZhgRAU4EPBE2FVe6lOo3NHv27BwaxTZtEYbUFSAtXrw4Xzv6Cm255ZZVU45+TAsWLMiVP8sTIJUzp0WLFqXrr78+O0RYFuFZVFjFtnrRA6ncAKmca8ycOTNXcx122GFpm222SbGl3d13311ngBRVS9H36Nlnn02xhV2/fv3Srrvumu655560cOHC3FvKqEwBAVJlvhezIkCAAAECBAgQIECAAAECBAgQIECAQLMSaOwAqRBexDZnXbp0SbEF2ty5c3MFTXx2yy235C3sYju2CFH++Mc/pmHDhuWKmeivE4FRhBnx2cMPP5x7FhX32olKozhu6tSpeZu8DTfcMF8/qmt69+6dBg4cmD755JM6A6S4xrXXXpuPGzp0aK6Gip5DUSUVVTc77LDDcgVI5cwpejBF36AIjHr06JFim78I12Le5QZIG2+8cVnXeOihh1JUPB177LF5y7nwjTnG9oBRXRQhVswjgrTi4CqCsAj0YowcOTKtv/76efu6ODbeS8+ePdPLL7+cxo0bl33jHRqrXkCAtOrfgRkQIECAAAECBAgQIECAAAECBAgQIECg2Qs0doAUQcWkSZNyD50lS5akwYMH5+qV2FYtPpsyZUoOMiKYiG3VohIoApXYfm7ixIlpxIgRuQrokEMOSb/73e9qDSkKx1599dU5+CnubxRhUznVQ7GVWwQhUdET/YZ69eqV+/rsueeeuddPbX2UCi9/woQJuTqneNQ3p4JLhDlRgXTEEUek119/PVdflRsg7bLLLtm2vmuEewQ8ESTtvPPOObwL23gn7du3T9Fv6YEHHsjB0OTJk/McIrSLZxg+fHiu4Cr0PIp5x3Z2seXfrFmz8juLoK24cqvZ/6Fo5g8gQGrmL9D0CRAgQIAAAQIECBAgQIAAAQIECBAgUAkCDR0gVcIzmQOBliwgQGrJb9+zEyBAgAABAgQIECBAgAABAgQIECBAoIEEBEgNBOkyBCpEQIBUIS/CNAgQIECAAAECBAgQIECAAAECBAgQIECAAAEClSIgQKqUN2EeBAgQIECAAAECBAgQIECAAAECBAgQIECAAIEKERAgVciLMA0CBAgQIECAAAECBAgQIECAAAECBAgQIECAQKUICJAq5U2YBwECBAgQIECAAAECBAgQIECAAAECBAgQIECgQgQESBXyIkyDAAECBAgQIECAAAECBAgQIECAAAECBAgQIFApAgKkSnkT5kGAAAECBAgQIECAAAECBAgQIECAAAECBAgQqBABAVKFvAjTIECAAAECBAgQIECAAAECBAgQIECAAAECBAhUioAAqVLehHkQIECAAAECBAgQIECAAAECBAgQIECgGQv8sdXyTX7wN8t3vKMJEGhaAQFS03q7GwECBAgQIECAAAECBAgQIECAAAECBFZLgYYIkL766qt00003pWuuuSZ9/PHHad99901nnXVW6ty5c/rmm2/Sfffdly6++OL8WZ8+fdIJJ5yQevXqVeUZx9x1112pVatW6cADD8y/X855hQt8/fXXacqUKenyyy9PM2bMSN27d09Dhw5N/fv3T2ussUa+76BBg9L06dOr7rnBBhukIUOGpIEDB6ZPP/00nXfeeXnOnTp1qjrm+eefT0899VQ66aSTar1GHLjJJpuksWPHpi222KLa+qhvTo29mN5888104403plNPPTWts846JW+3ePHiNHr06HTkkUemjz76qKxzGnvurr9yAgKklfNzNgECBAgQIECAAAECBAgQIECAQCMJzHjmxWpX/mzJ0vSjPXdOa7VZu5Hu6LIECKyMQEMESE8//XR6+OGH0ymnnJLatm2bbrvttvTOO++kk08+Oc2fPz9deOGF6Zhjjkmbb755DopmzZqVTjvttBzuRPh0++23p2HDhqVzzz03HXTQQflxPvzwwzrPKzxzIXyaOnVqDku6du2az73ooovSHnvskQOpTz755DsBURxz9tlnp8GDB+fAqZwAqbZjarMvZ04RljXmKDdAinCt3OdqzPm6dsMJCJAaztKVCBAgQIAAAQIECBAgQIAAAQKrpcCfX52Vlnz61/xsixcuSvHrwnjm/sfSR+9/mNZap03auMdmqdX3vvuNzDg+zmuIEeHRuXeOSr1237EhLucaBAg0oEBDBEg1pxPhxYgRI3KIE18/+OCDVYFRBDfx2RlnnJE6dOiQrrrqqlzds9FGG6WOHTtWBUjTpk2r87zCPQtBUIRBcY3CeOONN9Kjjz6aDj/88PT555/XGpKMHz8+rbXWWmmfffZp0ACpnDl98MEH1ap9igOf999/P40ZMyZXQ40bNy717ds3HXvssWnkyJHpmWeeydVVUT319ttv13mNQgXS2muvnSZNmpSuuOKKfM5WW22Vn3fbbbfN72XixIm5kuqcc85JkydPzhVXo0aNyi477vjff29HSBjVXUcddVR68cUXc7XWW2+9lQ444IAc3K233noNuCpdamUEBEgro+dcAgQIECBAgAABAgQIECBAgEAzEpg7+4M0d85fqmb86tRpVV9/OGfZZ8s+j1EzJKq0R9z74J+n3486r9KmZT4EWrxAYwRIL730Ut62LkKiF154IUV1UIQSMSIsisDh9NNPT926dcvhToQ4d955Z/68UIH07LPP1nle4cVF0HTvvffmaqLWrVvX+j5rq7J577330plnnllVGdWQFUjlzKlmhVDNAOnoo4/ORrvttlve/i+CnwjkYkSlVlR3RfVW8TZ1Na9R+Ozdd9/N2/vFeVGhFRViEQJdcMEFacmSJVXhWfEWdvHeCoFRbMd3ySWXpL333juHdDGveIcRREVFWQRJ8X6josxY9QICpFX/DsyAAAECBAgQIECAAAECBAgQaAECxVU8Lz3+bPrL23PSZj1/sFxP/uoz3wY+9Z346UcfL7vHe+mLzz6v79Bm9/n/OeE36denHd3s5m3CBFZ3gYYOkArbxUWlypZbbpnuuOOOHH4UB0jRAykCiOK+QXFcjEKAVO55xX2KSr2r2nogFfdJWpkeSNFnKbboK+4zVM6c6guQrrzyynT++efnKq2wmDdvXopQaenSpTnAGTBgQK76KSdAqtkDKeZ366235nl/9tlntQZIYRKBVVQaffnll1VfR0+oCIyOP/743LMqjot5xq8jnDJWvYAAadW/AzMgQIAAAQIECBAgQIAAAQIEmpFAuVU88UjFFT7N6BErZqrde/0wtevYPs9n/gcfpqWLFqfd+++Tjr7stIqZo4kQIPCtQEMGSFHNElUt+++/f9p9993zTcqtJKoZIJV7Xqlqn+hDFBU6a665Zq56qqvPT3we27dFWNK5c+cqnOIgqL5rFK+pcuZUX4BUHAwV20SAFNvOHXzwwXmu5QRIbdq0SbGl32OPPZariqJCrE+fPnUGSFEVVqg6iiqxqEg67rjjcqVY9LoqHrH93dixY6sFgv6MrToBAdKqs3dnAgQIECBAgAABAgQIECBAoIIEYtu26067NM1f1s+n699tkiuECqOlB0Fdum2Uumy2ceaIQKfHdltV2fTotVWa995/5d/fYNMNa32jcXwhCKqgV24qBAg0sEBDBUjz589Po0ePTjvssEMOkKI6Jcb06dNz/53Yci22OIv+QFH5EtupFffNqRkglXteqX5Ds2fPzqFRBFoRhtQVIC1evDiHR9FXKKqmCiOqdBYsWJArf5YnQCpnTosWLUrXX399riZq27Zteu2119LNN9+ct9WLHkjlBkjlXGPmzJnp0ksvTYcddljaZpttUmxpd/fdd9cZIEXVUvQ9iiAvtrDr169f2nXXXdM999yTFi5cmHtLGZUpIECqzPdiVgQIECBAgAABAgQIECBAgEATCEQ10XOTJqfYGu65B55sgjuu2lu067Bu6l4U/my3x05VE+rabeOqkCh+s/izVTtrdydAoLkINESANHfu3BwQHXrooTloKIRHYVAIU0488cQU28Y98MADKSp7avYsqhkglXteVBpFH57osxRz2HDDDVPMJ0Kq3r17p4EDB6bCtnoREnXq1Ok7ryauce211+bjhg4dmtZdd9287V7MMapuIhRbngCpnDlFD6bY1i8Cox49eqRRo0alOXPm5HmXGyBtvPHGZV3joYceSlHxdOyxx+Yt54YNG5ZijtFbKaqLIsSKeUSQVhxcxTuI7QZjjBw5Mq2//vp5+7o4Nvpb9ezZM7388stp3LhxOaArDgSby/pfHecpQFod36pnIkCAAAECBAgQIECAAAECBEoKFEKjx2+ZmKIvUVONQhXP18u2QZo75y+p80Zd0ta7bZ/Wade27Cls1/fbwKeckz5d8Ena4u+3zhVVBgECBBpboCECpBtuuCGHEsVj++23T2PGjMmhQlTyRAVMVK5EGBPBRXH/ozivZoAUAUc558W5sVXdxIkT09VXX52Dn+L+RlH1VE74E72AIgiJip7oN9SrV6/c12fPPffMgVhtfZQKzzthwoRcnVM86ptTPF9UZoVbVCAdccQR6fXXX8+9ocoNkHbZZZeyrhFbC0bAE0HSzjvvnLe/C6/ocdS+ffsU/ZYi2ItgaPLkyXkOUYEUzzB8+PBcwVXoeRTzju3sYsu/WbNm5a3wImgrrtxq7DXr+nULCJCsEAIECBAgQIAAAQIECBAgQGC1F2jI0KhmFU/x9myqeFb7peQBCRCoQ6AhAiTABAhUjoAAqXLehZkQIECAAAECBAgQIECAAAECDSiwIqHR9zfumjbeYrO07W47VtvCTQ+fBnwxLkWAwGorIEBabV+tB2uhAgKkFvriPTYBAgQIECBAgAABAgQIEFgdBVYkNOre64ep3yH9U5/996rWA2h19PFMBAgQIECAAIFyBQRI5Uo5jgABAgQIECBAgAABAgQIEKhIgehj9MSt96c/PfBkigCpnCE0KkfJMQQIECBAgEBLFhAgteS379kJECBAgAABAgQIECBAgEAzFRAaNdMXZ9oECBAgQIBAsxEQIDWbV2WiBAgQIECAAAECBAgQIECgZQv8vz+9nP70b48vV6XRrvv9JPXZb6+027Lt6dp1bN+yAT09AQIECBAgQGA5BARIy4HlUAIECBAgQIAAAQIECBAgQKBpBWJLujtH3pAevvGu9PVXX5d1c6FRWUwOIkCAAAECBAjUKSBAskAIECBAgAABAgQIECBAgACBihN4/Jb70+O3TEyvTp1W1tyERmUxOYgAAQIECBAgULaAAKlsKgcSIECAAAECBAgQIECAAAECjSkQfY0mXjshPffAk2nxwkX13kpoVC+RAwgQIECAAAECKywgQFphOicSIECAAAECBAgQIECAAAECKysQQVFUG913zfgU29XVNVq1apU26/mD9OvTjk7b7bGTnkYri+98AgQINLDAsr+ml2t8881yHe5gAgSaWECA1MTgbkeAAAECBAgQIECAAAECBAik9PykyemxZVvURbVRfaN7rx+mXww5NO22/15Co/qwfE6AAIFVKNCQAdI3y9Klu+66K8UPDxx44IFVTzVt2rR01llnpXfeeScddthh6Zhjjklt27bNn7/yyivpzDPPTDNnzkwHHHBAOvXUU9N6662XP6vrvHLIvvrqq3TTTTela665Jn388cdp3333zfPo3Llzirned9996eKLL86f9enTJ51wwgmpV69eVZcu9TxxQF2fFc8tjhs1alSaM2dOOu+889Jaa61VztTLOubrr79OU6ZMSZdffnmaMWNG6t69exo6dGjq379/WmONNfJzDRo0KE2fPr3qehtssEEaMmRIGjhwYPr000/znMKkU6dOVcc8//zz6amnnkonnXRSrdeIAzfZZJM0duzYtMUWW5Q1Vwc1nYAAqems3YkAAQIECBAgQIAAAQIECLRogagwii3qHpswsd4t6rp02ygHRhEcddls4xbt5uEJECDQXAQaKkCKsOb2229Pw4YNS+eee2466KCDMsHs2bPTZZddloOhDTfcMIcZERpFkPTXv/41XXDBBTn02HTTTdOjjz6a3n333fSb3/ymzvMioCpnPP300+nhhx9Op5xySg6sbrvtthxinXzyyWn+/PnpwgsvzGHW5ptvnoOvWbNmpdNOOy2HL6WeJ+5b12c15/Xhhx+mP/zhD2nevHnpxBNPTD179ixn6vUeUwiwpk6dmm27du2a4l4XXXRR2mOPPXKA98knn3wnIIpjzj777DR48OAcOJUTINV2TL0TdMAqExAgrTJ6NyZAgAABAgQIECBAgAABAqu/QGxR99yyaqOJy7aoix5H9Y3oa7TPIf1zeGQQIECAQPMSKDOLqXqoUlvYXXXVVblaZaONNkodO3asCpCefPLJ9MILL+RqlhhxTIRGZ5xxRg5xIvCIgCkqYKLy5dZbb83BznPPPVfyvEKF0vJKv/nmm2nEiBH5nvH1gw8+WBUYRbASn8W8OnTokEo9T9yzrs9qzilCrAiPli5dmhYuXJiOPvroFJVDca999tkn7bjjjvmUOC6qiKI6KOYVc4xx5JFHprfffjuHROuss07V5QtBUIRBYV4Yb7zxRg7iDj/88PT555/XGhCNHz8+V0LF/QVIy7uKKv94AVLlvyMzJECAAAECBAgQIECAAAECzU7g1anT0uO33p8eX1ZtVN+ILer6LQuN9hnQ3xZ19WH5nAABAhUs0FABUoQVEUrceeed+WkLFUi1BUhRiXP66aen73//+yUrkOo6LypnVmS89NJLedu6CIki1IrqneJgK0KamFe3bt1y+FLb88R96/qseF5ffPFF3l5uwIABKb6O4Cy2zItqoUJgdNRRR+VA6ZJLLkl77713Dt/inKjiat++fa4Wis8jVCsOkGJ7v3vvvTd/3rp161o5IqyrGRC99957ecvAQuWVAGlFVlJlnyNAquz3Y3YECBAgQIAAAQIECBAgQKDZCMQWdY/fcn/ubRRf1zXadVg3Vxn1X7ZFXY/ttmo2z2iiBAgQIFBaoKECpMId7rjjjvxl8RZ20QMoto2LcCQCptGjR6frrrsu98+JqqPf//73efu1n/zkJzlgiT49sfVdXect7zstbOcWgc2WW26ZYp5R2VMcIEUPpAiRivv61Hye4vvW9VkcF32d7r///nTcccflbe+i19CPf/zj9LOf/axqu7n4vS+//DJXHMXXjzzySL7FwQcfnP83tvybMGFCDpSKA6TiPkWlLGrrgVTcJ2lleiBFn6WaodbyvhPHN46AAKlxXF2VAAECBAgQIECAAAECBAi0CIH333gnTbn3kfTKlBdSVB3VN2KLuj777ZX6Las2MggQIEBg9RJo7AApevVENVGEIzGiv1GEH1E5EwHHDTfckCuC1l133fTaa6+lG2+8MR8bYUmp86KCpzCicufaa6/Nv/ztb39bFQgVv6UlS5bk6p/9998/7b777vmjZ599ts4KpML5KxogxXNHABbVRMUjgrWo+ok+S4Wqo6hoioqoCJouvfTS3JuoEMDFVnthUnMLu1IVSHHfCKvWXHPN7FtX/6L4/JxzzsnenTt3rppmcThV3zVWrz8Nq8fTCJBWj/foKQgQIECAAAECBAgQIECAwEoJRK+it2e8XnWN6FcUvxfjwzkfVKsoKicoKp5Ml24b5cAoeht12WzjlZqnkwkQIECgcgUaO0Cq+eRz5szJFUixVdwTTzyR/vM//7PeKqC4RvF57dq1Kxs0+izF/XbYYYccILX6nweOyp5JkyblyqgIc6ICKipqotKnuMfSigZICxYsyH2OYru+wvXiHscff3wOzHr27Jm3sYsgK7ao69evX9p1111zD6jPPvss9zCKUaoCqVQPpKjcitAoArPYgq+uAGnx4sU5PIq+S1GVVRgxh5h/9GsSIJW91CrmQAFSxbwKEyFAgAABAgQIECBAgAABAg0n8PqLM9L0yc+l1muvlT5bvDRfePGni1IEQ4VRHBI13J2/vVK/Q36eexttt8dOjXF51yRAgACBChNo7AAptnGLqprzzz8/denSJT311FNp7ty5eYu2+OyWW27JW9hFyBIVSH/84x/TsGHD0vvvv1/yvHIJ4z4REB166KE5oCmER3F+IYCJgCcqfh544IGqyqjinkIrGiBFOBShV9y7MApVSfHrCGdifrFtXoyRI0em9ddfP5uU0wMprnXXXXflKqp4xg033DBfL0Kw3r17p4EDB6bCtn0REnXq1Ok7bHGNqN6K44YOHZqrwGJbv6gOi2qoCN0ESOWutso5ToBUOe/CTAgQIECAAAECBAgQIECAwAoLzHjmxbyF3J9nzEr/8fS/p6WLFq/wtVbmxO69fph+sayvUfQ3atex/cpcyrkECBAg0MwEGjtAipAiKn2ix09sJTd48OBcXdOmTZsUn02ZMiX3PXrrrbdSnz59ckVMjx498melziuXOLbHizCqeGy//fZpzJgxObCKSpsItxYuXJjDkphHcf+jOG9FAqQvvvgih0ADBgxIm222WbX7x5Z0UR0U9/r+97+fhg8fniuFojIpAq7i547f/9//+3/nICq2mlt77bWrXSu2qps4cWK6+uqrc/BT3N8oqqrKCX+i2mncuHHp+uuvT/PmzUu9evXKc9lzzz3zfGrro1SYRPRmiqopo7IEBEiV9T7MhgABAgQIECBAgAABAgQI1CsQlUOx3dyrz0xLby/7uriqqN6TG/iA1mu1Tmu0bp023XLzdOoNl9qiroF9XY4AAQLNSaChA6Tm9OyVPtcIoqJCK8KgX//615U+XfOrEAEBUoW8CNMgQIAAAQIECBAgQIAAAQK1CRR6E0V1UQRGjbntXK++vaum0GO7raoqiNp1aJ/i14VR/Jm3RoAAAQIECgICpMpaCy+//HKuNpoxY0bq2LFj+tWvfpWOOeaY1LZt28qaqNlUrIAAqWJfjYkRIECAAAECBAgQIECAQEsUiIAotqOLregiNJo7+4MVZuiw/nrp+5tumHb92Y+rrrFd32/7EXXdbGMVQyus60QCBAgQIECAwOotIEBavd+vpyNAgAABAgQIECBAgACBChaIiBLhuQAAIABJREFUcKiwFV0ERxEYreiI3kNRGdS911Zpuz12qlYxtKLXdB4BAgQIECBAgEDLFRAgtdx378kJECBAgAABAgQIECBAYBUI/OsZI9LTdz+cPl/6WYrt6VZktOuwbuq+LCyKoCgqimwptyKKziFAgAABAgQIEKhLQIBkfRAgQIAAAQIECBAgQIAAgUYWiEqjx2+5Pz10411pwV/mLffdorooVxX9T3VRl2VbzxkECBAgQIAAAQIEGlNAgNSYuq5NgAABAgQIECBAgAABAi1aILake/zW+9PjEyaW7dCl20b/XV30P5VFERwZBAgQIECAAAECBJpaQIDU1OLuR4AAAQIECBAgQIAAAQKrtUBsS/fcpMlpwvBrUlQe1Td69e2dt6ArBEaqi+oT8zkBAgQIECBAgEBTCAiQmkLZPQgQIECAAAECBAgQIEBgtReIsGjCJdem5x54ss7eRtG/6Afbb53+aeD/l/7hwH1XexcPSIAAAQIECBAg0DwFBEjN872ZNQECBAgQIECAAAECBAhUiED0Nnr8lokptqura8TWdANOHpJ223+v1K5j+wqZvWkQIECAAIEGFPhjq+W72OBvlu94RxMg0KQCAqQm5XYzAgQIECBAgAABAgQIEFgdBKLaKIKjx5YFR/VtU9fvkJ+nfof0T3oZrQ5v3jMQIECAQJ0CDRAgffXVV+mmm25K11xzTfr444/Tvvvum84666zUuXPn9M0336T77rsvXXzxxfmzPn36pBNOOCH16tWralpxzF133ZVatWqVDjzwwPz7dV2z5vN8/fXXacqUKenyyy9PM2bMSN27d09Dhw5N/fv3T2ussUa+76BBg9L06dOrTt1ggw3SkCFD0sCBA9Onn36azjvvvDznTp06VR3z/PPPp6eeeiqddNJJtV4jDtxkk03S2LFj0xZbbFFtWvXNqbFX5ZtvvpluvPHGdOqpp6Z11lmn5O0WL16cRo8enY488sj00UcflXVOY8/d9VdOQIC0cn7OJkCAAAECBAgQIECAAIEWJBBVRo/fuqziaMLEOp86qo36Deif9lkWHOlp1IIWiEclQIBASxdogADp6aefTg8//HA65ZRTUtu2bdNtt92W3nnnnXTyySen+fPnpwsvvDAdc8wxafPNN89B0axZs9Jpp52Ww50Iim6//fY0bNiwdO6556aDDjoov5G6rhnnFUYhfJo6dWoOS7p27Zo+/PDDdNFFF6U99tgjB1KffPLJdwKiOObss89OgwcPzoFTOQFSbcfUtnzKmVOEZY05yg2QIlwr97kac76u3XACAqSGs3QlAgQIECBAgAABAgQIEFgNBRYvXJSemzQ5TbxmfPrzq7PqfMJefXvn0CjCI4MAAQIECLQ4gQYIkGqaRXgxYsSIHOLE1w8++GBVYBTBTXx2xhlnpA4dOqSrrroqV/dstNFGqWPHjlUBUl3XXG+99ao+LgRBEQbFNQrjjTfeSI8++mg6/PDD0+eff15rSDJ+/Pi01lprpX322adBA6Ry5vTBBx9Uq/YpDnzef//9NGbMmFwNNW7cuNS3b9907LHHppEjR6ZnnnkmV1dF9dTbb79d5zUKFUhrr712mjRpUrriiivyOVtttVV+3m233Ta/l4kTJ+ZKqnPOOSdNnjw5V1yNGjUqu+y4446ZNAK9qO466qij0osvvpirtd566610wAEH5OCu+J20uD9DFfbAAqQKeyGmQ4AAAQIECBAgQIAAAQKVIRBb0028dkJ6bFm1UYRIpUa7DuvmvkbR30i1UWW8O7MgQIAAgVUk0AgB0ksvvZS3rYuQ6IUXXkhRHRShRIwIiyJwOP3001O3bt1yuBMhzp133pk/L1Qg1dQovmbr1q2rPp42bVq69957czVR8e8Xn19blc17772XzjzzzKrKqIasQCpnTjUrhGoGSEcffXQ22m233fL2fxH8RCAXIyq1ororqreKt6mreY3CZ++++27e3i/OiwqtqBCLEOiCCy5IS5YsqQrPirewi/dWCIxiO75LLrkk7b333jmki3nFO4wgKirKIkiK91tcGbaKVrPbLhMQIFkGBAgQIECAAAECBAgQIECgSOD5ZdVG9y2rNort6uoasU1dhEYRHrXr2J4hAQIECBAg0MABUmG7uKhU2XLLLdMdd9yRw4/iACl6IEUAUdw3KI6LUVuAVPOaxS+tuE9RqZdZWw+k4j5JK9MDKfosxRZ9xX2GyplTfQHSlVdemc4///xcpRU28+bNSxEqLV26NAc4AwYMyFU/5QRINXsgxfxuvfXWPO/PPvus1gApTCKwikqjL7/8surr6AkVgdHxxx+fe1bFcTHP+HWEU8aqFxAgrfp3YAYECBAgQIAAAQIECBAgUAECI4ackabc/VD66m9f1TmbXff7SfrFkEPTdnvsVAGzNgUCBAgQIFBBAg0YIEU1S1S17L///mn33XfPD/nss8/WWYFUkCgVINV2zWK9UtU+0YcoKnTWXHPNXPVUV5+f+Dy2b4uwpHPnzlWXLw6C6rvG8s6pvgCpOBgqtokAKbadO/jgg/NcywmQ2rRpk2JLv8ceeyxXFUU1V58+feoMkKIqrFB1FFViUZF03HHH5Uqx6HVVPGL7u7Fjx1YLBCtohbe4qQiQWtwr98AECBAgQIAAAQIECBAgUCwQ29Od86t/TjNfeKUkTGxT1/+oQ3N/I9vUWT8ECBAgQKCEQAMFSPPnz0+jR49OO+ywQw6QojolxvTp03P/ndhyLbY4i/5AUfkS26kV982pLUAqdc3iJynVb2j27Nk5NIpAK8KQugKkxYsX5/Ao+gpF1VRhRJXOggULcuXP8gRI5cxp0aJF6frrr8/VRG3btk2vvfZauvnmm/O2etEDqdwAqZxrzJw5M1166aXpsMMOS9tss02KLe3uvvvuOgOkqFqKvkcRAMYWdv369Uu77rpruueee9LChQtzbymjMgUESJX5XsyKAAECBAgQIECAAAECBJpA4LkHnkxX/PPZJXsc9erbO4dG/Qb0b4LZuAUBAgQIEGjmAg0QIM2dOzcHRIceemgOGgrhUcgUwpQTTzwxxbZxDzzwQIrKnpo9i2oGSHVds1g8Ko2iD0/0WYo5bLjhhinOjZCqd+/eaeDAgamwBV6ERJ06dfrOC4trXHvttfm4oUOHpnXXXTdvuxdzjKqbCMWWJ0AqZ07Rgym29YvAqEePHmnUqFFpzpw5ed7lBkgbb7xxWdd46KGHUlQ8HXvssXnLuWHDhqWYY/RWiuqiCLFiHhGkFQdX8e5iu8EYI0eOTOuvv37evi6Ojf5WPXv2TC+//HIaN25cDuiKA8Fm/qeiWU9fgNSsX5/JEyBAgAABAgQIECBAgMCKCETVUQRHESDVNrbdfcc0+KKTUo/ttlqRyzuHAAECBAi0TIEGCJBuuOGGHEoUj+233z6NGTMmhwpRyRMVMFG5EmFMBBfF/Y/ivJoBUl3XrBkCxVZ1EydOTFdffXUOfor7G0XVUznhT/QCiiAkKnqi31CvXr1yX58999wzB2K19VEqPO+ECRNydU7xqG9OEeBEZVa4RQXSEUcckV5//fXcG6rcAGmXXXYp6xqxDWAEPBEk7bzzznn7u/CKHkft27dP0W8pgr0IhiZPnpznEBVI8QzDhw/PFVyFnkcx79jOLrb8mzVrVt4KL4K24sqtlvkHqXKeWoBUOe/CTAgQIECAAAECBAgQIECgCQTqqjraaqft0u+uOCv93TZbNMFM3IIAAQIECKxmAg0QIK1mIh6HQLMWECA169dn8gQIECBAgAABAgQIECBQrkBdVUfR4+iQk4ekXyzrc2QQIECAAAECKyggQFpBOKcRqEwBAVJlvhezIkCAAAECBAgQIECAAIEGFKir6ij6HP3+6vNSl802bsA7uhQBAgQIECBAgACB5i0gQGre78/sCRAgQIAAAQIECBAgQKAOAVVHlgcBAgQIECBAgACBFRMQIK2Ym7MIECBAgAABAgQIECBAoMIF6qo66t7rh+mMm/+g6qjC36HpESBAgAABAgQIrDoBAdKqs3dnAgQIECBAgAABAgQIEGgEgbqqjuJ2h5z82zRgWb8jgwABAgQIECBAgACB0gICJKuDAAECBAgQIECAAAECBFYbgfqqjv5lWa+jHttttdo8rwchQIAAAQIECBAg0FgCAqTGknVdAgQIECBAgAABAgQIEGgyAVVHTUbtRgQIECBAgAABAi1EQIDUQl60xyRAgAABAgQIECBAgMDqKvDq1GnpgoHHpQiRao7odaTqaHV9856LAAECBAgQIECgMQUESI2p69oECBAgQIAAAQIECBAg0GgCERjdcsm16b7R42u9h15HjUbvwgQIECBAoFaBVsvp8s1yHu9wAgSaVkCA1LTe7kaAAAECBAgQIECAAAECDSAQVUdX/PPZae7sD75zNVVHDQDsEgQIECBAYAUEGiJA+uqrr9JNN92UrrnmmvTxxx+nfffdN5111lmpc+fO6Ztvvkn33Xdfuvjii/Nnffr0SSeccELq1atX1WzjmLvuuiu1atUqHXjggfn34/cmTZqULrroorRgwYI0aNCgdPTRR6c2bdp85ym//vrrNGXKlHT55ZenGTNmpO7du6ehQ4em/v37pzXWWCPfN86fPn161bkbbLBBGjJkSBo4cGD69NNP03nnnZfn3KlTp6pjnn/++fTUU0+lk046qdZrxIGbbLJJGjt2bNpiiy2qzau+Oa3Aq1quU95888104403plNPPTWts846Jc9dvHhxGj16dDryyCPTRx99VNY5yzURBze5gACpycndkAABAgQIECBAgAABAgRWVEDV0YrKOY8AAQIECDS+QEMESE8//XR6+OGH0ymnnJLatm2bbrvttvTOO++kk08+Oc2fPz9deOGF6Zhjjkmbb755DopmzZqVTjvttBzuRPh0++23p2HDhqVzzz03HXTQQfmhZ86cmQOh+L0IokaOHJm23nrr9L/+1/+qhlIIn6ZOnZrDkq5du6YPP/wwB0977LFHDqQ++eST7wREcczZZ5+dBg8enAOncgKk2o6p7Q2VM6cIyxpzlBsgRbhW7nM15nxdu+EEBEgNZ1nWleIvmPhL7NBDD03t2rUr6xwHESBAgAABAgQIECBAgEBKqo6sAgIECBAgUNkCyxtjlLOFXYQXI0aMyCFOfP3ggw9WBUYR3MRnZ5xxRurQoUO66qqrcnXPRhttlDp27FgVINVUe/bZZ1OERFENVDwKQVCEQXGNwnjjjTfSo48+mg4//PD0+eef1xqSjB8/Pq211lppn332adAAqZw5ffDBB9WqfYoDn/fffz+NGTMmV0ONGzcu9e3bNx177LE5RHvmmWdydVVUT7399tt1XqNQgbT22mvnaq4rrrgin7PVVlvl5912223ze5k4cWKupDrnnHPS5MmTs/GoUaOyy4477phJIySM6q6jjjoqvfjii7la66233koHHHBADu7WW2+9yl7oLWh2AqQmftm1pbBLly7NKXr8Yfve977XxDNyOwIECBAgQIAAAQIECFS2QFQdnf/r36cZz7xY60T1Oqrs92d2BAgQINByBBojQHrppZfytnUREr3wwgvVgp/4XmsEDqeffnrq1q1bDncixLnzzjszeqECqfgNLFmyJF1wwQU5SNlvv/2qvZxp06ale++9N1cTtW7dutYXV9v3d99777105plnVlVGNWQFUjlzqlkhVDNAiu36wmi33XbL2/9F8BOBXIyoyorqrqjeKt6mruY1Cp+9++67VdVcUaEVFWIRAoVp2BaevXgLu3hvhcAotuO75JJL0t57751DuphXvMP43nhUlEWQFKFTVJQZq15AgNTE76C2v2BKlfbF78cfaKlrE78ktyNAgAABAgQIECBAoGIE/vzqrHTK/kekpX9d8p056XVUMa/JRAgQIECAQBZo6ACpsF1cVKpsueWW6Y477sjhR6FyKL5/Gj2Q4vunxX2D4rgYNQOkCDp+//vfp4033jhdeumlOXQqHsV9ikq90tp6IBX3SVqZHkjRZym26CvuM1TOnOoLkK688sp0/vnn5yqtsJk3b17uARWFDRHgDBgwIFf9lBMg1eyBFPO79dZb87w/++yzWgOkMInAKiqNvvzyy6qvoydUBEbHH3987lkVx8U849cRThmrXkCA1MTvYHkDJHtGNvELcjsCBAgQIECAAAECBCpG4LkHnkx/GHpWWvLpX78zp/5DBqQBJw9J7Tq2r5j5mggBAgQIEGjpAg0ZIBUqhfbff/+0++67Z9qaW8/VrEAq+JcKkAqfv/LKK3lbt6iaad/+2/8vUaraJ/oQRYXOmmuumbfIq+t7tvF5bN8WYUn0WyqM4iCovmsUr6Ny5lRfgFQcDBXbRIAU284dfPDBea7lBEht2rRJsaXfY489lquKokKsT58+dQZIURVWqDqKKrGoSDruuONypVj0uioesf3d2LFjqwWCLf3P1ap8fgFSE+sLkJoY3O0IECBAgAABAgQIEGiWAmNOvyzdN3r8d+a+Vpu10zm3X5W222OnZvlcJk2AAAECBFZngYYKkObPn59Gjx6ddthhhxQBUlSnxJg+fXruvxNbrsUWZ9EfKCpfYhu24r459QVI8T3aE088MVffRPVQYZTqNzR79uwcGkXgFGFIXQHS4sWLc3gUfYWiaqowokpnwYIFufJneQKkcua0aNGidP311+fnadu2bXrttdfSzTffnLfVix5I5QZI5Vxj5syZuXrrsMMOS9tss02KLe3uvvvuOgOkqFqKvkcRAMYWdv369Uu77rpruueee9LChQtzbymjMgUESE38XgRITQzudgQIECBAgAABAgQINCuB6Hd0wcDj0qtTp31n3j/ccdt03l2jVR01qzdqsgQIECDQkgQaIkCaO3duDogOPfTQHDQUwqNwLIQpEf5E8PPAAw+kqOyp2bOoZoAUVTITJkzIwU+EGRFExa8jeIrApTCi0ij68EydOjXPYcMNN0wxnwipevfunQYOHJgK2+pFSNSpU6fvvN64xrXXXpuPGzp0aFp33XXztnsxx6i6iVBseQKkcuYUPZhiW78IjHr06JFGjRqV5syZk+ddboAU2/qVc42HHnooRcXTsccem7ecGzZsWIo5RiuWqC6KECvmEUFacXAV7y62G4wxcuTItP766+ft6+LY6G/Vs2fP9PLLL6dx48bl91QcCLakP0OV9qwCpCZ+IwKkJgZ3OwIECBAgQIAAAQIEmo1A9Ds6rf9vUoRINce/XHVu6jegf7N5FhMlQIAAgdVTYOmXi9N7n7xT78O99/GfUxxb33h97oz6Dqn18zeW87z9tj047d/r4BW61/Kc1BAB0g033JBDieKx/fbb5y3nIlSISp6ogInKlQhjIrgo7n8U59UMkGL7uYkTJ6YRI0bk/j/77rtv3rqttj47hWOvvvrqHPwU9zeKqqdywp/oBRRBSFT0xP169eqV+/rsueeeORCrrY9S4Xkj2IrqnOJR35wiwInKrHCLQOyII45Ir7/+eu4NVW6AtMsuu5R1jdhaMAKeCJJ23nnnvP1d2EaPo9gOMPotRbAXwdDkyZPzHCK0i2cYPnx4ruAq9DyKecd2drHl36xZs/JWeBG0FVduLc/6c2zDCwiQGt60zisWGrtFA7eddtopJ63xl11tZY/l/GXUxNN3OwIECBAgQIAAAQIECDSKwOMTJqYr/vns71y7XYd104X3j0k9ttuqUe7rogQIECDQuALlBC5vzH21zkmsaMhS20WXN3hpXJ2mu3pzCpCaTsWdCBCoT0CAVJ9QA39eM13u2LFj+sEPfpAilY7U+0c/+lFq165dvqsAqYHxXY4AAQIECBAgQIAAgYoTiGqj65b1O4oAqebo1bd3OuPmP9iyruLemgkRILA6CLwx7//V+hilKmeWfBGVN2/Xek5LCmXWad02bbretz1zSq2Fzu26pvXbdal3qfywS696j6ntgC1X8LwVutlynNQQFUjLcTuHEiDQyAICpEYGru3y0SgsGqa9+uqreY/OKVOmpGg+VhjdunXL1Unbbrtteu6553IZZm37aa6Cqbe4W8Z7ue6669KMGTNS69at009+8pP0f//v/02dO3eusoiyzZtuuik9+OCDeW/PKKXda6+90oABA+rcq/Nvf/tbbjAX/3300Uc5OIz3HiWmsedoYUQjuiiZjfUSayfWx4EHHpj+8R//Ma255pot7p14YAIECBAgQIAAgdVHYO7sD3K/o9i6ruboP2RA+s2FJ64+D+tJCBAgUItAqRAnDl36xV9LBjaFS9VXmfPex2+XtY1aY76ccgKXLbtsV+cUNu3UPbVt/d8/cL2yI661TgNda2Xn4nwCBAhUuoAAqULe0Jdffpn+8pe/pH//93/PodG0adNyo7PC/p4CpKZ/UdEMLhrpxXaD++23Xw6HrrrqqvRf//Vf6fzzz09RPRb7dMZeptFYL/bzjP1WZ8+enT/feuutczO52Bu1tvHII4/kcCqa/sV+oREqxj6ssRYKDfxie8NoIrfJJpuko446KnXo0CE98cQTeS/RaGrXt2/fpodxRwIECBAgQIAAAQINIPDcA0/mLetq9juKLev+5erz0m7779UAd3EJAgQINK5Aze3ZPlr8YVqweG7VTSPAWVLUB6cSAp3C5LbcYNtacUpVzrRdq13JyhuhTOOuM1cnQIDAqhIQIDWxfFSQ/PWvf03rrrtu+t73vlfn3SOw+OCDD9Lf/d3f5eZiRtMJRDBUCIui4VubNm3yzaMiKYKis846Kzfpi9Angpxf/epX6ac//WnVBJ9++unc2C8a+tXWjC+2LIymdtGEb9CgQVXnxfWjaVz817Nnz9xE7oorrkiXXHJJDpFiRMO5CJpiRMO5UgFV02m5EwECBAgQIECAAIHlE7hl+LVpwvBrvnNS914/zOGRfkfL5+loAgRWTiC2ZVv65ZKqi9Tcwq24ymdpHdu4rcgsSoU4ca111lq33q3S6tv+TLCzIm/FOQQIECBQEBAgNfFaKPRAevvtt9Ouu+6adt9997TbbrulTTfdNK2zzjpNPBu3W16BmgFS/DoqhM4+++y03Xbfllv/+c9/TqecckoOmyJoqjk+/PDDXHn061//ulrwFOsjQqFf/vKX6ec//3kaP358+tOf/pQuuuii1L59+6rL3HPPPWnSpEnpsssuy5VQBgECBAgQIECAAIHmIBDVRrFl3atTp31nuv0O+Xnesq5dx2//f29zeCZzJECgMgRqbgX3xtxXqyZWs3dPVAh9VFQltDJPUHN7tprVOzW3XhPorIy2cwkQIECgqQUESE0s/sUXX6SoTin8F9vUFcYPfvCD9OMf/zhvl/ajH/1IZUkTv5v6bjd37txcDRQVPxEMtW3bNm81GD2qokKoR48eVZd4//33c0B0yCGH5CCo5oiAKSqXImSKvkeFsWjRonzt2P5u6NChaeTIkSnuW1wFFcfG9ndR4RT33Xzzzeubus8JECBAgAABAgQIrHKB6HMU4VH0Pao5Bl1wQvrFUYeu8jmaAAECq0agZgVQbb1/avb6acit4NZvt0Hq3LZL1cNv2qlHtR45Nat8tuzSa9VAuSsBAgQIEGhiAQFSE4PXvN3SpUvTrFmzcu+jZ599Nv/v559/nnvixBZnW2655SqeodvHVoLDhw9Pb7zxRmrVqlX63e9+l6vG4utSAVKhkijCo6gmqjlKBUiFre26dOmS+yeVCpBK3dfbIkCAAAECBAgQIFCJAo9PmJj7HdUc0e/owvvH2LKuEl+aOREoQ6Bm1U+cUlz5E7+OSp/iap+G3gKuMM2aW8Ft2eXbXUJq9u5Zv12X1HnZfwYBAgQIECBQt4AAqcJWSPS3iUDpyiuvTO+880764x//mDbbbLMKm2XLnE70RYrt5CJMOvLII1P//v1XmwDpxRdfbJkv1VMTIECAAAECBAg0usC9l16fpj/yzHfus2GPbunwESemNuu2bfQ5uAEBAikt+Py/0hdff16NYtHfPkl//XJhtd/74uvP8rHF4/Nl59X8vYY0XX/trmmt7/137+EY8XXnZb9XPNZfe8Nqx8Tnxec05HxciwCBbwV69+6NgwCBFiwgQKrQlx9B0h/+8IfcF+noo4/O1S7GqheI9zJixIg0e/bs3Jcowr7atrAr9Dg66KCDlmsLu6h2iu3qYjvDurawiy0Qr7rqKlvYrfolYQYECBAgQIAAAQIlBGKrutiyLrauqzn6DxmQ+x0ZBAismEBU9CxYMi+f/NHiD1P09Pnvr7+t9mnIPj+lZrnJepuntq3bVfu4uPInPohKn5rVPraAW7H37iwCzUHg5+t/txd4XfO+f8HLzeGxzJFAixUQIFXwq585c2bewiwqXjp06FDBM21ZU4t38h//8R85SFqwYEE6/fTT83/bbfdteXypLeoKUnHe8ccfn3sk/fSnP60CrLn13V133ZWefPLJHFa1b/9tM+F77rkn3X///XkOnTp1alkvwNMSIECAAAECBAhUvMCrU6fl8GjxwkXV5hpb1kVw1G9A/4p/BhMk0JQCTREI1Rb2dG7XNcV2bsWj5nZvhc+EPk25Itzr/2fvXsCjrK79jy8uCSaTQEKaIJAAoQZQEhFRCQVRSG0VDqhH7TEo1qP4F5QWpCpWkZtyU6poq5KKWI8atLVeoMRa5Sra0FIEAipELnItocg1REDh/64d3mEyySSTZDLX736eeRLIzLv3+9kDaH5ZayMQugK+CJD0B7hfffVVmT17tuj3yq6++moZP368JCUliXYIeu+998wPdOvXevXqJffff79kZp49m0yfo99T0x/Iv+GGGyph7tmzx3yvbdKkSVV+X+3UqVPy8ccfy1NPPSXr16+X9PR084Pe2o1Iz0bXeYcNGyZr1qxxXjs5OVmGDx8uQ4cOlcOHD8vkyZPNml2/b7dy5UpZtmyZORe9qmvoxdo2xNZGAAAgAElEQVS2bStz586V8847r8K6a1pTQ79jvvrqK/m///s/c3a7Fjx4GvrD8S+88ILp3rR//36vXtPQa+f69RMgQKqfX4O+Wv8iqeovmwadlIsbAT2H6vHHHzehjQY9+o+DjpMnT5p/oPQvbf0L8+jRo+Yvff3H6JprrnHqaYWQ/iP35JNPmr/43Yd91lGHDh3MPzh2hZmGhuPGjZMJEyaYQOqf//ynqUTTEDEtLc1cxq6C0jU+9NBDEhUVxa4hgAACCCCAAAIIIBA0AvNm5En+jNmV1pOe2UlGPzeZ846CZqdYiL8E7HDIrhSyq4TqUyEUExUrqQnp5hZiouOcn7uGPzHRDufv++temQcBBBDwRYCk31f74IMPzPe9YmNj5c033zRHfYwdO1b+85//yNSpU+WXv/yl6PfVNCjSDkEPP/yw+f6dft/sj3/8ozlbXgMi7Q7kOuyuT3pMxZw5cyoFSHb4tGLFCvO9v1atWol2GtLAqU+fPuZ7gAcPHqz0PVt9jn4/7//9v/9nAidvAiRvv+/rzZoaunuVtwES388Ov78DCJD8vKcnTpwQTbnbtGlT4zf+d+zYYcKDiRMnUoHk533S6QoLC+W3v/2tqS46//zzzT9A+o+Lto7TkEcDHv0LXP+x0d/Xf1T0pwO0vZ2GT/qaUaNGOcMn91t4//335aWXXjIB1KWXXmqqmbSiSEMq/QdO/4E8dOiQua6egzVixAjzPli8eLE5I0tf17t37wDIMCUCCCCAAAIIIIAAApUFtNpo1sgJUrhwSaUv9hxwpdxnhUeOFmer6jFEIFwEdh7cKmUnj8nOA1usj6XWx61yzPpYm4CopSNZkmLLK4Fcq4Jc278RCIXLO4b7QCC8BXwRILkLaXih3zPTEEc/1++p2YGRBjf6Nf1enX7fTL9vpyFG69atpUWLFpUCJK0Cevfdd8333KZMmVIpQLKDIA2D9Br2KC4ulg8//FBuv/1284PnVYU/r7/+ukRHR8uPf/xjnwZI3qxp9+7dFap9XAOfXbt2OcOyV155xXw/Ub9nqV2WPvnkE1NdpdVTW7durfYadgVSs2bNpKCgQGbNmmVe07lzZ3O/Xbt2Nfsyf/588wP1+j3tpUuXmu9hPv/888bl4osvNqQaEmp1l36/U89m12qtzZs3y3XXXWe+F5qQkBDef1BC6O4IkPy8Wa7liXrOjf6B1YeWWaakpEjjxo3NirTCRf9Aa9ik6bpdAePn5Ub0dBoObdiwQfLy8mTTpk1mb7p3727OpEpNTXXa6E8d5Ofny9/+9jfRMk2HwyF9+/aVO+64w/mXnd3S7pZbbpHrr7/evFb/sfnTn/4kf/nLX0xJp/7l261bN/OXtgaM9tCqJC1dLSoqku+++07OPfdc84/fgAEDpGnTphG9R9w8AggggAACCCCAQHAI6DlH2rJOzz1yH8Om3C/XjrglOBbKKhCog0Dxvg3mVe4BkQZFGhjVNOxwyK4UsquECIRqkuPrCCAQigINESCtXr3atK3TkEi79Wh1kIYSOvR7rRo46A+Aa/ce/X6bhjhvvfWW+bprBZJ+D0+7/Nx6660mUHFvMafPX7VqlQmYNEDy1PWnqiqbnTt3mnPN7cooX1YgebMm9woh9wBJv5+pRtnZ2aa7kgY/Gsjp0B9k1+8/6w/Pu7apc7+G/bWvv/7atPfT12mFllaIaQikgdyxY8ec4ZlrCzvdNzsw0u97P/HEE9K/f38T0um6dA81iNKKMg2SdH/5fnhw/A1AgOTnfdA/IBoI/OMf/zA9L/UsHU28dWiAcOGFF5okVgOLdevWmfBCQwsGAggggAACCCCAAAIIIBCMAq9PfV7efeE1+ba0rMLy9LyjR157WrL6XBKMy2ZNCFQQMJVDB7dJcUmRs4KouGS9V0p2QGRXDtlVQ3q2kH7OQAABBCJJwNcBkt0uTitVMjIyzA9ja/jhGiDpGUh2ZyDbWp+nww6Q9AfFX3vtNXOOkp6b5Kl9nOs5RZ72rarzi1zPSarPGUh6zpK26HM9Z8ibNdUUIGk3I+2YpFVaarNv3z7zQ/JlZWUmwBkyZIj5QXhvAiT3M5B0fW+88YZZtx7bYdu6BkhqooGVhnbafcn+XL8/roGRHiGibfj0ebpO/bWGU4zACxAgBXgPNFDS1mVaXaJ/2LQVmgZMXbp0MX9QLr/8cuf5OAFeKtMjgAACCCCAAAIIIIAAAk4BrTaa+D8jZcfGrZVU9LyjaQvm0LKO90tQCmjLOW0vpx83WSFRTZVEbRM6SGyUdZ5QYkeJMR/Tz/w63fyagQACCCBwVsCXAZJWs2hVy8CBA+VHP/qRmeTTTz+ttgLJXol7gKQ/rK8hxwMPPFAh5EhMTKywfZ6qfTSA0god7QZU0zk/+nVt36ZhiQZW9nANgmq6huuivFlTTQGSazDkaqMBkradu/nmm81avQmQzjnnHNGWfh999JGpKtIKMQ3lqguQtCrMrjrSKjGtSBozZoypFNOzrlyHtr/Tbkx6VAgj8AIESAHaAw2ONFHVUkhtecZAAAEEEEAAAQQQQAABBEJBQM86mvdEnrz3wutVLjcnd5CMts47YiAQDALafk5bz+0/Exh5qiqKiYqV1IR0ExLpR60c0qCIgCgYdpE1IIBAKAn4KkD6z3/+Iy+88ILpzKQBklan6FizZo05f8c+8kPPB9LgQtupuZ6b4x4g6a+9CSo8nTekZ55rZY0GWhqGeKpg0jXqERcaHum5Qlo1ZQ8NsLSQQCt/ahMgebOmI0eOyMsvv2yqifRc9c8//9xUXGlbPT0DydsAyZtraPHDk08+KbfddptccMEFoi3t3n777WoDJK1a0nOPNADU74vn5ORIz5495Z133jHdufRsKUZwChAgBWBf9DwcTXY1adWhCa3+BabnIDEQQAABBBBAAAEEEEAAgWAVmD87X/JnzBYNkdyHfmNn1G8nSs6QwcG6fNYVxgLuLejswKiqW9aWc6kJ5UGRhkR2YBTGPNwaAggg4DcBXwRIJSUlJiDSs8Q1aLDDI70JO0zRSiJtG7dw4ULT1cn9zCL3AMkVoLrwRiuN9BwePWdJ16Bnket6NKTq0aOHDB06VOy2elWdoaTz6DX0WBJ9np51HhcXZ9ru6Rq16kZDsdoESN6sSc9g0rZ+Ghh17NhRnn/+edmxY4dZt7cBkp7J7s01/vrXv4pWPI0aNcoUSDz22GPmnvVsJa0u0hBL16FBmmtwpXun7QZ1PPPMM9KyZUvTvk6fq+dbaUeuzz77TF555RUT0LkGgn57AzNR5f/Gtzb3NC7+E9Aej1rCqOOnP/2pKX18//33TXquqfoPf/hD/y2GmRBAAAEEEEAAAQQQQAABLwQKFy6RFx+ZKdq2rqoR3zJBhj3+K+l/8395cTWegkD9BGrTgk7bz6VpWHQmKKKqqH72vBoBBBCoScAXAdIf/vAHE0q4josuukjmzJljQgWt5NEKGK1c0TBGgwv3dmd1DZB0Tv1+7fz58+W5554zwY/r+UZNmjTxKvzRs4A0CNGKHj1vSAsHXI8rqeocJft+8/PzTXWO66hpTfotfq3MUjetQLrjjjtE2/bp2VDeBkiXXXaZV9fQ1oIa8GiQdOmll5r2d+ql5xrFx8eLnrekwZ4GQ0uXLjVr0AokvYcZM2aYCi77zCNdtxZZ6PfLN27caAotNGhzrdyq6T3H1xtWgAqkhvWtdHX9y0H/0GgSm5aWZr6uf3h++9vfmnZ2WsLomqr7eXlMhwACCCCAAAIIIIAAAgg4BbYUbZQ5VnBUtGJVlSopaa1lyNjhVB3xnvGpgF1NVHbiqDmn6NiJUvNRh7ct6OzAyKcL42IIIIAAAjUK+CJAqnESnoAAAn4TIEDyG3X5RJ7KE7Xsz7XHpJ+XxXQIIIAAAggggAACCCCAgFNAK43yrXOOFuXPr1LF0TxOBo+4xYRHDARqK6Dt5b45tk/cA6Iyl6CoumvSgq624jwfAQQQ8J8AAZL/rJkJAX8IECD5Q9llDk8BUm36Xvp5yUyHAAIIIIAAAggggAACESKgZxvpOUfvzX69ynOOlCEnd5DcNfUBcbSIjxAVbrO2AnZAtL90r3xjhUX6a/N7Zz56c72M5K7maRkpWeZjp5TyM4Mzznz05ho8BwEEEEAAAQQQQKB+AgRI9fOr9asJkGpNxgsQQAABBBBAAAEEEEDADwKL5i2Q/BmzPZ5zlNm7h9z33GRJadfGD6thimAWcG8xZwdEOw9sFf1aTSMmKlZSE9IlJjrOfIyNdpz5dflHBgIIIIAAAggggEBwCBAg+XkfNEB66KGHZNSoUdK5c2fRg9d0UIHk541gOgQQQAABBBBAAAEEEDACer7RPKtdXXXnHI22gqOsPpcgFkECdkhkVxFpOHTMCoc8nUHkSqMt5pJiUyTJ0UpaOvRj+SPmTFAUQYzcKgIIIIAAAgggENICBEh+3j4NioYNGyZr1qyRZs2ayeWXXy5XXXWVnHfeeTJ37lyZNGmSJCYm+nlVTIcAAggggAACCCCAAAKRJqDnHL34yEwpXLikylvXc460VV3OkMGRRhMx92u3mtt5YIupHNpUst7cuzchkbaYsyuI7IDIDosiBpAbRQABBBBAAAEEwlyAACkAG3z48GH54osv5KOPPpIPP/xQduzYYVZhB0rXXXeddO/eXVJSUqRx48YBWCFTIoAAAggggAACCCCAQLgK2Occabs6TyN37N1y7fBbOOcoDN4EOw9qW7lj4hoSlZ0oFf396obdZs69iig10Wo9F+UIAxluAQEEEEAAAQQQQKAmAQKkmoT88HUNlNatWyeLFi2SJUuWOAOlFi1ayPXXXy9jxowRh4P/QPfDVjAFAggggAACCCCAAAJhLTB/dr4550hDpKpGTu4gGTJ2OOcchdi7wK4kKi4pkmNnwqFvSktEf782IZGGQ7FWOJSRkhliAiwXAQQQQAABBBBAoCEECJAaQrWe1zx48KB89tlnsnz5cvnqq6/k2Wefpa1dPU15OQIIIIAAAggggAACkSyg5xvNGjlBtG1dVSOzdw8THHHOUfC+S6pqN+dNJZF9HlFqYkdTOdTJCoc4iyh495mVIYAAAggggAACwSRAgBTA3Thy5Ihs2bJFzj//fImOjg7gSpgaAQQQQAABBBBAAAEEwlFgS9FGmWOdc6QBUlUjJa21CY445yg4dp+QKDj2gVUggAACCCCAAAIIlAsQIAXgnXDq1ClZsGCBTJo0SdLT02XOnDnOCiOtPpo7d67cdNNNkpaWFoDVMSUCCCCAAAIIIIAAAgiEusCezdvlsaH3yY4vt1R5K47mcTJ4xC2ccxSAjSYkCgA6UyKAAAIIIIAAAgjUSYAAqU5s9XvRp59+Kg8//LDcddddMnjwYImPj3desLS01ARLK1askJkzZ8qPfvSj+k3GqxFAAAEEEEAAAQQQQCBiBLRFXf4TebIof77He9Zzju6a+oA4Wpz9/5CIAfLTjRbv2yBlJ47KzoNba3UmEe3m/LRBTIMAAggggAACCCDglQABkldMvnvSyZMnTUCUk5Mj/fr1q/LCp0+flo8//lhmzZplHu3atfPdArgSAggggAACCCCAAAIIhJ2Atqibn5cvhQuXeLw3PedIg6OOWZ3D7v79fUN2FdH+0r3yTWmJ7DxgBUUnS83HMutjdcM9JEpNTJckR4qkJqT7+zaYDwEEEEAAAQQQQACBagUIkPz8Bjlw4IBMnDhRxo8fL0lJSR5n1xDp1VdfFT0n6Z577pFGjRr5eaVMhwACCCCAAAIIIIAAAsEuoMHRPKviyNMZR7r+6HOaycQ//k6y+lwS7LcTVOvT6qGyk8ekuKTIrGtTyXqrqsgKiazfr2lkJHc1T8lIyZLYaIcJh2LOfKzptXwdAQQQQAABBBBAAIFgESBA8vNOaIA0efJkEyAlJiZWO/uOHTvkhRdekEceeUQcDoefV8p0CCCAAAIIIIAAAgggEKwCi+YtkPmzX5ctRRs9LrHlucly+fU/kWFT7g/W2wjourRSaOfBbc5Wc1pVpA9vqohiomJNKJTkaCUtreohrSAyVURWNVFMFP/vFtCNZXIEEEAAAQQQQAABnwkQIPmM0rsLlZWVyWOPPSa33nqrXHDBBdW+qDZhk3ez8ywEEEAAAQQQQAABBBAIZQENjvJnzBY968jT0FZ11w6/RbIHVt0yO5Tvv7Zrt1vN7TywxbSW0yoiHcVnPlZ3vbYJHSTWCoNSEzuaUKhTSiZVRLXdAJ6PAAIIIIAAAgggENICBEgB2L7XXntNvvzyS1OFFB0d7XEF27dvl6eeespULDVv3jwAK2VKBBBAAAEEEEAAAQQQCLRA6aEjosHRe1bFUU3B0ZCxwyOuVV3xvg3OKqJjZ1rM6blEGh7VNLTVXEx03JlqovIqIruiqKbX8nUEEEAAAQQQQAABBMJdgAApADu8f/9+GTVqlGRmZsovf/lLiY2NrbSKU6dOyezZs+XgwYMyduxYadKkSQBWypQIIIAAAggggAACCCAQKAENjubPzjfBkX7uaeTkDpKc3MFhHxyt3bVSdlnnD2mLuWPafs76qFVF1Y2WjmRJitXWcuVVRNpiTquKMqxqIgYCCCCAAAIIIIAAAghUL0CAFKB3yJYtW+T+++83AdHdd98tl19+uSQnJ0vjxo2lpKRE3nzzTXnvvfckLy9POnXqFKBVMi0CCCCAAAIIIIAAAgj4W0CrjObn5ctH+fNrDI604iilXRt/L9Gv8+20QqO3PnvJY9s5u9VcRkqWxEZbIZF1NlHMmY9+XSiTIYAAAggggAACCCAQZgIESAHcUA2P5syZI3PnzpXjx49XWEn79u3liSeekEsuuSSAK2RqBBBAAAEEEEAAAQQQ8JeABkf5T+TJIis48jQczeMkZ8hgc8ZRuAdHWl20cP0bsmTTAsMRExUr2ek5znZzWk2kVUUMBBBAAAEEEEAAAQQQaBgBAqSGca3VVU+ePCnbtm0zlUc6WrVqJenp6bStq5UiT0YAAQQQQAABBBBAIDQFilaskkVvLKgxOBo84hYTHDlaxIfmjdZi1RoaaXhkt6jr12mQDMy8mcCoFoY8FQEEEEAAAQQQQACB+goQINVXkNcjgAACCCCAAAIIIIAAAnUQ0OBonlVxpB89jZS01s6Ko0gIjopL1sur/3hW9peW/3BdRnJXGdpzlCQ5UuogzEsQQAABBBBAAAEEEECgPgIESPXR47UIIIAAAggggAACCCCAQC0FXp/2gix58y+y12pZV11wpOcbabu6SBgaGP3ZOudo7a6V5nZbOpLlxu7DpFvbnpFw+9wjAggggAACCCCAAAJBKUCAFJTbwqIQQAABBBBAAAEEEEAgHAUe/e/hsmZpeUhS1UjP7GTa1EVKcKQt6ux2deqh5xz16zTYtKtjIIAAAggggAACCCCAQGAFCJAC68/sCCCAAAIIIIAAAgggECECs0ZO8HjOUWbvHqIVR1l9LokQDZHCbYvlrdUvOc85yu7QX268+E7OOYqYdwA3igACCCCAAAIIIBDsAgRIwb5DrA8BBBBAAAEEEEAAAQRCWqD00BF5ePBdsqVoY6X7uLDvZXLz/XdFVHCk5xwt3PCG6Ecdes7RwMxcyUjJDOl9ZvEIIIAAAggggAACCISbAAFSuO0o94MAAggggAACCCCAAAJBI1BinXM0ZeiYSuFRdLNoGfnMBOn3swFBs9aGXoi2q3vLOueocOtiM5WeczSwa65kp/dv6Km5PgIIIIAAAggggAACCNRBgACpDmi+fMmuXbvk+eeflwMHDkivXr3koosukvPOO09iYmJ8OQ3XQgABBBBAAAEEEEAAAT8LaMWRVh5pBZLr0HOOxr32tKS0a+PnFQVuugKr4mjxxgXOdnUDut4s/TsPol1d4LaEmRFAAAEEEEAAAQQQqFGAAKlGooZ7wokTJ2T8+PFSWFgo8fHxsnnzZjl+/LiZsEuXLnL55ZfLj370I8nOzpbo6OiGWwhXRgABBBBAAAEEEEAAAZ8KLMqfLy8+MrPK8GjagjniaBHv0/mC9WJrd62UP1tVR/tLS8wSL2zbU27sfqckOVKCdcmsCwEEEEAAAQQQQAABBM4IECAF8K2gVUcaII0bN05atWolp06dkpKSElm/fr188skn5qHB0pw5cyQxMTGAK2VqBBBAAAEEEEAAAQQQ8FZAw6NZIydUenpO7iAZ/dxkby8T0s/TwOjVfzzrPOdI29XddtkozjkK6V1l8QgggAACCCCAAAKRJkCAFMAdLysrk6efflruvPNOEyBVNbQiKSoqSho3bhzAlTI1AggggAACCCCAAAIIeCOgwZEGSO5j8PAhctfUB7y5REg/R885Wrj+DVmyaYG5j5ioWBmYmSv9Og0K6fti8QgggAACCCCAAAIIRKIAAZKfd13b1u3Zs0dSUlLMOUeffvqp7N27V6677jpp1KiRn1fDdAgggAACCCCAAAIIIOALAT3nSFvWVRUejf7dJMkZMtgX0wT1NTQ00vBIQyQdGhoNzLyZc46CetdYHAIIIIAAAggggAACngUIkPz87tC2dcOGDZM1a9ZIWlqaOedo9+7d0qdPH7nxxhtNyzoGAggggAACCCCAAAIIhI6AhkcPD75LthRtrLBoR/M4eeS1pyWrzyWhczO1XKmGRcUl601wtPPgVvPqjOSucuPFwyQ1Ib2WV+PpCCCAAAIIIIAAAgggEEwCBEh+3o3Tp0+Lhkiff/65/Otf/5KPP/5YioqK5LvvvpOmTZtKly5dTJjUq1cvueCCC8zZR1Qm+XmTmA4BBBBAAAEEEEAAAS8FNDR6xmpbV1V4NHXBHOmY1dnLK4XG0/Rso+J9601opA/9tT30nKMbuw+Tbm17hsbNsEoEEEAAAQQQQAABBBCoVoAAKQjeIN9//73s2rXLBEkrV66U5cuXy44dO8zKevToIb///e8lISEhCFbKEhBAAAEEEEAAAQQQQMAW0NBIK4+0Asl1pGd2kmlWeORoEfrdBbSqyA6LNlmBkd2ezr5fPeNIK426pWZzzhF/NBBAAAEEEEAAAQQQCDMBAqQg3dCysjLZuXOnbNiwQa666ipxOBxBulKWhQACCCCAAAIIIIBA5AnoWUd65pF7eJTZu4eMs9rWhWp4VLxvgxUYFYmGRRocuQ+tMkpN6CidUjIlw3rQpi7y3vvcMQIIIIAAAggggEDkCBAgBXivtaWdVh198MEHMmrUKFNppL+nAVJMTAzt6wK8P0yPAAIIIIAAAggggIC7wPzZ+fLiw09WgsnJHSSjn5scMmD2+UV2WGSfYeR6A20TOkiaFRhpWKSPJEdKyNwfC0UAAQQQQAABBBBAAIH6CRAg1c+v3q8uKCiQBx980Jx7NH36dDlx4oT5tZ6N9OMf/1imTp0qSUlJ9Z6HCyCAAAIIIIAAAggggED9BWZZ5x1p9ZH7yB17twwZO7z+EzTgFao7v8ieNiO5q6QmlgdGWmUUE0UnhAbcEi6NAAIIIIAAAggggEBQCxAgBXB7jh07Jo8++qgMHjxY+vbta1by/PPPy5tvvim/+MUvZM2aNdKmTRu55557qEQK4D4xNQIIIIAAAggggAAC2qpOw6PChUsqYYz+3STJGTI4qJC0umjnwW2y88AW04quuvOLMlKynC3pguomWAwCCCCAAAIIIIAAAggEVIAAKYD8Bw4ckMmTJ8v48eMlMTFRtm/fLnfccYfcfffdctNNN8mOHTvk6aeflokTJ0rz5s0DuFKmRgABBBBAAAEEEEAgcgU0PHp48F2ypWhjBQRH8zh5xDrvKKvPJQHD0bZzZSePmXOLtMLIVBlVcXaRLpDziwK2TUyMAAIIIIAAAggggEBIChAgBXDbDh8+bMKjMWPGSFpamrz66qvy9ttvS15enrRq1UrcA6YALpWpEUAAAQQQQAABBBCISAENjaYMHSMl23dXuP+UtNYmPOqY1dkvLsX7Nljh0F75xgqIdh7YaoKiqs4sshcTExUrqQnp1plFrTi/yC87xCQIIIAAAggggAACCISfAAFSAPf09OnTJiyaP3++dO3aVRYuXCgPPfSQDB061LSsW7duncydO1emTJkiDge9xwO4VUyNAAIIIIAAAgggEIECGh5p5ZFWILmO9MxOMm3BHHG0iPepioZC3xzbZ9rO2QGRhkXajs7T0KqipNgUKyTKkthohwmNUhPTObvIpzvDxRBAAAEEEEAAAQQQiEwBAqQA7/u3334rr7zyinzwwQeSnZ0tI0eOlKZNm0pBQYG89NJLcvXVV3MGUoD3iOkRQAABBBBAAAEEIk9gUf58c+aR++g54Eq577nJ9QqPNBDSNnNaQVRT2zl7/ozkrhITHecMiGKjHKayiIEAAggggAACCCCAAAIINJQAAVJDydbjutq6btiwYdKmTRtz/lFSUlI9rsZLEUAAAQQQQAABBBBAoDYC82fny4sPP1npJTm5g2S0FR7VdWhgtGTTAincurjKS9ht51ITO5oKok5WQNTSkWK1oUup65S8DgEEEEAAAQQQQAABBBCoswABUp3p6vZCDYemT58uv/71ryU2Nlb27NljgqKoqKi6XZBXIYAAAggggAACCCCAgM8EtOpIq4/cx7Ap98u1I26p9TxabbR210pZsnFBhTOL2iZ0kG5ts004pA/aztWalhcggAACCCCAAAIIIIBAAwsQIDUwsPvly8rK5MMPP5ScnBw5ceKEqTRas2aN/PCHP5TevXubh56HlJKSIk2aNPHz6pgOAQQQQAABBBBAAIHIFNBzju66eJAcOXCoEsDo302SnCGDawVjVxut3bnSeYaRVhhlp+dIv06DqCqqlSZPRgABBBBAAAEEEEAAgUAIECAFQv3MnKdOnZKSkhJZv369fPLJJ+axefNm89VmzZrJhRdeKD/96U/l5ptvlpiYmACulKkRQAABBBBAAAEEEFDsgbkAACAASURBVAhvgQk/u1dWf/RphZt0NI+TqQvmSMeszl7dvKdqIz2/SIOj7PT+Xl2HJyGAAAIIIIAAAggggAACwSBAgOTnXdCqo71790rbtm2lcePGlWY/efKkbNu2TdauXSuFhYXmuc8++6wkJib6eaVMhwACCCCAAAIIIIBAZAho9dFt518lJ7497rzhuITmMuW933sVHlFtFBnvE+4SAQQQQAABBBBAAIFIEyBA8vOO6xlIkydPlvHjx1cIhbS1nYZF7du3l0aNGvl5VUyHAAIIIIAAAggggEDkCsy6d7wsmrfACaCtpOcWvS8tz032iEK1UeS+X7hzBBBAAAEEEEAAAQQiRYAAyc877SlA8vT7fl4e0yGAAAIIIIAAAgggEFECJdt3y50XDaxwz8Om3C/XjrilSgeqjSLq7cHNIoAAAggggAACCCAQ0QIESH7efgIkP4MzHQIIIIAAAggggAAC1Qg8PPguKVqxyvmMlLTW8tLaggqvoNqItxACCCCAAAIIIIAAAghEogABkp93nQDJz+BMhwACCCCAAAIIIICABwENjjRAch2PvPqUZA/sZ36LaiPeOggggAACCCCAAAIIIBDJAgRIft59AiQ/gzMdAggggAACCCCAAAIeBEZdcbNsKdro/Gpm7x4y/u1nZO2ulbJk4wITINkjI7mrZKfnWI/+eCKAAAIIIIAAAggggAACESFAgOTnbdYAacKECfLoo49KcvLZQ3k5A8nPG8F0CCCAAAIIIIAAAhEtsCh/vswaOaGCwWUzL5dDCftFW9bpiImKNaFRv06DJMmREtFe3DwCCCCAAAIIIIAAAghEngABkp/3XIOiYcOGyfr16yUrK0sGDBggl19+uTRv3lymT58u48ePl8TERD+viukQQAABBBBAAAEEEIgMAQ2Hijb/Q57+74ly9N+HnTftyI6TpJ8nmV9TbRQZ7wXuEgEEEEAAAQQQQAABBKoXIEDy8zvk1KlTsmHDBlmxYoX89a9/NUGSPVq1aiX/+7//K/369ZP09HRp0qSJn1fHdAgggAACCCCAAAIIhJfA/tISKd63XnYe2CrFJdZHqy3dob8clEMLDzlvtElsU7nuxSHS/cIfSWpCOtVG4fUW4G4QQAABBBBAAAEEEECgjgIESHWE89XLysrKZOPGjbJ8+XL54IMP5MsvvzSXbtasmVx22WVy9dVXy3//939LdHS0r6bkOggggAACCCCAAAIIhK2ABkR2UKQfNUByHafKTsm/H/23fFd60vnbuWPvliFjh4etCTeGAAIIIIAAAggggAACCNRFgACpLmoN+BoNlL744gtZtGiRLF26VM455xyZM2cObe0a0JxLI4AAAggggAACCISuQPG+DVZgVGQqjDZZgZF9fpF9R3qOUUZKlnRKyTTVRQsn/VEWzVvgvGFH8zh5aW2BOFrEhy4CK0cAAQQQQAABBBBAAAEEGkCAAKkBUH15yWPHjpkQqXHjxr68LNdCAAEEEEAAAQQQQCDkBDQcsquLNCzSz91HS0eydErOskIjKzBKTDehkT1Ktu+WOy8aWOElo383SXKGDA45CxaMAAIIIIAAAggggAACCDS0AAFSQwtzfQQQQAABBBBAAAEEEKiTgLajc7aksyqM9HP30Tahg1VddCYwquH8oocH3yVFK1Y5L5GS1tpUHzEQQAABBBBAAAEEEEAAAQQqCxAg8a5AAAEEEEAAAQQQQACBgAvoWUW7zgRGnqqLdJEZyV3PtqSzKoxiohxerV2DIw2QXMfU+S9KVp9LvHo9T0IAAQQQQAABBBBAAAEEIk2AACnSdpz7RQABBBBAAAEEEEAgwALaim7nwW3Vnl2kS7Tb0dmt6LQtXV3HqCtuli1FG50vz+zdQ6YtmFPXy/E6BBBAAAEEEEAAAQQQQCDsBQiQArjFJ06ckAMHDkhycjJnHAVwH5gaAQQQQAABBBBAoGEFnG3otMLIQyu6mKhYc15RhtWOrtOZ84u8rS6qafWL8ufLrJETKjztmWVvSMeszjW9lK8jgAACCCCAAAIIIIAAAhErQIDk563//vvvZevWrfKDH/xATp06JY899piMHz9eEhMT/bwSpkMAAQQQQAABBBBAwPcCdis6bUNnB0dVzaKt6FITO54JjTIlyZHi+8VYVyw9dER+aVUflWzf7bx+Tu4gGf3c5AaZj4sigAACCCCAAAIIIIAAAuEiQIAUgJ0sKCiQ++67T6Kiokz10f333y8XX3yxpKSkSJMmTZwr2rNnj3z44Ydy0003SUxMTABWypQIIIAAAggggAACCHgWCEQrutruR/6M2TJvRp7zZY7mcfLs8jclpV2b2l6K5yOAAAIIIIAAAggggAACESVAgBSA7dbKoy1btsiSJUvk5Zdflr1795pVNG3aVLp06SK9evUygdLx48fl3XfflZkzZ1KhFIB9YkoEEEAAAQQQQACBigLF+zZYLei2OCuLtNrIfWgrOm1Dp+3ofN2Krrb7oVVHWn2kVUj2yB17twwZO7y2l+L5CCCAAAIIIIAAAggggEDECRAgBXDLDx48KLNmzZIRI0aYsKioqEhWrlwphYWFsnnzZrOy3Nxc0+IuOjo6gCtlagQQQAABBBBAAIFIE9D2c86zizycW6Qmdiu6DD23yAqNGqoVXV38Z907XhbNW+B8qVYfvbS2QBwt4utyOV6DAAIIIIAAAggggAACCESUAAFSkG73yZMnpbS0VOLj4yu0tQvS5bIsBBBAAAEEEEAAgRAW8PbcorYJHSQtoaNVYWSFRYnpJjAK1rGlaKOMsqqPXMfo302SnCGDg3XJrAsBBBBAAAEEEEAAAQQQCCoBAqQAb8fp06dN1dEHH3wgo0aNkoSEBNHfKysrM+ceNWrUKMArZHoEEEAAAQQQQACBcBLQc4uKS9ab6qJN+tGqLtLfcx8tHclWQNSxvA2dFRRpaBRK4+HBd0nRilXOJaektTbVRwwEEEAAAQQQQAABBBBAAAHvBAiQvHNqsGcVFBTIgw8+KH369JHp06fLiRMnzK8//vhj+fGPfyxTp06VpKSkBpufCyOAAAIIIIAAAgiEt4CeW1RcUmSCIg2Ngv3cIl/shgZHGiC5jqnzX5SsPpf44vJcAwEEEEAAAQQQQAABBBCICAECpABu87Fjx+TRRx+VwYMHS9++fc1Knn/+eXnzzTflF7/4haxZs0batGkj99xzD5VIAdwnpkYAAQQQQAABBEJJQAOidbusczW3LjaBkfuIiYo9U1GU5WxDF0znFvnC+s6LBkrJ9t3OS2X27iHTFszxxaW5BgIIIIAAAggggAACCCAQMQIESAHc6gMHDsjkyZNl/PjxkpiYKNu3b5c77rhD7r77brnppptkx44d8vTTT8vEiROlefPmAVwpUyOAAAIIIIAAAggEs0B1oVFGclcrKOpoQqNgP7fIF8aL8ufLrJETKlzqmWVvSMeszr64PNdAAAEEEEAAAQQQQAABBCJGgAApgFt9+PBhEx6NGTNG0tLS5NVXX5W3335b8vLypFWrVuIeMAVwqUyNAAIIIIAAAgggEGQCnkIjrTDq1jZbLkztaX3sGWSrbtjllB46Ilp9pB/tkZM7SEY/N7lhJ+bqCCCAAAIIIBDyAsuWidUNSGTbtvKP+jh4MORvy3kDE6yfr7F+Rp2BAAII1EqAAKlWXL598unTp01YNH/+fOnatassXLhQHnroIRk6dKhpWbdu3TqZO3euTJkyRRwOh28n52oIIIAAAggggAACISdAaFT9luXPmC3zZuQ5n+RoHifPLn9TUtq1Cbm9ZsEIIIAAAggg0DACGgx9/fXZkMgOjRpmtuC5KgFS8OwFK0EglAQIkAK8W99++6288sor8sEHH0h2draMHDlSmjZtKgUFBfLSSy/J1VdfzRlIAd4jpkcAAQQQQAABBAIpQGjknb6eefTLK26uUH2UO/ZuGTJ2uHcX4FkIIIAAAgggEFYCWj20du3ZoEgri5Yu9XyL3bqJXHSRSIcOIldeWf55QkJYkXAzCCCAQK0FCJBqTdbwL9DWdcOGDZM2bdqY84+SkpIaflJmQAABBBBAAAEEEAgaAUKj2m/FrHvHy6J5C5wv1Oqjl9YWiKNFfO0vxisQQAABBBBAIKQEtIpIwyI7JKqu/Vz79hVDIg2MNCxiIIAAAghUFiBA4l2BAAIIIIAAAggggEAQCBAa1X0TthRtlFFW9ZHrGP27SZIzZHDdL8orEUAAAQQQQCAgAnoWUU1DK4lczyry9PwrrjhbVaQhEVVFNcnydQQQQKCiAAFSgN8Reg7S559/bs5C2rlzp6SmpsqkSZMkNjZWmjVrFuDVMT0CCCCAAAIIIIBAQwoQGvlG9+HBd0nRilXOi6WktTbVRwwEEEAAAQQQqJuApxDHU2WPtovTr1U3NPDRR0MMbT9nVxLZQZH+moEAAgggUD8BAqT6+dX71Z9++qmMHj1aMjIy5Pzzz5fi4mIZP368TJ48WW677Tbp37+/NGrUqN7zcAEEEEAAAQQQQACB4BDwFBrp6i5s21Oy0/tLN+sjwzsBDY40QHIdU+e/KFl9LvHuAjwLAQQQQACBEBOwz/ZxX7angMZT6NOQgU59SDUMqunsIdeQSM8rYiCAAAIINIwAAVLDuHp11bKyMpkwYYIMHDhQ+vbtKwet/wLQ4GjcuHGyevVqmTZtmnn07Mk3ELwC5UkIIIAAAggggEAQCxRuWyzrdq6UtbtWVlilhkYaGHVL7SkxUY4gvoPgXNqdFw2Uku27nYvL7N1Dpi2YE5yLZVUIIIAAAhEl4Cno0fZr7sNTyFPVc/2BqK3fqhpa1VNVZY8GPjWdI+Tptf64H+ZAAAEEEKibAAFS3dx88qoDBw6YwEgrjhITE8X91wUFBaIVShoyRUVF+WROLoIAAggggAACCCDgP4GdB7fKkk0LZK0VHJWdLHVOTGjkmz1YlD9fZo2cUOFizyx7QzpmdfbNBFwFAQQQQCCiBKoKfKoKdqr6PX9X81QV8HgKceoT+kTUG4CbRQABBBCoJECAFMA3xeHDh2Xs2LEyatQo6dKlS6UAaf/+/SZgmjhxogmYGAgggAACCCCAAALBL6At6lZa1UaFWxeLfm6PtgkdpH+nwVQa+WgLSw8dEa0+0o/2yMkdJKOfm+yjGbgMAggggEAoCmiQ8/XXZ1fuHuy4hz8NWeHTokXVVTlVtVzzFPJoVU9N7dxCcZ9YMwIIIIBAaAgQIAVwn06fPi15eXnyxRdfyKOPPipNmjSpUJG0fft2mT59ukydOtX6jwWrFpiBAAIIIIAAAgggEJQCWl2krek0NCouWe9cY0tHstWeLlv6dRokSY6UoFx7qC4qf8ZsmTcjz7l8R/M4eXb5m5LSrk2o3hLrRgABBBBwEXANgrQySIMfe7iGPu5fqy+ie2VPVWFPVaEO7dnqK8/rEUAAAQSCUYAAKcC7UlJSIg8++KCsW7dOrrnmGtm1a5dpWafjqaeeMpVJ99xzjzRq1CjAK2V6BBBAAAEEEEAAAXeBdVZopMGRa4u6mKhYExpdaJ1ppGcbMXwvoGce/fKKmytUH+WOvVuGjB3u+8m4IgIIIIBAvQXcW8O5BkCun3s6B6g2C2jfvuIZPe7Bjnv4U1VAVJv5eC4CCCCAAALhLECA5Ofd/f777+XIkSPSwqpjtkOho0ePyosvvmgex48fd65owIABpn1dUlKSn1fJdAgggAACCCCAAAKeBLQtnZ5rpOGRa4u6jOSukp2eQ4s6P7x1Zt07XhbNW+CcSauPXlpbII4W8X6YnSkQQAABBFRAw55Dh0RcK4BcA6D6ngnkGgS5n+3jGvp4OveHXUIAAQQQQACB+gsQINXfsFZXOHDgQIU2da4vLisrk6+++kr0bKR27dpJ27ZtpXHjxrW6Pk9GAAEEEEAAAQQQ8L2A3aJuycYFsvPgVucE2qIuu0OOFRz1p0Wd79mrvOKWoo0yyqo+ch2jfzdJcoYM9tMKmAYBBBAIb4HqgqG6totzPwvINQByrQjivJ/wfm9xdwgggAACoSdAgOTnPasuQPLzUpgOAQQQQAABBBBAoAYBrTLSc420TZ097BZ1/ToPktSEdAz9LPDw4LukaMUq56wpaa1N9REDAQQQQKB6AV8HQ926iXVec/lDgx8dru3iOBOIdyQCCCCAAAKhL0CA5Oc9JEDyMzjTIYAAAggggAACtRTQCiMNjfShlUf2uNA6z0jPNNJqI0ZgBDQ40gDJdUyd/6Jk9bkkMAtiVgQQQCBIBOxwyG4b51op5HrGkDfLrSoYsiuDaBfnjSDPQQABBBBAIHwECJD8vJcESH4GZzoEEEAAAQQQQMCDQPG+DeYr+0v3yjfWuUY61u5cWaFFXduEDtLLOtdIw6MkRwqWARa486KBUrJ9t3MVmb17yLQFcwK8KqZHAAEEGlZAQ6Gvvz571lBdwyGCoYbdJ66OAAIIIIBAOAoQIPl5VzVAGjZsmGzdulW6Wf/1dsUVV0iPHj2kY8eO4nA4/LwapkMAAQQQQAABBMJPoKpgaFPJenOjGhTtPxMWebpzbVGXbYVGWmlEi7rgeX8syp8vs0ZOqLCgZ5a9IR2zOgfPIlkJAgggUEsB93BIX25XDGlVkYZF3oz27c+2j9PWca6VQq7nDXlzLZ6DAAIIIIAAAgjYAgRIfn4vaIA0evRoSUlJkbVr18rmzZudK0hOTpY+ffpIdna2CZc6WP/VFxUV5ecVMh0CCCCAAAIIIBCcAtparuzkMSk7cdRZJVSbYMj9rrS6KDbKITHRcc6gKDUx3bSpYwSXQOmhI6LVR/rRHjm5g2T0c5ODa6GsBgEEEKhCYNmyytVDdqs5b8DscKiqUMhuLefNdXgOAggggAACCCBQWwECpNqK1fP57i3sTp48Kdus/3LUMKmwsFBWrVolO3bscM7Sr18/mTlzpvXTQ9aplAwEEEAAAQQQQCCCBLRSaN2uleYsIg2PvB2egqHysMhBVZG3kEH0vNkPTpeFc950rsjRPE6eXf6mpLRrE0SrZCkIIBCpAvb5Q3bFkF1B5M3ZQy1aiGgIpMOuFLJDIcKhSH1Hcd8IIIAAAggEjwABkp/3wpszkEpLS2XLli3yr3/9S4qLi+WBBx4gQPLzPjEdAggggAACCARGQIMiDY3czyLS1RAMBWZPAj3r61NfkDd/86KcPn3auZTcsXfLkLHDA7005kcAgQgRsNvM2VVD9kdvW8xZneudAZFdReRaTRQhjNwmAggggAACCISgAAGSnzfNmwDJz0tiOgQQQAABBBBAIKACGhpplZEGR67nE+lZRN3aZsuFqT1pKxfQHQrM5NqubsrQMVK0YlWFBTS1Wjy/tmmROFrEB2ZhzIoAAmEpYFcRadWQnjtkh0P6saZhdaB3njnkGhBx9lBNcnwdAQQQQAABBIJdgADJzzt04sQJWbx4sVx++eXicDj8PDvTIYAAAggggAACwSFAaBQc+xCsqyhcuERmjZxQ4cwje639bhooY/IeD9alsy4EEAhigapCIm/OIrLbzNnhkHVcsXVm8dlHEN8yS0MAAQQQQAABBOolQIBULz5ejAACCCCAAAIIIOCtAKGRt1KR+zytOtLgSAMk9xEVHSU9B/STsXNnRC4Qd44AAjUK2O3mXM8j8iYkat++PBCyzx3S6iHazNXIzRMQQAABBBBAIMwFCJDCfIO5vboLaJ/9Tz75RP7whz/Ijh07pHHjxtK9e3cZOXKktGlz9sDmY8eOyauvvirvv/++6PlVCdb/ZfTr10+GDBlS7dlV3333nbz99tvmsX//flORdskll8gdd9xR4fpff/21PPfcc1JUVCSnTp2StLQ0ueGGG+Sqq66Spk2b1v0GeSUCCCCAAAJ+ECA08gNymEyhreo0PCrZvrvSHWX27iH3PTdZUtqd/W+wMLltbgMBBOogUFVIZLedq+5yhER1wOYlCCCAAAIIIBDRAgRIEb393Hx1AvPnzzfB0AMPPCCXXnqplJWVSV5entULe4088cQT0qpVK3OY88svvywrVqyQX//613LeeefJ9u3b5fHHH5fzzz9fRo0aJU2aNKlymr/97W/y4osvOq//zTffyG9+8xs5efKkTJo0SWJjY+XQoUMybtw4adu2rYwYMUKaN29uWiA+++yz8uCDD0rv3r3ZRAQQQAABBIJOgNAo6LYkqBekVUfznsiT9154vcp1Dptyv1w74pagvgcWhwACvhfQQGjt2rNnEbmeTURI5HtvrogAAggggAACCFQlQIDE+wKBKgS0kujRRx811T6jR4+WRo0amWft3bvXBD7XX3+9eWjoo0HOz372M/nJT37ivNLy5ctlzpw58uSTT5qgyX18++238thjj0l6eroMGzbM+eUvv/xSJk6caB5dunSRf/7znzJr1iwTWGmIpOP77783QZOOX/3qVx4DKjYWAQQQQAABfwp4Co1aOpKlW9tsyU7vL6kJ6f5cEnOFgMCWoo3yjFV1pB/dR3pmJxltVR11zOocAnfCEhFAoK4Cy5aJ2C3mXNvOVXc9Konqqs3rEEAAAQQQQACB2gkQINXOi2dHuMCBAwdMaNOtWzdTXaSBj1YITZgwQbKyspw6W7ZskYceeshUJWnbO/dhB1G33nprheDJvr6GU4MGDZLXX39d/v73v8u0adMkPj7eeZl33nlHCgoKZObMmdJCT3RlIIAAAggg4GeBspOlsvPgNlm7s1DW7Vop+0tLnCsgNPLzZoTodPNm5En+jNlVrj537N0yZOzwEL0zlo0AAu4CGgxZnbmtbg6VwyJPWvq/OXoekZ5LZJ9NZH9EGAEEEEAAAQQQQMA/AgRI/nF2zqJn2Bw9elTi4uLMmTqM0BLQs5C0AumWW24xAc+qVatk+vTppkKoY8eOzpvZtWuXeV5ubq55nvvQgEkrlzRk0nOP7HHkyBETOmn7u3vvvVeeeeYZKSkpMdVQ55xzjvN52v5OK5x03g76f1EMBBBAAAEEGlhAK4z0UVyyXnYeKP/cdRAaNfAGhNHlq6s6SklrbaqOsvqc/e+jMLp1bgWBsBawzyVybTVnVxZVd+NXXCHW2bEVw6IrrwxrKm4OAQQQQAABBBAIGQECJD9vlVaYaMuyrVu3miqWXr16yWWXXSYZGRnicDj8vBqmq42Afd6RVgRNnTpVkpOTPQZIdiWRhkdaTeQ+PAVIdmu7lJQUU+HkKUDyFFzV5n54LgIIIIAAAp4E7Oqi4pIi2XQmMNLfcx8ZyV0lIyVLuqX2pD0dbyevBObPzjdVR3rukfsYPHyIqTpytDhbde3VRXkSAgj4VcA1KLIDIg2NqhvW//qakEiDITss0uoi/ZyBAAIIIIAAAgggELwCBEh+3hutQNLwQEMIfaxevVr27dtnVqGBRJ8+fSQ7O9uES1pZEhUV5ecVMp0ngcLCQtMy7v777zd7pMNTkBNqAdK//vUvNh4BBBBAIIIFvjn+b9l/Yq/8u+xr2X98r+iv3Udc0xbSOqaDtGzWyvrY3vp4bgSLceu1FTi49z/y7pMvy7a1lc86OscRIzdPGikdunHWUW1deT4CDSlw5EgTKS6Otf6fJ0727Gkmu3dHy7/+5Tngbd36hLRufVw6dy6z2m9/Lz16HDEfO3U61pDL5NoIIIAAAg0s0KNHjwaegcsjgEAwCxAgBXh3tKrl0KFD8tVXX8k///lPWWadILpu3To5fvy4WVm/fv1MaJHAj2YFdKdWrlwpTz31lNx+++1y9dVXS6NGjcx6PAVI9hlHN910U61a2JWWlpp2dT/84Q+rbWG3fPly+d3vfkcLu4C+K5gcAQQQCE2B2lYXpSamS6eUTImJolI6NHc88KsuXLhEZo2cUGXVUc8BV8p9Vss6qo4Cv0+sIHIFDh4UWbv27PlEek6RPvT3qxr22UT2+UT6kZZzkfv+4c4RQAABBBBAILwFCJCCcH+1SknPvVm/fr1ss3oC/M///I/1k1u08gjEVmnAt2TJEnnuuefk5z//uQmD7PBI17N582Z55JFHzCMrK8u5RE8t6uwnfPPNN/KrX/3KnJH0k5/8xPk698qlP//5z2b+adOmVXgPvPPOO7JgwQL5zW9+I4mJiYGgYU4EEEAAgRARqOnsIr0NPb+oU3KWaFiUYYVFqQnpIXJ3LDOYBbRNnQZHGiC5D0fzOHPWUfbAfsF8C6wNgbAS8EVQRNu5sHpLcDMIIIAAAggggECNAgRINRI1/BPKyspEz75p0qSJCQlcA4qGn50ZPAkcO3ZMXnjhBdFqn9GjR1s/VXdlpb3RIOjBBx+UG264Qa655hrnpfQ1s2fPlieffFLatm1baQr7rCNtU6hnYtl7/uWXX8q4ceNkwoQJJpDSqrSnn35aZsyYIWlpaeY633//vQmOtErtoYceos0hb2EEEEAAgQoCWmG0dtdKWbdzpTm/qLqzi6gu4s3TUALVVR1l9u5hqo5S2rVpqOm5LgIRL6BnE9lVRXo+kX1WkSeYK64Qq4W6iAZE9oMmGBH/NgIAAQQQQAABBBAQAqQAvwnWWL0Bhg8f7jwHqYXVD6Bz585y6aWXSmZmpmiIcdVVV4nDQdsYf27Vd999J7///e/lvffekxEjRsi1115bZbCnFUpz5swx51n9+te/lvPOO0+2b98ujz/+uJx//vkyatQoEwxWNd5//3156aWXTACl+61hlAZDJ0+elEmTJklsbKxpb6jXbdeunVlH8+bNZfHixfLss8+a1/Xu3dufLMyFAAIIIBDEAuus0Khw62ITHrkOrS5KTeho2tBRXRTEGxgmS9Oqo3lP5Ml7L7xe6Y606ih37HC5dsQtYXK33AYCwSGg7eY0LNKQSMOi6trP2UGRhkXadk4/6oOBAAIIIIAAAggggEBVAgRIAXxf2EFBp06dzLk62q6sqKjItK/TjxpiXGT9+JcGFLQp8+9G7dq1Sx544AFnWEo9QgAAIABJREFUsOc++2WXXWbOKjrnnHOs3uAHJT8/X/72t7+JnmGkYV/fvn3ljjvucJ5dZbe0u+WWW+T66683l9MKoj/96U/yl7/8Rfbv3y/NmjWTbt26mbOP2rQ5+xO5WpU0d+5c53vi3HPPFT1bacCAAdK0aVP/wjAbAggggEBQCRRbFUaF26zQyKo2cq00urBtT+lmPTQwSnKkBNWaWUz4ChStWGVa1pVs313pJtMzO5mWdR2zOocvAHeGgB8E7LDIPqdIA6Oqhn1OkYZEdkURQZEfNogpEEAAAQQQQACBMBMgQArghup5N+PHjzcty1q1aiUrV66UL774Qm6//XZz9pEGFGPGjJHu3bsHcJVMjQACCCCAAALBJKBnGmmlkVYc7S8tcS6tbUIH6ZWeI9np/SUmisrlYNqzSFjLvBl5kj9jdpW3mjv2bhliVR4xEECgdgLehkXt258NiezAiPZztbPm2QgggAACCCCAAAJVCxAgBfCdoQHSxIkTTYiUlJQkX331laliueeee8yqVq9ebVqoacAUFRUVwJUyNQIIIIAAAggEUkCDIrtFnQZI9tD2dN3aZku/ToOoNArkBkXw3Mv//Ff5/a+fkEP/OVBJgaqjCH5jcOu1Fli2rLz1nOujqosQFtWalhcggAACCCCAAAII1EOAAKkeePV9qd3CTtvU3XDDDbJ582Z5/fXX5aGHHjLtzDRgmjx5sgmYaGFXX21ejwACCCCAQGgJaEs6Pc9Iq420VZ09YqJiy0OjzoOss43SQ+umWG1YCbwy6Vl565mXq7ynwcOHmKojR4v4sLpnbgYBXwh4GxZZ3a1N+zn7vCL9nMoiX+wA10AAAQQQQAABBBDwVoAAyVupBnpecXGxOfNGQ6SRI0fK1KlT5cEHH5SOHTvKhg0b5KmnnpLf/OY3zrN0GmgZXBYBBBBAAAEEgkTArjTS8Mh1ZHfoLxemlp9txEAgkAJ6xpGedaRnHrmPlLTW5qyjrD6XBHKJzI1AUAhYR6XK2rXeVRbZYZF9XpG2omMggAACCCCAAAIIIBBoAQKkQO+ANf+OHTvknXfekVtvvdVUIOmjTZs2snv3bvnZz34mo0aNkiZNmgTBSlkCAggggAACCDSEgFYYFW5bLGt3rhStPLLHhVZYpIFRNys44lyjhpDnmrUVmD8735x1VHroSKWXtjv/h/JEwctUHdUWleeHhYAdFi1dejYwso61rXIQFoXFlnMTCCCAAAIIIIBARAgQIAVwm0+cOGHa1CUnJ0vjxo3NSr799luZN2+efPTRR5KTkyM333yzxMbGBnCVTI0AAggggAACDSGgZxlpezqtONIzjuzRNqGD9ErPEQ2PkhwpDTE110Sg1gIaGGnVUeHCJZVeG31OM7nunqEydNy9tb4uL0AgFAVqExZdcUV5GzrXRyjeM2tGAAEEEEAAAQQQiEwBAiQ/7/v3338vW7dulR/84Ady6tQpeeyxxzjjyM97wHQIIIAAAgj4W6B43wYz5f7SvfKNFRZppZEGSPZo6UguP9eo0yBCI39vDvPVKKChkYZHVVUd9RxwpdxntazjrKMaGXlCiApoFZHdhk6ri/TXniqLCItCdJNZNgIIIIAAAggggIBHAQKkALw5CgoK5L777pOoqChTfXT//ffLxRdfLCkpKRVa1e3Zs0c+/PBDuemmmyQmJiYAK2VKBBBAAAEEEPAkoFVD3xzbZ76888AW03ru2IlSZzCkQZFrZZH7dWKiYstDo86DJDUhHWgEgk5AA6MXH5kpi/LnV1qbo3mc5I4dLteOuCXo1s2CEKirgGtlkd2KTn/PfbRoUV5RpOcUdehwtrqorvPyOgQQQAABBBBAAAEEglWAACkAO6OVR1u2bJElS5bIyy+/LHv37jWraNq0qXTp0kV69eplAqXjx4/Lu+++KzNnzpTExMQArJQpEUAAAQQQiDwBrQwqO3lMyk4cdYZBGgTZYZCeV1TboW3pYqMcEhMdZ8Ki1MR0c7YRA4FgFShascpUHZVs311piZm9e5iqo5R2bYJ1+awLAa8EtJJo2bLyM4vswMj9ha5hkd2GTkMjBgIIIIAAArUR2GP9e1PTOGL9u6SPmsaepTU9o/w67tfqMUGkx8SaX8szEEAAAVcBAqQAvh8OWj/ONmvWLBkxYoQJi4qKimTlypVSWFgomzdvNivLzc01Le6io6MDuFKmRgABBBBAIHwF9Ayitfqw2sppFZG3QyuI7Mqh1MSOEmMFRDo6pWSajy2t84s4w8hbTZ4XLAJadTTviTx574XXq1xS7ti7ZYhVecRAIBQFNCjSwMgOi6pqRadt6LSyiLAoFHeYNSOAAAK1FzhhVZruX3v2dbuXnv1cA5ij1qO68R/r3xa9RigMAqRQ2CXWiEDwCRAgBd+emBWdPHlSSktLJT4+vkJbuyBdLstCAAEEEEAgZAQ0JNLASCuJqgqN7GohvaGMlCxzXxoE2WFQxpmAKGRumIUi4KXAlqKN8oxVdaQf3Ud6ZicZbVUddczq7OXVeBoCgRVwb0enoZH70OoiDYvswEg/MhBAAAEEQldgv4Y5h8rX716B41q1E4jQp7X1Awo1jfgOIvqoabT24t8rb69V01x8HQEEECBACoL3wOnTp+XQoUPy9ddfmzOR9KHnIzEQQAABBBBAwDcCdmi0zqoy0vDIdWhg1Cs9Ry60WspRMeQbb64SegLzZuRJ/ozZVS588PAhctfUB0LvplhxRAl4046uW7ezZxfZ5xdFFBI3iwACCISogN3+bffS8huww6DjWj1khUb1GdHWDxMkWefa2aPNlWc/1xAmznpUNwhq6qPPaxFAIBQECJACvEtHjx6Vxx57TN566y3nSpo1ayZ33XWXecTFxQV4hUyPAAIIIIBAaAromUV2ezr3c4sykrtKt9RsQqPQ3FpW7UMBPeNoytAxVVYdpaS1NlVHWX0u8eGMXAoB3wjUth2dBkYJCb6Zm6sggAACCPhWwK4c0o8aCtkB0e6ltZsnyfpBgegzf9c3sz66BkOuVTs/sAIj+3m1m8E3zy777BPnhb5dffZz31zd81XO6d5bYi7u3dDTcH0EEAgzAQKkAG6oVh7l5eXJihUrZOzYsZKamipHjhyRgoICee211yQjI0NmzpwpSUlJAVwlUyOAAAIIIBA6AnZoVLh1sew8uLXCwrXCqJs+Uns6zysKnTtjpQj4XmD+7HxTdaTnHrkPrTrSs44cLeJ9PzFXRKAOAhoYvfde+flFtKOrAyAvQQABBAIo4B4QmV9bQZG3reTsYEgDITsYsgMg14qhQNzi8eIiOXX0sJn6uz07rMd28/nJf293fn7qyGHR5wV6JN75oLS8c2ygl8H8CCAQYgIESAHcsMOHD8v48eNlzJgx0q5duworOWg17Z4wYYJceumlcuuttwZwlUyNAAIIIIBAcAtoUKSBkVYbaYBkj5ioWCswyrbOMcokNAruLWR1fhbQqqNZ1llHRStWVZrZ0TzOVB1lD+zn51UxHQIVBfQMo2XLRN59t/yhv3YdtKPjHYMAAggEj4CGQfvXnj13yFcBUSAqhTQAOvnvHSYUOrGpPPT5/ughOeESAJXVs2ooxqoEskd0RqY0jrf66PlhxHTvQwWSH5yZAoFwEyBACuCOHjhwQCZPnmxCpMTExEor+fLLL02F0uOPPy4OhyOAK2VqBBBAAAEEgkugeN8GWbuz0GNodKFVZaTVRgwEEKgoULhwiQmPqqo66jngSrnPCo+oOuJdEygBuy2dBkbuVUbt24tcd52ItqKjHV2gdoh5EUAg0gX0LCL73CE7JNq9tGYVTxVE/gyI7GBIV2u3jXOtEqprKBR9XqY0ORMANW2dJk1bl/+AeNS57ZyfN45vLs0ysmqG4hkIIIBAEAoQIAVwU8rKykyV0X/9139J3759K62kpoApgEtnagQQQAABBPwuYJ9ntHbnSik7Weqcv6Uj2VQaaWCk1UYMBBCoLKCBkQZHGiC5D606umvqA5IzZDB0CPhdwG5Lp6HRtm0Vp7/iirOh0UUuB5z7fZFMiAACCESQgN1ubvfS8oqio9ajplZz0VYBjbaXi+9w9hHn8nlD8vk6GGp6bppEnQmBzjlzXlCTuBYS7RIAcY5QQ+4o10YAgWATIEAK8I7oeUezZs2SGTNmyEXW/xU1atTIuaLly5fLX/7yF5k0aZLExMQEeKVMjwACCCCAgP8FtCVdwYY3rGqjqkOj7PT+kpqQ7v+FMSMCISSgreqmDB1TZdVRZu8epuoopV2bELojlhrKAhoSuYZGrvfSwvoGpFYZ2ZVGCWcOQg/l+2XtCCCAQDAKmGDoa6vtnHUWkX5uf9TPqxtaSaQhkR0WaUjkyyoi1/OEXFvI6ZrKv3bIubzaVgxVFQy5VgkRCgXjO5U1IYBAMAgQIAV4F77//nuZO3euzJw5U7p06SK9e/eW6Oho2bdvnyxYsECmT58uAwYMCPAqmR4BBBBAAAH/CmiF0VufvWTONrJH24QO0is9Ry60Ko2SHCn+XRCzIRCCAlp1NO+JPHnvhdcrrV6rjnLHDpdrR9wSgnfGkkNNwD7LSNvSaZs616FnGdmhEVVGobazrBcBBIJNQFvM2UPDINdAaI/1d7Ddfq66dcdZLUM1JGpzpUi0FeS7VhZ5c78a8hwvXu986nd7dohWCdmj7LMVzs9Pun3Nm+u7P4dgqC5qvAYBBBDwXoAAyXsrnzzzoHX66+zZs+Xee++V+Ph4c83Tp09LcXGxvPLKK7Jo0SITHmVmZsqIESPkJz/5iTRu3Ngnc3MRBBBAAAEEgl1Ag6MlmxbI4o0LnG3qsjv0lwGZNxMaBfvmsb6gElg0b4E8/6spcuLb45XWlZ7ZSUZbVUcdszoH1ZpZTPgIWP/LU6HKSH9tD60y0jOM7CqjDh3C5765EwQQQMAXAnZ1kH0trQ7S4EfHCeuj/toeNbWW87Qeu+WchkPNrJCotfX3sn7UX3s77KDohBUWaXWQhkS1rQpyn8v1PCH9mt1CTj93rRbSX1Mx5O1O8TwEEECgfgIESPXzq/WrOdeo1mS8AAEEEEAgAgSqCo600ujG7ncSHEXA/nOLvhV49/nX5KVxv6nyorlj75YhVuURAwFfC2hlkbam07OM3KuM2ls/ze7ams7Xc3M9BBBAIBQE7OogOxCyzxfSte9e6ps7aG2dHWcP+zwi+9caDmlFkVYW1XZoOHT8qw1yYlORaAVRTZVDMd17O6do2jpNmp45U0h/M6Z7H+fXGsc3l2YuZwvVdl08HwEEEECg4QUIkBreuMIMBEh+Bmc6BBBAAIGgFyjctlgK1r8het6RjozkrjIwM1cyUjKDfu0sEIFgEtCWdbNGTpDChUsqLSslrbU88trTVB0F04aFwVpczzLSs41cx7XXnq00osooDDabW0AAgWoFNBQ6YR3PY7eNc60U2r20dnh2dZD9KrtKSH9tt5Szv+YeEtVupqqfXfbZJ6JVRSet0OiEVVlUXVWRBkUaEGkIFG09mnXKlMZxVqkpAwEEEEAgbAQIkPy8lQRIfgZnOgQQQACBoBUgOArarWFhISiwpWijTBk6Rkq27660+vN7dpMJb/xWHC3K2yczEKiPgF1lpJVGrq3ptMrIbk2n1UYMBBBAIFwE7JZy9vlBdQ2Hkqwz3zQAskMf/RhnPXTUpSqovr6uVUXagk7PLXI9q8j1+vY5Q9pSTsMiOzSq7xp4PQIIIIBA8AsQIPl5jzRAGj16tFx22WXSs2dP6dSpkzRv3tzPq2A6BBBAAAEEAidQXLJeFm54Q/SjjpaOZBnYNVey0/sHblHMjEAIC8ybkSf5M2ZXuoMYR4zc+vC9MnjELSF8dyw90AL2eUYaGC1dWjk00rDo9ttFLqrFuRmBvifmRwABBFwF3FvLmWoi66yh2pwvFGeF6K7BkGulUCDCIfcdpqqI9zwCCCCAQF0FCJDqKlfH12mANGzYMKsv+NlTD5OTk+Xiiy+WXr16SXZ2tqSmpkpMTEwdZ+BlCCCAAAIIBKcAwVFw7gurCl0BbVmnVUdFK1ZVuon0zE4yzmpZl9KuTejeICsPmIBraKTBkevoZv0EvQZGGhzRmi5gW8TECCBQCwE7INq9tPxFe858tH9d06XscKiZVT2k7eR0tL6y/OMPzpwrVNM1/PH1U0cPmSoi1/Zz1Z1V1Diu/Pwhqor8sTvMgQACCISuAAGSn/fObmH30EMPyfHjx6WoqEiWLFkiq1atkh07djhXk5aWJn379nU+oqOj/bxSpkMAAQQQQMA3Anq2UYFVcVS4dbG5YExUrPTrNFj6dx5kfe7wzSRcBYEIE9DQSMMjDZHcx+DhQ+SuqQ9EmAi3W18BPcNI29P94Q9i/bBbxatdYR3KroERoVF9lXk9Agj4WsC0k1sr4t5ezv61N/PZreXss4b0o1YQBVM45HofVQVFxzetF/19T8M+q6hp63YS070PZxV588bgOQgggAACRoAAyc9vhOrOQCorK5OdO3dKYWGh/P3vf5fVq1dL27ZtZc6cOZKYmOjnlTIdAggggAAC9RMgOKqfH69GwJOAp5Z1juZx8ohVdZTV5xLwEPBKQIOiZcuqDo2uvfZsaJRgfSOVgQACCARSQNvKaVCk5xFpBVFtAqLWVgiuw24lF+wBke3si6AoqnWadV5Ru0BuHXMjgAACCIS4AAGSnzewugDJfSmnT5+WY8eOmXZ2jRs39vNKmQ4BBBBAAIG6CZSdLJUlmxbIwvVvOC+Q3aG/DMi8WZIcKXW7KK9CAAFTbeSpZV1m7x6mZZ2jRTxSCFQroKHRK6+IaGs6rTqyR4sW5YHRlVeWfyQ04o2EAAKBEtCWcxoY6RlER62/p3Yv9bySaOvvLrutnB0Q2e3lguHsIW8MCYq8UeI5CCCAAAKBEiBA8rP8Qauh+LRp00Rb2FFV5Gd8pkMAAQQQaFABOzhavHGB6Oc6CI4alJyLR5BAdS3rcsfeLUPGDo8gDW61tgLamm6p9Q1YT6GR3Z6uttfl+QgggEB9BLSa6OjX5QGRqTCyHvp7VQ09h0hbymlYpAGR63lE9VlDoF6roVHp8vfl0JuzrXOLijwuw731HBVFgdox5kUAAQQiV4AAKXL3njtHAAEEEEDAZwKF2xbLW6tfcgZHGcld5caLh0lqQrrP5uBCCESqAC3rInXn63ffGhppYKQP62fYnKO99U1YOzDSaiMGAggg4A8B9xZ0Wl2k5xdVNbTlXHyH8rBIH6FSSeSNY+nH71vB0UI5snBehacTFHmjx3MQQAABBAIhQIAUCHXmRAABBBBAIEwENDgqsFrV6XlHOjQ4GpiZKxkpmWFyh9wGAoEToGVd4OxDdeaaQqPbbxe5yPpmLAMBBBBoSAFvW9DZ7ec0IHINjBpybYG49nd7tsuRgjfkcME80c/t4bj8GnH0HSjxA3MDsSzmRAABBBBAwCsBAiSvmHgSAggggAACCNgCGhattIKjwq2LncFRS0ey3Nh9mHRr2xMoBBDwgQAt63yAGCGX8BQadesmooGRVht16BAhGNwmAggERECrizZZZ6ttsyoevW1Bp4GRPsJ12C3qjhTkS9nqT5y32fTcNBMYNR+QK01btwvX2+e+EEAAAQTCSIAAKYw2k1tBAAEEEECgoQT0TKO1u1bKEut8o50Htzqn0eBoYNdcyU7v31BTc10EIk5gziMz5b0XXq90347mcfLIa09LVp9LIs6EG64oQGjEOwIBBAItUF1oFM4t6Gpy17DoyPvzpHRZgWiIpKNxXHOr0miAxA8YIjEX967pEnwdAQQQQACBoBIgQAqq7WAxCCCAAAIIBJfAOis00kojDY/sERMVa1UaZcuFqT2pOAqu7WI1IS5Qsn23TBk6RrYUbax0J5m9e8g4KzxytIgP8btk+XUVIDSqqxyvQwABXwl4Co3irLPVOmi1o/UIp/OKvHXz1KJOzzWKtyqNHFcMsEKkFt5ejuchgAACCCAQVAIESEG1HSwGAQQQQACBwAtohdGSTQtk7c6VopVH9rjQak+nLeq6WcFRTJQj8AtlBQiEkUDhwiUya+QE0XOP3Efu2LtlyNjhYXS33Iq3AoRG3krxPAQQaCiBmkKjzreLJEXo2Wp6rlHp8oXWo8DJry3qtNoo4X+G06Kuod6UXBcBBBBAwK8CBEh+5WYyBBBAAAEEglNAzzXS0EgrjvRze7RN6CC90nNEw6MkR0pwLp5VIRDiAp5a1qWktTYt6zpmdQ7xO2T5tREgNKqNFs9FAIGGECA08qx6vLhIDv0xr0KLOn12/ICbreBooAmPGAgggAACCISTAAFSgHfz9OnT8vnnn0teXp7s3LlTUlNTZdKkSRIbGyvNmjUL8OqYHgEEEEAgnAW0ukjb0+nD/VwjbVHXr9MgQqNwfgNwbwEXqK5lXc8BV8p9z02mZV3Ad6nhF3DwoMiyZSLvWofP60N/bY9u3URuv13kOm0N1aHh18IMCCAQuQKERp73Xs8y0mqjg2/OFm1XZ4/o8zJNpREt6iL3zw13jgACCESCAAFSgHf5008/ldGjR0tGRoacf/75UlxcLOPHj5fJkyfLbbfdJv3795dGjRoFeJVMjwACCCAQTgKF2xbLOqs9XVXnGmWn95eMlMxwul3uBYGgFKiuZd2wKffLtSNuCcp1syjfCGhI5Fpp5HpVQiPfGHMVBBCoWYDQqHqj0o/flyML8yu0qGsc19ycaxQ/MFeaZWTVjMwzEEAAAQQQCHEBAqQAbmBZWZlMmDBBBg4cKH379rV+2vCgCY7GjRsnq1evlmnTpplHz549A7hKpkYAAQQQCAeB4pL1osGRp3ONNDhiIIBAwwvoGUdTb/uVrPv4n5Umo2Vdw/sHeoalS0VeeYVKo0DvA/MjEMkChEY1775WGZVMGSllqz9xPtlx+TVWaDSEFnU18/EMBBBAAIEwEyBACuCGHjhwwARGWnGUmJgo7r8uKCgQrVDSkCkqKiqAK2VqBBBAAIFQFKjpXCMNjWKiHKF4a6wZgZAT0HZ1+U/kybI/Fch3J7+rtH5a1oXclnq94G3bykOjP/xBRD+3B5VGXhPyRAQQqKfAHqtN5jarRaY+jrj8PRTX3mqPabXI7Hy7SNJF9ZwkTF6u5xt9M2eGaNs6rTZqeedYU23UOK5FmNwht4EAAggggEDtBAiQaufl02cfPnxYxo4dK6NGjZIuXbpUCpD2799vAqaJEyeagImBAAIIIICANwLamq5g/RuVzjXK7pAjGholOVK8uQzPQQABHwgsmrdAFs2bL0UrVnm8Gi3rfAAdZJewW9RpaKRVR/Zob32zVs8zsjpYc6ZRkO0Zy0EgnAQ0MNpt/d2zx3roR9dBaFT1TrtXHWnFUcqjzxEchdMfDO4FAQQQQKBOAgRIdWLzzYtOnz4teXl58sUXX8ijjz4qTZo0qVCRtH37dpk+fbpMnTpVEhISfDMpV0EAAQQQCGuBwq2L5dV/PGvuMSYqVrq1zZZ+nQdJakJ6WN83N4dAMAlotZEGRx9ZwZF+7mlENYuWmX/7P+mY1TmYls9a6iHgqUXdz39eHhzpg4EAAgj4WqC6wEjnSuom0vpKKo08ubtXHaWMe45Wdb5+k3I9BBBAAIGQFSBACvDWlZSUyIMPPijr1q2Ta665Rnbt2mVa1ul46qmnTGXSPffcI40aNQrwSpkeAQQQQCDYBd767CVZsmmBWeaN3e+Ufp0GBfuSWR8CYSWgVUaL3rAqjvLnV3tfcQnN5byLzpf7nn9MWp6bHFYGkXgz1bWo00ojDY34WbBIfGdwzwg0nIC3gVGbK0X0Ec3Po1a5GVQdNdx7lCsjgAACCISPAAFSEOzl0aNH5cUXXzSP48ePO1c0YMAA074uKSkpCFbJEhBAAAEEgllAq460+kjH0Mt+aVrVMRBAoOEFSg8dkcKCpZI/Y3a11Ua6kszePeTHuYMlZ8jghl8YMzSoAC3qGpSXiyOAgJvA/jVWO7ozbel2LxU5cbDiE+wKIwIj7986VB15b8UzEUAAAQQiW4AAKYD7X1paKps3b5bMzExp3LixlJWVyVdffSV6NlK7du2kbdu25vcZCCCAAAIIVCdgh0fasu7G7sMIj3i7IOAHAW1Nl/9EnhQuXCIaInkajuZxkj2wnwwZO1xS2rXxw8qYoiEFaFHXkLpcGwEEbAECo4Z7L1B11HC2XBkBBBBAIDwFCJACuK8HDhyQYcOGSWJiotx3331ywQUX0KougPvB1AgggECoCZSdLJVZi8fJzoNbzXlHo/tP4ayjUNtE1htyAnq20SLrbCNtV1fdSElrbUIjDY8cLeJD7j5Z8FkBWtTxbkAAgYYWqCkwimtf3opOH3qWUXyHhl5ReF6fqqPw3FfuCgEEEECgYQUIkBrWt8ar79ixQ377299KQUGBaMu6X/ziF5KWllbj63gCAggggEBkCxAeRfb+c/f+FdAKo/mz8+UjKzjSyqPqRk7uIMmx2tRl9bnEv4tkNp8K0KLOp5xcDAEE3ASObBP5+j2R3UvLH+4t6QiMfPuWoerIt55cDQEEEEAgsgQIkIJgv0+fPi3FxcXy1FNPyfLly+WOO+6Q22+/XX7wgx8EwepYAgIIIIBAsAloxdGrK581lUdtEzrI3X0eliRHSrAtk/UgEPICWmW06A2r4ih/frX3otVGeq6Rnm9Em7rQ3vY11jkjzzwj8u67Ihoi2ePnPxe57rryBwMBBBCorYAGRvYZRnuWiuivXQeBUW1FvX8+VUfeW/FMBBBAAAEEqhIgQAqi98WpU6dk7dq1MmPGDNlm9crQ9nZDhgyR2NjYIFolS0EAAQQQCKSAhkbatk4rkDQ8us9qWxcT5QjkkpgbgbAS0GqjwoKlVsXR67KlaGO195bZu8f/Z+9c4KOqzrX/NkAwTG6IRAIGBgvBaiI3FTRcAvTUz1CI/aqVQD3w1RueehS+WvEh/eVtAAAgAElEQVSCiihS1Grw1DYo2vh5BLQ9FaSEXo4wclFQFDmhVUAhoIZKjRBDjFz91rMnK9mZzCSTZC778ry/3/7NhOxZ613/tZMJ+5nnfQ3RCOIRw74EUKJulXICFBeL+hu8cR2DB4vMmuUXjdLT7bs+Zk4CJBB7AnAUVb6uRCOf+r2iBOlAwSgxTcSrfrewJF309oauo+ix5cgkQAIkQALuIkAByYL7DSFp8+bN6j+xxdK1a1f59a9/rf7Tyv+1WnCrmBIJkAAJxJSAWTwa2PMCuWn03RSPYroDnMzJBKo/Pyz3X/1T2f/3PXLyxMmQS/WkJht9jdDfiG4je18REI1KS/1uIx39VJ8RCEYQjrxee6+P2ZMACcSWQIX6nQLBqFId6GlkDghGWizCY48hsc3NbbPRdeS2Hed6SYAESIAEokmAAlI06YYxdm1trVRVVclHH30k77//vuzcuVM+/PBD42vEkCFDZOnSpdK9e/cwRuMpJEACJEACTiWwZd86eeGtJ43ljfSOl2tH3OrUpXJdJBBzAlvWrJdFP5mjhKMTIedGmbrJM6fJd5XbyJOWEvMcOWFkCMBhhBJ1EI7MJeoKC0WVkGaJushQ5igk4A4C5pJ0lb7ma84c6xeN4DSiYBSba4Kuo9hw5iwkQAIkQALuIkABKY77ffjwYaNM3Xuq2Hrnzp3l29/+tpx//vkyWNXLyMnJkX7qI5BpaWnSqVOnOGbJqUmABEiABOJNgOJRvHeA8zuVAMrVFd9yv0BAChUjCvKlUAlHuaMucioGx68LQpEuUYceRzrgNoLTCMIRzf6Ovwy4QBLoMAG4irRoVOkTQZk6c/RQZS8hFmXm+4UjRmwJ0HUUW96cjQRIgARIwD0EKCDFca+PHz9uuI0yMzMNoSghISGO2XBqEiABEiABKxIo+9sKWbNzhZHaVUOvk3HZk6yYJnMiAdsRgGgE8QgiUmB06txJfvSz643+RixTZ7utbUjY5xN5/nl/iTrtNlJ/cjeUqFNGfwYJkAAJhCSAvkUQjNDDqFL9PgkmGGmxCIJRIqvOx+VqousoLtg5KQmQAAmQgIsIUECK8WYfUf97fV79TxbOo6SkJDmhSqWgzxGDBEiABEiABAIJoGQd3EeIay+5VUb2H09IJEACHSRw6EClIRyVb9oWdKSxV/0vuf3phR2chS+PFwGUqNNuIzzXMVaVkoLTCAeDBEiABEAAglDVDpFjeFTuIuPrepdipa85o2TlWoRQpHsZpXjJMd4E6DqK9w5wfhIgARIgATcQoIAU412uqamRkpISueGGG+Sbb74xhCT828iRI+XSSy81eh5lZGSwbF2M94XTkQAJkIDVCGjxKKlLN+U8up7ikdU2iPnYksCrJctk2aKSoK6j/jnZMuup+XJu7iBbrs3tSUM0Ql8juI10oESdFo28vNHr9kuE63chATiIju5vLhBpwag1JInKsah7GMFpRMGoNWKx+z5dR7FjzZlIgARIgARIgAJSHK8BlLDbsmWLvPHGG7Jx40b54IMPjGzQDyk3N1dGjx4teXl5MnToUApKcdwnTk0CJEACsSRQd6JWlmxaKHsO7RSIR7PGL5Bz0vvHMgXORQKOI9CS68iTmiyTb54mU+fMdNy6nb4g9DNCiToIR7pEHdY8fbq/TB0OBgmQgHMJaIEIj/o4anoezsozlTsRoXsWQSgyfx3OGDwnNgROH62W2g1r1bFG6t7dLPg6ITlVMuY+JZ4xBbFJgrOQAAmQAAmQgAsJUECK46ZDQDp8+LD07NnT6H+EcnYHDx6Ut956yxCWtm3bJj169JClS5dK9+7d45gppyYBEiABEogFAYhHxevmyidH9lE8igVwzuEKAi25jnLyhsts5TpinyP7XAoQinSJOghIOgar5vXabZTOPiT22VBmSgItEDDKylX7y8qZy8x9Xl9urjV4cBD1UL3OuqrfCXhEjyLz1629nt+PPwGzaFS7oaxJQp7RV0jGvU8pEUltNIMESIAESIAESCBqBCggRQ1t8IFPnTol+/btk7POOktOnz4tDz74oNx3330hBaKvvvpKzjjjDENgYpAACZAACTiXQFXtIXlaOY8gHvVJ98q/jriNziPnbjdXFgMCe8t3ydJ7Hgva6wiuoyLlOCpUziOGPQhALFq82O820pGm7hnCZTRrlqgy0PZYB7MkARJoJHDwdf/zSp//8WD9Y7gCEXoSoayc+UhWX2vBiKztSaAl0ShxQI6kTiwyHEedM/vac4HMmgRIgARIgARsRoACUhw2rKysTGbPni1dunQx3Ee33367DBs2rFnvI7iR/vrXv8rVV18tSUlJcciUU5IACZAACcSCAEQjOI/gQIJ4NFuVrUvq4onF1JyDBBxJYPmiJUavo2BB15G9tly7jXz1N5aR/VhVckq7jey1GmZLAu4hcFy5Bat2NDqHsHItEFWafp5bItJDOQvNriEIRRCItGDkHprOXylFI+fvMVdIAiRAAiRgXwIUkOKwd3Ae7d27V9avXy+//e1v5bPPPjOyQO+j8847Ty699FJDUDp27JhqBLxSHnvsMZawi8M+cUoSIAESiAUBikexoMw53EIArqPFt9wveAwMuo7sdRWgt9G8eSIVFf684TaC0wjCkddrr7UwWxJwMgH0HoJQhDJzEIh0qblw1qz7DwWWmTurvtxcOGPwHPsSoGhk371j5iRAAiRAAu4iQAEpjvt9RBVxLy4ulptvvtkQi8rLy2Xr1q1G/6OPPvrIyKyoqMgocZeYmBjHTDk1CZAACZBANAhs2bdOfr/9WcN5NNI7Xq4dcWs0puGYJOAKAi25jkYU5Bu9jjxpKa5gYddFor8RytSpP48FzxH9VIkqLRyxt5Fdd5Z5O4UARCItFuF5pa/llWmBqHe+/7zM+kf9tVO4cB3hE6BoFD4rnkkCJEACJEACViFAAckqOxGQx4kTJ6S2tlZSUlKkU6dOFs2SaZEACZAACbSXAMSjF9560ng5xaP2UuTrSECMHkfodRTKdTRLCUcjJ44jKgsTgMvogQdEOe8bhaPBqnSVFo4snDpTIwHHEghXLEIfIjiG4CLCgZJzFIgce1m0a2EtiUae0VeofkYTJWlYHnsatYsuX0QCJEACJEAC0SdAASn6jDkDCZAACZAACTQhsH73asN5hCi4YIpMzJlCQiRAAm0kUFtdI8sfWSKrfvNi0FfSddRGoHE4HX2NUKqutLRxcvQ3Qum6/Pw4JMQpScClBA6+7i9BZ5Sja8FZZBaL4CZiqTmXXjBhLDsc0cgztkASklV9UgYJkAAJkAAJkIClCVBAivP27N+/X+bMmSNvv/22qu2eJoPVxy0vuugiyc3NlQEDBhgupH6qdgdL2MV5ozg9CZAACUSIAFxHcB8hrr3kVhnZf3yERuYwJOAeAnAdFateR4cOVDZbNHod0XVk7Wth1Sp/mToISDqmT/cLR+xvZO29Y3b2J6DFos9Rjq7+CLYqikX23+tYrqBu+2ZjuuN7dkrdu5ukdkNZk+m104iiUSx3hXORAAmQAAmQQGQIUECKDMd2jXLq1ClZtGiRIRJ997vflbVr1xpC0meffWb0REIMGTJEli5dKt27d2/XHHwRCZAACZCAdQjAdQT3EYLikXX2hZnYh0BrrqPJM6fK1Dkz2evIolsKtxFEIpSsQ6jPThll6nCwv5FFN41p2ZYA3ERH9/v7FGlnEQSjYNFDlYzUJejwyBJ0tt32iCcOJ9ExJQohvn7XLxKd+McBOXnwgJyu+VJ9rzzknBSNIr4dHJAESIAESIAE4kKAAlJcsPsnPaK6A99zzz1y5513SlZWlmzdulX27dsnV199tWzYsEEef/xxmT9/vuFKSkhIiGOmnJoESIAESKCjBHZ8ulWe3rTQGOauy5+Qc9L7d3RIvp4EXEWgJddRRlam4TrKHXWRq5jYYbHqz11ZvNjvOMJzhDLXG0LSlVdSOLLDHjJHaxM4rn6uqnY0LUEHdxH+PVhQLLL2fsYyu2DiEAQh/PuJgx8bIlG4kTQ0zzi1c2aWJA0dJXQahUuO55EACZAACZCA9QlQQIrjHh0+fNgQiO677z7DYbRnzx75y1/+Ij/96U+NrNavXy9btmyRO+64Qzp16hTHTDk1CZAACZBARwh8cmSfFK+bK3UnauWqodfJuOxJHRmOryUBVxH48vPD8n+/+2P5LEi5OoCg68ialwNcRg880Ly/0YwZIjgYJEACbSeA8nNwE+E46Gt8HmykROXw066iFK//OZ1FbWdu91egtNzJejGobvsmYznHdu80RKJwQ4tDiQNzJCElTbr06quEor7qeap0HZgb7jA8jwRIgARIgARIwKYEKCDFcePq6urk/vvvl+9///syZswY+fDDD+V3v/ud3H777dKlSxepqqqShx9+WO69915V1iM9jplyahIgARIggfYSgGgE8Qgi0kjveLl2xK3tHYqvIwHXEYDr6KFps+WrmqPN1k7XkTUvB/Q1guNo5crG/AoL/WXq8vOtmTOzIgGrEUCpuRpVfk73KNIl6ELlmTlWBCIRjkz1c3aWEosS+d9Hq21rVPMJFIrCcRAlJDcKQGcM8zuIIAglJKdRHIrqbnFwEiABEiABErAXAQpIcd6vN954Q+bOnSvXXnutTJgwQX7xi18YotLZZ58tBw4ckIceesjok8QeSHHeKE5PAiRAAu0k8MJbT8qWfeukT7pXZo9fIEldPO0ciS8jAXcRWL5oiSxbVBJ00UVzbpLCmdPY68hClwT6G5WWikBA0jF9ur9UnddroUSZCglYiIAuP1epfm6MnkXqwPNQgfJz2k1kdhdZaElMJYoEdMm546on0QlVXu64KjfXmlAE9xDKysExpMWhLvVfRzFVDk0CJEACJEACJOAgAhSQ4ryZ33zzjWzcuFFWrFhhCEe//vWvDSfSxRdfLG+//bYMGDDAEJjgSGKQAAmQAAnYiwCEIwhISV26ySwlHrHvkb32j9nGh8AhVapuwbX/V/aW72qWQFJyN/nFmufk3NxB8UmOszYhgJ5GEI7Q3wgl6xBpqmwW3EY4aKDnBUMC/l5E6FGkS8/BVYR/q/SFppOs+oRBKELJObNgRJ7uIBBMKGqt7JxZKEIPIopE7rhWuEoSIAESIAESiAUBCkixoNyGOVC2Dn2RXnvtNRk7dqzcfffd0qdPnzaMwFNJgARIgASsQMDc9+jaS26Vkf3HWyEt5kAClibwaskyw3VUW13TLM+8wu/Knb991NL5uyW5Vav8biNzmbp+6oY33EZXXknhyC3XAdfZSKA9IhFezT5FvIqOKRfR19vfaHAUUSjiNUECJEACJEACJGA1AhSQYrwjR9RHNRcsWCDnnnuu4TKCwyhNfVTzW9/6Vowz4XQkQAIkQALRIoC+Rwv/PFuqag+x71G0IHNcRxGAYFR8y/2yZc36ZutiryNrbDUcRrpMnXYbITP0N5oxwy8cMUjAyQQ6KhLpHkUoPYf+RHAXMdxJAA6jmrIVUrNmuUBAChZ0FLnz2uCqSYAESIAESMCKBCggxXhXamtVM3VV52P16tXyz3/+05i9Z8+eMmzYMLn00ktl5MiRcs4550hSUlKMM+N0JEACJEACkSLw9KaFsuPTrex7FCmgHMfRBMo3bTNK1gVzHY0oyJfZT81nr6M4XgGh3EYoUQfRiP2N4rg5nDpqBHar0owoORdOuTmdROZYka5KGNK9iSgSRW17bDswRKPaDWvUUdawhoTkVPGMKTB6FLH0nG23lomTAAmQAAmQgKMJUECK4/ZCTNqzZ4+89dZb8uabb8qOHTukurrayCgrK0vGjBnTcCQmJsYxU05NAiRAAiQQLoH1u1fL77c/a/Q9uuvyYunhyQj3pTyPBFxHYOk9j8mq37zYbN2e1GS54eGfy4Spk13HxAoLDuU2mj7d7zbKz7dClsyBBCJPoNIn8uZsv3AULMwiERxFyeo4q95RFPlsOKITCMBhVP3yEql9vUzgPNLhGX2FpEycaohHDBIgARIgARIgARKwMgEKSBbandOnT8sXX3whH3zwgSEobdq0Sbp06SLPPPOMdO/e3UKZMhUSIAESIIFgBND3CKXrEDeOuksG9xlBUCRAAkEI7C3fJYtVyTo8Bkb/nGyZ+59PSEbf3mQXYwItuY0gHKUrdwWDBJxIAIIRhKNKn391yaqn1yB1zVMkcuJuR39NJw8ekNqNa+XISyWC5zoSB+RI6sQiJRwVSUJyWvQT4QwkQAIkQAIkQAIkEAECFJAiALG9Q6AfEsShnJwco4RdRkZGs15IEJXQH4k9ktpLma8jARIggdgQMPc9Gpc9Sa4ael1sJuYsJGAzAq+WLJNn7n40aNZFc26SqXNm2mxF9k6XbiN77x+z7xgBlKl75wGR3aX+cRLVPf1cVZ5x+LyOjctXu48A3EW1G9aq3kbLpO7dzQ0AOvfKMlxG6dfMNMrUMUiABEiABEiABEjAbgQoIMVxx2pqamTu3Lnypz/9SU6ePGn0QspXNUEuv/xyGTp0qPqUJz/mGcft4dQkQAIk0CYCxevnyp5DO42+R3er0nUMEiCBpgTQ4wi9jtDzKDAysjLlHuU6Ojd3ELHFiMDzqsdLaamIz9c4YT/lukBvI7qNYrQJnCZuBI4fESlfrMSjeY0pDL/fLx6hdxGDBMIlALGoZu3yZiXqUgqmKOFoIkvUhQuS55EACZAACZAACViWAAUkC2zNiRMnpEJ9/HPz5s3qP/E+oyfSsWPHjD5IkydPlptuukk8Ho8FMmUKJEACJEACwQis2blCyv62gn2PeHmQQAgCW9asl2JVsg4iUmBMKJpk9DvypKWQX5QJwG20WN00h3CkjPANwd5GUQbP4S1FAI6jcvU5D4hIiGzV2wuOI5SrY5BAOARQlu4I+hptKGtSoi5paJ6kFBSJZ2wBS9SFA5LnkAAJkAAJkAAJ2IIABSQLbtNXX32l/mNfKuvXr5fMzEyZP38+3UgW3CemRAIkQAIgANcR3EeIWeMekoEZOQRDAiRQTwCC0fJHlsiq37zYjIknNVlmPTVfRk4cR15RJhDMbTR4sN9tdOWV7G0UZfwc3iIEdivXHRxHKFuHyBwrcpkSknoMsUiCTMPSBHSJumrV1+jYnvKGXFGiDj2NUpVwxBJ1lt5CJkcCJEACJEACJNBOAhSQ2gku2i/75ptvZO3atTJw4EDjYJAACZAACViPAPoe3bv6RsFjwQVTZGLOFOslyYxIIE4E9pbvMkrWHTpQ2SyDnLzhMluJRxl9e8cpO+dPG8xtlKb6u0AwgnA0hDfNnX8RcIUGgUqfyJuzRare8wPpocTTS5Vw1DufgEigdQK1G9cqp9EaqVmzvOHkhORUozRdSsFUSRqW1/ogPIMESIAESIAESIAEbEyAAlIcN+/48eNy8OBB6d27t3Tp0qVZJp999pm8/PLLMnPmzKDfj2PqnJoESIAESEAR0H2PBva8QGaNX0AmJEAC9QSWL1oiyxaVBOVx/YLbpfDmaWQVJQKrVvlL1K1c2TgB3UZRgs1hLU0AghGEo0qfP81k1ePronmqZN0MS6fN5CxAACXqaspWyBHlNoLzSIdn9BVGXyM4jhgkQAIkQAIkQAIk4BYCFJDiuNOHDx+W66+/Xt5//3255JJL5IorrpDLLrtM+vTpIwkJCVJVVWWUr5s3b5507949jplyahIgARIggUACv9/+rKzfvdroe/TgpGfUI3vV8SohAbiN0OuofNO2ZjD652QbJevOzR1EUBEmgH5GKFNXrFwVcB7pQG8juo0iDJvDWZ4AStShz9HuUn+qicp5l6tcd+hzxCCBlgjUvbtZatYub+I2Qom69GtmGo4jlqjj9UMCJEACJEACJOBGAhSQ4rjrKFMHEWnbtm3yyiuvyNatW6W6ulrSVH2RESNGSF1dnXTr1k0ee+wx45FBAiRAAiRgDQI7Pt0qT29aaCTDvkfW2BNmEX8CW9asN8Qj9D0KjMkzp8rUOeoGXFpK/BN1UAbvKYfF4sV+x5GOfsplAdFoxgz2NnLQVnMpYRA4roTUcvXzgD5HOobf7xePEtPDGICnuJYA3EaBvY1SCqZImhKOug7MdS0XLpwESIAESIAESIAEQIACkoWug1OnTsm+fftk06ZNsnHjRuncubP8+7//u+TksCG7hbaJqZAACbicQFXtIVn459lG36Orhl4n47InuZwIl+92AhCMIBxBQAoMT2qy4ToaOXGc2zFFdP3abQQBSUdhoV80Qo8jBgm4jQAcR+XKgQcRCZGt3HdwHKV43UaC6w2XQLAydehtBNEotaCIbqNwQfI8EiABEiABEiABxxOggOT4LeYCSYAESIAEIkkA4tEnR/bJhX1GyE2j7ork0ByLBGxH4JWnXpCXH39Wjh5u7BGhFzGiIF9mK/GIrqPIbCtK02m3EUrWIZRp3RCN4Djy8kZ5ZEBzFFsR2K1KN8JxhLJ1iMyxIpcpIanHEFstg8nGkECwMnWJA3KMMnXsbRTDjeBUJEACJEACJEACtiFAASnOW/XRRx+pmwGLpba2VkaPHi2jRo2S/v37S6dOneKcGacnARIgARIIJKD7Hp3p6Sl3X17Mvke8RFxLAL2OFt/6gPzPhreaMYDrqEiVqyu8eZpr+URy4T6fXzhaubJx1MGDG8vURXIujkUCdiFQqX4u3pwtUlXvwuuhfiYuVcJR73y7rIB5xppAqDJ1KQVTJWlYXqzT4XwkQAIkQAIkQAIkYBsCFJDiuFVfffWV3H777fL3v//d6HEEMenkyZPStWtXueSSS+SKK66Qyy67TPr06SMJCQlxzJRTkwAJkAAJbNm3Tl5460kDxF2XPyHnpPcnFBJwHQGUq3u1ZJksW1QSdO39c7KNknXn5g5yHZtILhgOI12mDs4jHdNVWS64jYbQXRFJ3BzLRgQqfSLvqnJ1eEQkq55fF81TJetm2GgRTDVmBE4frVa9jZbIl2XLBSXrECxTFzP8nIgESIAESIAESMAhBCggxXEjDx8+LPfdd5/MnTtXzj77bDlx4oRUqLsEmzdvFp/6uOlbb70l3/nOd2Tp0qXSvXv3OGbKqUmABEjA3QRQsq543Vyj79G1l9wqI/uPdzcQrt6VBF5bvlqeuftRgYgULPIKvyt3/vZRV7KJ1KLR00i7jXSZun7qBrkuU5eeHqmZOA4J2ItApa+pcJSoyjfmKjEVfY4YJBBI4Niecql+eYnUrFne8C2WqeN1QgIkQAIkQAIkQALtI0ABqX3cIvKq48ePy+OPPy5Tp06Vvn37Nhvz1KlT8vnnnxviUWJiYkTm5CAkQAIkQAJtIwDRCOIRRKSR3vFy7Yhb2zYAzyYBmxMo37RNlt7zmOwt3xV0Jak9usukG6fIlJ/faPOVxi99uI1KS0V9gKgxh7GqlwvcRldeGb+8ODMJxJtAYI8jLRxBPEqkoBrv7bHc/ChTV1O2TNDnSIdn9BWSds3NLFNnud1iQiRAAiRAAiRAAnYhQAEpzju1Z88e2bhxo0xXNUnY9yjOm8HpSYAESCAIAZStQ/m6PulemT1+Afse8SpxDQH0OSq+5X6BgBQsMrIyZarqdTRh6mTXMInkQlGaTpep026jNOWq0G4jrzeSs3EsErAPgeOqhGO56vu1u1SkRv2cIFCqbtAMv+uIwpF99jIWmYYqU5dSUCTp18yUzpnNP6gZi7w4BwmQAAmQAAmQAAk4hQAFpDjv5BF1x+CJJ56QTz/9VG644Qa58MILJSkpKc5ZcXoSIAESIAEQ0H2Pkrp0k1lKPGLfI14XbiCAEnXLH1kiq37zYtDlelKTZfLN06Rw5jTxpKW4AUlE1wiXkXYc6YEHD250G7FMXURxczAbEYBY9I7qb1SxUgQiEqKH+tmAaMQeRzbayBilip5GXzz3SJMydZ17ZcmZ180Rz9gC1etIKfIMEiABEiABEiABEiCBDhOggNRhhO0fACXs5s+fL6+++qoxSG1trfF43nnnSX5+vowZM8bogZSamtr+SfhKEiABEiCBdhFg36N2YeOLbE5g+SIlHJW8GLLP0YSiSYbrKKNvb5uvNLbpw2Gk3UZwHulQBnTDcaT+7GOQgGsJVPqU20iVcYTjSEemKuGI/ka9+bPh2usi2MIhGtVtf4Nl6nhVkAAJkAAJkAAJkEAMCVBAiiHswKkOHz4s99xzj9x7773Sq1cvwdc7duyQDRs2yPr16+Xjjz+WIUOGyNKlS40+SAwSIAESIIHYEEDfo4V/ni1VtYfY9yg2yDlLnAlsWbNenlF9jlC2Lljk5A2XGx7+uZybOyjOmdpr+vfeE1msSnGtVI4KXaaunyrFBdEIB8vU2Ws/mW1kCVSsEtlZLFLpaxw3W4mqEI5SvJGdi6PZkwDK00Ewqt2wxuhrBAFJR0JyqrBMnT33lVmTAAmQAAmQAAnYiwAFpDjuFxxIjz/+uEydOlX69m1em/nLL7+UTz75RAYMGCCJiYlxzJRTkwAJkIC7CDy9aaHs+HSr0ffo7svV3S0GCTiUAPoboVxdS32OIByNnDjOoQSisyxdog7l6nSMVY6KWaoU15VXRmdOjkoCdiEAt9E78xr7GyWqSmO6TB2FI7vsYvTyrNu+WQlGZfK1EoyO7SlvMhFEo6SheeIZM5Fl6qK3BRyZBEiABEiABEiABJoQoIAU5wtiz549snHjRpmuaph06tQpztlwehIgARIggfW7V8vvtz8r6Ht0lxKPengyCIUEHEcATqNlSjh6bZm/jG5g6D5HKFfHCI8AStPBbVRa2ug2SlM3xuE0gnBEt1F4HHmWMwmgp1G5+vkoV5/J0P2NkpUbD8LRIPUzkpjuzHVzVa0TgEj0tcllFPgKv2BUIGcMy5OuA3NbH5BnkAAJkAAJkAAJkAAJRJQABaSI4mzbYChZd+utt0pNTY3k5ubK9ddfL1lZWZKQkNC2gXg2CZAACSqa8wUAACAASURBVJBARAig7xFK1yFuHHWXDO4zIiLjchASsAqB2uoaebVkWYt9jibPnGr0OfKkpVglbUvnsUqV4YJohDJ1OgYPbnQbpfPGuKX3j8lFl0BNhXIbPSBSoX4+tHDUQ/18aMdRdGfn6FYkoPsY6bJ0KFNnjsQBOZKkxCK4jPDIIAESIAESIAESIAESiC8BCkhx5I8Sdn/4wx9k9erVsm3bNjl58qSkqY+qjhgxQiZMmCCXXHKJ9OnTh86kOO4RpyYBEnAPAXPfo3HZk+Sqode5Z/FcqSsIvLZ8tTxz96MCESlYoM/R7KfmS0bf3q7g0ZFFop8RytQVKzcFnEc6lKHccBupFpYMEnA1gUqfCErV7S5txJCpyjiiv1HvfFejcd3iW+pjBBide2U1EYwSkpV1k0ECJEACJEACJEACJGAZAhSQLLIVJ06cUDcgKmTz5s3iUwXz33rrLTl27JgMHz5cnn76aUnnx1ctslNMgwRIwKkEitfPlT2HdrLvkVM32MXrQn+jpfc8JnvLdwWl0D8nW9DnKHfURS6mFN7S0dNI9zfSr+inynBBNEKpOv65Fh5HnuVcAhXKkbdTCauV6mdFR7YSViEcsb+Rc/c9cGW1G9dK3bubWu1jBIdR58zmvYDdQ4orJQESIAESIAESIAHrE6CAZNE9OnXqlHz66afy/vvvy6hRo8Tj8Vg0U6ZFAiRAAvYnsGbnCin72wqj79GDk55Rj/yda/9d5QrQ56j4lvsFAlKwQJ8jCEcTpk4mrBYIwG2EMnVwG733XuOJhYV+0ejKK4mPBNxNAGXq9qufEfQ3wnNEojKR6DJ1FI6cf33AZVS7Ya3UlC1TwtHmZgtmHyPnXwNcIQmQAAmQAAmQgHMJUECK496iB9Ltt98uffv2NUrWXXjhhZKamhrHjDg1CZAACbiPAFxHcB8hZo17SAZm5LgPAlfsKAIoUXfX96+XfX/bHXRdEI4m3zxNCmdOY5+jFnYepekWL/b3N4KIhFCVhhvcRl6voy4bLoYE2kSgSompcBuhtxGe60hWjryL5ol4lbCayP5fbWJqx5MhFtWsXS61r5eJuZcR+hh5xhZI0tBR7GNkx41lziRAAiRAAiRAAiRgIkABKY6XQ11dnbzwwgvqU62r5IMPPjAy6d+/v1x++eWGoPSd73xHkpKS4pghpyYBEiABZxNA36N7V98oeCy4YIpMzJni7AVzdY4mAOHo1ZJl8l//USrHvvo66FonFE2SqXNmss9RC1eCdhuhXJ2Osap3C9xGOBgk4FYCB1/3C0Y4tNMILOA2gmCE3kbZ/Blx/OVx8uABQYm6Iy+VCJ7rgMsopaDIEI7Yx8jxlwEXSAIkQAIkQAIk4CICFJAsstkQk3bt2iVvvvmm/OlPf5KdO3camY0bN04ee+wx9kCK8z6dPHnS6EWFXlW33XZbk2y++uorQwhcu3at1NbWGnuFfZs6dWqL+4Yx//CHPxhHVVWVUabwoosukp/85CfSu3djA/P9+/fLU089JeXl5XL69GnJysqSH/7wh/Iv//Iv0rlz5ziT4fQkYG8Cuu/RwJ4XyKzxC+y9GGbvagKvLV8tyxaVCMrWBYucvOGGcMQ+R8EvE4hGK9VNcRxmtxHK06G/0ZAhrr68uHgXE9AuI4hGx+udeMABpxEEIwhHOBjOJwDRqGbNMlWqrqxhsZ17ZUnKxCJJVcIRexk5/xrgCkmABEiABEiABNxJgAKSBfcdIsGGDRtkzZo1kp2dLVOmTJGUlBQLZuqOlL755ht1Q2mllJSUSEFBQRMBCd/77W9/K5s2bZK77rpLBgwYIAcOHJCHHnrIcJBBbOrUqVNQUH/5y1/kmWeekZ///Ody8cUXyxdffCG//OUvDZHqgQcekG7dukl1dbXMnTtX+vTpIzfffLNR4nDdunXy5JNPyh133CF5eXnu2ASukgSiQIB9j6IAlUPGnAD6G6HPUSjhCO9BNy68Qwqu/1HMc7P6hMFEI+TcT90Yh2gEt5H6TAiDBFxFACKRFo0qfc1FI4hFg9TPRg+Kqq64LuAwOvLyEkM0MruNPKOvUMLRVPGMKXAFBy6SBEiABEiABEiABNxMgAKShXcfIlLXrl1lxIgRFs7S2akdOnRIli5dKps3+5vBfu9732siIEH0gZDzox/9yPieDuwdXvfoo4/K2Wef3QzS119/LQ8++KBRsvD6669v+D5KGc6bN884zjvvPHn77bdV0+5ieeSRRwwRCXHq1ClDaEL87Gc/CylQOXtnuDoS6BgB9j3qGD++Ov4EIBwtf2SJ4DFYoM/R928skh/f/W/xT9ZCGbynerU8/3zTvkZID6IR3EYQjeg2stCGMZWYEEA5uv3KhVfp85enM0ePwf6ydHAbUTSKyXZYYpKashVSU7ZM0ONIB9xG6dfMNBxHLFFniW1iEiRAAiRAAiRAAiQQEwIUkGKCOfgkKHcG58r5559viAMJCQlNTkRZMzhU4GJhL6TYb5QWefA4c+ZM1US7VDIyMpoISBB84BC6//77JTc3tyHJvXv3yp133mm4koYOHdos+c8++8xwHv34xz9uIjwdPnzYEIV+8IMfyKRJk+TFF180yhouXLiwiQvtlVdekbKyMqO8YRo6ejNIgATCJsC+R2Gj4okWJACn0TP3PCZb1qwPmh2Eo8k3T5PCmdPEk0b3MiBp0Qjl6SoqGrFRNLLgBc6UYkagSomp6Gm0q1QEz83hLRTJzPeXpkvxxiwlThRnAsf2lEs13Eavl8npo9VGNgnJqYbLKKVgqiQNY+WDOG8RpycBEiABEiABEiCBuBCggBQX7P5Jj6gi+zfeeKO88847hgiAvjmXX3650Qene/fu8o9//MNwqSxYsMD4mhFbAnD6wGF01llnybFjx4y9CBSQtm3bJr/4xS8Mh9C5557bkOCnn35qCERFRUWGEBQYEJjgXILIhP3WUVNTY4hOKH/305/+VBYvXixwQd17771yxhlnNJyH8ndwOGFer5f/s4/tlcHZ7E6AfY/svoPuzL+2usYQjl5b9mpIABOKJhl9jjL6NvbRcyctikZu3Xeuu2UCEIp2KwceXEZwHelIVJ9FMvczSmTpRtdcShCKajesleqXSgQCUsM1MSDHcBt5xhbQbeSaq4ELJQESIAESIAESIIHgBCggxfnKQL8jiA2vvfaa/PWvfxUIEidPnpSePXsameXn58v8+fMlMTExzpm6e3rtRgpXQNJOIohHcBMFRigBKXCeUAJSKOGqvbsEEZNBAm4gsP2L12X7FxskMaGr/Mh7q3psFGbdsH6u0X4Evj76lWx55b9lyx/+W/A8WHgvHCRX3vF/JP3ss+y3wAhmvHt3N/njH3uIz5culZWNfzdlZh5Xf08dUR/oqFK9JYMzjGAaHIoELEWg5p0UqVI/F3g8bvq56JR8StLVz4U+LJU0k4k6gc57dkji1r+q4y8Nc32T5JHjI74nx8b9bzl9ZvMS3FFPihOQAAmQAAlYlsDw4cMtmxsTIwESiD4BCkjRZ9ymGerq6mTXrl2GKwmNr7///e8bDhhGfAk4XUCKL13OTgKxIcC+R7HhzFkiR+C15avlmbsfFbiPgkVO3nDDcZQ7qtHJGrnZ7TESy9PZY5+YZWwJHD+iXEaqp1F5cdPydMmq1xfK0uGA44jhLgInDx5QfY1WyJdlywXPdXhGX6HK1E00ehsxSIAESIAESIAESIAESCCQAAWkOF4TKFcGJwrKldFhFMeNCGPqtgpIusfR1Vdf3aYSduiLhXJ13/72t1ssYbdhwwb51a9+xRJ2YewdTyEBEGDfI14HdiKA/kYoV4d+R8EiIyvTEI4mTJ1sp2VFLFeKRhFDyYEcRgBl6XYu9vc1goiEQHm67Bkig9TRY4jDFszlhEWg7t3NqrdRiSpVV9ZwfudeWYZglFpQJJ0z+4Y1Dk8iARIgARIgARIgARJwJwEKSHHYd5StW716tTzwwAPSv39/o5eN7nGEvkjPPfecQHjIysqKQ3acMhiBUALSRx99JPfcc49x5ObmNrw0VIk6fQJ6K/3sZz8zeiR973vfa3hdYOm7//qv/5L169fLwoULJSWlsRn6K6+8YlxDv/zlL9kfi5csCYRBgH2PwoDEU+JOoHzTNln+yBLBY7DwpCZLkRKOCm+eFvdcY50ARaNYE+d8diJQ6fMLR+htpCNzrF80gnjEcCcBuI0CexulFEwx3EaeMQXuhMJVkwAJkAAJkAAJkAAJtJkABaQ2I+v4C9544w25++675YYbbpDJkyc3EQbgQIGwtGnTJnnsscfksssu6/iEHKHDBEIJSBCC7rjjDvnhD38oV1xxRcM8cAiVlJTIo48+Kn369Gk2vx7P6/XK9ddfL9/61reMcz744AOZO3eu3H///YYg9fbbb8sTTzwhixYtahAUT506ZQhHx44dkzvvvFO6dOnS4fVxABJwMoE1O1dI2d9WSFKXbvLgpGfUo8fJy+XabEgATiM4juA8ChYQjiYr0ahw5jTxpDV+mMCGS21TyhUVIqtUGa7SUhEISDr6qTJcV6oSXDNmiAyho6JNTHmycwjAYbT7eX+ZOjiPdGRPF8mdRbeRc3a6bSs5fbTaKFN35KWShjJ12m2Ufs1MSUhWljQGCZAACZAACZAACZAACbSBAAWkNsCKxKknTpwwBKIJEybIuHHjgg75zTffyMaNG6W4uNg4+vZlWYFIsO/IGKEEJOwVHGRvvvmm3HXXXTJgwAA5cOCAPPTQQ0Zpwttuu83oZRUs1q5dK88++6whQF188cUCMQrCkL5GunXrJtXV1ca4uAZuvvlmSU1NlXXr1smTTz5pvC4vL68jy+JrScDxBNj3yPFbbOsForcRhKPXlr0ach0TiiYZ5eoy+va29Vrbkvzz6qb4SuWkwKEjTd3zhGBE0agtJHmuEwlALHrnAb/bSJepQ28juI0gHCWmO3HVXFNrBHR/IwhHEJEQEI7OvG4Oexu1Bo/fJwESIAESIAESIAESaJEABaQYXyAoUTZv3jy57777pEePHiFnhzDxwgsvCPok/du//VuDQyXG6XK6egKhBCR8G2UHly1bJn/5y18EDjKPxyNjxoyRn/zkJ5Ke7v9fvC5pN23aNPnBD35g/BscRL/73e/kj3/8o1RVVUnXrl1l8ODBRu+j3r0bbxTClYSyhuXl5XLy5Enp1auXUeKwoKBAOnfuzD0iARIIQYB9j3hpWJUAhKNXS5bJqpIXBc+DRU7ecJn91HzXCEdwGC1WJbggGqm31YYoLPSLRnAcMUjAzQQqlBtvp3IbVfoaKaBMHUQjL38+XHtpQDj64rlHpGbN8gYGSUPzJE25jVimzrWXBRdOAiRAAiRAAiRAAhElQAEpojhbHwwC0vz58w0BSfc9CvWqjz/+WH7zm98Y/XUgSjBIgARIgATCJ8C+R+Gz4pmxI/DkrQ/IuhWr5dTJU0EnhXAEx1HuqItil1ScZkKJOriNUKIOz3Woz1I0uI3qP4cRpww5LQnElwAcRuVKWN2tfkZ0mbpE5caDYDR8nkiKN775cfb4Eah7d7NUv1witRvKGpJAf6OUgqmSNIwVCuK3M5yZBEiABEiABEiABJxHgAJSjPe0rq5OHnzwQfnxj38s559/fouzt0VsivEyOB0JkAAJWJoA+x5Zentcmdze8l3yH7fNlw/f+3vQ9WdkZRrC0YSpkx3NB+4i3dfI52tcqu5rNAtuCt4Ud/Q1wMW1TqBKOfK0cKTPRpm6i+b5xSOWqWudoVPPQH+jmrJlAgFJB4QjlKrrnMmy507dd66LBEiABEiABEiABOJJgAJSHOj/53/+p6AsGVxIiYmJITNAL53HH3/ccCyh9w2DBEiABEigdQLse9Q6I54ROwIoUbf8kSWy6jcvBp3Uk5osRUo4Krx5WuySisNMEIt0byNzibrp0/3l6ViiLg6bwiktR2C3cuSVqzJ1EJB0eFUZxxwlrPbOt1y6TCiGBCAcffHsIkHJOkRCcqpRpi5dHQnJypbGIAESIAESIAESIAESIIEoEaCAFCWwLQ2Lfje33Xab5OTkyK233irdunVrdvrp06elpKTE6K8zZ84c6dSpUxwy5ZQkQAIkYC8C7Htkr/1yerZb1qyXZ+55TA4dqAy61LFXXSE3P3qXeNJSHIkCZel0XyNzibqxqm+L7mvEEnWO3Houqg0EUJpOC0coWYdAmbrsGf7+RixT1waYDjv19NFqqX5piRx5qUTwHNG5V5bhNvKMLaBw5LD95nJIgARIgARIgARIwKoEKCDFaWf27t0rt99+uyEQ3XTTTTJ69Gjp2bOnJCQkyKFDh+Sll15SJV5WyZIlSyQ7OztOWXJaEiABErAXAfY9std+OTVbCEbFt9wv5Zu2BV3i+SOHynUPzpbs4bmOQ6BL1BUrF8V7JhcFStRBNMLBEnWO23YuqB0EKn1+4Qj9jXT0UP2/IBpBPGK4lwBcRl8894jUvl7WIBwlDc1T/Y2KJGVikXvBcOUkQAIkQAIkQAIkQAJxIUABKS7Y/ZNCPFq6dKk899xzcuzYsSaZ9FN3Wh555BG56CLnN9GO4xZwahIgAQcR+P32Z2X97tWS1KWbPDjpGfXocdDquBS7EFi+SJWrK3lRULouMNDn6IaHfy4jJ46zy3LCzhN9jVauFCktbXxJmnJRoDQdRKP8/LCH4okk4FgCcBhVqJ+Vd+aJwHmkI1uVcoRoxDJ1jt36sBZ2bE+5VL+8RGrWLG84H8JRd+U4ShqWF9YYPIkESIAESIAESIAESIAEIk2AAlKkibZjvBMnTkiFqu0C5xHi7LPPlv79+7NsXTtY8iUkQALuJLDj063y9KaFxuLvuvwJOSe9vztBcNVxIwC3EVxHocrVFc25SQpnTnNUuTpdog6ikbmvUaHq2aKFo7htCCcmAQsRQE+j8sVKPFIiqy5Tl6xceYNm+IUjlqmz0GbFIZW6dzfL4ecWCR51pBRMMUrVdc7sG4eMOCUJkAAJkAAJkAAJkAAJNBKggMSrgQRIgARIwNYEqmoPycI/zxb0P7pq6HUyLnuSrdfD5O1FAE4j9Dl6bdmrQRPPyRsus5+aLxl9e9trYSGybalE3SxVegvCEUvUOWKruYgIENAl6ip9jYNlqh5gWjiKwBQcwsYEIBgdWnCLoGQdIiE5VdKumSmpqlQdhSMbbyxTJwESIAESIAESIAGHEaCA5LAN5XJIgARIwG0EIB59cmSfXNhnhNw06i63LZ/rjSOBV0uWybJFJUHL1XlSk41ydROmTo5jhpGb2qdugD+v+rWgTJ12G+kSdRCOhgyJ3FwciQTsTACl6SAclas+YNptlKjKOcJphP5GdBvZeXcjkzsEo88X3yO1G8qMATv3yjJ6G6Ur8SghWV0sDBIgARIgARIgARIgARKwEAEKSBbaDKZCAiRAAiTQNgK679GZnp5y9+XF7HvUNnw8u50E9pbvkqXKdYSydcFi8sypMnXOTNuXq0OJOvQ2KlY3wvFcx1jloEBfIxwMEiABPwH0Ntpd6i9Tp6PHYL9o5FXOvMR0kiIBkcPPPiJHXiqR00erGxxHKFXHIAESIAESIAESIAESIAGrEqCAZNWdYV4kQAIkQAItEmDfI14gsSaAcnXLH1kiq37zYtCp++dkG66j3FEXxTq1iM6nnUZwG+nop/q1aNGIJeoiipuD2ZgAHEbabQTnkY7s6X7HUe98Gy+OqUeUANxGcB3pcnXocXTWrIfpOIooZQ5GAiRAAiRAAiRAAiQQDQIUkKJBlWOSAAmQAAlElQD7HkUVLwcPQmDLmvVSfMv9IcvVFSnHUeHN02zL7r33/CXqSksbS9RhMdPVjXD0NcLBIAES8BOoUj8v5Yv9jiMdyUpkhdsI/Y3oNuKVoglAMEKfI/Q7QiQOyDGEo6RheYREAiRAAiRAAiRAAiRAArYgQAHJFtvEJEmABEiABMwE2PeI10OsCBw6UGkIR6HK1Y0oyJcblesoo2/vWKUUsXnQy0iXqIOApGOwKrul3UbpLLsVMd4cyP4EtNsIApIOb6HfbYQydQwS0ARQoq76pSXyxbOLjH9KSE4VlKpLU32OGCRAAiRAAiRAAiRAAiRgJwIUkOy0W8yVBEiABEhA2PeIF0GsCCxftESWLSoJOl1GVqbMemq+LcvV+XyNbiO9uDTVtx0uo1nKQTFkSKwIcx4SsD4BlKbbqdxGu0pFULIOkah+XiAawXGU4rX+GphhbAmwXF1seXM2EiABEiABEiABEiCB6BKggBRdvhydBEiABEggggTY9yiCMDlUSAJwG8F1BPdRsCiac5MUzpwmnrQU21CsqGgUjfBcR6FyT0A4guOIQQIk0EigYpUSjopFKn2N/9ZDufMgGkE8YpBAIIFje8qlSvU50uXqkobmSY9ZC6TrwFzCIgESIAESIAESIAESIAHbEqCAZNutY+IkQAIk4C4C7Hvkrv2Ox2prq2sM4Qj9joJFTt5wma1cR3YqV4e+RitX+g8d/VSvFl2izuuNB2nOSQLWJADR6KBPpEL9vMB5hIDbCOXpIBz1oDvPmhsX56xQru6LZx9RJev8jlWUqzvrtoclZWJRnDPj9CRAAiRAAiRAAiRAAiTQcQIUkDrOkCOQAAmQAAnEgAD7HsUAskungNOoZM4i2fbXTfLN6dPNKHhSk+UG1edowtTJtiCEfkaLVcktiEboc6Rj+nS/cJSfb4tlMEkSiDoBiET7lWhU6fOLRuZIVkIrRKNB6mcmkb3Aor4Xdp2gpmyFfF58t0BEQqT96CY58/o5SkRSyiODBEiABEiABEiABEiABBxAgAKSAzaRSyABEiABpxNg3yOn73B81re1zCf/vfzVkI4jZDV55lSZOmem5cvVQSiC26i0VAQCko7BquQW+hqhTF06b4LH50LjrJYhgB5Gla83dxnpBFGiDm4jHHQbWWbbLJkIy9VZcluYFAmQAAmQAAmQAAmQQBQIUECKAlQOSQIkQAIkEDkC7HsUOZYcSYy+Rq8tX20IR6F6HIFT/5xsmaXK1Z2bO8jS2FYp9wREI3OJujT1wXddom4IS25Zev+YXPQJVClB9aASjeAwqvQ1nU+Xp+ud7xeN6DSK/n7YfQY4jT5XfY5q1iw3ltK5V5aced0clquz+8YyfxIgARIgARIgARIggZAEKCDx4iABEiABErAsgU+O7JPidXOl7kStXDX0OhmXPcmyuTIxaxMIx22kV/DdaYVy23/Ms+yCKir8JeogHJlL1BUW+oUjuI0YJOBWAtplBMEI/Yx0LyPNgy4jt14ZHV939ctL5IulixrK1XW/7g5Jv2Ymy9V1HC1HIAESIAESIAESIAESsDABCkgW3hymRgIkQAJuJgDR6N7VNxri0YV9RshNo+5yMw6uvR0EwnUbYWg4jiZMmWT0OUpOT23HbNF9CYQiuI2Ki5uWqOun+rSgRB2EI5aoi+4ecHTrEmjJZYReRnAY0WVk3f2zemZ1726WKuU6Qtk6RNLQPMmY+yvpnNnX6qkzPxIgARIgARIgARIgARLoMAEKSB1GyAFIgARIgAQiTQCiEZxHcCD1SffK7PELJKmLJ9LTcDyHEgjXbeRJTZaRE8epPkfTLFuqDqIRytPBbaQDJergMoJwxBJ1Dr2IuawWCbTmMsoc6y9JB9GIvYx4MbWXQLBydWfNelg8YwraOyRfRwIkQAIkQAIkQAIkQAK2I0AByXZbxoRJgARIwNkEKB45e3+jtbq2uo0KlWgE8ciTlhKtlNo9LkrUPf+8XzTCcx0oUQfhCG4jBgm4jQBcRhVKUEVpOjw3h3YZadGIvYzcdnVEdr0nDx6QmrIVcuSlEqNcXUJyqqSpUnUsVxdZzhyNBEiABKxCQLVKbHP42vAK/Dlv+pM+6CsHq39VhQYYJEACJGBJAhSQLLktTIoESIAE3EmA4pE7970jqy7ftE1eXbJMtqxZ3+IwVncb6RJ1EI18pv+RokQdBCMcXm9HSPG1JGAvAuhddFDd0alUPw8QjeA6MgddRvbaT6tni/J0X21YK7UbyhpK1SFnz+grBK4jlquz+g4yPxIgATsSwOdBqoMkbvpTuOG7+DMg4PMjTV7Z2vetzkeZpyXYuq2eN/MjARJwBwEKSO7YZ66SBEiABCxPgOKR5bfIMgnWVtfIa8tXy6qSFwXOo5YCvY2s7DaCWAS3EcrUQURC6BJ1EI3y8y2DnYmQQNQJQDCCWFSpfi6CuYy0wwil6egyivp2OH6C2o1rpe7dTYZoBNeRDjiOUKYupWCqJA3LczwHLpAESIAE2kqgQr1gv+lF6m27ISDyBHzmw3Df4LBqQLxpa6g/RcIOrzoTR0uRrr45JOwReSIJkAAJxJYABaTY8uZsJEACJEACIQgs/PNso+dRUpdu8uCkZ9jziFdKMwJwG722YrW8tuzVFulY3W2EsnTobVSs6lSYS9SNVf97hWiEMnXp+F8kgwQcTgAuo/3qZ6HS5z8CXUZeVbYxM9/fzyjF63AYXF7UCaAcXd32N5RgtEZqXy8zytPp6NwryxCLPGMmssdR1HeCE5AACViJgLl8m3pbbhB6Ah09wYShjq4DZduC/cmr3vqbRWsCS2vf72iutns9/sg6apL58IcWAhZufBKHQQIkQAJtIEABqQ2weCoJkAAJkEB0CLzw1pOyZd86QzyaNX6BnJPePzoTcVTbEYDbqPiW++Vvb7wrNYeDFbloXFJGVqZMVr2Nvjt1siV7G0E0Qok6uI10oEQdBKNZs1iiznYXJxNuMwEIRJXqTtVBdQ8DTiPc2zBHD3UnSQtGvLfRZrx8QRACcBY1iEbKaWSOxAE5hmiUMrFIug7MJT8SIAESsCQBCDk7WshMvaWGjGCiTyRKvaWpGc1umXxTBl71HIc5gv2bJWFbMSnYs3UcU7tntmjjuf70TeD3Qq1l+P0iw+dZcaXMiQRIwMIEKCBZeHOYDuWrtAAAIABJREFUGgmQAAm4gQDFIzfscvvWCMfRvB/dIse/PtbiABOKJsmEosmSO+qi9k0UxVfBYYQSdRCOzG6j6dP9whEOBgk4mQDubZhL05nXmqjuQOmydBCO6DJy8pUQu7Whn9HXymlUs2Z5k35GyCBpKFxGBcbBvkax2xPORAJuIGB28uj1BhNwoiXqtJex2QXkVYPg0KHemhsCgpGrDfIQaqpakvLqUeEPH4g5rQU+TRMs8OmawE/YtDZWsO8nq0+pmf+w0p/M6aF2En98MUiABEigDQQoILUBFk8lARIgARKILAGKR5Hl6ZTR4Dpa/sgSWfWbF0Muya5uIziNUKaOJeqccrVyHYEEcH+lor4sHe6NBHMZ4b4FDtzDYJBAJAhANKopW9GsnxHG9oy+wl+abmyBJCTjc/MMEiABNxJoyckTTNQBo4r6w8wrEg6etvJvqUdPfguDBRN9IALZ+u03sDQb1h+O+yaUYKP5fW5y87R1g6J5PkrO6eiqds/8xxOe66aQgd+LZk4cmwRIwHUEKCC5bsu5YBIgARKwBgGKR9bYB6tlAdcRStYdOlAZNDW7uo0gGuW39D98q20E8yGBNhDAh20hGqEsnbmyCobAB2DxoVftNNL3OdowPE8lgaAEajeuDdrPKCE5td5lxH5GvHRIINYEgrlwWsshlHjT2ut8IU6oUP+OI9YRTOQJJuB4VWI4zGF7Uac9sI3ya/XlqQMFIEMkMu1iZajdbs/E7XwNbNPhfPIFrp9wLNWwXgeLcF/fzmXwZSRAAiTQHgIUkNpDja8hARIgARLoEIHfb39W1u9ebYwxa9xDMjAjp0Pj8cX2J9Ca6yjnsuEy98UnbNXbiG4j+1+XXEFoAnAa7VblGcuLm7uMvIX+XkYQjsK510LOJBAugVrVx6imbLnhNDJH515ZhmjEfkbhkuR5biYQTOQJ5aqpUKBwBEZ7RZ94cg/s22POJVR5Nq86CYc5XCn2BG5csHJuwVxAZtdPOC6hcC6QUEJOa80TzW6dYPOcZXLzhJMHzyEBEiABFxGggOSizeZSSYAESMAKBLbsWydwHyGuveRWGdl/vBXSYg5xJNCS6wil6mY9Nd9y/Y1a6m1Et1EcLyZOHXUC+MBw+WIlHpU2TgWXkXYYsax+1LfAlROcPlotny++x+hrpCNxQI6kTixiPyNXXhH2XnQwAccXxpIq1Dk4WotwxmptjPZ+v6VSa6HGDCXetJZDfogTvOrfcTDqCQQr+YZvVQa5UgxXEOREU0SqJ0/ghvRQ3ZfMtmSzAAQXTrJpF1sTh7jZJEACJEACUSVAASmqeDk4CZAACZCAmQDFI14PgQSWL1oiyxaVBAUzeeZUmTpnpqVcR6tUma7SUpGVqlSXjn7q5jndRry2nUxA9zWC28hcog5l+XNnsRezk/feCmtDf6N/PvTvgkeUpzvzujkUjaywMS7MAa6b+oJbxuqDuXYCnTkV6jwcVopgIk8oV41XJY4jMNor+liJg6VyCeboQYJ404VzJzCC9fOJlMMnHDDhuoDYoyccmjyHBEiABCxPgAKS5beICZIACZCAMwhQPHLGPkZqFXvLd8li1esIj4FhNdcR3UaR2nWOYzcC2m2E3kb6A8m4Z5Q9wy8chVPi325rZr7WIgDHEZxHcCDBcZRx76+k68BcayXJbGxJwOwC8plWEOp5JBcZKOCEWxItXNEmP5LJcqzIEdA9fyrVVWYIRkocipa7x5w1bMLB3rCDuXqClXljT57IXQMciQRIgARsSoACkk03jmmTAAmQgJ0IUDyy025FP1e7uI7oNor+tcAZrEegJbfRoBl+8YhBArEgcGjBLQ0l61IKpshZsx5WDiR0MWGQQFMC8GfsqP8nsyso1PP28lMFtwRij45gwk+gyONVJ+NguITAQSVNaidQW0SiUI6eUOJNMKGnq7oi2XjQJRcal0kCJEACsSVAASm2vDkbCZAACbiOgFk8umrodTIue5LrGHDBfgJ2cB3RbcSr1a0E8CHonaq30a5Suo3ceg1YZd0nDx6Qf9z5r0bJOkTGPb+SFNXriOFuAigNB5HIpw716ypo+bi2EDK7gPJNLwz1vC1j81wHE9Cl5rRIZPQXUsfnQXoHBWLQPX8g8kDsyVRXG0UfB18sXBoJkAAJOIcABSTn7CVXQgIkQAKWI/DJkX1SvG6u1J2olZHe8XLtiFstlyMTig0BK7uOjqiPKMNthL5G7G0Um+uBs1iHwO7nRXaXNu2ljXtcKFFHt5F19sktmdRuKJNDD91ilKzr3CtLei16gSXr3LL5pnWq2/ENYhGEI18YDCgIhQGJp4RPAEJRpXITocycUXoOX4dxJWqRCOXhEusdQSwBFz53nkkCJEACJGBJAhSQLLktTIoESIAE7E+A4pH99zASK7Cq6yiUaIQ1FxaKzJghcuWVkSDAMUjAegRCuY286pqHcMQKONbbMzdkhF5H1S+VGEv1jL5C9Tt6iiXrXLDxKDOHfkRaKMIj/i0wVBcXQXm4/PpHfB/PGSQQEQJ4Y6xSHreDPr9QBNEoVGQquVI7hyAOJauDIlFEtoGDkAAJkAAJWJMABSRr7guzIgESIAFbE6B4ZOvti1jyLbmOJhRNkhse/rl40lIiNl9rA7UkGg1WjgstGnnVfQAGCTiRQEtuI4hH+LA0gwRiTSCwZN1Zty2QtGtmxjoNzhcjAhCLfOrA7XkcFUHmRaerfHWYBSP+eorRBrllGghG6FdUqa5GiEb4OjAgFMFJpEWis9QVyTdKt1whXCcJkAAJkICJAAUkXg4kQAIkQAIRJUDxKKI4bTlYS64jT2qyzHpqvoycOC4ma2vNaQSXEY503pmKyX5wktgTwD0xLRzp+2Po1U23Uez3gjM2J8CSdc6+KrSzSItFoTwdKD+nbtMbghEOr7OxcHXxIABHkRaM8DxQMMIbI+y3EIzQmwiPDBIgARIgARIgAYMABSReCCRAAiRAAhEjQPEoYihtO1BLrqMRBfkyW4lH0XYdVVQ09jTy+ZqiRHk6ika2vbyYeJgE0KqhQvX1qljpP3QkqxpQKFE3aAY/RB0mSp4WRQKHn31Evnh2kTEDS9ZFEXSMhlZvvQ2l6HQ5umBTQyzSQpF+jFGKnMZNBCAWQSiqVH8I4sAbozkgGJnFItZuddPVwbWSAAmQAAm0kQAFpDYC4+kkQAIkQALBCdSdqJWFf54tVbWHpE+6V2aPXyBJXTzE5RIC8XYdadGotFSVxAn4iDNFI5dchC5fJj5MvV+JRrvUz0Bg64bs6SLZM/iBapdfIpZZ/umj1fKPO6+Vunc3Gzl1v+4OOfO6OZbJj4mERwC343U5OujU6ldQs1DVYZuIRfnhDc2zSKDtBMzl6Cp9zV+PT1BAMMIBsYiCUdsZ8xUkQAIkQAKuJUABybVbz4WTAAmQQOQIQDwqXjdX4ECieBQ5rnYZ6dWSZfLM3Y8GTTeariOKRna5QphntAhAKEJ5OtwrCxSNvMpthzJ17G0ULfoctz0EIBpBPIKIlJCcKr1+8Z+SNCyvPUPxNXEgYBaMAsvRBfYtUrfpGSQQHQIQi44pCRO9i7TLKHCmHkq+NJekQx8jBgmQAAmQAAmQQLsIUEBqFza+iARIgARIQBOgeOTea+Hg3gPy+L/dJx+8taMZhGj1OgolGqWpO1e6NF2+umvFnkbuvS6dvnLcN9Ol6cwtHHRfIwhG+IA1+3w7/Uqw3/rMJeuShuZJr0UvKBEJsgPDqgQgEkE0gsPIFyRJ3btI/doxnEYMEogIAbzRISrrrzoIReavg00CwUj3LuKbYES2gYOQAAmQAAmQgCZAAYnXAgmQAAmQQLsJUDxqNzrbvBCl6b768qjgsba6Rvbu9D/ufnenHPvq66DriLTrCCXpnlcuC/QzMpenM4tGEI8YJOBUAuZ+RuY2DqjIowUjPDJIwIoEWLLOirsSPKcK9c9mwSiga4ygJF1+/cFfOfbZV0tlijexKvXBIziI4B4yvlaP+utwkoVYhE9J6B5GZyn5kp+aCIcczyEBEiABEiCBdhGggNQubHwRCZAACZAAxSNnXAOHDlTKoY8PNhOItGDUllVG0nWkRaOV6mPPcB3poGjUlh3huXYlgPtpZtHIvA4tGg2awRYOdt1fN+V9bE+5VP60kCXrLLrpuo+RdhiZ3m6NjJVGbQhGEIvwqG7ZM0igZQKwxh7dL4JHfRxVz9siEGXC26YCAhECpeggEFEo4tVHAiRAAiRAAnEhQAEpLtg5KQmQAAnYmwDEoyWbFsqeQzslqUs3uevyYunhybD3ohyavRaIPoNQpI7PPq5/rP86Usu+6Huj5fYlC8STltLuISkatRsdX+gAArjPtn+Vvzxdpa/pgvBh6+wZfrcR2zg4YLNdsoTql5fI58V3G6tlyTrrbLrZYRSqj5EWjLzWSZuZWIGAdg8hF/1GpcvLfV7vJmotT9RbhSCE0AIRSs+Zv25tDH6fBEiABEiABEggpgQoIMUUNycjARIgAfsT+OTIPnlh65OCR4hHs8YvkHPS+9t/YRZYgS4XFyyV8k3bQmZYvrnxeyeOH5f9f/9IThw7LidPnIj6qjp16iQTb7hGbnj45+2aa5W6YQ6XEY4jplo5/dTHns09jdo1OF9EAhYngKo9aPWwq9Rfwccc3kK/YIT7ahSNLL6RTK8JAZSsO/TQLVK7ocz497Qf3SRnzXqYlGJMoELNp3wggrdW/Hrx1R+BacDroQWj+tv6Mc6U01mGQGDvIV1iTjuJwklUC0RdlWNIO4fwqL8OZwyeQwIkQAIkQAIkYCkCFJAstR1MhgRIgASsTWDLvnXy++3PChxIfdK98q8jbnO0eIReP/t27g66KdrRE+yb2uVj/t7pU6ek4u8fylc1tfLN6dPW3mhTdhlZmZLRt7ecrQ7jMav+sf7r9iykNdFoxgzVjJt3sdqDlq+xAQHcj9utenrBaYR7cjpwz83cz4jtHGywmUyxGQGUrPvHnf8qJw8ekITkVMmY+5R4xhSQVIQJQBRSXWSM8NU/QiTCv+PXiulXS7OZdR8jLRpFODUOZ1UChhhU3dhvyCg1p462lJYL5h7SIhE+6cBPO1h195kXCZAACZAACXSIAAWkDuHji0mABEjAHQQgGEE4goCEGOkdL1cNu045kDy2BYBybhCH4N5Zt+KPUnNY/afahYG+Rf1zB0VUIArECGcRRCOfr7nTaLC6k5WfL0LRyIUXn4uW3JpoBOEIB4ME7EzAXLIucUCOZC56QTpn9rXzkuKWO8rMIbQoFK44ZE5YadKiP4uh3maN53hUvhCG0wnASYQ3HohEeKxUf4CFE7r3kHYMQRBKVgfFoXDo8RwSIAESIAEScCwBCkiO3VoujARIgAQiQ6Cq9pA8rfod6ZJ1Vw29Xkb2Hx+ZwWM4ys7N7wjKwO3duUtQKg4CkhtCC0ToTXSuEoo8qfWP9V9Hi4EWjXR5OvM8EI0gGKFEnVfdl2CQgBMJhBKNklV5RohFg9TPgG4D4cT1c03OJoAydcf27JTj6oDr6Phu/yOCJevC2/sKdZoyIzY4hnSpufBeLYLSc4j8+kcIRBCH8LbKt9ZwKdr8PN2TqNLXVDAKtiy8+UAIChSHWFrO5hcB0ycBEiABEiCB6BOggBR9xpyBBEiABGxLYMenW41+R3YrWQeBCO6ifUosMkQj9bUdon9OtkDoCRa5oy4KuYTcvKbf++rLo3Li+AkZdeW/xHTZFI1iipuTWZAARSMLbgpT6hABs1B0QpWlO65EomNKLMK/BwZL1rWOGiKRMuRKqTp8LZyuxaFAUQgCESu8ts7ZkWcYjiLV1cponqeuns9Rkg5XVJDooT6pA6FIH2ep56yL6sjLgosiARIgARIggVgQoIAUC8qcgwRIgARsSAAl69bvXm1kfmGfEarf0a2WLFmn+xRBKEI5OohF+LdIhHbvBBtL9wQK+r36PkHBvpecnioQipwSFRX+8nSlparUDmrsmKKw0O8yQok6Oo2csuNcRyABika8JpxCoG77ZtW76GO/o6gFoQjrhVjUdWCuJA7MkS6qTF2iet41O0f9OwqnMQIJ4O1xsTpWqkPf8gcpVK6EIKSFIopDvHYMAuGWoNM9iSAUQSTSghExkgAJkAAJkAAJkEAECVBAiiBMDkUCJEACTiBgLlmH9Vw19DoZlz3JMkuDQIRydChFt08974i7KCdvuFHWDQ4eCELoBcRonUA4ohGEo3Q2WmgdJs+wJQGKRrbcNiZdT0ALRSeVo6hu+yY5oUQjPA8VSUPzVC+jLKOfUdLQURSKwrySIBShRF2xOipMr1HeEJmlDohHfJsME6aTT4NYVOkLrwSdWSSCWISSdAwSIAESIAESIAESiDIBCkhRBszhSYAESMBOBMwl68709JSbRt0t56T3j9sS4CT6w388L1/V1Mr+9z80ytG1NzKyMgVl4PrnKMFIPUI4YoRPAO4iOI3Q08jsNEpTH6GGwwiCEUWj8HnyTPsRwD2+CnX940Bfch3saWS/vXRLxigzV7f9DdWfqLxdQlGXetHILbwitU5dog5uIx1wG81QB4Qjb6Qm4jj2I4CSc5XqzQQl6CrVgU8jBAuWoLPf3jJjEiABEiABEnAwAQpIDt5cLo0ESIAE2kLASiXrXlu+Wjat/Its++umtiyh4Vxdeg5CEdxFEItC9RZq1wQueRGEoufVx6chGsF1pAOikRaM8MggAacSqFB3grVoZG41QdHIqTtu73XBRXTsw79J3bub5Ot3Nxul6IJF4gCUncuSxGxVdg6l51QZOriLGO0ngLdIXaLO9HYpqpKrIRzxrbL9bG39SnzaQJejq/QFF4wgFmXmswSdrTeayZMACZAACZCAswlQQHL2/nJ1JEACJNAqgboTtbJk00LZc2incW68StZtLfPJm2XrZcua9W3uYYSeQoarSLmLUIaO7qJWtz3kCRSN2s+Or3QGAYpGzthHN6zCX4LuDcNdVKcEo2Bl6FB+7oxheYZQhDJ0eGREhgBK1Gm3kZIGGqKfegan0Qx1sERdZFjbZhQtGFWqKwIuI7NdVS8ic6xI73y/aIRHBgmQAAmQAAmQAAlYnAAFJItvENMjARIggWgSgGgE8QgiUlKXbjJr/IKYlqxrj2iEUnRaJIK7CMIRo2MEdGk6OI2O4I5YffRTd8G00whl6hgk4FQCuqfRrlIROo2cusv2X1drglFCcqohEEEwQq+iJPXIiDwBnxoSvY1Qok6/ZaJEHVxGEI5UZxqGWwjgzUP3MKpUV4b5DQQMEtWVAZEI/YooGLnlquA6SYAESIAESMBxBCggOW5LuSASIAESCI9A2d9WyJqdK4yTB/a8QG4afbcSkTzhvbgDZ+0t3yXrVqyW/172alhOo65JZ0i/8wfI1bN+YjiLMvr27sDsfKkm0JpoNGOGugnGu2C8YBxMQItG7Gnk4E22+dJQgu5r5TDCYzCHEQQjOIySho1qcBnZfMmWTb9CZQa3UbE68FyH8pI0lKij28iy2xe5xLRYhDeQSl9zwQj1Tc8yiUUQjhgkQAIkQAIkQAIkYHMCFJBsvoFMnwRIgATaSiCwZF3BBVNkYs6Utg7TpvO1aPSmKk936EBlq6+Fy2jkxHEyoWgyy9G1Siu8E+AsgmjkU/c7Ap1Gg1X5fTiMKBqFx5Jn2ZcARSP77p0bMteCEXoYQTA6fbS6ybIpGMX+KtAl6uA20oESddpt5I19SpwxlgS0YIRydJXqCAwIRnAY6ZJ0KbwiYrk9nIsESIAESIAESCA2BCggxYYzZyEBEiABSxAILFl306i7ZWBGTlRyg1D06pJlEq5o5ElNNkSjyTOnUTSK0I5o0QiCEQ5zQDSCYIQSdV7e74gQcQ5jRQJoQbFf3QVGeToISDpw38+rrv9B6ueAHxK34s45P6fWBKPOvbKMMnQoR5eYncP+RTG4JNSvC9mhDp861K+MhhJ1mLpQHerXhSEeMRxIQPcv0u4i8xuGXm4P9ceTLkWHNw4KRg68ELgkEiABEiABEiCBQAIUkHhNkAAJkIBLCMSiZB1Eoy1lPnlt+asC11FroUWjkQXjDPGI0XECFRVNnUbmESkadZwvR7AHgVCiEdpRQDTShz1WwyydRqCmbIV88ewiQU8jc5gFIwhHnTP7Om3pllvP6yojnzqgLeNQb6FNAm4j9DWaoQ6WqLPc9nUsodbK0WH0TFWkEEKRdhkl8iroGHS+mgRIgARIgARIwI4EKCDZcdeYMwmQAAm0gQBK1r2w9UnZ8elW41WRLllH0agNmxGFU+Eyel3dAdOl6SAgmaNQfWQaLiOUqKPTKAobwCEtQwC9yyuU06hcNSkxf3CcopFltsj1iQQKRxSMYntJQCCCuwiPvvrHwAyUxizoWqPeMg2nETvYxHaPojZbOO4ic/8iLRpFLSEOTAIkQAIkQAIkQAL2IUAByT57xUxJgARIoM0EPjmyT57etFCqag9JUpducu2I22RwnxFtHsf8AghGn364Xzav/m/5eNde+fsWU02oFkYeUZAvl9Y7jTxpKR3Kwe0vfk8hh2iEsnQQjsyRpu5+acEIj+n8sKzbLxdHr1+LRhXqZwGHObKn02nk6M230eKCCUdnXjdHUiYW2WgV9kpV6ckNpejwNom/VPBvgaEKkhlikRaNvPZaJrMNRaCt7iKWo+O1RAIkQAIkQAIkQAIhCVBA4sVBAiRAAg4lsH73avn99meN1fVJ9wr6HfXwZLS62p2b3zHOQQm62uoa2bvT//iZEo4gHrUlKBq1hVboc3UvI+0ywtfmQGk6iEU4hvDj0pGBzlEsS6Al0cirHHe6PB0rDVl2C12R2Omj1VL90hI58lKJ4DkCjiMKR9HZfghEKEenS9EF+2gLytFpoUg/RicbjhpTAnQXxRQ3JyMBEiABEiABEnAfAQpI7ttzrpgESMDhBAJL1o3LniRXDb3OWDUEoEMfH/QLQxCIvvQ/Iso3bYsImf452VI4c5rR04hOo/YjNZelg+PIHP3UXTCUpNNOI7qM2s+Zr7QPAZSng8tod2nTnCka2WcP3ZBpMOEoaWiepF0zUzxjCtyAIOprrFAzmEvR+ULMqLrXNBGMvFHPjBNEhQA+NVCFHa+PY/ha/WGEo1LtPr4fGObeRXQXRWVbOCgJkAAJkAAJkIB7CFBAcs9ec6UkQAIOJKAFoWMnv5ZPjuyVjz5/X3ZtK5eaQ19K15Su0vNoH+l8vHO73ENtwQXRaELRZLlUiUYZfXu35aU8t54AeheZy9IFuozQywiiEQ66jHjZuIUAPli+c7HIrtKm9wh7KNdd9gyRQeqg08gtV4O11xlKOOquStUlDcuzdvIWz079GjDcRb76A18HBtxF6u2xiWBk8WW5Kz38Mj+6v3HNEH8gBOnA12YhqBK7HWawd1GYoHgaCZAACZAACZAACbSPAAWk9nHjq0iABEggbAK6JNy7r70hB/d9LH3P+3az15qdQIHfbE/puLCTa8eJntRkQyQ6fKhKzs0ZJD99/B6KRu3giJesUo4KXZYOApI5UJZOC0ZwGjFIwE0Edj/vdxpV+hpXrUUjlKhL8bqJBtdqZQInDx4Q9Dgyl6qD44jCUft3TZejw48/nge8PYpq9dcgFOXXP2e7v/bzbtMrDaHHX5LREIDwtY6Dpl/Ygd9r0yRBToajSEdXtdtwFemDbwgdpcvXkwAJkAAJkAAJkECLBCgg8QIhARIggXYQ0KKQLgWHIT77uLFHkO4f1I6h4/4SuIlQeu5sJRJBKDo7y/+Ifzs3d1Dc87NzAihFZy5NZ15LmrojZi5L5/XaeaXMnQTaTiCY2yhR/VxAMMqd5b9XyCABqxCAcPTFc49IzZrlDSlROGrf7pgFI58aIrAgGQSjfNPBXwXt49zkVYFl4cyOIMMtpA4dldiVDgZcQmahB8/NX+MXvNlO2hs7ziABEiABEiABEiABErACAQpIVtgF5kACJGAJAk4WhTRguIf614tAuaMuMv45N8//CHGIPYsidymiBB3EIohGcBnhCAy4jHQfI4hHDBJwGwHcw0Rvo/Liph9kh9sIohHEI5aoc9tVYe31BhOOUgqmyJmqVF3nzL7WTt4i2aEcHUQjvC3iCBSMdDk6vC1CLKJg1IaN0w4hiEA4DKGo3iWk/60NwzU71SwEaSeQPsksAgV+ryNz8rUkQAIkQAIkQAIkQAJxJUABKa74OTkJkECsCOheQbocnHYLff7pP1RZuU9ilUbE58nIymxSPu6rmlr55yf/kNTuaXLx/xot3u8MpHso4tSDD6jdRVowCixJh1dBMEL/Iu00SmfNnRjtDqexGgHczyxXvY0qVja2vaDbyGq7xHzMBCgctf96MPcv8gUZxiwY5avve9s/lbNfeRAkVWi3kFkcqgxGthUc5rJwEH8g+iCg2pstn3QDOfu64upIgARIgARIgARIoBUCFJB4iZAACTiCgHYPlW/aZqxn785dosvL4TGegZJwXbudIZ9/8pl073WWnHfxhZKcntqQUt3xWjnyTZUc71knH37+fpNUu3Y+Q77jHSIXjxwjg88ZIUldPPFcCueuJxCOuwgl6bRYBMEIzykY8RJyM4FQbiPcwxw0g24jN18bVl573bubpWbt8ial6ug4annHWhOM1GcpmvQw8lr5AohVboHikC4j19ZeQrBvQgAyO4Ay1R8hiMCycbFaG+chARIgARIgARIgARKwNQEKSLbePiZPAu4gEOgeqv2yRnSPITzGI3SfIMytS8F5Uht7BOn+QaFy+59Pt8ruQzsFj1W1h5qc1ifdK4P7jDQEo3PS+8djeZwzgEBb3UUQi3AwSIAE/B+WD+Y2yp7hL1PH/ue8SqxIAMLR4ecWCR4RCcmp4hlTwFJ1ps2qUM/3qwMF0vBcl6UL3E8IRvmmw5HmW0PwAY36CCwXZ3YL4ZS2CkN4jRaHtBBkdgrRJWQWRCFkAAAgAElEQVTFXyPMiQRIgARIgARIgAQcQYACkiO2kYsgAecQgFhUvvkd2fqn12XbnzfKiePHY7a4M3v1lN7f9vcvaI8o1FqiWyrWyf98slV2KNHIHElduhmC0cCMHLqMWoMYg+/TXRQDyJzC8QRacxtBPGKQgNUIHNtTLl9vf0NqN6xpIhylXTNT0tWRkKyspS4MOIrQpwgCEQ4897XAwZaCkXYA6XXpMnHmr/GLTUck+gmZGepycrqUHESiZHUgKA658KeOSyYBEiABEiABEiAB6xCggGSdvWAmJOBKAnAQofxc+eZthqsIAlI0QvcK8qT5XUJmt5AWi6Ixb92JWlm/e7Vs2beuidMILqPsjFwZ2X88XUbRAN+GMV9Xd8bgMAq3dxHdRW2Ay1NdR4BuI9dtua0XXLd9s3ytHEZ12zfJsd075fTR6ob1wHHkJuGoQq0c/hmfOgLFolCbDDkNZlsccBXlm57H9MIw3D07GqcM5u45iJWZojLg644mnKw6OZntlOYSchg7sK9Q4Pc7Oj9fTwIkQAIkQAIkQAIkQAJRIkABKUpgOSwJkEBwAoZYpPoUacEoUv2JcvKGGxMa4hBEohz/Y2ul5KK1TyhLp4UjiEiIMz09ZeIFRYbTqIcnI1pTc9wWCFRUiAQKRoGns3cRLyESaBsB3Lvd/bwqU1csgg/l69C9jeg2ahtPnh0dAhCH6pS7qO7dTXJcOY10aTrzbJ17ZUnSsDxJGjpKPGMLHOk4gpsIP6Y4zKXnWqIOR5FXHRCK8IgjPzrb1HxUXRqu0uf/BXNUHZF2/2BWXR5OZ6CdQPprsyMI/8Z+QrG6AjgPCZAACZAACZAACZBAnAlQQIrzBnB6EnAyAYhDZncRhKP2RJfELjLo4gv9wpASiBC5eRf5H0f5H60SEI7K/rbCcBzpGNjzApmY4xeOGLEjgFJ0O9QHkn0+/wGHEf4tMAarO2NwFeXn+x/Zuyh2e8SZ7EtAl6irWKluRKtDR6KyJLC3kX331UmZnzx4wC8YKXfRceUuQnm6wEgckOMXjIaNkq4Dc6Rzpr+MrRMC4hA8ObrsnC49F2ptyj/TIBJpN5G3/t9iwgP2xRrlgTIeK/xCUaV68w4n8IsHgo85Asu+Zea3/P1w5uE5JEACJEACJEACJEACJOBCAhSQXLjpXDIJRIuA7l+0b+cuw2WEknTtCbiJIAxBJMLzb33rW+0ZJqav2XNop6xRwhEedYz0jpdxgyaxRF2MdkI7i7RYBLdRYPRTd8i0SATBCAeDBEggPAKhRCO82lvoF468V4Y3Fs8igUgT0P2L4DA6tmenQEAKjKSheXJGvcOoa3aOYxxGcBVpoQhvfb4W4I5V34NAFFh6LtL7EXI89BrSJea0WITHUKHFIQhEcP1oZ1CgYBSzBXAiEiABEiABEiABEiABEnAXAQpI7tpvrpYEIkpA9y/aWy8Ytad/kSc1WXLqxSKIRtphFNFEozjYlop1sn7XavnkyD5jlqQu3VRfowkyLnsSy9RFkTvcRHAX6b5FeAwWY9WdMrOzyKvuPTFIgATCJ9CSaISKT1o0Mrf+CH90nkkC7SfQUv8ijIoeRhCM4C5KHJhrOI2cEGaxSItGwdYFR5EWifLVc7z9xfQtEEKRLjWH/kOtlZ3TPYTgHNLl4gJdRE7YQK6BBEiABEiABEiABEiABGxGgAKSzTaM6ZJAvAl88803Mn/KrbJ9/Zty6uSpNqeTkZXZ4C6CYJTRt3ebx4j3C9DTaMenW6Vs5wpByToEhKNx2ZNlvHIcJXXxxDtFR82PsnOB7iKWonPUFnMxFiPQmtMILiMc6AnPIIFYEYDDqKZsRVj9ixKVu6irEo3sHuGKRehRpMUiPObHeuEVq0QgEsFJ9Lk68EskVEB51k4iuIjwi4RCUax3jPORAAmQAAmQAAmQAAmQQNgEKCCFjYonkgAJgMDvnnhW/t+DvwobRv+c7AbBCO4iOwpGerEQjtbvXi3rlOMIzxFnenrKxAuKlOtofNhMeGLLBFB6DoKR7l3EUnS8Ykgg+gRgDtiv7gHvKvXfAzYHytNRNIr+HnCG5gRQhg6i0Zdly5uVpHNS/yLILehX5FOHuRRdsGsi7mIRkoK7qFJlC9EIj8EiU1mAIRRpsUg/8kInARIgARIgARIgARIgARKwFQEKSLbaLiZLAvEnUDpvsfzXk6UhEzH3L4Jg5ElLiX/SHcwALqMy1d9oy751DSMN7HmB6m80WQb3GdHB0fny1gSjNNUbG32LWIqO1woJRJYARaPI8uRokSFw+mi11G5YK9UvlaheRuUNg3bulSWeMQXqmCh27V8EcahaHXiEaNSaWIR+RXAUeesf8yODuO2jQFXWolGlr7nDCK6iTJUdlGYtGrV9Fr6CBEiABEiABEiABEiABEjAggQoIFlwU5gSCViZwCd79sm9//tm+fzTzyShU4IM+26eDBkzwuhdhJJ0Too9h3YajiOUq9NxoRKMxqv+RgMzcpy01JiuBf2KzCXpAh1GEIwgFukD4hGDBEggMgQoGkWGI0eJPAE4jWo3rFFHWcPg6GOkRSM8Wj1Qcg7hC/HYUv5aLDKXoovbevGLAoJRxUq/wyiwJJ0WjFB6DgfrWcZtqzgxCZAACZAACZAACZAACUSbAAWkaBPm+CTgUAKf7f9Uzu7Xx5Gr+x8lGK1TwhEEJB0jveOlIGeK9PBkOHLN0VyUFox0SbrA/kUUjKJJn2OTgL93fbDydIlKrNWl6XgPmFdKPAjUblzrF41eLxM4j3R4Rl9hOI1SJhbFI62gc+oyc9o5pB9xsi/MLFF+Dq3DIBLh0Vv/PO6fk9CCUaVaCcrS4WtzJPfzC0U44DSCy4hBAiRAAiRAAiRAAiRAAiTgCgIUkFyxzVwkCZBAOAS2VKyTsp0rBCXrEEldusm47MkyftAk9dwTzhA8RxFoTTDqp+5Dmd1FdBjxsiGByBKAWaBKNVSBeQCH+V6wWTSCeMQggVgTQFk6v9uorElfI/Q0SlWCEUSjhGSlbsYhUFJuP97H1BFMKGotJbiIEFogCnxs7fUx+z5+SVQqh5HuYRTY+Ay/KCAW4ZcEBaOYbQsnIgESIAESIAESIAESIAErEqCAZMVdYU4kQAIxIQChaM8/d8onh/cZ/Y3qTtQa857p6anK1E2Wkf3HUzgKYydQjk67i/AYGGbBCMKR1xvGoDyFBEggbAK6NQnuAeMINA9QNAobJU+MEoGTBw8I3EZHVF8jPNeBvkYQjFILiqRzZt8ozd502Ar1pRaJ8BxiER5xtBZaIFJvZUYEPrb2+rh+X/+igKocKBghMW+hXyyCcNQj7p6ouKLi5P+/vXsBtqusDwX+5UFCEpIc5A0GAgQRJAU6cq3kiqEjtFrllmvpWNFOa+1YSytaKjWKAoqiohWofU2peovWTimClUKHTiHmIrSDVRCpXCIQkDck5EDez7v+K1mHnZ3z2OeRs761z2/N7Dk7OXuv9f1/37e+c87+fw8CBAgQIECAAAECBF4WkEDSGggQmBACkSx6YvUj6fHi8WCxNF0kjaqEUQVwWM/8vsTRhEDpIMhYbu7eYiZDHLFXUbVfUZUokjDqANFLCIyhQHwGHJ/9Pr8zWdTf58BxuUOKT7rjM+BqEsEYFsGpCHQkEEvSrV12S+otkkYx66g6Yl+j2UXCKBJH049Z2NG5RvKi2I+omkVUzShaOsSJqiXmFheva11qLut0SnQCm3Yu/xfPN0bUxRGzi6rjyX4ij06iWpIuvjoIECBAgAABAgQIECDQj4AEkmZBgEDXCURi6PHVK4o9jO4rE0WRNKqWpWsNNmYavbLnqOJxZDrxla8rv06UIxJBj8YQ7OKokkCRLIrl5+KIr+17FQ1kc2LxiVu1JF187YlP3RwECIxaYLjJov2LT7kjaWTywKjpnWAUAjuWpyv2NSqWqKuOSBrNOu0t5b5G8XWsjuJHWTmbaGnxqJJF8X/xGOiIxfEiITR/56P4sdWXLBqrco36PHHzxxHJoCpLHFML1+yMLJ63TzUc6qL7FT+sqxlG1q8cSsv3CRAgQIAAAQIECBDYKSCBpCkQINB4geXP3V8kih4uE0VVwqg9qNjPKBJExxy4ML1y3yPL5/vNOrDxsbcHUCWGWmcLVcmg1gTRcAJ/4841e2LpuWr5udi3KBJF1dfhnM9rCRDYXaBcfq6Y7VctQ/fk0v6V4jPgKklkpSktKReBWJ6uTBp99+YUM4+qY9Yb3rwjafTGt4xqX6NIp6zY+aiWnNs53mFAgphNVPzY2i1ZtMfMWmcCtV5ksGTPULOEOinsPsXGgrMj0uKIzmH6zlEc8XzazudmGHUi6TUECBAgQIAAAQIECPQjIIGkWRAg0CiBMkm0M1G0PJaiK573dxxzwGuKRNGO2UVVwqhRgQ5S2NhzKI6YOVQlhYabHIp9idqTQVVCKM4tMdQtrUUcOQrE58nV7KL4zPnJ4l7u72hNFlXL0eUYjzJNPIFqebr1P7xjt6TRtAUnpDnF8nSxRN3kfWK+T2dHzCCKFVOL26N8xG1RPR/oDNVsophRFKmSxcVj/s7HoFfdFDN7dq7PGi9sT/K0zvZpPVHrjKDOwhrZq2J5uTgiGVRNKYxkUPU8EkZV0mhkV/AuAgQIECBAgAABAgQIdCQggdQRkxcRIFCHQPu+RZEw6u+IvYvmxVJ0xcyiYw48ofFL0VX7DlWziKqvnSwrN7f4NK11dlB4tSaDYok5BwEC4y8QiaIH/0/xgfiN/a88FZMIqiXoqlWmxr+UrkhgYIEtTz2WqplG63/wvV1eGEmjmGU0p9jbaOohhw/KWCWKWmcSxfOdO/f0+97W2UR9yaIyybNzLdZ4V+v+P9W/I1FUHU8u3bPVGxnfasZP65Vak0DtJYibvTrMEtqz9ePsBAgQIECAAAECBAiMSEACaURs3kSAwFgLVDOLVq19Nj0YM4uKvYtiL6P2o9q36FU7E0WRMGriEcmg3mKVnyop1DqbaKh4Ys+hmC1UJYOqfYciUeQgQCAfgYGSRtOKRG+1/Fx8fhyJo/4+d84nEiWZqAIbl9+XYk+jDUXCKJ63HrE83Yyf/5/lnkb9JY1WFC+u9ieK5/FYOgRkzLuZH48i8bP4pUdTz5rH0knP/2BHciiSQc/v/DraCombsHWzsPYkT8zu2SdK0s8h0TNafe8nQIAAAQIECBAgQKBBAhJIDaosRSXQLQKty9DF84FmFrXuW1QmjIoZRjP2mtUIhva9iNpnEw0WRPssomrvodY9iBqBoJAEJqDAim8Xy9Mt3X2mUcwwin3r47Nn+9dPwIbRoJBbZxnFrKPqmLzPnDJZNOPkImnUsqdRzB6KRFF8rWYSFbfAgEffsnMbnks9W9alxU8uTfOLRNH8J29LaThLxLXu/RNXa1/WrXUPoPi+xE+DWqGiEiBAgAABAgQIECCQi4AEUi41oRwEulSg02RRNbMo9iyKZNErZh2Y9iseuR7tM4iqmUSdLDMXMVV7ELUuN9c6qyjXuJWLAIHdBSJpFEvTxaN1xawqaXTsb+062YEhgZwEqv2M1i77l7R22c27FG3qwfPKpNGzp56Rnvsfp5cziGJRuGr5uRWDBHLE9m1p/uYX00lrnyoTRCcVs4hOeuaO1PPUHbveKP2do5ohVCWFqhlBpuvl1HSUhQABAgQIECBAgACBCSAggTQBKlmIBMZLYPlz9xdLzz2cImkU+xcNNLOoPVmU48yi7353h1osLdf6dbgJovbZQ2YRjVdrdB0Ce1ZA0mjP+jr7nhWI5eg2/PDO9NK/fLNvaboX95mbHjjmhPRgkSzacOLr051HH5denDGrTBYNdpy4eU3q2bAyLV6zIs1/9j/S/HVPp8X3XTl0ANWeQTFTKJaQi/UcB9svaOgzegUBAgQIECBAgAABAgQIjLGABNIYgzodgYkiUC09V84wKvYriq/9HYf1zE/zeo4qZxTlsAxdlRiKslbJodXFcOpIDLX+31D1WO1DVM0gsszcUGK+T6DZAjGzqDVp1BpNfA7+qt/asTRdTJRwEMhRYP0Pv1fOMLpt5TPp0WnT0+OHHJ5+cszCFImj//z5RYMW+Yj1z5SJoZOeuSv1FM8XF+s0zn+pSBgVj0GPQ4pdjaqkUDWLqH2puRyxlIkAAQIECBAgQIAAAQIESgEJJA2BAIERCVz7n1en/1hR7FfQclTJophRFEvRHVMsRbenj0j+3HvvjqtU+wzF89aZQp3OGmot6xtjJ+/iaF9irvr3no7L+QkQqF9A0qj+OlCCzgVWFC+NvYjiiGXm7o79i1Y/lB7Zuj2tmLJ3un/+a1LvjNiBqP9j7qbecpm5KjFUPY+v/R7VDKL4ZrW/ULXvkP2GOq84ryRAgAABAgQIECBAgEDGAhJIGVeOohHIWeA/HrmtXKJuLJNFrcmgKvZqllD8u78ZQ8M1qmYOxfsWL3753dXz1v8b7rm9ngCB5gvEhIpHiz2Nnly6Y0+j1mP+/9qxypaZRs2v59wj2LmKalnMokmWj1TMAFq9fUu6Z699UtqyIaWtG9I9Mw5Kq6fOGFY4b3zqu6ln4+qXk0XF0nOLo8FX+w7F2VpnCVUzh+L/7UE0LGsvJkCAAAECBAgQIECAQNMFJJCaXoPKTyAjgZgB9Gg1/Dk+8Cr+HY/qaF0qLv6v/d8jCWVuMZg6ZgXF0bq/UOtzs4ZGIus9BLpbIBJFa4r+KiZXFJ+ll1/j/9onW0TSKBJG8ZhWbNPiIDBcgdZk0NLqzUWju6dIBq2ePDWlbcXX4nHPzIOHe+pdXn9E0aBbl5SLpNC2rXunnu1b08kbn0gn7z0n9UyZvuM9kQmNw55DozL3ZgIECBAgQIAAAQIECHS7gARSt9ew+AjsIYGvfS2lSy/dNUE0Fpeqlo6rztXfLKGe4kPcKmk0Ftd0DgIEuk8glp9bWSxv2ZocKiZalEmiobZtkTTqvvYwJhEV2cV7imRM76Qi6VMc9+w1K61e83j5fEWRiFmxM8NYzhKas2BUl4xZQtVRLSm3bdOkNPvF3vRzz9ybtq6fXD5OLPYgnDtpr5SKpeOmvuLANPWVR6UprzorTS32N3IQIECAAAECBAgQIECAAIHRCkggjVbQ+ye8wLp169K1116bbrnllrR27drUU2Q3Tj/99PTOd76zfD7QsWXLlvStb32rfKxcuTLNmjUrvfa1r03vec970qGHHtr3tkeLKT1//ud/nu677760bdu2NG/evPT2t789nXHGGWnq1B0fYtVxXHLJjgRS63HEETtmAVVHe6JnqH/XEYdrEiDQXIHqM/Ynl+6I4ania5UwGiqqfYr+qlqlK77aumUosYZ/vyUhE0vA9b70SEqb15RBReJnRbEcXCwJF8fq4vv3zHrljmXiimPpKPfzaU0GlUvFFcf2tHf6uVVF8mf1U2n71m1p+sPPpYWP/6j83vqnX/7ZvnHV1BSJoxknL0qT95mTpr1qYZp+zMLi+dw04+cXNbxSFJ8AAQIECBAgQIAAAQIEcheQQMq9hpQva4Ht27enr371q+mOO+5IS5YsSQsWLEiPPfZYuuyyy9Jxxx2Xzj///DRlypR+Y7j11lvT3/zN36QPf/jD6ZRTTkmrVq1KX/ziF9PmzZuLxMylaebMmam3tzdddNFF6bDDDkvvf//705w5c9Jtt92Wrr766nThhRemRYvq+/CoWpquNWGUdWUpHAECjRGIZeQ29b5c3CeX7nhe/n8xs+j5nV8HC6jazqVaoSsmh0SSqHVrl8aAKGiRHfxuWjFl7/Ro8SgTPy8uL1WW7jN/R+Jn/dPlv2PmTySAykxicawuGsA9UfFjdJy4+sHUs+mltH3b1jT/xcfT4Wt6i2TQ1DTv6eVp3vNFUqo4Zq2eko5Z+q2+K27bNDltXNX/7wKtxZp68Ly0VzFzaO8iMTSlSBBNKxJF0191QpkschAgQIAAAQIECBAgQIAAgToEJJDqUHfNrhGIpE8kcn791389nXnmmX1xLVu2LF1zzTXpiiuuSAcddNBu8W7YsCF96lOfSkceeWR673vf2/f9Bx54IF1STO2Jx6tf/ep09913pyuvvDJ9/vOfL5NIcWzdurVMNMVxwQUXDJig6hpkgRAg0FiBlkkfuy0dVyWDIrhOZw21Q+x34o59iaoJItW2LqOcMNJY7zoKXuTyUkuur68I8f87UjgtR1R0kQGMGUDl3j87kzzlK4pl3yIxtGLGwWnFKPcCGsrhxBcfSj3FjN6Y+RPH3HWr0wnPFTOBtmxL215cneZsWJOO+38PpA2P7Fie7nU/+N5Qpxzy+zGDqDqqmUTx75hNNPWQeeVXBwECBAgQIECAAAECBAgQyE1AAim3GlGeRglEwidmCF188cVp4cKXP/x5+OGH00c+8pFyVtLJJ5+8W0zPPPNMOfPoXe961y6JpxdeeKFMCp199tnpbW97W/rGN76R7rrrrnT55Zen2bNn953nhhtuSDfffHP6whe+kObONTK5UY1GYQnsIYHBkjVjfclyf6HIELQdnewv1ElZqsRQ9doqIRSzh2LCyf7FhJKd2810cjqv6UAgkj3FllF9R5kAipk9655OK6buXc7+qY6lNeEfsf6ZNL8oT4rk09RZZXEWx8ZWcUTDKI4j1vemVz79cNo245i05YlH0uzVK9Pxjy5Pm5bfV35/44M/TtuKWUPDParZQdX7IunTus9Qtaxc9X3Lyw1X2OsJECBAgAABAgQIECBAIEcBCaQca0WZGiPw/e9/P332s58tZwgdddRRfeV+4oknygTRb/zGb5SJoPYjEkwxcymSTLHvUXW89NJLZdIplr8777zz0lVXXZWeffbZ9PGPfzztvffLH97F8ncxwymuO98aco1pLwpKYCiBMjHT8il+JGmqSRrtSZuxStYMVabRfP+QN7787val46o9h+IV1TJzo7nWqN7bvmbeSE420mlUI7lWy3u+O7vYzKm/o1zm7ac79vMplnWrjqUty7mt2Hv/tCL2+hnFcWLRYHuicbYdJxWmPa0zjOL7sa5gUdmRBCoTQXOLcsVyc3FMLb4W/55f7Ds0PxJXRZZw/f3391uyTcuLJNBLvWlrkQgaaWIoZgFVs36mHVMsEzd7bt+ycXHRybNf/v4oeLyVAAECBAgQIECAAAECBAg0WkACqdHVp/B1CwyUQKpmEkXyKGYTtR8DJZCqpe0OPPDAcv+kgRJIA113PD2+ddMt6Y5pm8bzkq5FoCsEtm6emuJRHZvXTR+TuPaaubHvPJMnb0tT996z92fr9aoLT5m6JU2etnVM4mk/yeTt69OktL7jc09OL3T82v5euKLIeK3YOatlVCca5pvL60a2bZyPucWmU5H0qY54PnfDi2nblunpiBd/lub3Ptb3vdMef3lJt41r9tulpOuXP5G2rJnc93/rn95rXCMZKjFkT6FxrQ4XI0CAAAECBAgQIECAAIGGC0ggNbwCFb9egW5JILXOgupU9OSPfihd87/P7fTlXkeAAAECe0Bg0fL/2+9Ztxfb+2zfMinNWdubXvPIj/pec+r9d/Q9P+yJn6UDfvLEHijV2Jzy0e3T0tr0cjKqOuuKbdPSuuL/16YpKZ7HMdBrx6YkzkKAAAECBAgQIEBg4grEZ18OAgQmroAE0sSte5GPgcBACaRqj6NzzjlnWEvYrV27tlyu7uijjx50Cbtly5alL3/5y5awG4M6dAoCBAgQIECAAAECBAgQIECAAAECBAgQ2F1AAkmrIDAKgYceeih97GMfKx8LFy7sO9NAS9RVL1i1alW64IILyj2SzjzzzL73tS99d/3116fbb789XX755Wn27Nl9r7vhhhvSd77znfTFL34x7bvvvqOIwFsJECBAgAABAgQIECBAgAABAgQIECBAgIAEkjZAYEwFIhF04YUXpre//e3pzW9+c9+5Y4bQX/3VX6UrrrgiHXbYYbtds9rraP78+em9731vmjRpUvmaBx54IF100UXp4osvLhNSd999d/rSl76UPve5z6V58+aVr9m6dWuZONq4cWP6yEc+kvbaa3z3lxhTQCcjQIAAAQIECBAgQIAAAQIECBAgQIAAgSwFzEDKsloUqikC27dvT9dcc02666670pIlS9KCBQvSY489li677LJ03HHHpfPPPz9NmTKl33BuueWW9Ld/+7dlAuqUU05JkYyKxNDmzZvTpZdemmbOnJl6e3vL8x5++OHp/e9/f5ozZ0667bbb0tVXX12+b9GiRU2hUk4CBAgQIECAAAECBAgQIECAAAECBAgQaJCABFKDKktR8xRYvXp1+vu///t06623ptjDaNasWem0005L73nPe1JPT09Z6GpJu3PPPTedffbZ5f/FDKLrrrsu3XTTTWnlypVp+vTp6cQTTyz3Pjr00EP7go1ZSV/5ylfSfffdl7Zs2ZIOPvjgFHsrveUtb0lTp07NE0WpCBAgQIAAAQIECBAgQIAAAQIECBAgQKDRAhJIja4+hSdAgAABAgQIECBAgAABAgQIECBAgAABAgQIjL2ABNLYmzojAQIECBAgQIAAAQIECBAgQIAAAQIECBAgQKDRAhJIja4+hSdAgAABAgQIECBAgAABAgQIECBAgAABAgQIjL2ABNLYmzojAQIECBAgQIAAAQIECBAgQIAAAQIECBAgQKDRAhJIja4+hSdAgAABAgQIECBAgAABAvUIrF69Ot1///3p1FNPTZMmTaqnEGN01W6KJUjEM0YNYw+dppvqp5tice/soQbvtAQINFpAAqnR1afwBAgQIECAAAECBAgQIECgHoH44PgTn/hE+sAHPpAWLFhQTyHG6KrdFEv1IXi31I14xqiR76HTuHf2EOwYnbbb6meMWJyGAIFhCEggDQPLSwkQIECAAAECBAgQIECAAIGXBZYtW5Zuv/32tGTJkjRt2rRG03RTLFER4sm7OXZT/XRTLDCRe0MAAB3fSURBVO6dvO8bpSNAYPwFJJDG39wVCTRS4Pvf/3669NJL05o1a9KnP/3pcpmKJh/iybf21E2+dRMlUz/51o+6ybduuu3e0da0tfEU6Kb21k2xbN26Nf3Xf/1XWrhwYZoyZUq6/PLL0xlnnNHYvxGqeI499th05ZVXNjqWuD/FM5691PCu5d4Zntd4v9q9M97irkeAQBMEJJCaUEvKSKBGgd7e3nTbbbeln/70p+m8885LTzzxRPlH1SWXXJIOOOCAGks2skuLZ2Ru4/EudTMeyiO/hvoZud2efqe62dPCozt/N9VPN8UStSqe0bXtPf3ubqqfJseyffv2FI/JkyfvUuXxIWskjRYtWpROP/30ch+kr3zlK+XfCLNnz97TzWPE5+8kngMPPLARsQRCN8UzUCwRZ2t7a0r9dFI37p0R38qjfmMn9dP0ttbUe2fUlesEBAiMuYAE0piTOiGB7hBoHXlzxRVXpBNOOCG94x3vKIO77rrr0sqVK9P73ve+xmyW203xtI9a++QnP9no+ummuql+SY8RuTGC1b2TV3/o3smrPtpLoy/It37UTb51020/d/TT+bW1v/zLv0wHH3xwOvvss8uk65133pnOPPPMctbRQw89lK666qp08cUXp1e84hXpr//6r9N+++2XzjnnnPwC2VmiTuKJfYP+6Z/+KftYIqRuiqc1lohtoPbWlPrppG7cO/V1FZ3UTxPbWjfcO/W1ClcmQGAgAQkkbYPABBfoZOTNYYcdlr785S+nSFT09PSknDdh7KZ4OoklRq09+OCDjaifTuLR1urpkDod8dmU+umkrbl36mlrcdVO6qfpba36UL8and/0eFpHfjcllm5ra90WTyf9gH66vn669cqxCsGnPvWp9NnPfrZMqLQuVRf1eO2115Yvf/e7352efvrp8rUf//jH0yGHHJJHAG2l6DSeN73pTemyyy7LOpYIrZviaY0l2s+mTZsGbG9NqJ9O68a9U09X0Wn9NK2tdcO9U0+LcFUCBAYTkEDSPghMcIGRjryJNdzjj8ZTTjklK8FuiqeTWAYatZZj/XQST3+jvHKMJRp9N8UzmhGfOdZPJ3Xj3qmv6+6kfprSF0zEe6cpddNt/XS3xdNJP6Cfrq+fbr1y/L4fM4viiNUH/vu//3uX5d2WL1+eol/43Oc+lw4//PD0wx/+MB155JHloLMcj+HEEysu5BxLlVjutH5yj6e9biZNmrTb0oit7a1p8bh38uoRuqkv6LZ7J6+WojQECISABJJ2QGCCCwxn5E2saX7RRReVfxzmenRTPJ3GUo1aiw9acq6fTuOJUV7a2vjeYcMd8Zl7/XTa1tw749vOqqt1Wj9N6Asm6r3ThLqJ9tZNba3b4um0bvTT9fTT7Vd97rnn0pIlS9KHPvShdPzxx5cJpViy7td+7dfS7bffXn7I//rXvz67gWUD6Yknj3bVXyla6+Y1r3lNOWCxye1NW8u3rUXJuql+uu3eybvlKB2BiScggTTx6lzEBHYRGM7ImzVr1qTYSHL//ffPVrGb4hlOLJHUi1FtOdfPcOLR1sb3FhvuqLXc62c4bc29M75tLa42nPppWlsbarR00+IZbLR07rF0W1vrtniG0w/op8e/n+7vijfffHO66667yiXdYjnrP/mTP0k/+9nP0i/+4i+mD37wg2nmzJl5FLTDUjQhnrhPnn/++TJZF3tODXY0JZ6HH364/Fty7ty5A4bTGsu0adPSs88+2+j21oS66fC2KV8mnuFojc1rO+0Luu3eGRs9ZyFAYCwEJJDGQtE5CDRcoJtG3kRVdFM83RRLt9VNt8XTbaPW3Dt5/2Dqpvpx72hr4ynQrfeOWS3j2YpevtbatWvT9ddfn84555w0Y8aMQQuxbt26FLPdf+d3fie9+tWvrqfAg1w1ZrXdeuutZbLlrLPOGjKhlXs8kTiKPWh7e3tL96GWBGxKPP/8z/9cLoF40kknDVibuccSBa/aWyRO3/rWtw46wDL3eIbTD0TsucczkfuC3Osmux8cCkSAQMcCEkgdU3khge4WMJJo/Ot3JCOJch3xGbF0MqIwlLW18W9rnV6x20atNaGtddoPNOXemah9gXun016mntfpC8bfvdO+oAl1Mxy9psUTM4h+93d/t5zdcfrpp+8S6gsvvJC2bt1azv446KCDygTGZz7zmfS2t71t0A//h+M1Vq+NfZe++c1vpj/8wz9M3/ve99IjjzySLrzwwl1m7TQpnkiE/cVf/EW5ZOAb3vCGNHny5N3qZtu2bWWy7Cc/+UnW9bNhw4b0ne98J33jG99I559/fvrRj36UfuVXfiUtWLCgL6Ym1U0UurW9PfXUU+nrX/96uYx4rAQRR9PiGaofaEpba6+b/vqCqJsmxdNJX9CUfnqs+nvnIUCgHgEJpHrcXZXAHhcwkijvUZLDGVWY+0iiKpZORhRGw889nuGMKGxCPMPpC3Kvm/AezqjC3OMZTj/QhLY2kfuC3NvacPqBJrS14fQDTYhnIvcFud873fY7QfsfIDfddFN68MEH0+OPP54+9rGPpf3226/8Pe1rX/ta+va3v50++clPpviAPGbCTJ06tfzg//d///eHXE5tj/+h03aBP/3TP02LFi1Kr3vd68rfE6677rr0x3/8x2mvvfZqZDzLli1LP/7xj9Pv/d7vpUcffTQ9+eST6aijjiqXfWutm4j3xhtvzLp+ovw/+MEP0i/90i+lWOb18ssvT7/5m79ZJpCa2Nai6UV7+4Vf+IV06qmnli0xEkiRtIyE39/93d816t6J8nfSDzShrVV1019fsHnz5sbdOxFPp31BE/rp8f654HoECIytgATS2Ho6G4FsBIwkyneUZLeMJOpkRGHcEE0ahdfJiMImjVoL/6H6giaNWhtqhHGT2lon/UBT2lonfUHTRnx20hc06d4ZrB9ocj89UUYXd1tf0JR7Z6h+oGn3TvsfKRs3biw/7I7l62IQUBzvfve7yxlH//7v/55+9Vd/tW8ZuEhCxzFr1qxs/tZpLUjUVSS/YgbIlVdemf71X/81HXvsseXMqihz0+JZtWpV+sIXvpCOOOKIMjFx3HHHpX/8x38sk3expF1r3YRD7vVT1dX69et3SSA988wzjaubiCUSRnG8613vKr/ecsst6c/+7M/SBRdckCKmnO+d9gElw+kHcmxr7fEM1BfE0puRXM793mmPZzh9QVP6gSx/iCgUAQJDCkggDUnkBQSaKWAkUb6jJLtlJNFgIwrjrmniqMJORxQ2ZRRe1EMnfUFTRq0NNMK4fVRhE+LptB9oQlsbzujiJsQT902nfUET2tpA/UCT++mJOLq4CffOcPqCJtw7A/UDH/3oR1N86Nq0WTqD/UWzcuXK9OlPfzp98IMfTIcffngz//gpSh0JivgAP2K444470g033FDGFfvUNOmIJSBjCbv48Dja25QpU9L9999ftrlLL720cfG02kdibPHixem1r31tk6pkl7JGkjVm7L3pTW9K06ZNS3fffXf65V/+5XTvvfeWyyjmfAw2oKSJ/cBA8TS1L2iPp5v7gpzvE2UjQGB3AQkkrYJAFwo0fSRRe5U0fSRRezzdOJKofURhxNzEUYXDGVEYMeY20ms0owpzjyW8h9MX5B7PcPqBJrS1qp/rZHRxE+IZTl+QW1uLEbZf/epX00svvVQuf3T00Uf3O8sglhJqQj/dHk/8jtPfTIOmjC5uj+fggw9u7EyD9liOP/74vl95OukLcr93YtmtONpnGURC4tBDD23kzInB/uy5/fbby/2DlixZkt0SdSP5cy1mvsYSfJ/4xCfSvvvuO5JT1Pqe+DA/9j6qyt70eCrMf/iHfyjbV8x8a/IR9REzj+J461vfWs7cixl9cf/MmDEj29D6G1jWWtim9QNDxROxNene6S+ebu0Lsr1JFIwAgX4FJJA0DAJdLtDEkUQDVUlTRxK1x9OtI4mMKKy/M+mmUYWDxdLEvqDbRhQOVj9N7Ava42nq6OJqya1YRid+/scMiviw+6CDDio7qKb9TjBYPE3sB/qL57LLLkvXX39942YaDNXWor01qS/oL54/+qM/Sl/60pcaOctgJL+RxD11ySWXpHe84x3p5JNPHskpan/P008/ndasWVPurxOzQv7t3/6t3AspZok08Ygk/+rVq8vl+O68884ywRftMhIwTT3uueeecmbYRRddVO5R1eQjluOMAUEHHHBAuVfNQw89lH77t38725AGGmQaA0qqo0n9wGDxNLEvGCyebuwLsr1RFIwAAQkkbYDARBVo2kiiTuqpSSOJ+ounG0cSGVHYScvds68ZahRek/qCoWKpJJvSF3TbiMLB6qeJfUF/8TRxdHHrMo/xwdZVV12VzjrrrPLD1OpoUj/QSTwRV1P6gYHiiRkGTZtp0EndNKkvGCiemO3WxFkGI/1tI+6l6dOnN3aJtIcffrhc4i2WSDzttNPSH/zBH6Senp6RctT+vognlkqLvxu6IZ4AjdmxkTg/77zzGr1cYsQSg01ixlF8jaVVP/CBDzTm3hlsQEkT+4H2eJreF/QXT7f1BbV3sApAgMCwBMxAGhaXFxNopkCTRhINJtzEkUSDxdNtI4mMKKy3f+imUYVDxdK0vqDbRhQOVT9N6wsGi6dpo4tj4/j4wPuUU04p96H7/Oc/n2Jpt3nz5vV1UE36nWCweJrWD0QFDBZP034n6KStNakvGCyepvUD9f424uoEhhaIe6rJs6iGjrAZr2jSgJJORMXTiZLXECBAYGQCEkgjc/MuAo0TaOJIonbkpo8k6i+ebhpJZERhPt1CN40q7C+WJvcF3TaisL/6aXJf0B5Pk0cXP/bYY+VeSBdeeOFu+zE08XeC9nia3A/ET4v+4mnq7wQDtbWm9gXt8TS5H8jnNxMlIUAgN4EmDSjpxE48nSh5DQECBEYmIIE0MjfvIkCAAIF+BIwozKdZdNMovG6KJVrIRIinyX1Bt9TPddddVyaOYnPv559/PvX29qajjz46n05qmCURzzDBxvHlg9VNE/uCbmtr49gUXIoAgYYJNHFAyWDE4mlYA1RcAgQaIyCB1JiqUlACBAgQINC5QDeNwuumWKIGxdN5O67jld1QPxFDLF/3zne+M917773p61//evrwhz9c7tHQxEM8+daausm3bpSMAAECBAgQIECAwFgISCCNhaJzECBAgACBDAW6aRReN8USTUU8Gd4wLUVqev1E+d/3vvel5557Lp177rllImnmzJl5ow9SOvHkW3XqJt+6UTICBAgQIECAAAECYyEggTQWis5BgAABAgQIECBAIBOBdevWpRtvvDGdeeaZaf/998+kVCMvhnhGbren36lu9rSw8xMgQIAAAQIECBCoV0ACqV5/VydAgAABAgQIECBAgAABAgQIECBAgAABAgQIZCcggZRdlSgQAQIECBAgQIAAAQIECBAgQIAAAQIECBAgQKBeAQmkev1dnQABAgQIECBAgAABAgQIECBAgAABAgQIECCQnYAEUnZVokAECBAgQIAAAQIECBAgQIAAAQIECBAgQIAAgXoFJJDq9Xd1AgQIECBAgAABAgQIECBAgAABAgQIECBAgEB2AhJI2VWJAhEgQIAAAQIECBAgQIAAAQIECBAgQIAAAQIE6hWQQKrX39UJECBAgAABAgQIECBAgAABAgQIECBAgAABAtkJSCBlVyUKRIAAAQIECBAgQIAAAQIECBAgQIAAAQIECBCoV0ACqV5/VydAgAABAgQIECBAgAABAgQIECBAgAABAgQIZCcggZRdlSgQAQIECBAgQIAAAQIECBAgQIAAAQIECBAgQKBeAQmkev1dnQABAgQIECBAgAABAgQIECBAgAABAgQIECCQnYAEUnZVokAECBAgQIAAAQIECBAgQIAAAQIECBAgQIAAgXoFJJDq9Xd1AgQIECBAgAABAgQIECBAgAABAgQIECBAgEB2AhJI2VWJAhEgQIAAAQIECBAgQIAAAQIECBAgQIAAAQIE6hWQQKrX39UJECBAgAABAgQIECBAgAABAgQIECBAgAABAtkJSCBlVyUKRIAAAQIECBAgQIAAAQIECBAgQIAAAQIECBCoV0ACqV5/VydAgAABAgQIECBAgAABAgQIECBAgAABAgQIZCcggZRdlSgQAQIECBAgQIAAAQIECBAgQIAAAQIECBAgQKBeAQmkev1dnQABAgQIECBAgAABAgQIECBAgAABAgQIECCQnYAEUnZVokAECBAgQIAAAQIECBAgQIAAAQIECBAgQIAAgXoFJJDq9Xd1AgQIECBAgAABAgQIECBAgAABAgQIECBAgEB2AhJI2VWJAhEgQIAAAQIECBAgQIAAAQIECBAgQIAAAQIE6hWQQKrX39UJECBAgAABAgQIECBAgAABAgQIECBAgAABAtkJSCBlVyUKRIAAAQIECBAgQIAAAQIECBAgQIAAAQIECBCoV0ACqV5/VydAgAABAgQIECBAgAABAgQIECBAgAABAgQIZCcggZRdlSgQAQIECBAgQIAAAQIECBAgQIAAAQIECBAgQKBeAQmkev1dnQABAgQIECBAgAABAgQIECBAgAABAgQIECCQnYAEUnZVokAECBAgQIAAAQIECBAgQIAAAQIECBAgQIAAgXoFJJDq9Xd1AgQIECBAgAABAgQIECBAgAABAgQIECBAgEB2AhJI2VWJAhEgQIAAAQIECBAgQIAAAQIECBAgQIAAAQIE6hWQQKrX39UJECBAgAABAgQIECBAgAABAgQIECBAgAABAtkJSCBlVyUKRIAAAQIECBAgQIAAAQIECBAgQIAAAQIECBCoV0ACqV5/VydAgAABAgQIECBAgAABAgQIECBAgAABAgQIZCcggZRdlSgQAQIECBAgQIAAAQIECBAgQIAAAQIECBAgQKBeAQmkev1dnQABAgQIECBAgAABAgQIECBAgAABAgQIECCQnYAEUnZVokAECBAgQIAAAQIECBAgQIAAAQIECBAgQIAAgXoFJJDq9Xd1AgQIECBAgAABAgQIECBAgAABAgQIECBAgEB2AhJI2VWJAhEgQIAAAQIECBAgQIAAAQIECBAgQIAAAQIE6hWQQKrX39UJECBAgAABAgQIECBAgAABAgQIECBAgAABAtkJSCBlVyUKRIAAAQIECBAgQIAAAQIECBAgQIAAAQIECBCoV0ACqV5/VydAgAABAgQIECBAgAABAgQIECBAgAABAgQIZCcggZRdlSgQAQIECBAgQIAAAQIECBAgQIAAAQIECBAgQKBeAQmkev1dnQABAgQIECBAgAABAgQIECBAgAABAgQIECCQnYAEUnZVokAECBAgQIAAAQIECBAgQIAAAQIECBAgQIAAgXoFJJDq9Xd1AgQIECBAgAABAgQIECBAgAABAgQIECBAgEB2AhJI2VWJAhEgQIAAAQIECBAgQIAAAQIECBAgQIAAAQIE6hWQQKrX39UJECBAgAABAgQIECBAgAABAgQIECBAgAABAtkJSCBlVyUKRIAAAQIECBAgQIAAAQIECBAgQIAAAQIECBCoV0ACqV5/VydAgAABAgQIECBAgAABAgQIECBAgAABAgQIZCcggZRdlSgQAQIECBAgQIAAAQIECBAgQIAAAQIECBAgQKBeAQmkev1dnQABAgQIECBAgAABAgQIECBAgAABAgQIECCQnYAEUnZVokAECBAgQIAAAQIECBAgQIAAAQIECBAgQIAAgXoFJJDq9Xd1AgQIECBAgAABAgQIECBAgAABAgQIECBAgEB2AhJI2VWJAhEgQIAAAQIECBAgQIAAAQIECBAgQIAAAQIE6hWQQKrX39UJECBAgAABAgQIECBAgAABAgQIECBAgAABAtkJSCBlVyUKRIAAAQIECBAgQIAAAQIECBAgQIAAAQIECBCoV0ACqV5/VydAgAABAgQIECBAgAABAgQIECBAgAABAgQIZCcggZRdlSgQAQIECBAgQIAAAQIECBAgQIAAAQIECBAgQKBeAQmkev1dnQABAgQIECBAgAABAgQIECBAgAABAgQIECCQnYAEUnZVokAECBAgQIAAAQIECBAgQIAAAQIECBAgQIAAgXoFJJDq9Xd1AgQIECBAgAABAgQIECBAgAABAgQIECBAgEB2AhJI2VWJAhEgQIAAAQIECBAgQIAAAQIECBAgQIAAAQIE6hWQQKrX39UJECBAgAABAgQIECBAgAABAgQIECBAgAABAtkJSCBlVyUKRIAAAQIECBAgQIAAAQIECBAgQIAAAQIECBCoV0ACqV5/VydAgAABAgQIECBAgAABAgQIECBAgAABAgQIZCcggZRdlSgQAQIECBAgQIAAAQIECBAgQIAAAQIECBAgQKBeAQmkev1dnQABAgQIECBAgAABAgQIECBAgAABAgQIECCQnYAEUnZVokAECBAgQIAAAQIECBAgQIAAAQIECBAgQIAAgXoFJJDq9Xd1AgQIECBAgAABAgQIECBAgAABAgQIECBAgEB2AhJI2VWJAhEgQIAAAQIECBAgQIAAAQIECBAgQIAAAQIE6hWQQKrX39UJECBAgAABAgQIECBAgAABAgQIECBAgAABAtkJSCBlVyUKRIAAAQIECBAgQIAAAQIECBAgQIAAAQIECBCoV0ACqV5/VydAgAABAgQIECBAgAABAgQIECBAgAABAgQIZCcggZRdlSgQAQIECBAgQIAAAQIECBAgQIAAAQIECBAgQKBeAQmkev1dnQABAgQIECBAgAABAgQIECBAgAABAgQIECCQnYAEUnZVokAECBAgQIAAAQIECBAgQIAAAQIECBAgQIAAgXoFJJDq9Xd1AgQIECBAgAABAgQIECBAgAABAgQIECBAgEB2AhJI2VWJAhEgQIAAAQIECBAgQIAAAQIECBAgQIAAAQIE6hWQQKrX39UJECBAgAABAgQIECBAgAABAgQIECBAgAABAtkJSCBlVyUKRIAAAQIECBAgQIAAAQIECBAgQIAAAQIECBCoV0ACqV5/VydAgAABAgQIECBAgAABAgQIECBAgAABAgQIZCcggZRdlSgQAQIECBAgQIAAAQIECBAgQIAAAQIECBAgQKBeAQmkev1dnQABAgQIECBAgAABAgQIECBAgAABAgQIECCQnYAEUnZVokAECBAgQIAAAQIECBAgQIAAAQIECBAgQIAAgXoFJJDq9Xd1AgQIECBAgAABAgQIECBAgAABAgQIECBAgEB2AhJI2VWJAhEgQIAAAQIECBAgQIAAAQIECBAgQIAAAQIE6hWQQKrX39UJECBAgAABAgQIECBAgAABAgQIECBAgAABAtkJSCBlVyUKRIAAAQIECBAgQIAAAQIECBAgQIAAAQIECBCoV0ACqV5/VydAgAABAgQIECBAgAABAgQIECBAgAABAgQIZCcggZRdlSgQAQIECBAgQIAAAQIECBAgQIAAAQIECBAgQKBeAQmkev1dnQABAgQIECBAgAABAgQIECBAgAABAgQIECCQnYAEUnZVokAECBAgQIAAAQIECBAgQIAAAQIECBAgQIAAgXoFJJDq9Xd1AgQIECBAgAABAgQIECBAgAABAgQIECBAgEB2AhJI2VWJAhEgQIAAAQIECBAgQIAAAQIECBAgQIAAAQIE6hWQQKrX39UJECBAgAABAgQIECBAgAABAgQIECBAgAABAtkJSCBlVyUKRIAAAQIECBAgQIAAAQIECBAgQIAAAQIECBCoV0ACqV5/VydAgAABAgQIECBAgAABAgQIECBAgAABAgQIZCcggZRdlSgQAQIECBAgQIAAAQIECBAgQIAAAQIECBAgQKBeAQmkev1dnQABAgQIECBAgAABAgQIECBAgAABAgQIECCQnYAEUnZVokAECBAgQIAAAQIECBAgQIAAAQIECBAgQIAAgXoFJJDq9Xd1AgQIECBAgAABAgQIECBAgAABAgQIECBAgEB2AhJI2VWJAhEgQIAAAQIECBAgQIAAAQIECBAgQIAAAQIE6hWQQKrX39UJECBAgAABAgQIECBAgAABAgQIECBAgAABAtkJSCBlVyUKRIAAAQIECBAgQIAAAQIECBAgQIAAAQIECBCoV0ACqV5/VydAgAABAgQIECBAgAABAgQIECBAgAABAgQIZCcggZRdlSgQAQIECBAgQIAAAQIECBAgQIAAAQIECBAgQKBegf8PPTVgwbRlrO4AAAAASUVORK5CYII="/>
        <xdr:cNvSpPr>
          <a:spLocks noChangeAspect="1" noChangeArrowheads="1"/>
        </xdr:cNvSpPr>
      </xdr:nvSpPr>
      <xdr:spPr bwMode="auto">
        <a:xfrm>
          <a:off x="9144000" y="146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7"/>
  <sheetViews>
    <sheetView tabSelected="1" workbookViewId="0">
      <pane xSplit="1" ySplit="11" topLeftCell="B54" activePane="bottomRight" state="frozen"/>
      <selection pane="topRight" activeCell="B1" sqref="B1"/>
      <selection pane="bottomLeft" activeCell="A12" sqref="A12"/>
      <selection pane="bottomRight" activeCell="E67" sqref="E67"/>
    </sheetView>
  </sheetViews>
  <sheetFormatPr defaultRowHeight="14.4" x14ac:dyDescent="0.3"/>
  <sheetData>
    <row r="1" spans="1:13" ht="15" x14ac:dyDescent="0.25">
      <c r="A1" s="5" t="s">
        <v>7</v>
      </c>
      <c r="B1" s="6"/>
      <c r="C1" s="6"/>
      <c r="D1" s="6"/>
      <c r="E1" s="6"/>
      <c r="F1" s="7"/>
      <c r="G1" s="7"/>
      <c r="H1" s="7"/>
      <c r="I1" s="6"/>
      <c r="J1" s="6"/>
      <c r="K1" s="6"/>
      <c r="L1" s="6" t="s">
        <v>8</v>
      </c>
      <c r="M1" s="6"/>
    </row>
    <row r="2" spans="1:13" ht="15" x14ac:dyDescent="0.25">
      <c r="A2" s="5" t="s">
        <v>9</v>
      </c>
      <c r="B2" s="6"/>
      <c r="C2" s="6"/>
      <c r="D2" s="6"/>
      <c r="E2" s="6"/>
      <c r="F2" s="7"/>
      <c r="G2" s="7"/>
      <c r="H2" s="7"/>
      <c r="I2" s="6"/>
      <c r="J2" s="6"/>
      <c r="K2" s="6"/>
      <c r="L2" s="6"/>
      <c r="M2" s="6"/>
    </row>
    <row r="3" spans="1:13" x14ac:dyDescent="0.3">
      <c r="A3" s="5" t="s">
        <v>10</v>
      </c>
      <c r="B3" s="5" t="s">
        <v>11</v>
      </c>
      <c r="C3" s="6"/>
      <c r="D3" s="6"/>
      <c r="E3" s="6"/>
      <c r="F3" s="7"/>
      <c r="G3" s="7"/>
      <c r="H3" s="7"/>
      <c r="I3" s="6"/>
      <c r="J3" s="6"/>
      <c r="K3" s="6"/>
      <c r="L3" s="6"/>
      <c r="M3" s="6"/>
    </row>
    <row r="4" spans="1:13" x14ac:dyDescent="0.3">
      <c r="A4" s="5" t="s">
        <v>12</v>
      </c>
      <c r="B4" s="5" t="s">
        <v>13</v>
      </c>
      <c r="C4" s="6"/>
      <c r="D4" s="6"/>
      <c r="E4" s="6"/>
      <c r="F4" s="7"/>
      <c r="G4" s="7"/>
      <c r="H4" s="7"/>
      <c r="I4" s="6"/>
      <c r="J4" s="6"/>
      <c r="K4" s="6"/>
      <c r="L4" s="6"/>
      <c r="M4" s="6"/>
    </row>
    <row r="5" spans="1:13" x14ac:dyDescent="0.3">
      <c r="A5" s="5" t="s">
        <v>14</v>
      </c>
      <c r="B5" s="5" t="s">
        <v>15</v>
      </c>
      <c r="C5" s="6"/>
      <c r="D5" s="6"/>
      <c r="E5" s="6"/>
      <c r="F5" s="7"/>
      <c r="G5" s="7"/>
      <c r="H5" s="7"/>
      <c r="I5" s="6"/>
      <c r="J5" s="6"/>
      <c r="K5" s="6"/>
      <c r="L5" s="6"/>
      <c r="M5" s="6"/>
    </row>
    <row r="6" spans="1:13" ht="15" x14ac:dyDescent="0.25">
      <c r="A6" s="5" t="s">
        <v>16</v>
      </c>
      <c r="B6" s="5" t="s">
        <v>17</v>
      </c>
      <c r="C6" s="6"/>
      <c r="D6" s="6"/>
      <c r="E6" s="6"/>
      <c r="F6" s="7"/>
      <c r="G6" s="7"/>
      <c r="H6" s="7"/>
      <c r="I6" s="6"/>
      <c r="J6" s="6"/>
      <c r="K6" s="6"/>
      <c r="L6" s="6"/>
      <c r="M6" s="6"/>
    </row>
    <row r="7" spans="1:13" ht="15" x14ac:dyDescent="0.25">
      <c r="A7" s="5" t="s">
        <v>18</v>
      </c>
      <c r="B7" s="5" t="s">
        <v>19</v>
      </c>
      <c r="C7" s="6"/>
      <c r="D7" s="6"/>
      <c r="E7" s="6"/>
      <c r="F7" s="7"/>
      <c r="G7" s="7"/>
      <c r="H7" s="7"/>
      <c r="I7" s="6"/>
      <c r="J7" s="6"/>
      <c r="K7" s="6"/>
      <c r="L7" s="6"/>
      <c r="M7" s="6"/>
    </row>
    <row r="8" spans="1:13" ht="15" x14ac:dyDescent="0.25">
      <c r="A8" s="5" t="s">
        <v>20</v>
      </c>
      <c r="B8" s="5" t="s">
        <v>21</v>
      </c>
      <c r="C8" s="6"/>
      <c r="D8" s="6"/>
      <c r="E8" s="6"/>
      <c r="F8" s="7"/>
      <c r="G8" s="7"/>
      <c r="H8" s="7"/>
      <c r="I8" s="6"/>
      <c r="J8" s="6"/>
      <c r="K8" s="6"/>
      <c r="L8" s="6"/>
      <c r="M8" s="6"/>
    </row>
    <row r="11" spans="1:13" ht="15" x14ac:dyDescent="0.25">
      <c r="A11" s="1" t="s">
        <v>0</v>
      </c>
      <c r="B11" s="1" t="s">
        <v>1</v>
      </c>
      <c r="C11" s="1" t="s">
        <v>2</v>
      </c>
      <c r="D11" s="1" t="s">
        <v>3</v>
      </c>
      <c r="E11" s="2" t="s">
        <v>4</v>
      </c>
      <c r="F11" s="3" t="s">
        <v>5</v>
      </c>
      <c r="G11" s="2" t="s">
        <v>6</v>
      </c>
      <c r="J11" t="s">
        <v>22</v>
      </c>
    </row>
    <row r="12" spans="1:13" ht="15" x14ac:dyDescent="0.25">
      <c r="A12" s="1">
        <v>1961</v>
      </c>
      <c r="B12" s="1">
        <v>15</v>
      </c>
      <c r="C12" s="1">
        <v>11</v>
      </c>
      <c r="D12" s="1">
        <v>12</v>
      </c>
      <c r="E12" s="2">
        <v>-7.7777777777777786</v>
      </c>
      <c r="F12" s="4"/>
      <c r="G12" s="2">
        <v>0.94354838709682598</v>
      </c>
      <c r="J12" t="s">
        <v>23</v>
      </c>
    </row>
    <row r="13" spans="1:13" ht="15" x14ac:dyDescent="0.25">
      <c r="A13" s="1">
        <v>1962</v>
      </c>
      <c r="B13" s="1">
        <v>22</v>
      </c>
      <c r="C13" s="1">
        <v>14</v>
      </c>
      <c r="D13" s="1">
        <v>19</v>
      </c>
      <c r="E13" s="2">
        <v>-7.5555555555555562</v>
      </c>
      <c r="F13" s="4"/>
      <c r="G13" s="2">
        <v>0.15322580645164408</v>
      </c>
    </row>
    <row r="14" spans="1:13" ht="15" x14ac:dyDescent="0.25">
      <c r="A14" s="1">
        <v>1963</v>
      </c>
      <c r="B14" s="1">
        <v>19</v>
      </c>
      <c r="C14" s="1">
        <v>12</v>
      </c>
      <c r="D14" s="1">
        <v>13</v>
      </c>
      <c r="E14" s="2">
        <v>-7.8888888888888893</v>
      </c>
      <c r="F14" s="4"/>
      <c r="G14" s="2">
        <v>1.5241935483871316</v>
      </c>
    </row>
    <row r="15" spans="1:13" ht="15" x14ac:dyDescent="0.25">
      <c r="A15" s="1">
        <v>1964</v>
      </c>
      <c r="B15" s="1">
        <v>25</v>
      </c>
      <c r="C15" s="1">
        <v>22</v>
      </c>
      <c r="D15" s="1">
        <v>23</v>
      </c>
      <c r="E15" s="2">
        <v>-10.333333333333334</v>
      </c>
      <c r="F15" s="4"/>
      <c r="G15" s="2">
        <v>-2.9241935483871089</v>
      </c>
    </row>
    <row r="16" spans="1:13" ht="15" x14ac:dyDescent="0.25">
      <c r="A16" s="1">
        <v>1965</v>
      </c>
      <c r="B16" s="1">
        <v>19</v>
      </c>
      <c r="C16" s="1">
        <v>16</v>
      </c>
      <c r="D16" s="1">
        <v>16</v>
      </c>
      <c r="E16" s="2">
        <v>-6.4444444444444455</v>
      </c>
      <c r="F16" s="4"/>
      <c r="G16" s="2">
        <v>0.55000000000001137</v>
      </c>
    </row>
    <row r="17" spans="1:7" ht="15" x14ac:dyDescent="0.25">
      <c r="A17" s="1">
        <v>1966</v>
      </c>
      <c r="B17" s="1">
        <v>22</v>
      </c>
      <c r="C17" s="1">
        <v>16</v>
      </c>
      <c r="D17" s="1">
        <v>18</v>
      </c>
      <c r="E17" s="2">
        <v>-9.3333333333333339</v>
      </c>
      <c r="F17" s="4"/>
      <c r="G17" s="2">
        <v>-3.4338709677418819</v>
      </c>
    </row>
    <row r="18" spans="1:7" ht="15" x14ac:dyDescent="0.25">
      <c r="A18" s="1">
        <v>1967</v>
      </c>
      <c r="B18" s="1">
        <v>13</v>
      </c>
      <c r="C18" s="1">
        <v>7</v>
      </c>
      <c r="D18" s="1">
        <v>7</v>
      </c>
      <c r="E18" s="2">
        <v>-5</v>
      </c>
      <c r="F18" s="4"/>
      <c r="G18" s="2">
        <v>2.3596774193548526</v>
      </c>
    </row>
    <row r="19" spans="1:7" ht="15" x14ac:dyDescent="0.25">
      <c r="A19" s="1">
        <v>1968</v>
      </c>
      <c r="B19" s="1">
        <v>21</v>
      </c>
      <c r="C19" s="1">
        <v>12</v>
      </c>
      <c r="D19" s="1">
        <v>14</v>
      </c>
      <c r="E19" s="2">
        <v>-9.7777777777777786</v>
      </c>
      <c r="F19" s="4"/>
      <c r="G19" s="2">
        <v>-0.41451612903227897</v>
      </c>
    </row>
    <row r="20" spans="1:7" ht="15" x14ac:dyDescent="0.25">
      <c r="A20" s="1">
        <v>1969</v>
      </c>
      <c r="B20" s="1">
        <v>13</v>
      </c>
      <c r="C20" s="1">
        <v>9</v>
      </c>
      <c r="D20" s="1">
        <v>11</v>
      </c>
      <c r="E20" s="2">
        <v>-5.7222222222222232</v>
      </c>
      <c r="F20" s="4"/>
      <c r="G20" s="2">
        <v>2.2145161290322335</v>
      </c>
    </row>
    <row r="21" spans="1:7" ht="15" x14ac:dyDescent="0.25">
      <c r="A21" s="1">
        <v>1970</v>
      </c>
      <c r="B21" s="1">
        <v>20</v>
      </c>
      <c r="C21" s="1">
        <v>16</v>
      </c>
      <c r="D21" s="1">
        <v>18</v>
      </c>
      <c r="E21" s="2">
        <v>-9.3888888888888893</v>
      </c>
      <c r="F21" s="3">
        <v>0.67200000000000004</v>
      </c>
      <c r="G21" s="2">
        <v>-0.51129032258063489</v>
      </c>
    </row>
    <row r="22" spans="1:7" ht="15" x14ac:dyDescent="0.25">
      <c r="A22" s="1">
        <v>1971</v>
      </c>
      <c r="B22" s="1">
        <v>29</v>
      </c>
      <c r="C22" s="1">
        <v>23</v>
      </c>
      <c r="D22" s="1">
        <v>25</v>
      </c>
      <c r="E22" s="2">
        <v>-10.611111111111112</v>
      </c>
      <c r="F22" s="3">
        <v>0.78400000000000003</v>
      </c>
      <c r="G22" s="2">
        <v>-1.5564516129032313</v>
      </c>
    </row>
    <row r="23" spans="1:7" ht="15" x14ac:dyDescent="0.25">
      <c r="A23" s="1">
        <v>1972</v>
      </c>
      <c r="B23" s="1">
        <v>24</v>
      </c>
      <c r="C23" s="1">
        <v>19</v>
      </c>
      <c r="D23" s="1">
        <v>21</v>
      </c>
      <c r="E23" s="2">
        <v>-11.166666666666668</v>
      </c>
      <c r="F23" s="3">
        <v>0.75</v>
      </c>
      <c r="G23" s="2">
        <v>-0.24677419354833319</v>
      </c>
    </row>
    <row r="24" spans="1:7" ht="15" x14ac:dyDescent="0.25">
      <c r="A24" s="1">
        <v>1973</v>
      </c>
      <c r="B24" s="1">
        <v>19</v>
      </c>
      <c r="C24" s="1">
        <v>12</v>
      </c>
      <c r="D24" s="1">
        <v>14</v>
      </c>
      <c r="E24" s="2">
        <v>-7.666666666666667</v>
      </c>
      <c r="F24" s="3">
        <v>0.747</v>
      </c>
      <c r="G24" s="2">
        <v>-2.1725806451613607</v>
      </c>
    </row>
    <row r="25" spans="1:7" ht="15" x14ac:dyDescent="0.25">
      <c r="A25" s="1">
        <v>1974</v>
      </c>
      <c r="B25" s="1">
        <v>15</v>
      </c>
      <c r="C25" s="1">
        <v>8</v>
      </c>
      <c r="D25" s="1">
        <v>10</v>
      </c>
      <c r="E25" s="2">
        <v>-6.2222222222222223</v>
      </c>
      <c r="F25" s="3">
        <v>0.56000000000000005</v>
      </c>
      <c r="G25" s="2">
        <v>2.333870967741916</v>
      </c>
    </row>
    <row r="26" spans="1:7" ht="15" x14ac:dyDescent="0.25">
      <c r="A26" s="1">
        <v>1975</v>
      </c>
      <c r="B26" s="1">
        <v>25</v>
      </c>
      <c r="C26" s="1">
        <v>19</v>
      </c>
      <c r="D26" s="1">
        <v>21</v>
      </c>
      <c r="E26" s="2">
        <v>-10.388888888888889</v>
      </c>
      <c r="F26" s="3">
        <v>0.75700000000000001</v>
      </c>
      <c r="G26" s="2">
        <v>-1.1338709677419274</v>
      </c>
    </row>
    <row r="27" spans="1:7" ht="15" x14ac:dyDescent="0.25">
      <c r="A27" s="1">
        <v>1976</v>
      </c>
      <c r="B27" s="1">
        <v>28</v>
      </c>
      <c r="C27" s="1">
        <v>23</v>
      </c>
      <c r="D27" s="1">
        <v>23</v>
      </c>
      <c r="E27" s="2">
        <v>-12.388888888888889</v>
      </c>
      <c r="F27" s="3">
        <v>0.72699999999999998</v>
      </c>
      <c r="G27" s="2">
        <v>-1.8983870967741154</v>
      </c>
    </row>
    <row r="28" spans="1:7" ht="15" x14ac:dyDescent="0.25">
      <c r="A28" s="1">
        <v>1977</v>
      </c>
      <c r="B28" s="1">
        <v>25</v>
      </c>
      <c r="C28" s="1">
        <v>21</v>
      </c>
      <c r="D28" s="1">
        <v>23</v>
      </c>
      <c r="E28" s="2">
        <v>-12.611111111111111</v>
      </c>
      <c r="F28" s="3">
        <v>0.69099999999999995</v>
      </c>
      <c r="G28" s="2">
        <v>-1.7693548387096598</v>
      </c>
    </row>
    <row r="29" spans="1:7" ht="15" x14ac:dyDescent="0.25">
      <c r="A29" s="1">
        <v>1978</v>
      </c>
      <c r="B29" s="1">
        <v>20</v>
      </c>
      <c r="C29" s="1">
        <v>15</v>
      </c>
      <c r="D29" s="1">
        <v>15</v>
      </c>
      <c r="E29" s="2">
        <v>-4</v>
      </c>
      <c r="F29" s="3">
        <v>0.61199999999999999</v>
      </c>
      <c r="G29" s="2">
        <v>2.4016129032258391</v>
      </c>
    </row>
    <row r="30" spans="1:7" ht="15" x14ac:dyDescent="0.25">
      <c r="A30" s="1">
        <v>1979</v>
      </c>
      <c r="B30" s="1">
        <v>16</v>
      </c>
      <c r="C30" s="1">
        <v>11</v>
      </c>
      <c r="D30" s="1">
        <v>11</v>
      </c>
      <c r="E30" s="2">
        <v>-3.6111111111111112</v>
      </c>
      <c r="F30" s="3">
        <v>0.23100000000000001</v>
      </c>
      <c r="G30" s="2">
        <v>2.2080645161290136</v>
      </c>
    </row>
    <row r="31" spans="1:7" ht="15" x14ac:dyDescent="0.25">
      <c r="A31" s="1">
        <v>1980</v>
      </c>
      <c r="B31" s="1">
        <v>18</v>
      </c>
      <c r="C31" s="1">
        <v>9</v>
      </c>
      <c r="D31" s="1">
        <v>14</v>
      </c>
      <c r="E31" s="2">
        <v>-4.5555555555555554</v>
      </c>
      <c r="F31" s="3">
        <v>0.437</v>
      </c>
      <c r="G31" s="2">
        <v>2.5016129032258618</v>
      </c>
    </row>
    <row r="32" spans="1:7" ht="15" x14ac:dyDescent="0.25">
      <c r="A32" s="1">
        <v>1981</v>
      </c>
      <c r="B32" s="1">
        <v>14</v>
      </c>
      <c r="C32" s="1">
        <v>5</v>
      </c>
      <c r="D32" s="1">
        <v>8</v>
      </c>
      <c r="E32" s="2">
        <v>-4.2777777777777777</v>
      </c>
      <c r="F32" s="3">
        <v>0.307</v>
      </c>
      <c r="G32" s="2">
        <v>2.7790322580645466</v>
      </c>
    </row>
    <row r="33" spans="1:7" ht="15" x14ac:dyDescent="0.25">
      <c r="A33" s="1">
        <v>1982</v>
      </c>
      <c r="B33" s="1">
        <v>22</v>
      </c>
      <c r="C33" s="1">
        <v>13</v>
      </c>
      <c r="D33" s="1">
        <v>17</v>
      </c>
      <c r="E33" s="2">
        <v>-10.944444444444445</v>
      </c>
      <c r="F33" s="3">
        <v>0.66600000000000004</v>
      </c>
      <c r="G33" s="2">
        <v>-1.6725806451613039</v>
      </c>
    </row>
    <row r="34" spans="1:7" ht="15" x14ac:dyDescent="0.25">
      <c r="A34" s="1">
        <v>1983</v>
      </c>
      <c r="B34" s="1">
        <v>11</v>
      </c>
      <c r="C34" s="1">
        <v>5</v>
      </c>
      <c r="D34" s="1">
        <v>6</v>
      </c>
      <c r="E34" s="2">
        <v>-3.8888888888888893</v>
      </c>
      <c r="F34" s="3">
        <v>0.45900000000000002</v>
      </c>
      <c r="G34" s="2">
        <v>0.36935483870956887</v>
      </c>
    </row>
    <row r="35" spans="1:7" ht="15" x14ac:dyDescent="0.25">
      <c r="A35" s="1">
        <v>1984</v>
      </c>
      <c r="B35" s="1">
        <v>23</v>
      </c>
      <c r="C35" s="1">
        <v>15</v>
      </c>
      <c r="D35" s="1">
        <v>18</v>
      </c>
      <c r="E35" s="2">
        <v>-10.944444444444445</v>
      </c>
      <c r="F35" s="3">
        <v>0.70599999999999996</v>
      </c>
      <c r="G35" s="2">
        <v>-2.4145161290322221</v>
      </c>
    </row>
    <row r="36" spans="1:7" ht="15" x14ac:dyDescent="0.25">
      <c r="A36" s="1">
        <v>1985</v>
      </c>
      <c r="B36" s="1">
        <v>30</v>
      </c>
      <c r="C36" s="1">
        <v>23</v>
      </c>
      <c r="D36" s="1">
        <v>26</v>
      </c>
      <c r="E36" s="2">
        <v>-17.055555555555557</v>
      </c>
      <c r="F36" s="3">
        <v>0.746</v>
      </c>
      <c r="G36" s="2">
        <v>-1.1833333333333371</v>
      </c>
    </row>
    <row r="37" spans="1:7" ht="15" x14ac:dyDescent="0.25">
      <c r="A37" s="1">
        <v>1986</v>
      </c>
      <c r="B37" s="1">
        <v>21</v>
      </c>
      <c r="C37" s="1">
        <v>17</v>
      </c>
      <c r="D37" s="1">
        <v>18</v>
      </c>
      <c r="E37" s="2">
        <v>-11.055555555555555</v>
      </c>
      <c r="F37" s="3">
        <v>0.62</v>
      </c>
      <c r="G37" s="2">
        <v>-0.28225806451604285</v>
      </c>
    </row>
    <row r="38" spans="1:7" ht="15" x14ac:dyDescent="0.25">
      <c r="A38" s="1">
        <v>1987</v>
      </c>
      <c r="B38" s="1">
        <v>24</v>
      </c>
      <c r="C38" s="1">
        <v>14</v>
      </c>
      <c r="D38" s="1">
        <v>18</v>
      </c>
      <c r="E38" s="2">
        <v>-7.5</v>
      </c>
      <c r="F38" s="3">
        <v>0.63300000000000001</v>
      </c>
      <c r="G38" s="2">
        <v>-0.44677419354837866</v>
      </c>
    </row>
    <row r="39" spans="1:7" ht="15" x14ac:dyDescent="0.25">
      <c r="A39" s="1">
        <v>1988</v>
      </c>
      <c r="B39" s="1">
        <v>20</v>
      </c>
      <c r="C39" s="1">
        <v>9</v>
      </c>
      <c r="D39" s="1">
        <v>12</v>
      </c>
      <c r="E39" s="2">
        <v>-5.0555555555555562</v>
      </c>
      <c r="F39" s="3">
        <v>0.54200000000000004</v>
      </c>
      <c r="G39" s="2">
        <v>0.70161290322579362</v>
      </c>
    </row>
    <row r="40" spans="1:7" ht="15" x14ac:dyDescent="0.25">
      <c r="A40" s="1">
        <v>1989</v>
      </c>
      <c r="B40" s="1">
        <v>19</v>
      </c>
      <c r="C40" s="1">
        <v>13</v>
      </c>
      <c r="D40" s="1">
        <v>15</v>
      </c>
      <c r="E40" s="2">
        <v>-4.1111111111111107</v>
      </c>
      <c r="F40" s="3">
        <v>0.38800000000000001</v>
      </c>
      <c r="G40" s="2">
        <v>-0.39516129032256231</v>
      </c>
    </row>
    <row r="41" spans="1:7" ht="15" x14ac:dyDescent="0.25">
      <c r="A41" s="1">
        <v>1990</v>
      </c>
      <c r="B41" s="1">
        <v>19</v>
      </c>
      <c r="C41" s="1">
        <v>14</v>
      </c>
      <c r="D41" s="1">
        <v>14</v>
      </c>
      <c r="E41" s="2">
        <v>-3.3333333333333335</v>
      </c>
      <c r="F41" s="3">
        <v>0.36899999999999999</v>
      </c>
      <c r="G41" s="2">
        <v>0.20483870967740359</v>
      </c>
    </row>
    <row r="42" spans="1:7" ht="15" x14ac:dyDescent="0.25">
      <c r="A42" s="1">
        <v>1991</v>
      </c>
      <c r="B42" s="1">
        <v>19</v>
      </c>
      <c r="C42" s="1">
        <v>10</v>
      </c>
      <c r="D42" s="1">
        <v>13</v>
      </c>
      <c r="E42" s="2">
        <v>-3.8888888888888893</v>
      </c>
      <c r="F42" s="3">
        <v>0.48299999999999998</v>
      </c>
      <c r="G42" s="2">
        <v>0.78548387096776651</v>
      </c>
    </row>
    <row r="43" spans="1:7" ht="15" x14ac:dyDescent="0.25">
      <c r="A43" s="1">
        <v>1992</v>
      </c>
      <c r="B43" s="1">
        <v>28</v>
      </c>
      <c r="C43" s="1">
        <v>19</v>
      </c>
      <c r="D43" s="1">
        <v>22</v>
      </c>
      <c r="E43" s="2">
        <v>-5.7222222222222232</v>
      </c>
      <c r="F43" s="3">
        <v>0.69699999999999995</v>
      </c>
      <c r="G43" s="2">
        <v>-2.9919354838710319</v>
      </c>
    </row>
    <row r="44" spans="1:7" ht="15" x14ac:dyDescent="0.25">
      <c r="A44" s="1">
        <v>1993</v>
      </c>
      <c r="B44" s="1">
        <v>18</v>
      </c>
      <c r="C44" s="1">
        <v>9</v>
      </c>
      <c r="D44" s="1">
        <v>12</v>
      </c>
      <c r="E44" s="2">
        <v>-2.4444444444444438</v>
      </c>
      <c r="F44" s="3">
        <v>0.51300000000000001</v>
      </c>
      <c r="G44" s="2">
        <v>0.94354838709671185</v>
      </c>
    </row>
    <row r="45" spans="1:7" ht="15" x14ac:dyDescent="0.25">
      <c r="A45" s="1">
        <v>1994</v>
      </c>
      <c r="B45" s="1">
        <v>19</v>
      </c>
      <c r="C45" s="1">
        <v>13</v>
      </c>
      <c r="D45" s="1">
        <v>16</v>
      </c>
      <c r="E45" s="2">
        <v>-7.0000000000000009</v>
      </c>
      <c r="F45" s="3">
        <v>0.63200000000000001</v>
      </c>
      <c r="G45" s="2">
        <v>0.60483870967743769</v>
      </c>
    </row>
    <row r="46" spans="1:7" ht="15" x14ac:dyDescent="0.25">
      <c r="A46" s="1">
        <v>1995</v>
      </c>
      <c r="B46" s="1">
        <v>17</v>
      </c>
      <c r="C46" s="1">
        <v>9</v>
      </c>
      <c r="D46" s="1">
        <v>11</v>
      </c>
      <c r="E46" s="2">
        <v>-3.5000000000000004</v>
      </c>
      <c r="F46" s="3">
        <v>0.498</v>
      </c>
      <c r="G46" s="2">
        <v>0.39838709677422912</v>
      </c>
    </row>
    <row r="47" spans="1:7" ht="15" x14ac:dyDescent="0.25">
      <c r="A47" s="1">
        <v>1996</v>
      </c>
      <c r="B47" s="1">
        <v>10</v>
      </c>
      <c r="C47" s="1">
        <v>6</v>
      </c>
      <c r="D47" s="1">
        <v>8</v>
      </c>
      <c r="E47" s="2">
        <v>-5.8888888888888902</v>
      </c>
      <c r="F47" s="3">
        <v>0.33700000000000002</v>
      </c>
      <c r="G47" s="2">
        <v>0.83387096774202973</v>
      </c>
    </row>
    <row r="48" spans="1:7" ht="15" x14ac:dyDescent="0.25">
      <c r="A48" s="1">
        <v>1997</v>
      </c>
      <c r="B48" s="1">
        <v>19</v>
      </c>
      <c r="C48" s="1">
        <v>11</v>
      </c>
      <c r="D48" s="1">
        <v>14</v>
      </c>
      <c r="E48" s="2">
        <v>-2.9444444444444451</v>
      </c>
      <c r="F48" s="3">
        <v>0.496</v>
      </c>
      <c r="G48" s="2">
        <v>0.38548387096784609</v>
      </c>
    </row>
    <row r="49" spans="1:7" ht="15" x14ac:dyDescent="0.25">
      <c r="A49" s="1">
        <v>1998</v>
      </c>
      <c r="B49" s="1">
        <v>27</v>
      </c>
      <c r="C49" s="1">
        <v>16</v>
      </c>
      <c r="D49" s="1">
        <v>21</v>
      </c>
      <c r="E49" s="2">
        <v>-3.3333333333333335</v>
      </c>
      <c r="F49" s="3">
        <v>0.32600000000000001</v>
      </c>
      <c r="G49" s="2">
        <v>-0.35645161290318583</v>
      </c>
    </row>
    <row r="50" spans="1:7" ht="15" x14ac:dyDescent="0.25">
      <c r="A50" s="1">
        <v>1999</v>
      </c>
      <c r="B50" s="1">
        <v>25</v>
      </c>
      <c r="C50" s="1">
        <v>21</v>
      </c>
      <c r="D50" s="1">
        <v>22</v>
      </c>
      <c r="E50" s="2">
        <v>-8.2777777777777768</v>
      </c>
      <c r="F50" s="3">
        <v>0.67</v>
      </c>
      <c r="G50" s="2">
        <v>-2.414516129032279</v>
      </c>
    </row>
    <row r="51" spans="1:7" ht="15" x14ac:dyDescent="0.25">
      <c r="A51" s="1">
        <v>2000</v>
      </c>
      <c r="B51" s="1">
        <v>25</v>
      </c>
      <c r="C51" s="1">
        <v>17</v>
      </c>
      <c r="D51" s="1">
        <v>18</v>
      </c>
      <c r="E51" s="2">
        <v>-5.9444444444444446</v>
      </c>
      <c r="F51" s="3">
        <v>0.55500000000000005</v>
      </c>
      <c r="G51" s="2">
        <v>-1.4790322580645352</v>
      </c>
    </row>
    <row r="52" spans="1:7" ht="15" x14ac:dyDescent="0.25">
      <c r="A52" s="1">
        <v>2001</v>
      </c>
      <c r="B52" s="1">
        <v>25</v>
      </c>
      <c r="C52" s="1">
        <v>15</v>
      </c>
      <c r="D52" s="1">
        <v>21</v>
      </c>
      <c r="E52" s="2">
        <v>-5.6111111111111125</v>
      </c>
      <c r="F52" s="3">
        <v>0.69599999999999995</v>
      </c>
      <c r="G52" s="2">
        <v>-3.833870967741916</v>
      </c>
    </row>
    <row r="53" spans="1:7" ht="15" x14ac:dyDescent="0.25">
      <c r="A53" s="1">
        <v>2002</v>
      </c>
      <c r="B53" s="1">
        <v>20</v>
      </c>
      <c r="C53" s="1">
        <v>12</v>
      </c>
      <c r="D53" s="1">
        <v>13</v>
      </c>
      <c r="E53" s="2">
        <v>-6.7222222222222232</v>
      </c>
      <c r="F53" s="3">
        <v>0.253</v>
      </c>
      <c r="G53" s="2">
        <v>-3.0645161290351552E-2</v>
      </c>
    </row>
    <row r="54" spans="1:7" ht="15" x14ac:dyDescent="0.25">
      <c r="A54" s="1">
        <v>2003</v>
      </c>
      <c r="B54" s="1">
        <v>15</v>
      </c>
      <c r="C54" s="1">
        <v>5</v>
      </c>
      <c r="D54" s="1">
        <v>10</v>
      </c>
      <c r="E54" s="2">
        <v>-3.2777777777777772</v>
      </c>
      <c r="F54" s="3">
        <v>0.39</v>
      </c>
      <c r="G54" s="2">
        <v>0.78225806451615654</v>
      </c>
    </row>
    <row r="55" spans="1:7" ht="15" x14ac:dyDescent="0.25">
      <c r="A55" s="1">
        <v>2004</v>
      </c>
      <c r="B55" s="1">
        <v>17</v>
      </c>
      <c r="C55" s="1">
        <v>10</v>
      </c>
      <c r="D55" s="1">
        <v>12</v>
      </c>
      <c r="E55" s="2">
        <v>-1.6666666666666667</v>
      </c>
      <c r="F55" s="3">
        <v>0.372</v>
      </c>
      <c r="G55" s="2">
        <v>1.0919354838709978</v>
      </c>
    </row>
    <row r="56" spans="1:7" x14ac:dyDescent="0.3">
      <c r="A56" s="1">
        <v>2005</v>
      </c>
      <c r="B56" s="1">
        <v>23</v>
      </c>
      <c r="C56" s="1">
        <v>13</v>
      </c>
      <c r="D56" s="1">
        <v>17</v>
      </c>
      <c r="E56" s="2">
        <v>-9.2222222222222232</v>
      </c>
      <c r="F56" s="3">
        <v>0.56899999999999995</v>
      </c>
      <c r="G56" s="2">
        <v>-0.65322580645153039</v>
      </c>
    </row>
    <row r="57" spans="1:7" x14ac:dyDescent="0.3">
      <c r="A57" s="1">
        <v>2006</v>
      </c>
      <c r="B57" s="1">
        <v>24</v>
      </c>
      <c r="C57" s="1">
        <v>17</v>
      </c>
      <c r="D57" s="1">
        <v>20</v>
      </c>
      <c r="E57" s="2">
        <v>-10.944444444444445</v>
      </c>
      <c r="F57" s="3">
        <v>0.63800000000000001</v>
      </c>
      <c r="G57" s="2">
        <v>-0.89516129032261915</v>
      </c>
    </row>
    <row r="58" spans="1:7" x14ac:dyDescent="0.3">
      <c r="A58" s="1">
        <v>2007</v>
      </c>
      <c r="B58" s="1">
        <v>22</v>
      </c>
      <c r="C58" s="1">
        <v>15</v>
      </c>
      <c r="D58" s="1">
        <v>17</v>
      </c>
      <c r="E58" s="2">
        <v>-2.8333333333333344</v>
      </c>
      <c r="F58" s="3">
        <v>0.6</v>
      </c>
      <c r="G58" s="2">
        <v>-0.78225806451604285</v>
      </c>
    </row>
    <row r="59" spans="1:7" x14ac:dyDescent="0.3">
      <c r="A59" s="1">
        <v>2008</v>
      </c>
      <c r="B59" s="1">
        <v>26</v>
      </c>
      <c r="C59" s="1">
        <v>16</v>
      </c>
      <c r="D59" s="1">
        <v>19</v>
      </c>
      <c r="E59" s="2">
        <v>-9.3888888888888893</v>
      </c>
      <c r="F59" s="3">
        <v>0.68300000000000005</v>
      </c>
      <c r="G59" s="2">
        <v>-1.6629032258064171</v>
      </c>
    </row>
    <row r="60" spans="1:7" x14ac:dyDescent="0.3">
      <c r="A60" s="1">
        <v>2009</v>
      </c>
      <c r="B60" s="1">
        <v>22</v>
      </c>
      <c r="C60" s="1">
        <v>14</v>
      </c>
      <c r="D60" s="1">
        <v>16</v>
      </c>
      <c r="E60" s="2">
        <v>-8.6111111111111107</v>
      </c>
      <c r="F60" s="3">
        <v>0.67600000000000005</v>
      </c>
      <c r="G60" s="2">
        <v>-0.99838709677396764</v>
      </c>
    </row>
    <row r="61" spans="1:7" x14ac:dyDescent="0.3">
      <c r="A61" s="1">
        <v>2010</v>
      </c>
      <c r="B61" s="1">
        <v>25</v>
      </c>
      <c r="C61" s="1">
        <v>17</v>
      </c>
      <c r="D61" s="1">
        <v>19</v>
      </c>
      <c r="E61" s="2">
        <v>-6.666666666666667</v>
      </c>
      <c r="F61" s="3">
        <v>0.75900000000000001</v>
      </c>
      <c r="G61" s="2">
        <v>-1.8760869565217604</v>
      </c>
    </row>
    <row r="62" spans="1:7" x14ac:dyDescent="0.3">
      <c r="A62" s="1">
        <v>2011</v>
      </c>
      <c r="B62" s="1">
        <v>21</v>
      </c>
      <c r="C62" s="1">
        <v>15</v>
      </c>
      <c r="D62" s="1">
        <v>16</v>
      </c>
      <c r="E62" s="2">
        <v>-7.8518518518518521</v>
      </c>
      <c r="F62" s="3">
        <v>0.52</v>
      </c>
      <c r="G62" s="2">
        <v>-1.5099999999999909</v>
      </c>
    </row>
    <row r="63" spans="1:7" x14ac:dyDescent="0.3">
      <c r="A63" s="1">
        <v>2012</v>
      </c>
      <c r="B63" s="1">
        <v>32</v>
      </c>
      <c r="C63" s="1">
        <v>22</v>
      </c>
      <c r="D63" s="1">
        <v>26</v>
      </c>
      <c r="E63" s="2">
        <v>-6.34</v>
      </c>
      <c r="F63" s="3">
        <v>0.753</v>
      </c>
      <c r="G63" s="2">
        <v>-3.47</v>
      </c>
    </row>
    <row r="64" spans="1:7" x14ac:dyDescent="0.3">
      <c r="A64" s="1">
        <v>2013</v>
      </c>
      <c r="B64" s="1">
        <v>28</v>
      </c>
      <c r="C64" s="1">
        <v>21</v>
      </c>
      <c r="D64" s="1">
        <v>23</v>
      </c>
      <c r="E64" s="2">
        <v>-9.1999999999999993</v>
      </c>
      <c r="F64" s="3">
        <v>0.7</v>
      </c>
      <c r="G64" s="2">
        <v>-3.71</v>
      </c>
    </row>
    <row r="65" spans="1:11" x14ac:dyDescent="0.3">
      <c r="A65" s="8">
        <v>2014</v>
      </c>
      <c r="B65" s="8">
        <v>21</v>
      </c>
      <c r="C65" s="8">
        <v>12</v>
      </c>
      <c r="D65" s="8">
        <v>14</v>
      </c>
      <c r="E65" s="10">
        <v>-2</v>
      </c>
      <c r="F65" s="9">
        <v>0.36499999999999999</v>
      </c>
      <c r="G65" s="10">
        <v>-0.56000000000000005</v>
      </c>
    </row>
    <row r="66" spans="1:11" x14ac:dyDescent="0.3">
      <c r="A66" s="8">
        <v>2015</v>
      </c>
      <c r="E66" s="29">
        <f>(21.4-32)*(100/(212-32))</f>
        <v>-5.8888888888888902</v>
      </c>
      <c r="J66">
        <f>100/(212-32)</f>
        <v>0.55555555555555558</v>
      </c>
      <c r="K66">
        <f>5/9</f>
        <v>0.55555555555555558</v>
      </c>
    </row>
    <row r="67" spans="1:11" x14ac:dyDescent="0.3">
      <c r="E67" s="10">
        <f>21.4</f>
        <v>21.4</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61"/>
  <sheetViews>
    <sheetView workbookViewId="0">
      <selection activeCell="O16" sqref="O16"/>
    </sheetView>
  </sheetViews>
  <sheetFormatPr defaultRowHeight="14.4" x14ac:dyDescent="0.3"/>
  <sheetData>
    <row r="3" spans="1:10" x14ac:dyDescent="0.3">
      <c r="A3" t="s">
        <v>33</v>
      </c>
    </row>
    <row r="4" spans="1:10" x14ac:dyDescent="0.3">
      <c r="A4" t="s">
        <v>34</v>
      </c>
    </row>
    <row r="5" spans="1:10" x14ac:dyDescent="0.3">
      <c r="A5" t="s">
        <v>32</v>
      </c>
    </row>
    <row r="9" spans="1:10" ht="15" thickBot="1" x14ac:dyDescent="0.35"/>
    <row r="10" spans="1:10" ht="15" thickBot="1" x14ac:dyDescent="0.35">
      <c r="A10" s="11" t="s">
        <v>24</v>
      </c>
      <c r="B10" s="11" t="s">
        <v>25</v>
      </c>
      <c r="C10" s="11" t="s">
        <v>26</v>
      </c>
      <c r="D10" s="11" t="s">
        <v>27</v>
      </c>
      <c r="E10" s="11" t="s">
        <v>28</v>
      </c>
      <c r="F10" s="11" t="s">
        <v>29</v>
      </c>
      <c r="G10" s="11" t="s">
        <v>30</v>
      </c>
      <c r="H10" s="11" t="s">
        <v>31</v>
      </c>
      <c r="I10" s="12"/>
      <c r="J10" s="13"/>
    </row>
    <row r="11" spans="1:10" ht="15" thickBot="1" x14ac:dyDescent="0.35">
      <c r="A11" s="14">
        <v>41791</v>
      </c>
      <c r="B11" s="15">
        <v>0.86</v>
      </c>
      <c r="C11" s="15">
        <v>0</v>
      </c>
      <c r="D11" s="15">
        <v>0</v>
      </c>
      <c r="E11" s="15">
        <v>0.56000000000000005</v>
      </c>
      <c r="F11" s="15">
        <v>0</v>
      </c>
      <c r="G11" s="15">
        <v>0</v>
      </c>
      <c r="H11" s="15">
        <v>2.25</v>
      </c>
      <c r="I11" s="13"/>
      <c r="J11" s="15">
        <v>6.2070961205663001E-2</v>
      </c>
    </row>
    <row r="12" spans="1:10" ht="15" thickBot="1" x14ac:dyDescent="0.35">
      <c r="A12" s="14">
        <v>41792</v>
      </c>
      <c r="B12" s="15">
        <v>1.31</v>
      </c>
      <c r="C12" s="15">
        <v>0</v>
      </c>
      <c r="D12" s="15">
        <v>0</v>
      </c>
      <c r="E12" s="15">
        <v>0.7</v>
      </c>
      <c r="F12" s="15">
        <v>0</v>
      </c>
      <c r="G12" s="15">
        <v>0</v>
      </c>
      <c r="H12" s="15">
        <v>2.79</v>
      </c>
      <c r="I12" s="13"/>
      <c r="J12" s="15">
        <v>7.7013970394E-2</v>
      </c>
    </row>
    <row r="13" spans="1:10" ht="15" thickBot="1" x14ac:dyDescent="0.35">
      <c r="A13" s="14">
        <v>41793</v>
      </c>
      <c r="B13" s="15">
        <v>1.79</v>
      </c>
      <c r="C13" s="15">
        <v>0</v>
      </c>
      <c r="D13" s="15">
        <v>0</v>
      </c>
      <c r="E13" s="15">
        <v>0.9</v>
      </c>
      <c r="F13" s="15">
        <v>0</v>
      </c>
      <c r="G13" s="15">
        <v>0</v>
      </c>
      <c r="H13" s="15">
        <v>3.06</v>
      </c>
      <c r="I13" s="13"/>
      <c r="J13" s="15">
        <v>8.4485474974375002E-2</v>
      </c>
    </row>
    <row r="14" spans="1:10" ht="15" thickBot="1" x14ac:dyDescent="0.35">
      <c r="A14" s="14">
        <v>41794</v>
      </c>
      <c r="B14" s="15">
        <v>2.84</v>
      </c>
      <c r="C14" s="15">
        <v>0</v>
      </c>
      <c r="D14" s="15">
        <v>0</v>
      </c>
      <c r="E14" s="15">
        <v>1.18</v>
      </c>
      <c r="F14" s="15">
        <v>0</v>
      </c>
      <c r="G14" s="15">
        <v>0</v>
      </c>
      <c r="H14" s="15">
        <v>3.27</v>
      </c>
      <c r="I14" s="13"/>
      <c r="J14" s="15">
        <v>9.0232786187926003E-2</v>
      </c>
    </row>
    <row r="15" spans="1:10" ht="15" thickBot="1" x14ac:dyDescent="0.35">
      <c r="A15" s="14">
        <v>41795</v>
      </c>
      <c r="B15" s="15">
        <v>3.5</v>
      </c>
      <c r="C15" s="15">
        <v>0</v>
      </c>
      <c r="D15" s="15">
        <v>0</v>
      </c>
      <c r="E15" s="15">
        <v>1.49</v>
      </c>
      <c r="F15" s="15">
        <v>0</v>
      </c>
      <c r="G15" s="15">
        <v>0</v>
      </c>
      <c r="H15" s="15">
        <v>3.35</v>
      </c>
      <c r="I15" s="13"/>
      <c r="J15" s="15">
        <v>9.2531710695416006E-2</v>
      </c>
    </row>
    <row r="16" spans="1:10" ht="15" thickBot="1" x14ac:dyDescent="0.35">
      <c r="A16" s="14">
        <v>41796</v>
      </c>
      <c r="B16" s="15">
        <v>5.24</v>
      </c>
      <c r="C16" s="15">
        <v>0</v>
      </c>
      <c r="D16" s="15">
        <v>0</v>
      </c>
      <c r="E16" s="15">
        <v>1.71</v>
      </c>
      <c r="F16" s="15">
        <v>0</v>
      </c>
      <c r="G16" s="15">
        <v>0</v>
      </c>
      <c r="H16" s="15">
        <v>3.63</v>
      </c>
      <c r="I16" s="13"/>
      <c r="J16" s="15">
        <v>0.10000321527578999</v>
      </c>
    </row>
    <row r="17" spans="1:10" ht="15" thickBot="1" x14ac:dyDescent="0.35">
      <c r="A17" s="14">
        <v>41797</v>
      </c>
      <c r="B17" s="15">
        <v>7.65</v>
      </c>
      <c r="C17" s="15">
        <v>0</v>
      </c>
      <c r="D17" s="15">
        <v>0</v>
      </c>
      <c r="E17" s="15">
        <v>2.27</v>
      </c>
      <c r="F17" s="15">
        <v>0</v>
      </c>
      <c r="G17" s="15">
        <v>0</v>
      </c>
      <c r="H17" s="15">
        <v>4.42</v>
      </c>
      <c r="I17" s="13"/>
      <c r="J17" s="15">
        <v>0.121842997931423</v>
      </c>
    </row>
    <row r="18" spans="1:10" ht="15" thickBot="1" x14ac:dyDescent="0.35">
      <c r="A18" s="14">
        <v>41798</v>
      </c>
      <c r="B18" s="15">
        <v>10.7</v>
      </c>
      <c r="C18" s="15">
        <v>0</v>
      </c>
      <c r="D18" s="15">
        <v>0</v>
      </c>
      <c r="E18" s="15">
        <v>2.76</v>
      </c>
      <c r="F18" s="15">
        <v>0</v>
      </c>
      <c r="G18" s="15">
        <v>0</v>
      </c>
      <c r="H18" s="15">
        <v>4.92</v>
      </c>
      <c r="I18" s="13"/>
      <c r="J18" s="15">
        <v>0.13563654486601501</v>
      </c>
    </row>
    <row r="19" spans="1:10" ht="15" thickBot="1" x14ac:dyDescent="0.35">
      <c r="A19" s="14">
        <v>41799</v>
      </c>
      <c r="B19" s="15">
        <v>13.71</v>
      </c>
      <c r="C19" s="15">
        <v>0</v>
      </c>
      <c r="D19" s="15">
        <v>0.01</v>
      </c>
      <c r="E19" s="15">
        <v>3.27</v>
      </c>
      <c r="F19" s="15">
        <v>0</v>
      </c>
      <c r="G19" s="15">
        <v>0</v>
      </c>
      <c r="H19" s="15">
        <v>5</v>
      </c>
      <c r="I19" s="13"/>
      <c r="J19" s="15">
        <v>0.13793546934591799</v>
      </c>
    </row>
    <row r="20" spans="1:10" ht="15" thickBot="1" x14ac:dyDescent="0.35">
      <c r="A20" s="14">
        <v>41800</v>
      </c>
      <c r="B20" s="15">
        <v>15.8</v>
      </c>
      <c r="C20" s="15">
        <v>0</v>
      </c>
      <c r="D20" s="15">
        <v>0.17</v>
      </c>
      <c r="E20" s="15">
        <v>3.91</v>
      </c>
      <c r="F20" s="15">
        <v>0</v>
      </c>
      <c r="G20" s="15">
        <v>0</v>
      </c>
      <c r="H20" s="15">
        <v>5.08</v>
      </c>
      <c r="I20" s="13"/>
      <c r="J20" s="15">
        <v>0.14023439382582101</v>
      </c>
    </row>
    <row r="21" spans="1:10" ht="15" thickBot="1" x14ac:dyDescent="0.35">
      <c r="A21" s="14">
        <v>41801</v>
      </c>
      <c r="B21" s="15">
        <v>16.63</v>
      </c>
      <c r="C21" s="15">
        <v>0</v>
      </c>
      <c r="D21" s="15">
        <v>0.19</v>
      </c>
      <c r="E21" s="15">
        <v>4.6500000000000004</v>
      </c>
      <c r="F21" s="15">
        <v>0.01</v>
      </c>
      <c r="G21" s="15">
        <v>0</v>
      </c>
      <c r="H21" s="15">
        <v>5.38</v>
      </c>
      <c r="I21" s="13"/>
      <c r="J21" s="15">
        <v>0.148280629546862</v>
      </c>
    </row>
    <row r="22" spans="1:10" ht="15" thickBot="1" x14ac:dyDescent="0.35">
      <c r="A22" s="16">
        <v>41802</v>
      </c>
      <c r="B22" s="17">
        <v>17.850000000000001</v>
      </c>
      <c r="C22" s="17">
        <v>0</v>
      </c>
      <c r="D22" s="17">
        <v>0.35</v>
      </c>
      <c r="E22" s="17">
        <v>5.39</v>
      </c>
      <c r="F22" s="17">
        <v>0.01</v>
      </c>
      <c r="G22" s="17">
        <v>0</v>
      </c>
      <c r="H22" s="17">
        <v>6.92</v>
      </c>
      <c r="I22" s="18">
        <v>0.15</v>
      </c>
      <c r="J22" s="17">
        <v>0.190810732604382</v>
      </c>
    </row>
    <row r="23" spans="1:10" ht="15" thickBot="1" x14ac:dyDescent="0.35">
      <c r="A23" s="14">
        <v>41803</v>
      </c>
      <c r="B23" s="15">
        <v>18.579999999999998</v>
      </c>
      <c r="C23" s="15">
        <v>0</v>
      </c>
      <c r="D23" s="15">
        <v>0.65</v>
      </c>
      <c r="E23" s="15">
        <v>6.14</v>
      </c>
      <c r="F23" s="15">
        <v>0.06</v>
      </c>
      <c r="G23" s="15">
        <v>0.01</v>
      </c>
      <c r="H23" s="15">
        <v>7.84</v>
      </c>
      <c r="I23" s="13"/>
      <c r="J23" s="15">
        <v>0.21627574232766</v>
      </c>
    </row>
    <row r="24" spans="1:10" ht="15" thickBot="1" x14ac:dyDescent="0.35">
      <c r="A24" s="19">
        <v>41804</v>
      </c>
      <c r="B24" s="20">
        <v>18.8</v>
      </c>
      <c r="C24" s="20">
        <v>0</v>
      </c>
      <c r="D24" s="20">
        <v>1.39</v>
      </c>
      <c r="E24" s="20">
        <v>7.06</v>
      </c>
      <c r="F24" s="20">
        <v>0.09</v>
      </c>
      <c r="G24" s="20">
        <v>0.02</v>
      </c>
      <c r="H24" s="20">
        <v>9.25</v>
      </c>
      <c r="I24" s="21">
        <v>0.25</v>
      </c>
      <c r="J24" s="20">
        <v>0.25514846550445602</v>
      </c>
    </row>
    <row r="25" spans="1:10" ht="15" thickBot="1" x14ac:dyDescent="0.35">
      <c r="A25" s="14">
        <v>41805</v>
      </c>
      <c r="B25" s="15">
        <v>19.62</v>
      </c>
      <c r="C25" s="15">
        <v>0</v>
      </c>
      <c r="D25" s="15">
        <v>1.86</v>
      </c>
      <c r="E25" s="15">
        <v>7.93</v>
      </c>
      <c r="F25" s="15">
        <v>0.1</v>
      </c>
      <c r="G25" s="15">
        <v>7.0000000000000007E-2</v>
      </c>
      <c r="H25" s="15">
        <v>10.5</v>
      </c>
      <c r="I25" s="13"/>
      <c r="J25" s="15">
        <v>0.28963233286852302</v>
      </c>
    </row>
    <row r="26" spans="1:10" ht="15" thickBot="1" x14ac:dyDescent="0.35">
      <c r="A26" s="14">
        <v>41806</v>
      </c>
      <c r="B26" s="15">
        <v>20.13</v>
      </c>
      <c r="C26" s="15">
        <v>0.03</v>
      </c>
      <c r="D26" s="15">
        <v>2.61</v>
      </c>
      <c r="E26" s="15">
        <v>8.81</v>
      </c>
      <c r="F26" s="15">
        <v>0.17</v>
      </c>
      <c r="G26" s="15">
        <v>0.24</v>
      </c>
      <c r="H26" s="15">
        <v>11.79</v>
      </c>
      <c r="I26" s="13"/>
      <c r="J26" s="15">
        <v>0.32526566254150902</v>
      </c>
    </row>
    <row r="27" spans="1:10" ht="15" thickBot="1" x14ac:dyDescent="0.35">
      <c r="A27" s="14">
        <v>41807</v>
      </c>
      <c r="B27" s="15">
        <v>20.89</v>
      </c>
      <c r="C27" s="15">
        <v>0.06</v>
      </c>
      <c r="D27" s="15">
        <v>3.52</v>
      </c>
      <c r="E27" s="15">
        <v>9.66</v>
      </c>
      <c r="F27" s="15">
        <v>0.33</v>
      </c>
      <c r="G27" s="15">
        <v>0.32</v>
      </c>
      <c r="H27" s="15">
        <v>13.42</v>
      </c>
      <c r="I27" s="13"/>
      <c r="J27" s="15">
        <v>0.37009469007893198</v>
      </c>
    </row>
    <row r="28" spans="1:10" ht="15" thickBot="1" x14ac:dyDescent="0.35">
      <c r="A28" s="14">
        <v>41808</v>
      </c>
      <c r="B28" s="15">
        <v>21.12</v>
      </c>
      <c r="C28" s="15">
        <v>0.28999999999999998</v>
      </c>
      <c r="D28" s="15">
        <v>4.3099999999999996</v>
      </c>
      <c r="E28" s="15">
        <v>10.43</v>
      </c>
      <c r="F28" s="15">
        <v>0.47</v>
      </c>
      <c r="G28" s="15">
        <v>0.45</v>
      </c>
      <c r="H28" s="15">
        <v>14.92</v>
      </c>
      <c r="I28" s="13"/>
      <c r="J28" s="15">
        <v>0.41147533088270699</v>
      </c>
    </row>
    <row r="29" spans="1:10" ht="15" thickBot="1" x14ac:dyDescent="0.35">
      <c r="A29" s="14">
        <v>41809</v>
      </c>
      <c r="B29" s="15">
        <v>21.97</v>
      </c>
      <c r="C29" s="15">
        <v>0.44</v>
      </c>
      <c r="D29" s="15">
        <v>5.07</v>
      </c>
      <c r="E29" s="15">
        <v>11.38</v>
      </c>
      <c r="F29" s="15">
        <v>0.59</v>
      </c>
      <c r="G29" s="15">
        <v>0.63</v>
      </c>
      <c r="H29" s="15">
        <v>15.87</v>
      </c>
      <c r="I29" s="13"/>
      <c r="J29" s="15">
        <v>0.43791296241538502</v>
      </c>
    </row>
    <row r="30" spans="1:10" ht="15" thickBot="1" x14ac:dyDescent="0.35">
      <c r="A30" s="14">
        <v>41810</v>
      </c>
      <c r="B30" s="15">
        <v>22.74</v>
      </c>
      <c r="C30" s="15">
        <v>0.79</v>
      </c>
      <c r="D30" s="15">
        <v>5.79</v>
      </c>
      <c r="E30" s="15">
        <v>12.34</v>
      </c>
      <c r="F30" s="15">
        <v>0.77</v>
      </c>
      <c r="G30" s="15">
        <v>0.8</v>
      </c>
      <c r="H30" s="15">
        <v>17.579999999999998</v>
      </c>
      <c r="I30" s="13"/>
      <c r="J30" s="15">
        <v>0.48504091434995</v>
      </c>
    </row>
    <row r="31" spans="1:10" ht="15" thickBot="1" x14ac:dyDescent="0.35">
      <c r="A31" s="22">
        <v>41811</v>
      </c>
      <c r="B31" s="23">
        <v>23.22</v>
      </c>
      <c r="C31" s="23">
        <v>1.49</v>
      </c>
      <c r="D31" s="23">
        <v>6.72</v>
      </c>
      <c r="E31" s="23">
        <v>13.25</v>
      </c>
      <c r="F31" s="23">
        <v>0.97</v>
      </c>
      <c r="G31" s="23">
        <v>1.1399999999999999</v>
      </c>
      <c r="H31" s="23">
        <v>19.170000000000002</v>
      </c>
      <c r="I31" s="24">
        <v>0.5</v>
      </c>
      <c r="J31" s="23">
        <v>0.52872047982673798</v>
      </c>
    </row>
    <row r="32" spans="1:10" ht="15" thickBot="1" x14ac:dyDescent="0.35">
      <c r="A32" s="14">
        <v>41812</v>
      </c>
      <c r="B32" s="15">
        <v>23.71</v>
      </c>
      <c r="C32" s="15">
        <v>2.31</v>
      </c>
      <c r="D32" s="15">
        <v>7.36</v>
      </c>
      <c r="E32" s="15">
        <v>14.29</v>
      </c>
      <c r="F32" s="15">
        <v>1.28</v>
      </c>
      <c r="G32" s="15">
        <v>1.51</v>
      </c>
      <c r="H32" s="15">
        <v>20.75</v>
      </c>
      <c r="I32" s="13"/>
      <c r="J32" s="15">
        <v>0.57240004502765496</v>
      </c>
    </row>
    <row r="33" spans="1:10" ht="15" thickBot="1" x14ac:dyDescent="0.35">
      <c r="A33" s="14">
        <v>41813</v>
      </c>
      <c r="B33" s="15">
        <v>24.25</v>
      </c>
      <c r="C33" s="15">
        <v>2.85</v>
      </c>
      <c r="D33" s="15">
        <v>8.01</v>
      </c>
      <c r="E33" s="15">
        <v>15.17</v>
      </c>
      <c r="F33" s="15">
        <v>1.43</v>
      </c>
      <c r="G33" s="15">
        <v>1.86</v>
      </c>
      <c r="H33" s="15">
        <v>24.87</v>
      </c>
      <c r="I33" s="13"/>
      <c r="J33" s="15">
        <v>0.686196807238037</v>
      </c>
    </row>
    <row r="34" spans="1:10" ht="15" thickBot="1" x14ac:dyDescent="0.35">
      <c r="A34" s="14">
        <v>41814</v>
      </c>
      <c r="B34" s="15">
        <v>25.17</v>
      </c>
      <c r="C34" s="15">
        <v>3.96</v>
      </c>
      <c r="D34" s="15">
        <v>8.9600000000000009</v>
      </c>
      <c r="E34" s="15">
        <v>16.03</v>
      </c>
      <c r="F34" s="15">
        <v>1.52</v>
      </c>
      <c r="G34" s="15">
        <v>2.14</v>
      </c>
      <c r="H34" s="15">
        <v>26.87</v>
      </c>
      <c r="I34" s="13"/>
      <c r="J34" s="15">
        <v>0.74137099497640402</v>
      </c>
    </row>
    <row r="35" spans="1:10" ht="15" thickBot="1" x14ac:dyDescent="0.35">
      <c r="A35" s="14">
        <v>41815</v>
      </c>
      <c r="B35" s="15">
        <v>25.53</v>
      </c>
      <c r="C35" s="15">
        <v>4.5199999999999996</v>
      </c>
      <c r="D35" s="15">
        <v>9.93</v>
      </c>
      <c r="E35" s="15">
        <v>16.79</v>
      </c>
      <c r="F35" s="15">
        <v>1.72</v>
      </c>
      <c r="G35" s="15">
        <v>2.59</v>
      </c>
      <c r="H35" s="15">
        <v>27.96</v>
      </c>
      <c r="I35" s="13"/>
      <c r="J35" s="15">
        <v>0.77125701324272899</v>
      </c>
    </row>
    <row r="36" spans="1:10" ht="15" thickBot="1" x14ac:dyDescent="0.35">
      <c r="A36" s="14">
        <v>41816</v>
      </c>
      <c r="B36" s="15">
        <v>26.07</v>
      </c>
      <c r="C36" s="15">
        <v>4.91</v>
      </c>
      <c r="D36" s="15">
        <v>10.65</v>
      </c>
      <c r="E36" s="15">
        <v>17.52</v>
      </c>
      <c r="F36" s="15">
        <v>2.3199999999999998</v>
      </c>
      <c r="G36" s="15">
        <v>2.94</v>
      </c>
      <c r="H36" s="15">
        <v>29.25</v>
      </c>
      <c r="I36" s="13"/>
      <c r="J36" s="15">
        <v>0.80692249567361995</v>
      </c>
    </row>
    <row r="37" spans="1:10" ht="15" thickBot="1" x14ac:dyDescent="0.35">
      <c r="A37" s="14">
        <v>41817</v>
      </c>
      <c r="B37" s="15">
        <v>27.4</v>
      </c>
      <c r="C37" s="15">
        <v>6.65</v>
      </c>
      <c r="D37" s="15">
        <v>11.69</v>
      </c>
      <c r="E37" s="15">
        <v>18.190000000000001</v>
      </c>
      <c r="F37" s="15">
        <v>2.69</v>
      </c>
      <c r="G37" s="15">
        <v>3.5</v>
      </c>
      <c r="H37" s="15">
        <v>31.04</v>
      </c>
      <c r="I37" s="13"/>
      <c r="J37" s="15">
        <v>0.85631721952329198</v>
      </c>
    </row>
    <row r="38" spans="1:10" ht="15" thickBot="1" x14ac:dyDescent="0.35">
      <c r="A38" s="14">
        <v>41818</v>
      </c>
      <c r="B38" s="15">
        <v>27.71</v>
      </c>
      <c r="C38" s="15">
        <v>7.36</v>
      </c>
      <c r="D38" s="15">
        <v>12.94</v>
      </c>
      <c r="E38" s="15">
        <v>18.72</v>
      </c>
      <c r="F38" s="15">
        <v>2.83</v>
      </c>
      <c r="G38" s="15">
        <v>4</v>
      </c>
      <c r="H38" s="15">
        <v>32.58</v>
      </c>
      <c r="I38" s="13"/>
      <c r="J38" s="15">
        <v>0.89884732238770304</v>
      </c>
    </row>
    <row r="39" spans="1:10" ht="15" thickBot="1" x14ac:dyDescent="0.35">
      <c r="A39" s="14">
        <v>41819</v>
      </c>
      <c r="B39" s="15">
        <v>28.02</v>
      </c>
      <c r="C39" s="15">
        <v>8.7200000000000006</v>
      </c>
      <c r="D39" s="15">
        <v>13.27</v>
      </c>
      <c r="E39" s="15">
        <v>19.170000000000002</v>
      </c>
      <c r="F39" s="15">
        <v>2.97</v>
      </c>
      <c r="G39" s="15">
        <v>4.88</v>
      </c>
      <c r="H39" s="15">
        <v>33.54</v>
      </c>
      <c r="I39" s="13"/>
      <c r="J39" s="15">
        <v>0.92528495419625201</v>
      </c>
    </row>
    <row r="40" spans="1:10" ht="15" thickBot="1" x14ac:dyDescent="0.35">
      <c r="A40" s="14">
        <v>41820</v>
      </c>
      <c r="B40" s="15">
        <v>28.35</v>
      </c>
      <c r="C40" s="15">
        <v>9.77</v>
      </c>
      <c r="D40" s="15">
        <v>13.67</v>
      </c>
      <c r="E40" s="15">
        <v>19.62</v>
      </c>
      <c r="F40" s="15">
        <v>3.22</v>
      </c>
      <c r="G40" s="15">
        <v>5.14</v>
      </c>
      <c r="H40" s="15">
        <v>34.04</v>
      </c>
      <c r="I40" s="13"/>
      <c r="J40" s="15">
        <v>0.93907850113084301</v>
      </c>
    </row>
    <row r="41" spans="1:10" ht="15" thickBot="1" x14ac:dyDescent="0.35">
      <c r="A41" s="14">
        <v>41821</v>
      </c>
      <c r="B41" s="15">
        <v>28.67</v>
      </c>
      <c r="C41" s="15">
        <v>10.66</v>
      </c>
      <c r="D41" s="15">
        <v>14.12</v>
      </c>
      <c r="E41" s="15">
        <v>20.010000000000002</v>
      </c>
      <c r="F41" s="15">
        <v>3.39</v>
      </c>
      <c r="G41" s="15">
        <v>5.75</v>
      </c>
      <c r="H41" s="15">
        <v>34.21</v>
      </c>
      <c r="I41" s="13"/>
      <c r="J41" s="15">
        <v>0.94367634992512694</v>
      </c>
    </row>
    <row r="42" spans="1:10" ht="15" thickBot="1" x14ac:dyDescent="0.35">
      <c r="A42" s="14">
        <v>41822</v>
      </c>
      <c r="B42" s="15">
        <v>28.95</v>
      </c>
      <c r="C42" s="15">
        <v>11.27</v>
      </c>
      <c r="D42" s="15">
        <v>14.4</v>
      </c>
      <c r="E42" s="15">
        <v>20.350000000000001</v>
      </c>
      <c r="F42" s="15">
        <v>3.54</v>
      </c>
      <c r="G42" s="15">
        <v>6.23</v>
      </c>
      <c r="H42" s="15">
        <v>35.08</v>
      </c>
      <c r="I42" s="13"/>
      <c r="J42" s="15">
        <v>0.96781505706066195</v>
      </c>
    </row>
    <row r="43" spans="1:10" ht="15" thickBot="1" x14ac:dyDescent="0.35">
      <c r="A43" s="14">
        <v>41823</v>
      </c>
      <c r="B43" s="15">
        <v>29.38</v>
      </c>
      <c r="C43" s="15">
        <v>12.26</v>
      </c>
      <c r="D43" s="15">
        <v>14.68</v>
      </c>
      <c r="E43" s="15">
        <v>20.68</v>
      </c>
      <c r="F43" s="15">
        <v>4.05</v>
      </c>
      <c r="G43" s="15">
        <v>6.42</v>
      </c>
      <c r="H43" s="15">
        <v>35.83</v>
      </c>
      <c r="I43" s="13"/>
      <c r="J43" s="15">
        <v>0.98850537746254996</v>
      </c>
    </row>
    <row r="44" spans="1:10" ht="15" thickBot="1" x14ac:dyDescent="0.35">
      <c r="A44" s="14">
        <v>41824</v>
      </c>
      <c r="B44" s="15">
        <v>29.66</v>
      </c>
      <c r="C44" s="15">
        <v>13.11</v>
      </c>
      <c r="D44" s="15">
        <v>15.28</v>
      </c>
      <c r="E44" s="15">
        <v>20.98</v>
      </c>
      <c r="F44" s="15">
        <v>4.5999999999999996</v>
      </c>
      <c r="G44" s="15">
        <v>6.55</v>
      </c>
      <c r="H44" s="15">
        <v>36</v>
      </c>
      <c r="I44" s="13"/>
      <c r="J44" s="15">
        <v>0.993103226532704</v>
      </c>
    </row>
    <row r="45" spans="1:10" ht="15" thickBot="1" x14ac:dyDescent="0.35">
      <c r="A45" s="14">
        <v>41825</v>
      </c>
      <c r="B45" s="15">
        <v>29.85</v>
      </c>
      <c r="C45" s="15">
        <v>13.49</v>
      </c>
      <c r="D45" s="15">
        <v>15.86</v>
      </c>
      <c r="E45" s="15">
        <v>21.24</v>
      </c>
      <c r="F45" s="15">
        <v>5.03</v>
      </c>
      <c r="G45" s="15">
        <v>6.61</v>
      </c>
      <c r="H45" s="15">
        <v>36.04</v>
      </c>
      <c r="I45" s="13"/>
      <c r="J45" s="15">
        <v>0.99425268886921003</v>
      </c>
    </row>
    <row r="46" spans="1:10" ht="15" thickBot="1" x14ac:dyDescent="0.35">
      <c r="A46" s="14">
        <v>41826</v>
      </c>
      <c r="B46" s="15">
        <v>29.96</v>
      </c>
      <c r="C46" s="15">
        <v>13.74</v>
      </c>
      <c r="D46" s="15">
        <v>16.62</v>
      </c>
      <c r="E46" s="15">
        <v>21.47</v>
      </c>
      <c r="F46" s="15">
        <v>5.29</v>
      </c>
      <c r="G46" s="15">
        <v>6.71</v>
      </c>
      <c r="H46" s="15">
        <v>36.21</v>
      </c>
      <c r="I46" s="13"/>
      <c r="J46" s="15">
        <v>0.99885053766349396</v>
      </c>
    </row>
    <row r="47" spans="1:10" ht="15" thickBot="1" x14ac:dyDescent="0.35">
      <c r="A47" s="14">
        <v>41827</v>
      </c>
      <c r="B47" s="15">
        <v>30.09</v>
      </c>
      <c r="C47" s="15">
        <v>14.5</v>
      </c>
      <c r="D47" s="15">
        <v>17.05</v>
      </c>
      <c r="E47" s="15">
        <v>21.65</v>
      </c>
      <c r="F47" s="15">
        <v>5.57</v>
      </c>
      <c r="G47" s="15">
        <v>6.75</v>
      </c>
      <c r="H47" s="15">
        <v>36.25</v>
      </c>
      <c r="I47" s="13"/>
      <c r="J47" s="15">
        <v>1</v>
      </c>
    </row>
    <row r="48" spans="1:10" ht="15" thickBot="1" x14ac:dyDescent="0.35">
      <c r="A48" s="14">
        <v>41828</v>
      </c>
      <c r="B48" s="15">
        <v>30.24</v>
      </c>
      <c r="C48" s="15">
        <v>16.03</v>
      </c>
      <c r="D48" s="15">
        <v>17.329999999999998</v>
      </c>
      <c r="E48" s="15">
        <v>21.8</v>
      </c>
      <c r="F48" s="15">
        <v>6.12</v>
      </c>
      <c r="G48" s="15">
        <v>6.84</v>
      </c>
      <c r="H48" s="13"/>
      <c r="I48" s="13"/>
      <c r="J48" s="13"/>
    </row>
    <row r="49" spans="1:10" ht="15" thickBot="1" x14ac:dyDescent="0.35">
      <c r="A49" s="14">
        <v>41829</v>
      </c>
      <c r="B49" s="15">
        <v>30.39</v>
      </c>
      <c r="C49" s="15">
        <v>16.899999999999999</v>
      </c>
      <c r="D49" s="15">
        <v>17.59</v>
      </c>
      <c r="E49" s="15">
        <v>21.91</v>
      </c>
      <c r="F49" s="15">
        <v>6.44</v>
      </c>
      <c r="G49" s="15">
        <v>6.95</v>
      </c>
      <c r="H49" s="13"/>
      <c r="I49" s="13"/>
      <c r="J49" s="13"/>
    </row>
    <row r="50" spans="1:10" ht="15" thickBot="1" x14ac:dyDescent="0.35">
      <c r="A50" s="14">
        <v>41830</v>
      </c>
      <c r="B50" s="15">
        <v>30.46</v>
      </c>
      <c r="C50" s="15">
        <v>17.28</v>
      </c>
      <c r="D50" s="15">
        <v>17.75</v>
      </c>
      <c r="E50" s="15">
        <v>22.01</v>
      </c>
      <c r="F50" s="15">
        <v>6.54</v>
      </c>
      <c r="G50" s="15">
        <v>7.03</v>
      </c>
      <c r="H50" s="13"/>
      <c r="I50" s="13"/>
      <c r="J50" s="13"/>
    </row>
    <row r="51" spans="1:10" ht="15" thickBot="1" x14ac:dyDescent="0.35">
      <c r="A51" s="14">
        <v>41831</v>
      </c>
      <c r="B51" s="15">
        <v>30.55</v>
      </c>
      <c r="C51" s="15">
        <v>17.7</v>
      </c>
      <c r="D51" s="15">
        <v>18.09</v>
      </c>
      <c r="E51" s="15">
        <v>22.1</v>
      </c>
      <c r="F51" s="15">
        <v>6.65</v>
      </c>
      <c r="G51" s="15">
        <v>7.2</v>
      </c>
      <c r="H51" s="13"/>
      <c r="I51" s="13"/>
      <c r="J51" s="13"/>
    </row>
    <row r="52" spans="1:10" ht="15" thickBot="1" x14ac:dyDescent="0.35">
      <c r="A52" s="14">
        <v>41832</v>
      </c>
      <c r="B52" s="15">
        <v>30.62</v>
      </c>
      <c r="C52" s="15">
        <v>17.86</v>
      </c>
      <c r="D52" s="15">
        <v>18.38</v>
      </c>
      <c r="E52" s="15">
        <v>22.16</v>
      </c>
      <c r="F52" s="15">
        <v>6.81</v>
      </c>
      <c r="G52" s="15">
        <v>7.3</v>
      </c>
      <c r="H52" s="13"/>
      <c r="I52" s="13"/>
      <c r="J52" s="13"/>
    </row>
    <row r="53" spans="1:10" ht="15" thickBot="1" x14ac:dyDescent="0.35">
      <c r="A53" s="14">
        <v>41833</v>
      </c>
      <c r="B53" s="15">
        <v>30.64</v>
      </c>
      <c r="C53" s="15">
        <v>18.09</v>
      </c>
      <c r="D53" s="15">
        <v>18.55</v>
      </c>
      <c r="E53" s="15">
        <v>22.57</v>
      </c>
      <c r="F53" s="15">
        <v>6.88</v>
      </c>
      <c r="G53" s="15">
        <v>7.34</v>
      </c>
      <c r="H53" s="13"/>
      <c r="I53" s="13"/>
      <c r="J53" s="13"/>
    </row>
    <row r="54" spans="1:10" ht="15" thickBot="1" x14ac:dyDescent="0.35">
      <c r="A54" s="14">
        <v>41834</v>
      </c>
      <c r="B54" s="15">
        <v>30.7</v>
      </c>
      <c r="C54" s="15">
        <v>18.27</v>
      </c>
      <c r="D54" s="15">
        <v>18.61</v>
      </c>
      <c r="E54" s="15">
        <v>22.57</v>
      </c>
      <c r="F54" s="15">
        <v>6.94</v>
      </c>
      <c r="G54" s="15">
        <v>7.39</v>
      </c>
      <c r="H54" s="13"/>
      <c r="I54" s="13"/>
      <c r="J54" s="13"/>
    </row>
    <row r="55" spans="1:10" ht="15" thickBot="1" x14ac:dyDescent="0.35">
      <c r="A55" s="14">
        <v>41835</v>
      </c>
      <c r="B55" s="15">
        <v>30.74</v>
      </c>
      <c r="C55" s="15">
        <v>18.27</v>
      </c>
      <c r="D55" s="15">
        <v>18.670000000000002</v>
      </c>
      <c r="E55" s="15">
        <v>22.57</v>
      </c>
      <c r="F55" s="15">
        <v>7.1</v>
      </c>
      <c r="G55" s="13"/>
      <c r="H55" s="13"/>
      <c r="I55" s="13"/>
      <c r="J55" s="13"/>
    </row>
    <row r="56" spans="1:10" ht="15" thickBot="1" x14ac:dyDescent="0.35">
      <c r="A56" s="13"/>
      <c r="B56" s="13"/>
      <c r="C56" s="13"/>
      <c r="D56" s="13"/>
      <c r="E56" s="13"/>
      <c r="F56" s="13"/>
      <c r="G56" s="13"/>
      <c r="H56" s="13"/>
      <c r="I56" s="13"/>
      <c r="J56" s="13"/>
    </row>
    <row r="57" spans="1:10" ht="15" thickBot="1" x14ac:dyDescent="0.35">
      <c r="A57" s="13"/>
      <c r="B57" s="13"/>
      <c r="C57" s="13"/>
      <c r="D57" s="13"/>
      <c r="E57" s="13"/>
      <c r="F57" s="13"/>
      <c r="G57" s="13"/>
      <c r="H57" s="13"/>
      <c r="I57" s="13"/>
      <c r="J57" s="13"/>
    </row>
    <row r="58" spans="1:10" ht="15" thickBot="1" x14ac:dyDescent="0.35">
      <c r="A58" s="13"/>
      <c r="B58" s="13"/>
      <c r="C58" s="13"/>
      <c r="D58" s="13"/>
      <c r="E58" s="13"/>
      <c r="F58" s="13"/>
      <c r="G58" s="13"/>
      <c r="H58" s="13"/>
      <c r="I58" s="13"/>
      <c r="J58" s="13"/>
    </row>
    <row r="59" spans="1:10" ht="15" thickBot="1" x14ac:dyDescent="0.35">
      <c r="A59" s="13"/>
      <c r="B59" s="13"/>
      <c r="C59" s="13"/>
      <c r="D59" s="13"/>
      <c r="E59" s="13"/>
      <c r="F59" s="13"/>
      <c r="G59" s="13"/>
      <c r="H59" s="13"/>
      <c r="I59" s="13"/>
      <c r="J59" s="13"/>
    </row>
    <row r="60" spans="1:10" ht="15" thickBot="1" x14ac:dyDescent="0.35">
      <c r="A60" s="13"/>
      <c r="B60" s="13"/>
      <c r="C60" s="13"/>
      <c r="D60" s="13"/>
      <c r="E60" s="13"/>
      <c r="F60" s="13"/>
      <c r="G60" s="13"/>
      <c r="H60" s="13"/>
      <c r="I60" s="13"/>
      <c r="J60" s="13"/>
    </row>
    <row r="61" spans="1:10" ht="15" thickBot="1" x14ac:dyDescent="0.35">
      <c r="A61" s="13"/>
      <c r="B61" s="13"/>
      <c r="C61" s="13"/>
      <c r="D61" s="13"/>
      <c r="E61" s="13"/>
      <c r="F61" s="13"/>
      <c r="G61" s="13"/>
      <c r="H61" s="13"/>
      <c r="I61" s="13"/>
      <c r="J61" s="1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D61"/>
  <sheetViews>
    <sheetView workbookViewId="0">
      <selection activeCell="G19" sqref="G19"/>
    </sheetView>
  </sheetViews>
  <sheetFormatPr defaultRowHeight="14.4" x14ac:dyDescent="0.3"/>
  <sheetData>
    <row r="9" spans="1:4" ht="15" thickBot="1" x14ac:dyDescent="0.35"/>
    <row r="10" spans="1:4" ht="32.4" thickBot="1" x14ac:dyDescent="0.35">
      <c r="A10" s="25" t="s">
        <v>24</v>
      </c>
      <c r="B10" s="25" t="s">
        <v>35</v>
      </c>
      <c r="C10" s="25" t="s">
        <v>36</v>
      </c>
      <c r="D10" s="25" t="s">
        <v>37</v>
      </c>
    </row>
    <row r="11" spans="1:4" ht="15" thickBot="1" x14ac:dyDescent="0.35">
      <c r="A11" s="26">
        <v>41791</v>
      </c>
      <c r="B11" s="27"/>
      <c r="C11" s="28">
        <v>3.04</v>
      </c>
      <c r="D11" s="28">
        <v>5.84</v>
      </c>
    </row>
    <row r="12" spans="1:4" ht="15" thickBot="1" x14ac:dyDescent="0.35">
      <c r="A12" s="26">
        <v>41792</v>
      </c>
      <c r="B12" s="27"/>
      <c r="C12" s="28">
        <v>3.59</v>
      </c>
      <c r="D12" s="28">
        <v>7.25</v>
      </c>
    </row>
    <row r="13" spans="1:4" ht="15" thickBot="1" x14ac:dyDescent="0.35">
      <c r="A13" s="26">
        <v>41793</v>
      </c>
      <c r="B13" s="27"/>
      <c r="C13" s="28">
        <v>4.24</v>
      </c>
      <c r="D13" s="28">
        <v>7.95</v>
      </c>
    </row>
    <row r="14" spans="1:4" ht="15" thickBot="1" x14ac:dyDescent="0.35">
      <c r="A14" s="26">
        <v>41794</v>
      </c>
      <c r="B14" s="27"/>
      <c r="C14" s="28">
        <v>5.01</v>
      </c>
      <c r="D14" s="28">
        <v>8.49</v>
      </c>
    </row>
    <row r="15" spans="1:4" ht="15" thickBot="1" x14ac:dyDescent="0.35">
      <c r="A15" s="26">
        <v>41795</v>
      </c>
      <c r="B15" s="27"/>
      <c r="C15" s="28">
        <v>5.9</v>
      </c>
      <c r="D15" s="28">
        <v>8.7100000000000009</v>
      </c>
    </row>
    <row r="16" spans="1:4" ht="15" thickBot="1" x14ac:dyDescent="0.35">
      <c r="A16" s="26">
        <v>41796</v>
      </c>
      <c r="B16" s="27"/>
      <c r="C16" s="28">
        <v>6.93</v>
      </c>
      <c r="D16" s="28">
        <v>9.41</v>
      </c>
    </row>
    <row r="17" spans="1:4" ht="15" thickBot="1" x14ac:dyDescent="0.35">
      <c r="A17" s="26">
        <v>41797</v>
      </c>
      <c r="B17" s="27"/>
      <c r="C17" s="28">
        <v>8.14</v>
      </c>
      <c r="D17" s="28">
        <v>11.47</v>
      </c>
    </row>
    <row r="18" spans="1:4" ht="15" thickBot="1" x14ac:dyDescent="0.35">
      <c r="A18" s="26">
        <v>41798</v>
      </c>
      <c r="B18" s="27"/>
      <c r="C18" s="28">
        <v>9.5299999999999994</v>
      </c>
      <c r="D18" s="28">
        <v>12.76</v>
      </c>
    </row>
    <row r="19" spans="1:4" ht="15" thickBot="1" x14ac:dyDescent="0.35">
      <c r="A19" s="26">
        <v>41799</v>
      </c>
      <c r="B19" s="27"/>
      <c r="C19" s="28">
        <v>11.13</v>
      </c>
      <c r="D19" s="28">
        <v>12.98</v>
      </c>
    </row>
    <row r="20" spans="1:4" ht="15" thickBot="1" x14ac:dyDescent="0.35">
      <c r="A20" s="26">
        <v>41800</v>
      </c>
      <c r="B20" s="27"/>
      <c r="C20" s="28">
        <v>12.96</v>
      </c>
      <c r="D20" s="28">
        <v>13.2</v>
      </c>
    </row>
    <row r="21" spans="1:4" ht="15" thickBot="1" x14ac:dyDescent="0.35">
      <c r="A21" s="26">
        <v>41801</v>
      </c>
      <c r="B21" s="28">
        <v>15</v>
      </c>
      <c r="C21" s="28">
        <v>15.04</v>
      </c>
      <c r="D21" s="28">
        <v>13.95</v>
      </c>
    </row>
    <row r="22" spans="1:4" ht="15" thickBot="1" x14ac:dyDescent="0.35">
      <c r="A22" s="26">
        <v>41802</v>
      </c>
      <c r="B22" s="27"/>
      <c r="C22" s="28">
        <v>17.39</v>
      </c>
      <c r="D22" s="28">
        <v>17.96</v>
      </c>
    </row>
    <row r="23" spans="1:4" ht="15" thickBot="1" x14ac:dyDescent="0.35">
      <c r="A23" s="26">
        <v>41803</v>
      </c>
      <c r="B23" s="27"/>
      <c r="C23" s="28">
        <v>20.02</v>
      </c>
      <c r="D23" s="28">
        <v>20.350000000000001</v>
      </c>
    </row>
    <row r="24" spans="1:4" ht="15" thickBot="1" x14ac:dyDescent="0.35">
      <c r="A24" s="26">
        <v>41804</v>
      </c>
      <c r="B24" s="27"/>
      <c r="C24" s="28">
        <v>22.94</v>
      </c>
      <c r="D24" s="28">
        <v>24.01</v>
      </c>
    </row>
    <row r="25" spans="1:4" ht="15" thickBot="1" x14ac:dyDescent="0.35">
      <c r="A25" s="26">
        <v>41805</v>
      </c>
      <c r="B25" s="28">
        <v>25</v>
      </c>
      <c r="C25" s="28">
        <v>26.14</v>
      </c>
      <c r="D25" s="28">
        <v>27.26</v>
      </c>
    </row>
    <row r="26" spans="1:4" ht="15" thickBot="1" x14ac:dyDescent="0.35">
      <c r="A26" s="26">
        <v>41806</v>
      </c>
      <c r="B26" s="27"/>
      <c r="C26" s="28">
        <v>29.62</v>
      </c>
      <c r="D26" s="28">
        <v>30.61</v>
      </c>
    </row>
    <row r="27" spans="1:4" ht="15" thickBot="1" x14ac:dyDescent="0.35">
      <c r="A27" s="26">
        <v>41807</v>
      </c>
      <c r="B27" s="27"/>
      <c r="C27" s="28">
        <v>33.35</v>
      </c>
      <c r="D27" s="28">
        <v>34.83</v>
      </c>
    </row>
    <row r="28" spans="1:4" ht="15" thickBot="1" x14ac:dyDescent="0.35">
      <c r="A28" s="26">
        <v>41808</v>
      </c>
      <c r="B28" s="27"/>
      <c r="C28" s="28">
        <v>37.299999999999997</v>
      </c>
      <c r="D28" s="28">
        <v>38.72</v>
      </c>
    </row>
    <row r="29" spans="1:4" ht="15" thickBot="1" x14ac:dyDescent="0.35">
      <c r="A29" s="26">
        <v>41809</v>
      </c>
      <c r="B29" s="27"/>
      <c r="C29" s="28">
        <v>41.43</v>
      </c>
      <c r="D29" s="28">
        <v>41.21</v>
      </c>
    </row>
    <row r="30" spans="1:4" ht="15" thickBot="1" x14ac:dyDescent="0.35">
      <c r="A30" s="26">
        <v>41810</v>
      </c>
      <c r="B30" s="27"/>
      <c r="C30" s="28">
        <v>45.68</v>
      </c>
      <c r="D30" s="28">
        <v>45.64</v>
      </c>
    </row>
    <row r="31" spans="1:4" ht="15" thickBot="1" x14ac:dyDescent="0.35">
      <c r="A31" s="26">
        <v>41811</v>
      </c>
      <c r="B31" s="28">
        <v>50</v>
      </c>
      <c r="C31" s="28">
        <v>50</v>
      </c>
      <c r="D31" s="28">
        <v>49.75</v>
      </c>
    </row>
    <row r="32" spans="1:4" ht="15" thickBot="1" x14ac:dyDescent="0.35">
      <c r="A32" s="26">
        <v>41812</v>
      </c>
      <c r="B32" s="27"/>
      <c r="C32" s="28">
        <v>54.32</v>
      </c>
      <c r="D32" s="28">
        <v>53.87</v>
      </c>
    </row>
    <row r="33" spans="1:4" ht="15" thickBot="1" x14ac:dyDescent="0.35">
      <c r="A33" s="26">
        <v>41813</v>
      </c>
      <c r="B33" s="27"/>
      <c r="C33" s="28">
        <v>58.57</v>
      </c>
      <c r="D33" s="28">
        <v>64.569999999999993</v>
      </c>
    </row>
    <row r="34" spans="1:4" ht="15" thickBot="1" x14ac:dyDescent="0.35">
      <c r="A34" s="26">
        <v>41814</v>
      </c>
      <c r="B34" s="27"/>
      <c r="C34" s="28">
        <v>62.7</v>
      </c>
      <c r="D34" s="28">
        <v>69.77</v>
      </c>
    </row>
    <row r="35" spans="1:4" ht="15" thickBot="1" x14ac:dyDescent="0.35">
      <c r="A35" s="26">
        <v>41815</v>
      </c>
      <c r="B35" s="27"/>
      <c r="C35" s="28">
        <v>66.650000000000006</v>
      </c>
      <c r="D35" s="28">
        <v>72.58</v>
      </c>
    </row>
    <row r="36" spans="1:4" ht="15" thickBot="1" x14ac:dyDescent="0.35">
      <c r="A36" s="26">
        <v>41816</v>
      </c>
      <c r="B36" s="27"/>
      <c r="C36" s="28">
        <v>70.38</v>
      </c>
      <c r="D36" s="28">
        <v>75.930000000000007</v>
      </c>
    </row>
    <row r="37" spans="1:4" ht="15" thickBot="1" x14ac:dyDescent="0.35">
      <c r="A37" s="26">
        <v>41817</v>
      </c>
      <c r="B37" s="27"/>
      <c r="C37" s="28">
        <v>73.86</v>
      </c>
      <c r="D37" s="28">
        <v>80.58</v>
      </c>
    </row>
    <row r="38" spans="1:4" ht="15" thickBot="1" x14ac:dyDescent="0.35">
      <c r="A38" s="26">
        <v>41818</v>
      </c>
      <c r="B38" s="27"/>
      <c r="C38" s="28">
        <v>77.06</v>
      </c>
      <c r="D38" s="28">
        <v>84.58</v>
      </c>
    </row>
    <row r="39" spans="1:4" ht="15" thickBot="1" x14ac:dyDescent="0.35">
      <c r="A39" s="26">
        <v>41819</v>
      </c>
      <c r="B39" s="27"/>
      <c r="C39" s="28">
        <v>79.98</v>
      </c>
      <c r="D39" s="28">
        <v>87.07</v>
      </c>
    </row>
    <row r="40" spans="1:4" ht="15" thickBot="1" x14ac:dyDescent="0.35">
      <c r="A40" s="26">
        <v>41820</v>
      </c>
      <c r="B40" s="27"/>
      <c r="C40" s="28">
        <v>82.61</v>
      </c>
      <c r="D40" s="28">
        <v>88.37</v>
      </c>
    </row>
    <row r="41" spans="1:4" ht="15" thickBot="1" x14ac:dyDescent="0.35">
      <c r="A41" s="26">
        <v>41821</v>
      </c>
      <c r="B41" s="27"/>
      <c r="C41" s="28">
        <v>84.96</v>
      </c>
      <c r="D41" s="28">
        <v>88.8</v>
      </c>
    </row>
    <row r="42" spans="1:4" ht="15" thickBot="1" x14ac:dyDescent="0.35">
      <c r="A42" s="26">
        <v>41822</v>
      </c>
      <c r="B42" s="27"/>
      <c r="C42" s="28">
        <v>87.04</v>
      </c>
      <c r="D42" s="28">
        <v>91.08</v>
      </c>
    </row>
    <row r="43" spans="1:4" ht="15" thickBot="1" x14ac:dyDescent="0.35">
      <c r="A43" s="26">
        <v>41823</v>
      </c>
      <c r="B43" s="27"/>
      <c r="C43" s="28">
        <v>88.87</v>
      </c>
      <c r="D43" s="28">
        <v>93.02</v>
      </c>
    </row>
    <row r="44" spans="1:4" ht="15" thickBot="1" x14ac:dyDescent="0.35">
      <c r="A44" s="26">
        <v>41824</v>
      </c>
      <c r="B44" s="27"/>
      <c r="C44" s="28">
        <v>90.47</v>
      </c>
      <c r="D44" s="28">
        <v>93.45</v>
      </c>
    </row>
    <row r="45" spans="1:4" ht="15" thickBot="1" x14ac:dyDescent="0.35">
      <c r="A45" s="26">
        <v>41825</v>
      </c>
      <c r="B45" s="27"/>
      <c r="C45" s="28">
        <v>91.86</v>
      </c>
      <c r="D45" s="28">
        <v>93.56</v>
      </c>
    </row>
    <row r="46" spans="1:4" ht="15" thickBot="1" x14ac:dyDescent="0.35">
      <c r="A46" s="26">
        <v>41826</v>
      </c>
      <c r="B46" s="27"/>
      <c r="C46" s="28">
        <v>93.07</v>
      </c>
      <c r="D46" s="28">
        <v>94</v>
      </c>
    </row>
    <row r="47" spans="1:4" ht="15" thickBot="1" x14ac:dyDescent="0.35">
      <c r="A47" s="26">
        <v>41827</v>
      </c>
      <c r="B47" s="27"/>
      <c r="C47" s="28">
        <v>94.1</v>
      </c>
      <c r="D47" s="28">
        <v>94.1</v>
      </c>
    </row>
    <row r="48" spans="1:4" ht="15" thickBot="1" x14ac:dyDescent="0.35">
      <c r="A48" s="26">
        <v>41828</v>
      </c>
      <c r="B48" s="27"/>
      <c r="C48" s="28">
        <v>94.99</v>
      </c>
      <c r="D48" s="27"/>
    </row>
    <row r="49" spans="1:4" ht="15" thickBot="1" x14ac:dyDescent="0.35">
      <c r="A49" s="26">
        <v>41829</v>
      </c>
      <c r="B49" s="27"/>
      <c r="C49" s="28">
        <v>95.76</v>
      </c>
      <c r="D49" s="27"/>
    </row>
    <row r="50" spans="1:4" ht="15" thickBot="1" x14ac:dyDescent="0.35">
      <c r="A50" s="26">
        <v>41830</v>
      </c>
      <c r="B50" s="27"/>
      <c r="C50" s="28">
        <v>96.41</v>
      </c>
      <c r="D50" s="27"/>
    </row>
    <row r="51" spans="1:4" ht="15" thickBot="1" x14ac:dyDescent="0.35">
      <c r="A51" s="26">
        <v>41831</v>
      </c>
      <c r="B51" s="27"/>
      <c r="C51" s="28">
        <v>96.96</v>
      </c>
      <c r="D51" s="27"/>
    </row>
    <row r="52" spans="1:4" ht="15" thickBot="1" x14ac:dyDescent="0.35">
      <c r="A52" s="26">
        <v>41832</v>
      </c>
      <c r="B52" s="27"/>
      <c r="C52" s="28">
        <v>97.43</v>
      </c>
      <c r="D52" s="27"/>
    </row>
    <row r="53" spans="1:4" ht="15" thickBot="1" x14ac:dyDescent="0.35">
      <c r="A53" s="26">
        <v>41833</v>
      </c>
      <c r="B53" s="27"/>
      <c r="C53" s="28">
        <v>97.83</v>
      </c>
      <c r="D53" s="27"/>
    </row>
    <row r="54" spans="1:4" ht="15" thickBot="1" x14ac:dyDescent="0.35">
      <c r="A54" s="26">
        <v>41834</v>
      </c>
      <c r="B54" s="27"/>
      <c r="C54" s="28">
        <v>98.17</v>
      </c>
      <c r="D54" s="27"/>
    </row>
    <row r="55" spans="1:4" ht="15" thickBot="1" x14ac:dyDescent="0.35">
      <c r="A55" s="26">
        <v>41835</v>
      </c>
      <c r="B55" s="27"/>
      <c r="C55" s="28">
        <v>98.46</v>
      </c>
      <c r="D55" s="27"/>
    </row>
    <row r="56" spans="1:4" ht="15" thickBot="1" x14ac:dyDescent="0.35">
      <c r="A56" s="12"/>
      <c r="B56" s="27"/>
      <c r="C56" s="28">
        <v>98.7</v>
      </c>
      <c r="D56" s="27"/>
    </row>
    <row r="57" spans="1:4" ht="15" thickBot="1" x14ac:dyDescent="0.35">
      <c r="A57" s="12"/>
      <c r="B57" s="27"/>
      <c r="C57" s="28">
        <v>98.9</v>
      </c>
      <c r="D57" s="27"/>
    </row>
    <row r="58" spans="1:4" ht="15" thickBot="1" x14ac:dyDescent="0.35">
      <c r="A58" s="12"/>
      <c r="B58" s="27"/>
      <c r="C58" s="28">
        <v>99.08</v>
      </c>
      <c r="D58" s="27"/>
    </row>
    <row r="59" spans="1:4" ht="15" thickBot="1" x14ac:dyDescent="0.35">
      <c r="A59" s="12"/>
      <c r="B59" s="27"/>
      <c r="C59" s="27"/>
      <c r="D59" s="27"/>
    </row>
    <row r="60" spans="1:4" ht="15" thickBot="1" x14ac:dyDescent="0.35">
      <c r="A60" s="12"/>
      <c r="B60" s="27"/>
      <c r="C60" s="27"/>
      <c r="D60" s="27"/>
    </row>
    <row r="61" spans="1:4" ht="15" thickBot="1" x14ac:dyDescent="0.35">
      <c r="A61" s="12"/>
      <c r="B61" s="27"/>
      <c r="C61" s="27"/>
      <c r="D61"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H66"/>
  <sheetViews>
    <sheetView topLeftCell="A38" workbookViewId="0">
      <selection activeCell="D67" sqref="D67"/>
    </sheetView>
  </sheetViews>
  <sheetFormatPr defaultRowHeight="14.4" x14ac:dyDescent="0.3"/>
  <sheetData>
    <row r="10" spans="1:8" x14ac:dyDescent="0.3">
      <c r="A10" s="1" t="s">
        <v>0</v>
      </c>
      <c r="B10" s="1" t="s">
        <v>1</v>
      </c>
      <c r="C10" s="1" t="s">
        <v>2</v>
      </c>
      <c r="D10" s="1" t="s">
        <v>3</v>
      </c>
      <c r="E10" s="2" t="s">
        <v>4</v>
      </c>
      <c r="F10" s="3" t="s">
        <v>5</v>
      </c>
      <c r="G10" s="2" t="s">
        <v>6</v>
      </c>
    </row>
    <row r="11" spans="1:8" x14ac:dyDescent="0.3">
      <c r="A11" s="1">
        <v>1996</v>
      </c>
      <c r="B11" s="1">
        <v>10</v>
      </c>
      <c r="C11" s="1">
        <v>6</v>
      </c>
      <c r="D11" s="1">
        <v>8</v>
      </c>
      <c r="E11" s="2">
        <v>-5.8888888888888902</v>
      </c>
      <c r="F11" s="3">
        <v>0.33700000000000002</v>
      </c>
      <c r="G11" s="2">
        <v>0.83387096774202973</v>
      </c>
      <c r="H11">
        <f>1</f>
        <v>1</v>
      </c>
    </row>
    <row r="12" spans="1:8" x14ac:dyDescent="0.3">
      <c r="A12" s="1">
        <v>1983</v>
      </c>
      <c r="B12" s="1">
        <v>11</v>
      </c>
      <c r="C12" s="1">
        <v>5</v>
      </c>
      <c r="D12" s="1">
        <v>6</v>
      </c>
      <c r="E12" s="2">
        <v>-3.8888888888888893</v>
      </c>
      <c r="F12" s="3">
        <v>0.45900000000000002</v>
      </c>
      <c r="G12" s="2">
        <v>0.36935483870956887</v>
      </c>
      <c r="H12">
        <f>H11+1</f>
        <v>2</v>
      </c>
    </row>
    <row r="13" spans="1:8" x14ac:dyDescent="0.3">
      <c r="A13" s="1">
        <v>1967</v>
      </c>
      <c r="B13" s="1">
        <v>13</v>
      </c>
      <c r="C13" s="1">
        <v>7</v>
      </c>
      <c r="D13" s="1">
        <v>7</v>
      </c>
      <c r="E13" s="2">
        <v>-5</v>
      </c>
      <c r="F13" s="4"/>
      <c r="G13" s="2">
        <v>2.3596774193548526</v>
      </c>
      <c r="H13">
        <f t="shared" ref="H13:H64" si="0">H12+1</f>
        <v>3</v>
      </c>
    </row>
    <row r="14" spans="1:8" x14ac:dyDescent="0.3">
      <c r="A14" s="1">
        <v>1969</v>
      </c>
      <c r="B14" s="1">
        <v>13</v>
      </c>
      <c r="C14" s="1">
        <v>9</v>
      </c>
      <c r="D14" s="1">
        <v>11</v>
      </c>
      <c r="E14" s="2">
        <v>-5.7222222222222232</v>
      </c>
      <c r="F14" s="4"/>
      <c r="G14" s="2">
        <v>2.2145161290322335</v>
      </c>
      <c r="H14">
        <f t="shared" si="0"/>
        <v>4</v>
      </c>
    </row>
    <row r="15" spans="1:8" x14ac:dyDescent="0.3">
      <c r="A15" s="1">
        <v>1981</v>
      </c>
      <c r="B15" s="1">
        <v>14</v>
      </c>
      <c r="C15" s="1">
        <v>5</v>
      </c>
      <c r="D15" s="1">
        <v>8</v>
      </c>
      <c r="E15" s="2">
        <v>-4.2777777777777777</v>
      </c>
      <c r="F15" s="3">
        <v>0.307</v>
      </c>
      <c r="G15" s="2">
        <v>2.7790322580645466</v>
      </c>
      <c r="H15">
        <f t="shared" si="0"/>
        <v>5</v>
      </c>
    </row>
    <row r="16" spans="1:8" x14ac:dyDescent="0.3">
      <c r="A16" s="1">
        <v>2003</v>
      </c>
      <c r="B16" s="1">
        <v>15</v>
      </c>
      <c r="C16" s="1">
        <v>5</v>
      </c>
      <c r="D16" s="1">
        <v>10</v>
      </c>
      <c r="E16" s="2">
        <v>-3.2777777777777772</v>
      </c>
      <c r="F16" s="3">
        <v>0.39</v>
      </c>
      <c r="G16" s="2">
        <v>0.78225806451615654</v>
      </c>
      <c r="H16">
        <f t="shared" si="0"/>
        <v>6</v>
      </c>
    </row>
    <row r="17" spans="1:8" x14ac:dyDescent="0.3">
      <c r="A17" s="1">
        <v>1974</v>
      </c>
      <c r="B17" s="1">
        <v>15</v>
      </c>
      <c r="C17" s="1">
        <v>8</v>
      </c>
      <c r="D17" s="1">
        <v>10</v>
      </c>
      <c r="E17" s="2">
        <v>-6.2222222222222223</v>
      </c>
      <c r="F17" s="3">
        <v>0.56000000000000005</v>
      </c>
      <c r="G17" s="2">
        <v>2.333870967741916</v>
      </c>
      <c r="H17">
        <f t="shared" si="0"/>
        <v>7</v>
      </c>
    </row>
    <row r="18" spans="1:8" x14ac:dyDescent="0.3">
      <c r="A18" s="1">
        <v>1961</v>
      </c>
      <c r="B18" s="1">
        <v>15</v>
      </c>
      <c r="C18" s="1">
        <v>11</v>
      </c>
      <c r="D18" s="1">
        <v>12</v>
      </c>
      <c r="E18" s="2">
        <v>-7.7777777777777786</v>
      </c>
      <c r="F18" s="4"/>
      <c r="G18" s="2">
        <v>0.94354838709682598</v>
      </c>
      <c r="H18">
        <f t="shared" si="0"/>
        <v>8</v>
      </c>
    </row>
    <row r="19" spans="1:8" x14ac:dyDescent="0.3">
      <c r="A19" s="1">
        <v>1979</v>
      </c>
      <c r="B19" s="1">
        <v>16</v>
      </c>
      <c r="C19" s="1">
        <v>11</v>
      </c>
      <c r="D19" s="1">
        <v>11</v>
      </c>
      <c r="E19" s="2">
        <v>-3.6111111111111112</v>
      </c>
      <c r="F19" s="3">
        <v>0.23100000000000001</v>
      </c>
      <c r="G19" s="2">
        <v>2.2080645161290136</v>
      </c>
      <c r="H19">
        <f t="shared" si="0"/>
        <v>9</v>
      </c>
    </row>
    <row r="20" spans="1:8" x14ac:dyDescent="0.3">
      <c r="A20" s="1">
        <v>1995</v>
      </c>
      <c r="B20" s="1">
        <v>17</v>
      </c>
      <c r="C20" s="1">
        <v>9</v>
      </c>
      <c r="D20" s="1">
        <v>11</v>
      </c>
      <c r="E20" s="2">
        <v>-3.5000000000000004</v>
      </c>
      <c r="F20" s="3">
        <v>0.498</v>
      </c>
      <c r="G20" s="2">
        <v>0.39838709677422912</v>
      </c>
      <c r="H20">
        <f t="shared" si="0"/>
        <v>10</v>
      </c>
    </row>
    <row r="21" spans="1:8" x14ac:dyDescent="0.3">
      <c r="A21" s="1">
        <v>2004</v>
      </c>
      <c r="B21" s="1">
        <v>17</v>
      </c>
      <c r="C21" s="1">
        <v>10</v>
      </c>
      <c r="D21" s="1">
        <v>12</v>
      </c>
      <c r="E21" s="2">
        <v>-1.6666666666666667</v>
      </c>
      <c r="F21" s="3">
        <v>0.372</v>
      </c>
      <c r="G21" s="2">
        <v>1.0919354838709978</v>
      </c>
      <c r="H21">
        <f t="shared" si="0"/>
        <v>11</v>
      </c>
    </row>
    <row r="22" spans="1:8" x14ac:dyDescent="0.3">
      <c r="A22" s="1">
        <v>1993</v>
      </c>
      <c r="B22" s="1">
        <v>18</v>
      </c>
      <c r="C22" s="1">
        <v>9</v>
      </c>
      <c r="D22" s="1">
        <v>12</v>
      </c>
      <c r="E22" s="2">
        <v>-2.4444444444444438</v>
      </c>
      <c r="F22" s="3">
        <v>0.51300000000000001</v>
      </c>
      <c r="G22" s="2">
        <v>0.94354838709671185</v>
      </c>
      <c r="H22">
        <f t="shared" si="0"/>
        <v>12</v>
      </c>
    </row>
    <row r="23" spans="1:8" x14ac:dyDescent="0.3">
      <c r="A23" s="1">
        <v>1980</v>
      </c>
      <c r="B23" s="1">
        <v>18</v>
      </c>
      <c r="C23" s="1">
        <v>9</v>
      </c>
      <c r="D23" s="1">
        <v>14</v>
      </c>
      <c r="E23" s="2">
        <v>-4.5555555555555554</v>
      </c>
      <c r="F23" s="3">
        <v>0.437</v>
      </c>
      <c r="G23" s="2">
        <v>2.5016129032258618</v>
      </c>
      <c r="H23">
        <f t="shared" si="0"/>
        <v>13</v>
      </c>
    </row>
    <row r="24" spans="1:8" x14ac:dyDescent="0.3">
      <c r="A24" s="1">
        <v>1991</v>
      </c>
      <c r="B24" s="1">
        <v>19</v>
      </c>
      <c r="C24" s="1">
        <v>10</v>
      </c>
      <c r="D24" s="1">
        <v>13</v>
      </c>
      <c r="E24" s="2">
        <v>-3.8888888888888893</v>
      </c>
      <c r="F24" s="3">
        <v>0.48299999999999998</v>
      </c>
      <c r="G24" s="2">
        <v>0.78548387096776651</v>
      </c>
      <c r="H24">
        <f t="shared" si="0"/>
        <v>14</v>
      </c>
    </row>
    <row r="25" spans="1:8" x14ac:dyDescent="0.3">
      <c r="A25" s="1">
        <v>1997</v>
      </c>
      <c r="B25" s="1">
        <v>19</v>
      </c>
      <c r="C25" s="1">
        <v>11</v>
      </c>
      <c r="D25" s="1">
        <v>14</v>
      </c>
      <c r="E25" s="2">
        <v>-2.9444444444444451</v>
      </c>
      <c r="F25" s="3">
        <v>0.496</v>
      </c>
      <c r="G25" s="2">
        <v>0.38548387096784609</v>
      </c>
      <c r="H25">
        <f t="shared" si="0"/>
        <v>15</v>
      </c>
    </row>
    <row r="26" spans="1:8" x14ac:dyDescent="0.3">
      <c r="A26" s="1">
        <v>1973</v>
      </c>
      <c r="B26" s="1">
        <v>19</v>
      </c>
      <c r="C26" s="1">
        <v>12</v>
      </c>
      <c r="D26" s="1">
        <v>14</v>
      </c>
      <c r="E26" s="2">
        <v>-7.666666666666667</v>
      </c>
      <c r="F26" s="3">
        <v>0.747</v>
      </c>
      <c r="G26" s="2">
        <v>-2.1725806451613607</v>
      </c>
      <c r="H26">
        <f t="shared" si="0"/>
        <v>16</v>
      </c>
    </row>
    <row r="27" spans="1:8" x14ac:dyDescent="0.3">
      <c r="A27" s="1">
        <v>1963</v>
      </c>
      <c r="B27" s="1">
        <v>19</v>
      </c>
      <c r="C27" s="1">
        <v>12</v>
      </c>
      <c r="D27" s="1">
        <v>13</v>
      </c>
      <c r="E27" s="2">
        <v>-7.8888888888888893</v>
      </c>
      <c r="F27" s="4"/>
      <c r="G27" s="2">
        <v>1.5241935483871316</v>
      </c>
      <c r="H27">
        <f t="shared" si="0"/>
        <v>17</v>
      </c>
    </row>
    <row r="28" spans="1:8" x14ac:dyDescent="0.3">
      <c r="A28" s="1">
        <v>1989</v>
      </c>
      <c r="B28" s="1">
        <v>19</v>
      </c>
      <c r="C28" s="1">
        <v>13</v>
      </c>
      <c r="D28" s="1">
        <v>15</v>
      </c>
      <c r="E28" s="2">
        <v>-4.1111111111111107</v>
      </c>
      <c r="F28" s="3">
        <v>0.38800000000000001</v>
      </c>
      <c r="G28" s="2">
        <v>-0.39516129032256231</v>
      </c>
      <c r="H28">
        <f t="shared" si="0"/>
        <v>18</v>
      </c>
    </row>
    <row r="29" spans="1:8" x14ac:dyDescent="0.3">
      <c r="A29" s="1">
        <v>1994</v>
      </c>
      <c r="B29" s="1">
        <v>19</v>
      </c>
      <c r="C29" s="1">
        <v>13</v>
      </c>
      <c r="D29" s="1">
        <v>16</v>
      </c>
      <c r="E29" s="2">
        <v>-7.0000000000000009</v>
      </c>
      <c r="F29" s="3">
        <v>0.63200000000000001</v>
      </c>
      <c r="G29" s="2">
        <v>0.60483870967743769</v>
      </c>
      <c r="H29">
        <f t="shared" si="0"/>
        <v>19</v>
      </c>
    </row>
    <row r="30" spans="1:8" x14ac:dyDescent="0.3">
      <c r="A30" s="1">
        <v>1990</v>
      </c>
      <c r="B30" s="1">
        <v>19</v>
      </c>
      <c r="C30" s="1">
        <v>14</v>
      </c>
      <c r="D30" s="1">
        <v>14</v>
      </c>
      <c r="E30" s="2">
        <v>-3.3333333333333335</v>
      </c>
      <c r="F30" s="3">
        <v>0.36899999999999999</v>
      </c>
      <c r="G30" s="2">
        <v>0.20483870967740359</v>
      </c>
      <c r="H30">
        <f t="shared" si="0"/>
        <v>20</v>
      </c>
    </row>
    <row r="31" spans="1:8" x14ac:dyDescent="0.3">
      <c r="A31" s="1">
        <v>1965</v>
      </c>
      <c r="B31" s="1">
        <v>19</v>
      </c>
      <c r="C31" s="1">
        <v>16</v>
      </c>
      <c r="D31" s="1">
        <v>16</v>
      </c>
      <c r="E31" s="2">
        <v>-6.4444444444444455</v>
      </c>
      <c r="F31" s="4"/>
      <c r="G31" s="2">
        <v>0.55000000000001137</v>
      </c>
      <c r="H31">
        <f t="shared" si="0"/>
        <v>21</v>
      </c>
    </row>
    <row r="32" spans="1:8" x14ac:dyDescent="0.3">
      <c r="A32" s="1">
        <v>1988</v>
      </c>
      <c r="B32" s="1">
        <v>20</v>
      </c>
      <c r="C32" s="1">
        <v>9</v>
      </c>
      <c r="D32" s="1">
        <v>12</v>
      </c>
      <c r="E32" s="2">
        <v>-5.0555555555555562</v>
      </c>
      <c r="F32" s="3">
        <v>0.54200000000000004</v>
      </c>
      <c r="G32" s="2">
        <v>0.70161290322579362</v>
      </c>
      <c r="H32">
        <f t="shared" si="0"/>
        <v>22</v>
      </c>
    </row>
    <row r="33" spans="1:8" x14ac:dyDescent="0.3">
      <c r="A33" s="1">
        <v>2002</v>
      </c>
      <c r="B33" s="1">
        <v>20</v>
      </c>
      <c r="C33" s="1">
        <v>12</v>
      </c>
      <c r="D33" s="1">
        <v>13</v>
      </c>
      <c r="E33" s="2">
        <v>-6.7222222222222232</v>
      </c>
      <c r="F33" s="3">
        <v>0.253</v>
      </c>
      <c r="G33" s="2">
        <v>-3.0645161290351552E-2</v>
      </c>
      <c r="H33">
        <f t="shared" si="0"/>
        <v>23</v>
      </c>
    </row>
    <row r="34" spans="1:8" x14ac:dyDescent="0.3">
      <c r="A34" s="1">
        <v>1978</v>
      </c>
      <c r="B34" s="1">
        <v>20</v>
      </c>
      <c r="C34" s="1">
        <v>15</v>
      </c>
      <c r="D34" s="1">
        <v>15</v>
      </c>
      <c r="E34" s="2">
        <v>-4</v>
      </c>
      <c r="F34" s="3">
        <v>0.61199999999999999</v>
      </c>
      <c r="G34" s="2">
        <v>2.4016129032258391</v>
      </c>
      <c r="H34">
        <f t="shared" si="0"/>
        <v>24</v>
      </c>
    </row>
    <row r="35" spans="1:8" x14ac:dyDescent="0.3">
      <c r="A35" s="1">
        <v>1970</v>
      </c>
      <c r="B35" s="1">
        <v>20</v>
      </c>
      <c r="C35" s="1">
        <v>16</v>
      </c>
      <c r="D35" s="1">
        <v>18</v>
      </c>
      <c r="E35" s="2">
        <v>-9.3888888888888893</v>
      </c>
      <c r="F35" s="3">
        <v>0.67200000000000004</v>
      </c>
      <c r="G35" s="2">
        <v>-0.51129032258063489</v>
      </c>
      <c r="H35">
        <f t="shared" si="0"/>
        <v>25</v>
      </c>
    </row>
    <row r="36" spans="1:8" x14ac:dyDescent="0.3">
      <c r="A36" s="8">
        <v>2014</v>
      </c>
      <c r="B36" s="8">
        <v>21</v>
      </c>
      <c r="C36" s="8">
        <v>12</v>
      </c>
      <c r="D36" s="8">
        <v>14</v>
      </c>
      <c r="E36" s="10">
        <v>-2</v>
      </c>
      <c r="F36" s="9">
        <v>0.36499999999999999</v>
      </c>
      <c r="G36" s="10">
        <v>-0.56000000000000005</v>
      </c>
      <c r="H36">
        <f t="shared" si="0"/>
        <v>26</v>
      </c>
    </row>
    <row r="37" spans="1:8" x14ac:dyDescent="0.3">
      <c r="A37" s="1">
        <v>1968</v>
      </c>
      <c r="B37" s="1">
        <v>21</v>
      </c>
      <c r="C37" s="1">
        <v>12</v>
      </c>
      <c r="D37" s="1">
        <v>14</v>
      </c>
      <c r="E37" s="2">
        <v>-9.7777777777777786</v>
      </c>
      <c r="F37" s="4"/>
      <c r="G37" s="2">
        <v>-0.41451612903227897</v>
      </c>
      <c r="H37">
        <f t="shared" si="0"/>
        <v>27</v>
      </c>
    </row>
    <row r="38" spans="1:8" x14ac:dyDescent="0.3">
      <c r="A38" s="1">
        <v>2011</v>
      </c>
      <c r="B38" s="1">
        <v>21</v>
      </c>
      <c r="C38" s="1">
        <v>15</v>
      </c>
      <c r="D38" s="1">
        <v>16</v>
      </c>
      <c r="E38" s="2">
        <v>-7.8518518518518521</v>
      </c>
      <c r="F38" s="3">
        <v>0.52</v>
      </c>
      <c r="G38" s="2">
        <v>-1.5099999999999909</v>
      </c>
      <c r="H38">
        <f t="shared" si="0"/>
        <v>28</v>
      </c>
    </row>
    <row r="39" spans="1:8" x14ac:dyDescent="0.3">
      <c r="A39" s="1">
        <v>1986</v>
      </c>
      <c r="B39" s="1">
        <v>21</v>
      </c>
      <c r="C39" s="1">
        <v>17</v>
      </c>
      <c r="D39" s="1">
        <v>18</v>
      </c>
      <c r="E39" s="2">
        <v>-11.055555555555555</v>
      </c>
      <c r="F39" s="3">
        <v>0.62</v>
      </c>
      <c r="G39" s="2">
        <v>-0.28225806451604285</v>
      </c>
      <c r="H39">
        <f t="shared" si="0"/>
        <v>29</v>
      </c>
    </row>
    <row r="40" spans="1:8" x14ac:dyDescent="0.3">
      <c r="A40" s="1">
        <v>1982</v>
      </c>
      <c r="B40" s="1">
        <v>22</v>
      </c>
      <c r="C40" s="1">
        <v>13</v>
      </c>
      <c r="D40" s="1">
        <v>17</v>
      </c>
      <c r="E40" s="2">
        <v>-10.944444444444445</v>
      </c>
      <c r="F40" s="3">
        <v>0.66600000000000004</v>
      </c>
      <c r="G40" s="2">
        <v>-1.6725806451613039</v>
      </c>
      <c r="H40">
        <f t="shared" si="0"/>
        <v>30</v>
      </c>
    </row>
    <row r="41" spans="1:8" x14ac:dyDescent="0.3">
      <c r="A41" s="1">
        <v>2009</v>
      </c>
      <c r="B41" s="1">
        <v>22</v>
      </c>
      <c r="C41" s="1">
        <v>14</v>
      </c>
      <c r="D41" s="1">
        <v>16</v>
      </c>
      <c r="E41" s="2">
        <v>-8.6111111111111107</v>
      </c>
      <c r="F41" s="3">
        <v>0.67600000000000005</v>
      </c>
      <c r="G41" s="2">
        <v>-0.99838709677396764</v>
      </c>
      <c r="H41">
        <f t="shared" si="0"/>
        <v>31</v>
      </c>
    </row>
    <row r="42" spans="1:8" x14ac:dyDescent="0.3">
      <c r="A42" s="1">
        <v>1962</v>
      </c>
      <c r="B42" s="1">
        <v>22</v>
      </c>
      <c r="C42" s="1">
        <v>14</v>
      </c>
      <c r="D42" s="1">
        <v>19</v>
      </c>
      <c r="E42" s="2">
        <v>-7.5555555555555562</v>
      </c>
      <c r="F42" s="4"/>
      <c r="G42" s="2">
        <v>0.15322580645164408</v>
      </c>
      <c r="H42">
        <f t="shared" si="0"/>
        <v>32</v>
      </c>
    </row>
    <row r="43" spans="1:8" x14ac:dyDescent="0.3">
      <c r="A43" s="1">
        <v>2007</v>
      </c>
      <c r="B43" s="1">
        <v>22</v>
      </c>
      <c r="C43" s="1">
        <v>15</v>
      </c>
      <c r="D43" s="1">
        <v>17</v>
      </c>
      <c r="E43" s="2">
        <v>-2.8333333333333344</v>
      </c>
      <c r="F43" s="3">
        <v>0.6</v>
      </c>
      <c r="G43" s="2">
        <v>-0.78225806451604285</v>
      </c>
      <c r="H43">
        <f t="shared" si="0"/>
        <v>33</v>
      </c>
    </row>
    <row r="44" spans="1:8" x14ac:dyDescent="0.3">
      <c r="A44" s="1">
        <v>1966</v>
      </c>
      <c r="B44" s="1">
        <v>22</v>
      </c>
      <c r="C44" s="1">
        <v>16</v>
      </c>
      <c r="D44" s="1">
        <v>18</v>
      </c>
      <c r="E44" s="2">
        <v>-9.3333333333333339</v>
      </c>
      <c r="F44" s="4"/>
      <c r="G44" s="2">
        <v>-3.4338709677418819</v>
      </c>
      <c r="H44">
        <f t="shared" si="0"/>
        <v>34</v>
      </c>
    </row>
    <row r="45" spans="1:8" x14ac:dyDescent="0.3">
      <c r="A45" s="1">
        <v>2005</v>
      </c>
      <c r="B45" s="1">
        <v>23</v>
      </c>
      <c r="C45" s="1">
        <v>13</v>
      </c>
      <c r="D45" s="1">
        <v>17</v>
      </c>
      <c r="E45" s="2">
        <v>-9.2222222222222232</v>
      </c>
      <c r="F45" s="3">
        <v>0.56899999999999995</v>
      </c>
      <c r="G45" s="2">
        <v>-0.65322580645153039</v>
      </c>
      <c r="H45">
        <f t="shared" si="0"/>
        <v>35</v>
      </c>
    </row>
    <row r="46" spans="1:8" x14ac:dyDescent="0.3">
      <c r="A46" s="1">
        <v>1984</v>
      </c>
      <c r="B46" s="1">
        <v>23</v>
      </c>
      <c r="C46" s="1">
        <v>15</v>
      </c>
      <c r="D46" s="1">
        <v>18</v>
      </c>
      <c r="E46" s="2">
        <v>-10.944444444444445</v>
      </c>
      <c r="F46" s="3">
        <v>0.70599999999999996</v>
      </c>
      <c r="G46" s="2">
        <v>-2.4145161290322221</v>
      </c>
      <c r="H46">
        <f t="shared" si="0"/>
        <v>36</v>
      </c>
    </row>
    <row r="47" spans="1:8" x14ac:dyDescent="0.3">
      <c r="A47" s="1">
        <v>1987</v>
      </c>
      <c r="B47" s="1">
        <v>24</v>
      </c>
      <c r="C47" s="1">
        <v>14</v>
      </c>
      <c r="D47" s="1">
        <v>18</v>
      </c>
      <c r="E47" s="2">
        <v>-7.5</v>
      </c>
      <c r="F47" s="3">
        <v>0.63300000000000001</v>
      </c>
      <c r="G47" s="2">
        <v>-0.44677419354837866</v>
      </c>
      <c r="H47">
        <f t="shared" si="0"/>
        <v>37</v>
      </c>
    </row>
    <row r="48" spans="1:8" x14ac:dyDescent="0.3">
      <c r="A48" s="1">
        <v>2006</v>
      </c>
      <c r="B48" s="1">
        <v>24</v>
      </c>
      <c r="C48" s="1">
        <v>17</v>
      </c>
      <c r="D48" s="1">
        <v>20</v>
      </c>
      <c r="E48" s="2">
        <v>-10.944444444444445</v>
      </c>
      <c r="F48" s="3">
        <v>0.63800000000000001</v>
      </c>
      <c r="G48" s="2">
        <v>-0.89516129032261915</v>
      </c>
      <c r="H48">
        <f t="shared" si="0"/>
        <v>38</v>
      </c>
    </row>
    <row r="49" spans="1:8" x14ac:dyDescent="0.3">
      <c r="A49" s="1">
        <v>1972</v>
      </c>
      <c r="B49" s="1">
        <v>24</v>
      </c>
      <c r="C49" s="1">
        <v>19</v>
      </c>
      <c r="D49" s="1">
        <v>21</v>
      </c>
      <c r="E49" s="2">
        <v>-11.166666666666668</v>
      </c>
      <c r="F49" s="3">
        <v>0.75</v>
      </c>
      <c r="G49" s="2">
        <v>-0.24677419354833319</v>
      </c>
      <c r="H49">
        <f t="shared" si="0"/>
        <v>39</v>
      </c>
    </row>
    <row r="50" spans="1:8" x14ac:dyDescent="0.3">
      <c r="A50" s="1">
        <v>2001</v>
      </c>
      <c r="B50" s="1">
        <v>25</v>
      </c>
      <c r="C50" s="1">
        <v>15</v>
      </c>
      <c r="D50" s="1">
        <v>21</v>
      </c>
      <c r="E50" s="2">
        <v>-5.6111111111111125</v>
      </c>
      <c r="F50" s="3">
        <v>0.69599999999999995</v>
      </c>
      <c r="G50" s="2">
        <v>-3.833870967741916</v>
      </c>
      <c r="H50">
        <f t="shared" si="0"/>
        <v>40</v>
      </c>
    </row>
    <row r="51" spans="1:8" x14ac:dyDescent="0.3">
      <c r="A51" s="1">
        <v>2010</v>
      </c>
      <c r="B51" s="1">
        <v>25</v>
      </c>
      <c r="C51" s="1">
        <v>17</v>
      </c>
      <c r="D51" s="1">
        <v>19</v>
      </c>
      <c r="E51" s="2">
        <v>-6.666666666666667</v>
      </c>
      <c r="F51" s="3">
        <v>0.75900000000000001</v>
      </c>
      <c r="G51" s="2">
        <v>-1.8760869565217604</v>
      </c>
      <c r="H51">
        <f t="shared" si="0"/>
        <v>41</v>
      </c>
    </row>
    <row r="52" spans="1:8" x14ac:dyDescent="0.3">
      <c r="A52" s="1">
        <v>2000</v>
      </c>
      <c r="B52" s="1">
        <v>25</v>
      </c>
      <c r="C52" s="1">
        <v>17</v>
      </c>
      <c r="D52" s="1">
        <v>18</v>
      </c>
      <c r="E52" s="2">
        <v>-5.9444444444444446</v>
      </c>
      <c r="F52" s="3">
        <v>0.55500000000000005</v>
      </c>
      <c r="G52" s="2">
        <v>-1.4790322580645352</v>
      </c>
      <c r="H52">
        <f t="shared" si="0"/>
        <v>42</v>
      </c>
    </row>
    <row r="53" spans="1:8" x14ac:dyDescent="0.3">
      <c r="A53" s="1">
        <v>1975</v>
      </c>
      <c r="B53" s="1">
        <v>25</v>
      </c>
      <c r="C53" s="1">
        <v>19</v>
      </c>
      <c r="D53" s="1">
        <v>21</v>
      </c>
      <c r="E53" s="2">
        <v>-10.388888888888889</v>
      </c>
      <c r="F53" s="3">
        <v>0.75700000000000001</v>
      </c>
      <c r="G53" s="2">
        <v>-1.1338709677419274</v>
      </c>
      <c r="H53">
        <f t="shared" si="0"/>
        <v>43</v>
      </c>
    </row>
    <row r="54" spans="1:8" x14ac:dyDescent="0.3">
      <c r="A54" s="1">
        <v>1999</v>
      </c>
      <c r="B54" s="1">
        <v>25</v>
      </c>
      <c r="C54" s="1">
        <v>21</v>
      </c>
      <c r="D54" s="1">
        <v>22</v>
      </c>
      <c r="E54" s="2">
        <v>-8.2777777777777768</v>
      </c>
      <c r="F54" s="3">
        <v>0.67</v>
      </c>
      <c r="G54" s="2">
        <v>-2.414516129032279</v>
      </c>
      <c r="H54">
        <f t="shared" si="0"/>
        <v>44</v>
      </c>
    </row>
    <row r="55" spans="1:8" x14ac:dyDescent="0.3">
      <c r="A55" s="1">
        <v>1977</v>
      </c>
      <c r="B55" s="1">
        <v>25</v>
      </c>
      <c r="C55" s="1">
        <v>21</v>
      </c>
      <c r="D55" s="1">
        <v>23</v>
      </c>
      <c r="E55" s="2">
        <v>-12.611111111111111</v>
      </c>
      <c r="F55" s="3">
        <v>0.69099999999999995</v>
      </c>
      <c r="G55" s="2">
        <v>-1.7693548387096598</v>
      </c>
      <c r="H55">
        <f t="shared" si="0"/>
        <v>45</v>
      </c>
    </row>
    <row r="56" spans="1:8" x14ac:dyDescent="0.3">
      <c r="A56" s="1">
        <v>1964</v>
      </c>
      <c r="B56" s="1">
        <v>25</v>
      </c>
      <c r="C56" s="1">
        <v>22</v>
      </c>
      <c r="D56" s="1">
        <v>23</v>
      </c>
      <c r="E56" s="2">
        <v>-10.333333333333334</v>
      </c>
      <c r="F56" s="4"/>
      <c r="G56" s="2">
        <v>-2.9241935483871089</v>
      </c>
      <c r="H56">
        <f t="shared" si="0"/>
        <v>46</v>
      </c>
    </row>
    <row r="57" spans="1:8" x14ac:dyDescent="0.3">
      <c r="A57" s="1">
        <v>2008</v>
      </c>
      <c r="B57" s="1">
        <v>26</v>
      </c>
      <c r="C57" s="1">
        <v>16</v>
      </c>
      <c r="D57" s="1">
        <v>19</v>
      </c>
      <c r="E57" s="2">
        <v>-9.3888888888888893</v>
      </c>
      <c r="F57" s="3">
        <v>0.68300000000000005</v>
      </c>
      <c r="G57" s="2">
        <v>-1.6629032258064171</v>
      </c>
      <c r="H57">
        <f t="shared" si="0"/>
        <v>47</v>
      </c>
    </row>
    <row r="58" spans="1:8" x14ac:dyDescent="0.3">
      <c r="A58" s="1">
        <v>1998</v>
      </c>
      <c r="B58" s="1">
        <v>27</v>
      </c>
      <c r="C58" s="1">
        <v>16</v>
      </c>
      <c r="D58" s="1">
        <v>21</v>
      </c>
      <c r="E58" s="2">
        <v>-3.3333333333333335</v>
      </c>
      <c r="F58" s="3">
        <v>0.32600000000000001</v>
      </c>
      <c r="G58" s="2">
        <v>-0.35645161290318583</v>
      </c>
      <c r="H58">
        <f t="shared" si="0"/>
        <v>48</v>
      </c>
    </row>
    <row r="59" spans="1:8" x14ac:dyDescent="0.3">
      <c r="A59" s="1">
        <v>1992</v>
      </c>
      <c r="B59" s="1">
        <v>28</v>
      </c>
      <c r="C59" s="1">
        <v>19</v>
      </c>
      <c r="D59" s="1">
        <v>22</v>
      </c>
      <c r="E59" s="2">
        <v>-5.7222222222222232</v>
      </c>
      <c r="F59" s="3">
        <v>0.69699999999999995</v>
      </c>
      <c r="G59" s="2">
        <v>-2.9919354838710319</v>
      </c>
      <c r="H59">
        <f t="shared" si="0"/>
        <v>49</v>
      </c>
    </row>
    <row r="60" spans="1:8" x14ac:dyDescent="0.3">
      <c r="A60" s="1">
        <v>2013</v>
      </c>
      <c r="B60" s="1">
        <v>28</v>
      </c>
      <c r="C60" s="1">
        <v>21</v>
      </c>
      <c r="D60" s="1">
        <v>23</v>
      </c>
      <c r="E60" s="2">
        <v>-9.1999999999999993</v>
      </c>
      <c r="F60" s="3">
        <v>0.7</v>
      </c>
      <c r="G60" s="2">
        <v>-3.71</v>
      </c>
      <c r="H60">
        <f t="shared" si="0"/>
        <v>50</v>
      </c>
    </row>
    <row r="61" spans="1:8" x14ac:dyDescent="0.3">
      <c r="A61" s="1">
        <v>1976</v>
      </c>
      <c r="B61" s="1">
        <v>28</v>
      </c>
      <c r="C61" s="1">
        <v>23</v>
      </c>
      <c r="D61" s="1">
        <v>23</v>
      </c>
      <c r="E61" s="2">
        <v>-12.388888888888889</v>
      </c>
      <c r="F61" s="3">
        <v>0.72699999999999998</v>
      </c>
      <c r="G61" s="2">
        <v>-1.8983870967741154</v>
      </c>
      <c r="H61">
        <f t="shared" si="0"/>
        <v>51</v>
      </c>
    </row>
    <row r="62" spans="1:8" x14ac:dyDescent="0.3">
      <c r="A62" s="1">
        <v>1971</v>
      </c>
      <c r="B62" s="1">
        <v>29</v>
      </c>
      <c r="C62" s="1">
        <v>23</v>
      </c>
      <c r="D62" s="1">
        <v>25</v>
      </c>
      <c r="E62" s="2">
        <v>-10.611111111111112</v>
      </c>
      <c r="F62" s="3">
        <v>0.78400000000000003</v>
      </c>
      <c r="G62" s="2">
        <v>-1.5564516129032313</v>
      </c>
      <c r="H62">
        <f t="shared" si="0"/>
        <v>52</v>
      </c>
    </row>
    <row r="63" spans="1:8" x14ac:dyDescent="0.3">
      <c r="A63" s="1">
        <v>1985</v>
      </c>
      <c r="B63" s="1">
        <v>30</v>
      </c>
      <c r="C63" s="1">
        <v>23</v>
      </c>
      <c r="D63" s="1">
        <v>26</v>
      </c>
      <c r="E63" s="2">
        <v>-17.055555555555557</v>
      </c>
      <c r="F63" s="3">
        <v>0.746</v>
      </c>
      <c r="G63" s="2">
        <v>-1.1833333333333371</v>
      </c>
      <c r="H63">
        <f t="shared" si="0"/>
        <v>53</v>
      </c>
    </row>
    <row r="64" spans="1:8" x14ac:dyDescent="0.3">
      <c r="A64" s="1">
        <v>2012</v>
      </c>
      <c r="B64" s="1">
        <v>32</v>
      </c>
      <c r="C64" s="1">
        <v>22</v>
      </c>
      <c r="D64" s="1">
        <v>26</v>
      </c>
      <c r="E64" s="2">
        <v>-6.34</v>
      </c>
      <c r="F64" s="3">
        <v>0.753</v>
      </c>
      <c r="G64" s="2">
        <v>-3.47</v>
      </c>
      <c r="H64">
        <f t="shared" si="0"/>
        <v>54</v>
      </c>
    </row>
    <row r="66" spans="2:2" x14ac:dyDescent="0.3">
      <c r="B66" s="6">
        <f>AVERAGE(B11:B64)</f>
        <v>21.092592592592592</v>
      </c>
    </row>
  </sheetData>
  <sortState ref="A11:G64">
    <sortCondition ref="B11:B6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&amp; Metad</vt:lpstr>
      <vt:lpstr>2014 Hist comparison</vt:lpstr>
      <vt:lpstr>2014 Fit to model</vt:lpstr>
      <vt:lpstr>Sort</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Mundy</dc:creator>
  <cp:lastModifiedBy>Federal employee</cp:lastModifiedBy>
  <dcterms:created xsi:type="dcterms:W3CDTF">2014-05-27T23:49:10Z</dcterms:created>
  <dcterms:modified xsi:type="dcterms:W3CDTF">2015-05-02T00:05:53Z</dcterms:modified>
</cp:coreProperties>
</file>