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ouad.Systems\Desktop\Cplus - Data\"/>
    </mc:Choice>
  </mc:AlternateContent>
  <bookViews>
    <workbookView xWindow="0" yWindow="0" windowWidth="20490" windowHeight="7755"/>
  </bookViews>
  <sheets>
    <sheet name="Formateurs" sheetId="2" r:id="rId1"/>
    <sheet name="ISMONTIC_Data" sheetId="3" r:id="rId2"/>
  </sheets>
  <calcPr calcId="152511"/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B3" i="2"/>
  <c r="B24" i="2"/>
  <c r="B17" i="2"/>
  <c r="B21" i="2"/>
  <c r="B20" i="2"/>
  <c r="B10" i="2"/>
  <c r="B29" i="2"/>
  <c r="B6" i="2"/>
  <c r="B25" i="2"/>
  <c r="B16" i="2"/>
  <c r="B9" i="2"/>
  <c r="B7" i="2"/>
  <c r="B4" i="2"/>
  <c r="B28" i="2"/>
  <c r="B12" i="2"/>
  <c r="B5" i="2"/>
  <c r="B13" i="2"/>
  <c r="B27" i="2"/>
  <c r="B15" i="2"/>
  <c r="B30" i="2"/>
  <c r="B18" i="2"/>
  <c r="B19" i="2"/>
  <c r="B31" i="2"/>
  <c r="B22" i="2"/>
  <c r="B26" i="2"/>
  <c r="B2" i="2"/>
  <c r="B8" i="2"/>
  <c r="B23" i="2"/>
  <c r="B11" i="2"/>
  <c r="B14" i="2"/>
  <c r="N21" i="2"/>
  <c r="N29" i="2"/>
  <c r="N6" i="2"/>
  <c r="N25" i="2"/>
  <c r="N16" i="2"/>
  <c r="N9" i="2"/>
  <c r="N7" i="2"/>
  <c r="N4" i="2"/>
  <c r="N28" i="2"/>
  <c r="N12" i="2"/>
  <c r="N27" i="2"/>
  <c r="N32" i="2"/>
  <c r="N36" i="2"/>
  <c r="N38" i="2"/>
  <c r="N42" i="2"/>
  <c r="E24" i="2"/>
  <c r="N24" i="2" s="1"/>
  <c r="E17" i="2"/>
  <c r="N17" i="2" s="1"/>
  <c r="E20" i="2"/>
  <c r="N20" i="2" s="1"/>
  <c r="E10" i="2"/>
  <c r="N10" i="2" s="1"/>
  <c r="E3" i="2"/>
  <c r="N3" i="2" s="1"/>
  <c r="E5" i="2"/>
  <c r="N5" i="2" s="1"/>
  <c r="E13" i="2"/>
  <c r="N13" i="2" s="1"/>
  <c r="E15" i="2"/>
  <c r="N15" i="2" s="1"/>
  <c r="E30" i="2"/>
  <c r="N30" i="2" s="1"/>
  <c r="E18" i="2"/>
  <c r="N18" i="2" s="1"/>
  <c r="E19" i="2"/>
  <c r="N19" i="2" s="1"/>
  <c r="E31" i="2"/>
  <c r="N31" i="2" s="1"/>
  <c r="E22" i="2"/>
  <c r="N22" i="2" s="1"/>
  <c r="E26" i="2"/>
  <c r="N26" i="2" s="1"/>
  <c r="E2" i="2"/>
  <c r="N2" i="2" s="1"/>
  <c r="E8" i="2"/>
  <c r="N8" i="2" s="1"/>
  <c r="E23" i="2"/>
  <c r="N23" i="2" s="1"/>
  <c r="E11" i="2"/>
  <c r="N11" i="2" s="1"/>
  <c r="E14" i="2"/>
  <c r="N14" i="2" s="1"/>
  <c r="E33" i="2"/>
  <c r="N33" i="2" s="1"/>
  <c r="E34" i="2"/>
  <c r="N34" i="2" s="1"/>
  <c r="E35" i="2"/>
  <c r="N35" i="2" s="1"/>
  <c r="E37" i="2"/>
  <c r="N37" i="2" s="1"/>
  <c r="E39" i="2"/>
  <c r="N39" i="2" s="1"/>
  <c r="E40" i="2"/>
  <c r="N40" i="2" s="1"/>
  <c r="E41" i="2"/>
  <c r="N41" i="2" s="1"/>
  <c r="J24" i="2"/>
  <c r="J17" i="2"/>
  <c r="J21" i="2"/>
  <c r="J20" i="2"/>
  <c r="J10" i="2"/>
  <c r="J3" i="2"/>
  <c r="J29" i="2"/>
  <c r="J6" i="2"/>
  <c r="J25" i="2"/>
  <c r="J16" i="2"/>
  <c r="J9" i="2"/>
  <c r="J7" i="2"/>
  <c r="J4" i="2"/>
  <c r="J28" i="2"/>
  <c r="J12" i="2"/>
  <c r="J5" i="2"/>
  <c r="J13" i="2"/>
  <c r="J27" i="2"/>
  <c r="J15" i="2"/>
  <c r="J30" i="2"/>
  <c r="J18" i="2"/>
  <c r="J19" i="2"/>
  <c r="J31" i="2"/>
  <c r="J22" i="2"/>
  <c r="J26" i="2"/>
  <c r="J2" i="2"/>
  <c r="J8" i="2"/>
  <c r="J23" i="2"/>
  <c r="J11" i="2"/>
  <c r="J14" i="2"/>
  <c r="J32" i="2"/>
  <c r="J33" i="2"/>
  <c r="J34" i="2"/>
  <c r="J35" i="2"/>
  <c r="J36" i="2"/>
  <c r="J37" i="2"/>
  <c r="J38" i="2"/>
  <c r="J39" i="2"/>
  <c r="J40" i="2"/>
  <c r="J41" i="2"/>
  <c r="J42" i="2"/>
  <c r="I24" i="2"/>
  <c r="I17" i="2"/>
  <c r="I21" i="2"/>
  <c r="I20" i="2"/>
  <c r="I10" i="2"/>
  <c r="I3" i="2"/>
  <c r="I29" i="2"/>
  <c r="I6" i="2"/>
  <c r="I25" i="2"/>
  <c r="I16" i="2"/>
  <c r="I9" i="2"/>
  <c r="I7" i="2"/>
  <c r="I4" i="2"/>
  <c r="I28" i="2"/>
  <c r="I12" i="2"/>
  <c r="I5" i="2"/>
  <c r="I13" i="2"/>
  <c r="I27" i="2"/>
  <c r="I15" i="2"/>
  <c r="I30" i="2"/>
  <c r="I18" i="2"/>
  <c r="I19" i="2"/>
  <c r="I31" i="2"/>
  <c r="I22" i="2"/>
  <c r="I26" i="2"/>
  <c r="I2" i="2"/>
  <c r="I8" i="2"/>
  <c r="I23" i="2"/>
  <c r="I11" i="2"/>
  <c r="I14" i="2"/>
  <c r="I32" i="2"/>
  <c r="I33" i="2"/>
  <c r="I34" i="2"/>
  <c r="I35" i="2"/>
  <c r="I36" i="2"/>
  <c r="I37" i="2"/>
  <c r="I38" i="2"/>
  <c r="I39" i="2"/>
  <c r="I40" i="2"/>
  <c r="I41" i="2"/>
  <c r="I42" i="2"/>
  <c r="P36" i="2"/>
  <c r="P37" i="2"/>
  <c r="P38" i="2"/>
  <c r="P39" i="2"/>
  <c r="P40" i="2"/>
  <c r="P41" i="2"/>
  <c r="P42" i="2"/>
  <c r="P32" i="2" l="1"/>
  <c r="P33" i="2"/>
  <c r="P34" i="2"/>
  <c r="P35" i="2"/>
  <c r="A26" i="2"/>
  <c r="P26" i="2" s="1"/>
  <c r="A2" i="2"/>
  <c r="P2" i="2" s="1"/>
  <c r="A8" i="2"/>
  <c r="P8" i="2" s="1"/>
  <c r="A23" i="2"/>
  <c r="P23" i="2" s="1"/>
  <c r="A11" i="2"/>
  <c r="P11" i="2" s="1"/>
  <c r="A14" i="2"/>
  <c r="P14" i="2" s="1"/>
  <c r="A17" i="2"/>
  <c r="P17" i="2" s="1"/>
  <c r="A21" i="2"/>
  <c r="P21" i="2" s="1"/>
  <c r="A20" i="2"/>
  <c r="P20" i="2" s="1"/>
  <c r="A10" i="2"/>
  <c r="P10" i="2" s="1"/>
  <c r="A3" i="2"/>
  <c r="P3" i="2" s="1"/>
  <c r="A29" i="2"/>
  <c r="P29" i="2" s="1"/>
  <c r="A6" i="2"/>
  <c r="P6" i="2" s="1"/>
  <c r="A25" i="2"/>
  <c r="P25" i="2" s="1"/>
  <c r="A16" i="2"/>
  <c r="P16" i="2" s="1"/>
  <c r="A9" i="2"/>
  <c r="P9" i="2" s="1"/>
  <c r="A7" i="2"/>
  <c r="P7" i="2" s="1"/>
  <c r="A4" i="2"/>
  <c r="P4" i="2" s="1"/>
  <c r="A28" i="2"/>
  <c r="P28" i="2" s="1"/>
  <c r="A12" i="2"/>
  <c r="P12" i="2" s="1"/>
  <c r="A5" i="2"/>
  <c r="P5" i="2" s="1"/>
  <c r="A13" i="2"/>
  <c r="P13" i="2" s="1"/>
  <c r="A27" i="2"/>
  <c r="P27" i="2" s="1"/>
  <c r="A15" i="2"/>
  <c r="P15" i="2" s="1"/>
  <c r="P30" i="2"/>
  <c r="A18" i="2"/>
  <c r="P18" i="2" s="1"/>
  <c r="A19" i="2"/>
  <c r="P19" i="2" s="1"/>
  <c r="P31" i="2"/>
  <c r="A22" i="2"/>
  <c r="P22" i="2" s="1"/>
  <c r="A24" i="2"/>
  <c r="P24" i="2" s="1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<sst xmlns="http://schemas.openxmlformats.org/spreadsheetml/2006/main" count="460" uniqueCount="224">
  <si>
    <t>Matricule</t>
  </si>
  <si>
    <t>Création du compte utilisateur</t>
  </si>
  <si>
    <t>Nom d'utilisateur</t>
  </si>
  <si>
    <t>Mot de passe</t>
  </si>
  <si>
    <t>Nom</t>
  </si>
  <si>
    <t>Prénom</t>
  </si>
  <si>
    <t>Nom en arabe</t>
  </si>
  <si>
    <t>Prénom en arabe</t>
  </si>
  <si>
    <t>Sexe</t>
  </si>
  <si>
    <t>Nationalité</t>
  </si>
  <si>
    <t>Lieu de naissance</t>
  </si>
  <si>
    <t>CIN</t>
  </si>
  <si>
    <t>E-mail</t>
  </si>
  <si>
    <t>Référence</t>
  </si>
  <si>
    <t>True</t>
  </si>
  <si>
    <t>ES-SARRAJ</t>
  </si>
  <si>
    <t>H</t>
  </si>
  <si>
    <t>Marocain</t>
  </si>
  <si>
    <t>Formateur</t>
  </si>
  <si>
    <t>SPECIALITE</t>
  </si>
  <si>
    <t>NOMBRE DE SEMAINES</t>
  </si>
  <si>
    <t>MH HEBDO</t>
  </si>
  <si>
    <t>MH ANNUELLE</t>
  </si>
  <si>
    <t xml:space="preserve">ALILOU Saad </t>
  </si>
  <si>
    <t>DEVELOPPEMENT</t>
  </si>
  <si>
    <t xml:space="preserve">AURAGH SAMIR </t>
  </si>
  <si>
    <t>RESEAU</t>
  </si>
  <si>
    <t xml:space="preserve">AZEGGOUAR MOHAMED KARIM </t>
  </si>
  <si>
    <t>MULTIMEDIA</t>
  </si>
  <si>
    <t xml:space="preserve">AZIZI YOUSSEF </t>
  </si>
  <si>
    <t xml:space="preserve">BADA ABDERRAHIM </t>
  </si>
  <si>
    <t xml:space="preserve">BOUYBANIN ANASS </t>
  </si>
  <si>
    <t xml:space="preserve">EL AFIFI RACHIDA </t>
  </si>
  <si>
    <t>INFOGRAPHIE</t>
  </si>
  <si>
    <t xml:space="preserve">EL AKEL BOUCHRA </t>
  </si>
  <si>
    <t xml:space="preserve">EL BEGGAR MERIEM </t>
  </si>
  <si>
    <t xml:space="preserve">EL FAQUIH LOUBNA </t>
  </si>
  <si>
    <t xml:space="preserve">EL GHAILANI HICHAM </t>
  </si>
  <si>
    <t xml:space="preserve">EL KHALOUI FERDAOUS </t>
  </si>
  <si>
    <t>Français</t>
  </si>
  <si>
    <t xml:space="preserve">EL MANSOURI OUSSAMA </t>
  </si>
  <si>
    <t xml:space="preserve">EL MASOUDI ABELOUAHAB </t>
  </si>
  <si>
    <t xml:space="preserve">EL OUAHABI MOUNIR </t>
  </si>
  <si>
    <t>ARABE</t>
  </si>
  <si>
    <t xml:space="preserve">ES - SARRAJ FOUAD </t>
  </si>
  <si>
    <t xml:space="preserve">GUEDDALI OTHMAN </t>
  </si>
  <si>
    <t>ANGLAIS</t>
  </si>
  <si>
    <t xml:space="preserve">HABIB CHORFA FARID </t>
  </si>
  <si>
    <t xml:space="preserve">HAJJAJ JIHANE </t>
  </si>
  <si>
    <t>HARRAK LAILA</t>
  </si>
  <si>
    <t>BUREAUTIQUE</t>
  </si>
  <si>
    <t xml:space="preserve">JMOULA SAFAE </t>
  </si>
  <si>
    <t xml:space="preserve">MOUMNI SANAE </t>
  </si>
  <si>
    <t>NASSER HASNAE</t>
  </si>
  <si>
    <t>Gestion</t>
  </si>
  <si>
    <t xml:space="preserve">RHAZOUANI ABDELALI </t>
  </si>
  <si>
    <t xml:space="preserve">RIAD AMAL </t>
  </si>
  <si>
    <t xml:space="preserve">SAMADI BOUCHRA </t>
  </si>
  <si>
    <t xml:space="preserve">SANDI MERYEM </t>
  </si>
  <si>
    <t xml:space="preserve">YAZIDI ALAOUI YOUSSEF </t>
  </si>
  <si>
    <t xml:space="preserve">ZIANE ASSIA </t>
  </si>
  <si>
    <t xml:space="preserve">ZOKRI ABDELLAH </t>
  </si>
  <si>
    <t>EL MIR RABIA</t>
  </si>
  <si>
    <t>LASSIRI HCHAM</t>
  </si>
  <si>
    <t>KHAIROUNI ABDELLAH</t>
  </si>
  <si>
    <t>OUTAIR ANASS</t>
  </si>
  <si>
    <t>EL GOUSH NIHAD</t>
  </si>
  <si>
    <t>MAHBOUB AZIZ</t>
  </si>
  <si>
    <t>MOUTIS MOHAMED LARBI</t>
  </si>
  <si>
    <t>ALLACH SAMIR</t>
  </si>
  <si>
    <t>MRABET JAMAL EDINE</t>
  </si>
  <si>
    <t>SAIDI AHMED</t>
  </si>
  <si>
    <t>BEN AHMED MOHAMED</t>
  </si>
  <si>
    <t>HARRAK</t>
  </si>
  <si>
    <t>NASSER</t>
  </si>
  <si>
    <t>EL MIR</t>
  </si>
  <si>
    <t>LASSIRI</t>
  </si>
  <si>
    <t>KHAIROUNI</t>
  </si>
  <si>
    <t>OUTAIR</t>
  </si>
  <si>
    <t>EL GOUSH</t>
  </si>
  <si>
    <t>MAHBOUB</t>
  </si>
  <si>
    <t>MOUTIS</t>
  </si>
  <si>
    <t>ALLACH</t>
  </si>
  <si>
    <t>MRABET</t>
  </si>
  <si>
    <t>SAIDI</t>
  </si>
  <si>
    <t>BEN AHMED</t>
  </si>
  <si>
    <t>LAILA</t>
  </si>
  <si>
    <t>HASNAE</t>
  </si>
  <si>
    <t>RABIA</t>
  </si>
  <si>
    <t>HCHAM</t>
  </si>
  <si>
    <t>ABDELLAH</t>
  </si>
  <si>
    <t>ANASS</t>
  </si>
  <si>
    <t>NIHAD</t>
  </si>
  <si>
    <t>AZIZ</t>
  </si>
  <si>
    <t>MOHAMED LARBI</t>
  </si>
  <si>
    <t>SAMIR</t>
  </si>
  <si>
    <t>JAMAL EDINE</t>
  </si>
  <si>
    <t>AHMED</t>
  </si>
  <si>
    <t>MOHAMED</t>
  </si>
  <si>
    <t>F</t>
  </si>
  <si>
    <t>Formateur@123456</t>
  </si>
  <si>
    <t>ALILOU</t>
  </si>
  <si>
    <t>AURAGH</t>
  </si>
  <si>
    <t>AZEGGOUAR</t>
  </si>
  <si>
    <t>AZIZI</t>
  </si>
  <si>
    <t>BADA</t>
  </si>
  <si>
    <t>BOUYBANIN</t>
  </si>
  <si>
    <t>EL AFIFI</t>
  </si>
  <si>
    <t>EL AKEL</t>
  </si>
  <si>
    <t>EL BEGGAR</t>
  </si>
  <si>
    <t>EL FAQUIH</t>
  </si>
  <si>
    <t>EL GHAILANI</t>
  </si>
  <si>
    <t>EL KHALOUI</t>
  </si>
  <si>
    <t>EL MANSOURI</t>
  </si>
  <si>
    <t>EL MASOUDI</t>
  </si>
  <si>
    <t>EL OUAHABI</t>
  </si>
  <si>
    <t>GUEDDALI</t>
  </si>
  <si>
    <t>HABIB CHORFA</t>
  </si>
  <si>
    <t>HAJJAJ</t>
  </si>
  <si>
    <t>JMOULA</t>
  </si>
  <si>
    <t>MOUMNI</t>
  </si>
  <si>
    <t>ZIANE</t>
  </si>
  <si>
    <t>RHAZOUANI</t>
  </si>
  <si>
    <t>RIAD</t>
  </si>
  <si>
    <t>SAMADI</t>
  </si>
  <si>
    <t>SANDI</t>
  </si>
  <si>
    <t>YAZIDI ALAOUI</t>
  </si>
  <si>
    <t>ZOKRI</t>
  </si>
  <si>
    <t>Saad</t>
  </si>
  <si>
    <t>MOHAMED KARIM</t>
  </si>
  <si>
    <t>YOUSSEF</t>
  </si>
  <si>
    <t>ABDERRAHIM</t>
  </si>
  <si>
    <t>RACHIDA</t>
  </si>
  <si>
    <t>BOUCHRA</t>
  </si>
  <si>
    <t>MERIEM</t>
  </si>
  <si>
    <t>LOUBNA</t>
  </si>
  <si>
    <t>HICHAM</t>
  </si>
  <si>
    <t>FERDAOUS</t>
  </si>
  <si>
    <t>OUSSAMA</t>
  </si>
  <si>
    <t>ABELOUAHAB</t>
  </si>
  <si>
    <t>MOUNIR</t>
  </si>
  <si>
    <t>FOUAD</t>
  </si>
  <si>
    <t>OTHMAN</t>
  </si>
  <si>
    <t>FARID</t>
  </si>
  <si>
    <t>JIHANE</t>
  </si>
  <si>
    <t>SAFAE</t>
  </si>
  <si>
    <t>SANAE</t>
  </si>
  <si>
    <t>mohamed-karim.azeggouar@ofppt.ma</t>
  </si>
  <si>
    <t>rachida.el-afifi@ofppt.ma</t>
  </si>
  <si>
    <t>bouchra.el-akel@ofppt.ma</t>
  </si>
  <si>
    <t>meriem.el-beggar@ofppt.ma</t>
  </si>
  <si>
    <t>loubna.el-faquih@ofppt.ma</t>
  </si>
  <si>
    <t>hicham.el-ghailani@ofppt.ma</t>
  </si>
  <si>
    <t>ferdaous.el-khaloui@ofppt.ma</t>
  </si>
  <si>
    <t>oussama.el-mansouri@ofppt.ma</t>
  </si>
  <si>
    <t>abelouahab.el-masoudi@ofppt.ma</t>
  </si>
  <si>
    <t>mounir.el-ouahabi@ofppt.ma</t>
  </si>
  <si>
    <t>farid.habib-chorfa@ofppt.ma</t>
  </si>
  <si>
    <t>ABDELALI</t>
  </si>
  <si>
    <t>AMAL</t>
  </si>
  <si>
    <t>MERYEM</t>
  </si>
  <si>
    <t>ASSIA</t>
  </si>
  <si>
    <t>rabia.el-mir@ofppt.ma</t>
  </si>
  <si>
    <t>nihad.el-goush@ofppt.ma</t>
  </si>
  <si>
    <t>mohamed-larbi.moutis@ofppt.ma</t>
  </si>
  <si>
    <t>mohamed.ben-ahmed@ofppt.ma</t>
  </si>
  <si>
    <t>Specialité du formateur</t>
  </si>
  <si>
    <t>Matricule_1</t>
  </si>
  <si>
    <t>Matricule_2</t>
  </si>
  <si>
    <t>Matricule_3</t>
  </si>
  <si>
    <t>Matricule_4</t>
  </si>
  <si>
    <t>Matricule_5</t>
  </si>
  <si>
    <t>Matricule_6</t>
  </si>
  <si>
    <t>Matricule_7</t>
  </si>
  <si>
    <t>Matricule_8</t>
  </si>
  <si>
    <t>Matricule_9</t>
  </si>
  <si>
    <t>Matricule_10</t>
  </si>
  <si>
    <t>Matricule_11</t>
  </si>
  <si>
    <t>Matricule_12</t>
  </si>
  <si>
    <t>Matricule_13</t>
  </si>
  <si>
    <t>Sans_Specialité</t>
  </si>
  <si>
    <t>Masse horaire hebdomadaire</t>
  </si>
  <si>
    <t>CIN_1</t>
  </si>
  <si>
    <t>CIN_2</t>
  </si>
  <si>
    <t>CIN_3</t>
  </si>
  <si>
    <t>CIN_4</t>
  </si>
  <si>
    <t>CIN_5</t>
  </si>
  <si>
    <t>CIN_6</t>
  </si>
  <si>
    <t>CIN_7</t>
  </si>
  <si>
    <t>CIN_8</t>
  </si>
  <si>
    <t>CIN_9</t>
  </si>
  <si>
    <t>CIN_10</t>
  </si>
  <si>
    <t>CIN_11</t>
  </si>
  <si>
    <t>CIN_12</t>
  </si>
  <si>
    <t>CIN_13</t>
  </si>
  <si>
    <t>CIN_14</t>
  </si>
  <si>
    <t>CIN_15</t>
  </si>
  <si>
    <t>CIN_16</t>
  </si>
  <si>
    <t>CIN_17</t>
  </si>
  <si>
    <t>CIN_18</t>
  </si>
  <si>
    <t>CIN_19</t>
  </si>
  <si>
    <t>CIN_20</t>
  </si>
  <si>
    <t>CIN_21</t>
  </si>
  <si>
    <t>CIN_22</t>
  </si>
  <si>
    <t>CIN_23</t>
  </si>
  <si>
    <t>CIN_24</t>
  </si>
  <si>
    <t>CIN_25</t>
  </si>
  <si>
    <t>CIN_26</t>
  </si>
  <si>
    <t>CIN_27</t>
  </si>
  <si>
    <t>CIN_28</t>
  </si>
  <si>
    <t>CIN_29</t>
  </si>
  <si>
    <t>CIN_30</t>
  </si>
  <si>
    <t>CIN_31</t>
  </si>
  <si>
    <t>CIN_32</t>
  </si>
  <si>
    <t>CIN_33</t>
  </si>
  <si>
    <t>CIN_34</t>
  </si>
  <si>
    <t>CIN_35</t>
  </si>
  <si>
    <t>CIN_36</t>
  </si>
  <si>
    <t>CIN_37</t>
  </si>
  <si>
    <t>CIN_38</t>
  </si>
  <si>
    <t>CIN_39</t>
  </si>
  <si>
    <t>CIN_40</t>
  </si>
  <si>
    <t>CIN_41</t>
  </si>
  <si>
    <t>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</si>
</sst>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15">
    <xf numFmtId="0" fontId="0" fillId="0" borderId="0" xfId="0" applyNumberFormat="1" applyFill="1" applyAlignment="1" applyProtection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applyBorder="1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Fill="1" applyAlignment="1" applyProtection="1">
      <alignment horizontal="center"/>
    </xf>
    <xf numFmtId="0" fontId="0" fillId="0" borderId="0" xfId="0" applyNumberFormat="1" applyFill="1" applyAlignment="1" applyProtection="1">
      <alignment horizontal="left"/>
    </xf>
    <xf numFmtId="0" fontId="1" fillId="0" borderId="0" xfId="1" applyNumberFormat="1" applyFill="1" applyAlignment="1" applyProtection="1"/>
  </cellXfs>
  <cellStyles count="2">
    <cellStyle name="Lien hypertexte" xfId="1" builtinId="8"/>
    <cellStyle name="Normal" xfId="0" builtinId="0"/>
  </cellStyles>
  <dxfs count="10"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P42" totalsRowShown="0">
  <autoFilter ref="A1:P42"/>
  <sortState ref="A2:P42">
    <sortCondition descending="1" ref="A1:A42"/>
  </sortState>
  <tableColumns count="16">
    <tableColumn id="1" name="Matricule" dataDxfId="3"/>
    <tableColumn id="24" name="Specialité du formateur" dataDxfId="2">
      <calculatedColumnFormula>ISMONTIC_Data!C2</calculatedColumnFormula>
    </tableColumn>
    <tableColumn id="25" name="Masse horaire hebdomadaire" dataDxfId="0">
      <calculatedColumnFormula>ISMONTIC_Data!E2</calculatedColumnFormula>
    </tableColumn>
    <tableColumn id="2" name="Création du compte utilisateur" dataDxfId="1"/>
    <tableColumn id="3" name="Nom d'utilisateur" dataDxfId="5">
      <calculatedColumnFormula xml:space="preserve"> CONCATENATE( LOWER(Table1[[#This Row],[Prénom]]),".",LOWER(G2),"@ofppt.ma")</calculatedColumnFormula>
    </tableColumn>
    <tableColumn id="4" name="Mot de passe"/>
    <tableColumn id="5" name="Nom"/>
    <tableColumn id="6" name="Prénom"/>
    <tableColumn id="7" name="Nom en arabe" dataDxfId="9">
      <calculatedColumnFormula>Table1[[#This Row],[Nom]]</calculatedColumnFormula>
    </tableColumn>
    <tableColumn id="8" name="Prénom en arabe" dataDxfId="8">
      <calculatedColumnFormula>Table1[[#This Row],[Prénom]]</calculatedColumnFormula>
    </tableColumn>
    <tableColumn id="9" name="Sexe" dataDxfId="7"/>
    <tableColumn id="11" name="Nationalité"/>
    <tableColumn id="13" name="CIN"/>
    <tableColumn id="15" name="E-mail" dataDxfId="4">
      <calculatedColumnFormula>Table1[[#This Row],[Nom d''utilisateur]]</calculatedColumnFormula>
    </tableColumn>
    <tableColumn id="26" name="Lieu de naissance"/>
    <tableColumn id="19" name="Référence" dataDxfId="6">
      <calculatedColumnFormula>Table1[[#This Row],[Matricule]]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icham.el-ghailani@ofppt.ma" TargetMode="External"/><Relationship Id="rId13" Type="http://schemas.openxmlformats.org/officeDocument/2006/relationships/hyperlink" Target="mailto:farid.habib-chorfa@ofppt.ma" TargetMode="External"/><Relationship Id="rId18" Type="http://schemas.openxmlformats.org/officeDocument/2006/relationships/table" Target="../tables/table1.xml"/><Relationship Id="rId3" Type="http://schemas.openxmlformats.org/officeDocument/2006/relationships/hyperlink" Target="mailto:mohamed-karim.azeggouar@ofppt.ma" TargetMode="External"/><Relationship Id="rId7" Type="http://schemas.openxmlformats.org/officeDocument/2006/relationships/hyperlink" Target="mailto:loubna.el-faquih@ofppt.ma" TargetMode="External"/><Relationship Id="rId12" Type="http://schemas.openxmlformats.org/officeDocument/2006/relationships/hyperlink" Target="mailto:mounir.el-ouahabi@ofppt.ma" TargetMode="External"/><Relationship Id="rId17" Type="http://schemas.openxmlformats.org/officeDocument/2006/relationships/hyperlink" Target="mailto:mohamed.ben-ahmed@ofppt.ma" TargetMode="External"/><Relationship Id="rId2" Type="http://schemas.openxmlformats.org/officeDocument/2006/relationships/hyperlink" Target="mailto:Formateur@123456" TargetMode="External"/><Relationship Id="rId16" Type="http://schemas.openxmlformats.org/officeDocument/2006/relationships/hyperlink" Target="mailto:mohamed-larbi.moutis@ofppt.ma" TargetMode="External"/><Relationship Id="rId1" Type="http://schemas.openxmlformats.org/officeDocument/2006/relationships/hyperlink" Target="mailto:Formateur@123456" TargetMode="External"/><Relationship Id="rId6" Type="http://schemas.openxmlformats.org/officeDocument/2006/relationships/hyperlink" Target="mailto:meriem.el-beggar@ofppt.ma" TargetMode="External"/><Relationship Id="rId11" Type="http://schemas.openxmlformats.org/officeDocument/2006/relationships/hyperlink" Target="mailto:abelouahab.el-masoudi@ofppt.ma" TargetMode="External"/><Relationship Id="rId5" Type="http://schemas.openxmlformats.org/officeDocument/2006/relationships/hyperlink" Target="mailto:bouchra.el-akel@ofppt.ma" TargetMode="External"/><Relationship Id="rId15" Type="http://schemas.openxmlformats.org/officeDocument/2006/relationships/hyperlink" Target="mailto:nihad.el-goush@ofppt.ma" TargetMode="External"/><Relationship Id="rId10" Type="http://schemas.openxmlformats.org/officeDocument/2006/relationships/hyperlink" Target="mailto:oussama.el-mansouri@ofppt.ma" TargetMode="External"/><Relationship Id="rId4" Type="http://schemas.openxmlformats.org/officeDocument/2006/relationships/hyperlink" Target="mailto:rachida.el-afifi@ofppt.ma" TargetMode="External"/><Relationship Id="rId9" Type="http://schemas.openxmlformats.org/officeDocument/2006/relationships/hyperlink" Target="mailto:ferdaous.el-khaloui@ofppt.ma" TargetMode="External"/><Relationship Id="rId14" Type="http://schemas.openxmlformats.org/officeDocument/2006/relationships/hyperlink" Target="mailto:rabia.el-mir@ofppt.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zoomScale="115" zoomScaleNormal="115" workbookViewId="0">
      <selection activeCell="N1" sqref="N1:N1048576"/>
    </sheetView>
  </sheetViews>
  <sheetFormatPr baseColWidth="10" defaultColWidth="9.140625" defaultRowHeight="15" x14ac:dyDescent="0.25"/>
  <cols>
    <col min="1" max="1" width="17.7109375" customWidth="1"/>
    <col min="2" max="2" width="26" style="13" customWidth="1"/>
    <col min="3" max="3" width="26" style="12" customWidth="1"/>
    <col min="4" max="4" width="17.42578125" customWidth="1"/>
    <col min="5" max="5" width="42" customWidth="1"/>
    <col min="6" max="6" width="23.140625" customWidth="1"/>
    <col min="7" max="7" width="32.140625" customWidth="1"/>
    <col min="8" max="8" width="33.140625" customWidth="1"/>
    <col min="9" max="9" width="16.7109375" customWidth="1"/>
    <col min="10" max="10" width="19.28515625" customWidth="1"/>
    <col min="11" max="11" width="10.140625" style="13" customWidth="1"/>
    <col min="12" max="12" width="14" customWidth="1"/>
    <col min="13" max="13" width="16.85546875" customWidth="1"/>
    <col min="14" max="15" width="37.5703125" customWidth="1"/>
    <col min="16" max="16" width="14.42578125" style="12" customWidth="1"/>
  </cols>
  <sheetData>
    <row r="1" spans="1:16" x14ac:dyDescent="0.25">
      <c r="A1" t="s">
        <v>0</v>
      </c>
      <c r="B1" s="13" t="s">
        <v>166</v>
      </c>
      <c r="C1" s="12" t="s">
        <v>181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13" t="s">
        <v>8</v>
      </c>
      <c r="L1" t="s">
        <v>9</v>
      </c>
      <c r="M1" t="s">
        <v>11</v>
      </c>
      <c r="N1" t="s">
        <v>12</v>
      </c>
      <c r="O1" t="s">
        <v>10</v>
      </c>
      <c r="P1" s="12" t="s">
        <v>13</v>
      </c>
    </row>
    <row r="2" spans="1:16" x14ac:dyDescent="0.25">
      <c r="A2" s="12">
        <f>ISMONTIC_Data!A27</f>
        <v>14041</v>
      </c>
      <c r="B2" s="13" t="str">
        <f>ISMONTIC_Data!C27</f>
        <v>RESEAU</v>
      </c>
      <c r="C2" s="12">
        <f>ISMONTIC_Data!E2</f>
        <v>30</v>
      </c>
      <c r="D2" s="12" t="s">
        <v>14</v>
      </c>
      <c r="E2" t="str">
        <f xml:space="preserve"> CONCATENATE( LOWER(Table1[[#This Row],[Prénom]]),".",LOWER(G2),"@ofppt.ma")</f>
        <v>bouchra.samadi@ofppt.ma</v>
      </c>
      <c r="F2" s="14" t="s">
        <v>100</v>
      </c>
      <c r="G2" t="s">
        <v>124</v>
      </c>
      <c r="H2" t="s">
        <v>133</v>
      </c>
      <c r="I2" t="str">
        <f>Table1[[#This Row],[Nom]]</f>
        <v>SAMADI</v>
      </c>
      <c r="J2" t="str">
        <f>Table1[[#This Row],[Prénom]]</f>
        <v>BOUCHRA</v>
      </c>
      <c r="K2" s="13" t="s">
        <v>99</v>
      </c>
      <c r="L2" t="s">
        <v>17</v>
      </c>
      <c r="M2" t="s">
        <v>182</v>
      </c>
      <c r="N2" t="str">
        <f>Table1[[#This Row],[Nom d''utilisateur]]</f>
        <v>bouchra.samadi@ofppt.ma</v>
      </c>
      <c r="O2" t="s">
        <v>223</v>
      </c>
      <c r="P2" s="12">
        <f>Table1[[#This Row],[Matricule]]</f>
        <v>14041</v>
      </c>
    </row>
    <row r="3" spans="1:16" x14ac:dyDescent="0.25">
      <c r="A3" s="12">
        <f>ISMONTIC_Data!A7</f>
        <v>13716</v>
      </c>
      <c r="B3" s="13" t="str">
        <f>ISMONTIC_Data!C7</f>
        <v>RESEAU</v>
      </c>
      <c r="C3" s="12">
        <f>ISMONTIC_Data!E3</f>
        <v>27.5</v>
      </c>
      <c r="D3" s="12" t="s">
        <v>14</v>
      </c>
      <c r="E3" t="str">
        <f xml:space="preserve"> CONCATENATE( LOWER(Table1[[#This Row],[Prénom]]),".",LOWER(G3),"@ofppt.ma")</f>
        <v>anass.bouybanin@ofppt.ma</v>
      </c>
      <c r="F3" s="14" t="s">
        <v>100</v>
      </c>
      <c r="G3" t="s">
        <v>106</v>
      </c>
      <c r="H3" t="s">
        <v>91</v>
      </c>
      <c r="I3" t="str">
        <f>Table1[[#This Row],[Nom]]</f>
        <v>BOUYBANIN</v>
      </c>
      <c r="J3" t="str">
        <f>Table1[[#This Row],[Prénom]]</f>
        <v>ANASS</v>
      </c>
      <c r="K3" s="13" t="s">
        <v>16</v>
      </c>
      <c r="L3" t="s">
        <v>17</v>
      </c>
      <c r="M3" t="s">
        <v>183</v>
      </c>
      <c r="N3" t="str">
        <f>Table1[[#This Row],[Nom d''utilisateur]]</f>
        <v>anass.bouybanin@ofppt.ma</v>
      </c>
      <c r="O3" t="s">
        <v>223</v>
      </c>
      <c r="P3" s="12">
        <f>Table1[[#This Row],[Matricule]]</f>
        <v>13716</v>
      </c>
    </row>
    <row r="4" spans="1:16" x14ac:dyDescent="0.25">
      <c r="A4" s="12">
        <f>ISMONTIC_Data!A14</f>
        <v>13714</v>
      </c>
      <c r="B4" s="13" t="str">
        <f>ISMONTIC_Data!C14</f>
        <v>INFOGRAPHIE</v>
      </c>
      <c r="C4" s="12">
        <f>ISMONTIC_Data!E4</f>
        <v>30</v>
      </c>
      <c r="D4" s="12" t="s">
        <v>14</v>
      </c>
      <c r="E4" s="14" t="s">
        <v>154</v>
      </c>
      <c r="F4" s="14" t="s">
        <v>100</v>
      </c>
      <c r="G4" t="s">
        <v>113</v>
      </c>
      <c r="H4" t="s">
        <v>138</v>
      </c>
      <c r="I4" t="str">
        <f>Table1[[#This Row],[Nom]]</f>
        <v>EL MANSOURI</v>
      </c>
      <c r="J4" t="str">
        <f>Table1[[#This Row],[Prénom]]</f>
        <v>OUSSAMA</v>
      </c>
      <c r="K4" s="13" t="s">
        <v>16</v>
      </c>
      <c r="L4" t="s">
        <v>17</v>
      </c>
      <c r="M4" t="s">
        <v>184</v>
      </c>
      <c r="N4" t="str">
        <f>Table1[[#This Row],[Nom d''utilisateur]]</f>
        <v>oussama.el-mansouri@ofppt.ma</v>
      </c>
      <c r="O4" t="s">
        <v>223</v>
      </c>
      <c r="P4" s="12">
        <f>Table1[[#This Row],[Matricule]]</f>
        <v>13714</v>
      </c>
    </row>
    <row r="5" spans="1:16" x14ac:dyDescent="0.25">
      <c r="A5" s="12">
        <f>ISMONTIC_Data!A17</f>
        <v>13567</v>
      </c>
      <c r="B5" s="13" t="str">
        <f>ISMONTIC_Data!C17</f>
        <v>DEVELOPPEMENT</v>
      </c>
      <c r="C5" s="12">
        <f>ISMONTIC_Data!E5</f>
        <v>27.5</v>
      </c>
      <c r="D5" s="12" t="s">
        <v>14</v>
      </c>
      <c r="E5" t="str">
        <f xml:space="preserve"> CONCATENATE( LOWER(Table1[[#This Row],[Prénom]]),".",LOWER(G5),"@ofppt.ma")</f>
        <v>fouad.es-sarraj@ofppt.ma</v>
      </c>
      <c r="F5" s="14" t="s">
        <v>100</v>
      </c>
      <c r="G5" t="s">
        <v>15</v>
      </c>
      <c r="H5" t="s">
        <v>141</v>
      </c>
      <c r="I5" t="str">
        <f>Table1[[#This Row],[Nom]]</f>
        <v>ES-SARRAJ</v>
      </c>
      <c r="J5" t="str">
        <f>Table1[[#This Row],[Prénom]]</f>
        <v>FOUAD</v>
      </c>
      <c r="K5" s="13" t="s">
        <v>16</v>
      </c>
      <c r="L5" t="s">
        <v>17</v>
      </c>
      <c r="M5" t="s">
        <v>185</v>
      </c>
      <c r="N5" t="str">
        <f>Table1[[#This Row],[Nom d''utilisateur]]</f>
        <v>fouad.es-sarraj@ofppt.ma</v>
      </c>
      <c r="O5" t="s">
        <v>223</v>
      </c>
      <c r="P5" s="12">
        <f>Table1[[#This Row],[Matricule]]</f>
        <v>13567</v>
      </c>
    </row>
    <row r="6" spans="1:16" x14ac:dyDescent="0.25">
      <c r="A6" s="12">
        <f>ISMONTIC_Data!A9</f>
        <v>13566</v>
      </c>
      <c r="B6" s="13" t="str">
        <f>ISMONTIC_Data!C9</f>
        <v>DEVELOPPEMENT</v>
      </c>
      <c r="C6" s="12">
        <f>ISMONTIC_Data!E6</f>
        <v>35</v>
      </c>
      <c r="D6" s="12" t="s">
        <v>14</v>
      </c>
      <c r="E6" s="14" t="s">
        <v>149</v>
      </c>
      <c r="F6" s="14" t="s">
        <v>100</v>
      </c>
      <c r="G6" t="s">
        <v>108</v>
      </c>
      <c r="H6" t="s">
        <v>133</v>
      </c>
      <c r="I6" t="str">
        <f>Table1[[#This Row],[Nom]]</f>
        <v>EL AKEL</v>
      </c>
      <c r="J6" t="str">
        <f>Table1[[#This Row],[Prénom]]</f>
        <v>BOUCHRA</v>
      </c>
      <c r="K6" s="13" t="s">
        <v>99</v>
      </c>
      <c r="L6" t="s">
        <v>17</v>
      </c>
      <c r="M6" t="s">
        <v>186</v>
      </c>
      <c r="N6" t="str">
        <f>Table1[[#This Row],[Nom d''utilisateur]]</f>
        <v>bouchra.el-akel@ofppt.ma</v>
      </c>
      <c r="O6" t="s">
        <v>223</v>
      </c>
      <c r="P6" s="12">
        <f>Table1[[#This Row],[Matricule]]</f>
        <v>13566</v>
      </c>
    </row>
    <row r="7" spans="1:16" x14ac:dyDescent="0.25">
      <c r="A7" s="12">
        <f>ISMONTIC_Data!A13</f>
        <v>13556</v>
      </c>
      <c r="B7" s="13" t="str">
        <f>ISMONTIC_Data!C13</f>
        <v>Français</v>
      </c>
      <c r="C7" s="12">
        <f>ISMONTIC_Data!E7</f>
        <v>30</v>
      </c>
      <c r="D7" s="12" t="s">
        <v>14</v>
      </c>
      <c r="E7" s="14" t="s">
        <v>153</v>
      </c>
      <c r="F7" s="14" t="s">
        <v>100</v>
      </c>
      <c r="G7" t="s">
        <v>112</v>
      </c>
      <c r="H7" t="s">
        <v>137</v>
      </c>
      <c r="I7" t="str">
        <f>Table1[[#This Row],[Nom]]</f>
        <v>EL KHALOUI</v>
      </c>
      <c r="J7" t="str">
        <f>Table1[[#This Row],[Prénom]]</f>
        <v>FERDAOUS</v>
      </c>
      <c r="K7" s="13" t="s">
        <v>99</v>
      </c>
      <c r="L7" t="s">
        <v>17</v>
      </c>
      <c r="M7" t="s">
        <v>187</v>
      </c>
      <c r="N7" t="str">
        <f>Table1[[#This Row],[Nom d''utilisateur]]</f>
        <v>ferdaous.el-khaloui@ofppt.ma</v>
      </c>
      <c r="O7" t="s">
        <v>223</v>
      </c>
      <c r="P7" s="12">
        <f>Table1[[#This Row],[Matricule]]</f>
        <v>13556</v>
      </c>
    </row>
    <row r="8" spans="1:16" x14ac:dyDescent="0.25">
      <c r="A8" s="12">
        <f>ISMONTIC_Data!A28</f>
        <v>13553</v>
      </c>
      <c r="B8" s="13" t="str">
        <f>ISMONTIC_Data!C28</f>
        <v>RESEAU</v>
      </c>
      <c r="C8" s="12">
        <f>ISMONTIC_Data!E8</f>
        <v>30</v>
      </c>
      <c r="D8" s="12" t="s">
        <v>14</v>
      </c>
      <c r="E8" t="str">
        <f xml:space="preserve"> CONCATENATE( LOWER(Table1[[#This Row],[Prénom]]),".",LOWER(G8),"@ofppt.ma")</f>
        <v>meryem.sandi@ofppt.ma</v>
      </c>
      <c r="F8" s="14" t="s">
        <v>100</v>
      </c>
      <c r="G8" t="s">
        <v>125</v>
      </c>
      <c r="H8" t="s">
        <v>160</v>
      </c>
      <c r="I8" t="str">
        <f>Table1[[#This Row],[Nom]]</f>
        <v>SANDI</v>
      </c>
      <c r="J8" t="str">
        <f>Table1[[#This Row],[Prénom]]</f>
        <v>MERYEM</v>
      </c>
      <c r="K8" s="13" t="s">
        <v>99</v>
      </c>
      <c r="L8" t="s">
        <v>17</v>
      </c>
      <c r="M8" t="s">
        <v>188</v>
      </c>
      <c r="N8" t="str">
        <f>Table1[[#This Row],[Nom d''utilisateur]]</f>
        <v>meryem.sandi@ofppt.ma</v>
      </c>
      <c r="O8" t="s">
        <v>223</v>
      </c>
      <c r="P8" s="12">
        <f>Table1[[#This Row],[Matricule]]</f>
        <v>13553</v>
      </c>
    </row>
    <row r="9" spans="1:16" x14ac:dyDescent="0.25">
      <c r="A9" s="12">
        <f>ISMONTIC_Data!A12</f>
        <v>13552</v>
      </c>
      <c r="B9" s="13" t="str">
        <f>ISMONTIC_Data!C12</f>
        <v>RESEAU</v>
      </c>
      <c r="C9" s="12">
        <f>ISMONTIC_Data!E9</f>
        <v>30</v>
      </c>
      <c r="D9" s="12" t="s">
        <v>14</v>
      </c>
      <c r="E9" s="14" t="s">
        <v>152</v>
      </c>
      <c r="F9" s="14" t="s">
        <v>100</v>
      </c>
      <c r="G9" t="s">
        <v>111</v>
      </c>
      <c r="H9" t="s">
        <v>136</v>
      </c>
      <c r="I9" t="str">
        <f>Table1[[#This Row],[Nom]]</f>
        <v>EL GHAILANI</v>
      </c>
      <c r="J9" t="str">
        <f>Table1[[#This Row],[Prénom]]</f>
        <v>HICHAM</v>
      </c>
      <c r="K9" s="13" t="s">
        <v>16</v>
      </c>
      <c r="L9" t="s">
        <v>17</v>
      </c>
      <c r="M9" t="s">
        <v>189</v>
      </c>
      <c r="N9" t="str">
        <f>Table1[[#This Row],[Nom d''utilisateur]]</f>
        <v>hicham.el-ghailani@ofppt.ma</v>
      </c>
      <c r="O9" t="s">
        <v>223</v>
      </c>
      <c r="P9" s="12">
        <f>Table1[[#This Row],[Matricule]]</f>
        <v>13552</v>
      </c>
    </row>
    <row r="10" spans="1:16" x14ac:dyDescent="0.25">
      <c r="A10" s="12">
        <f>ISMONTIC_Data!A6</f>
        <v>13199</v>
      </c>
      <c r="B10" s="13" t="str">
        <f>ISMONTIC_Data!C6</f>
        <v>RESEAU</v>
      </c>
      <c r="C10" s="12">
        <f>ISMONTIC_Data!E10</f>
        <v>27.5</v>
      </c>
      <c r="D10" s="12" t="s">
        <v>14</v>
      </c>
      <c r="E10" t="str">
        <f xml:space="preserve"> CONCATENATE( LOWER(Table1[[#This Row],[Prénom]]),".",LOWER(G10),"@ofppt.ma")</f>
        <v>abderrahim.bada@ofppt.ma</v>
      </c>
      <c r="F10" s="14" t="s">
        <v>100</v>
      </c>
      <c r="G10" t="s">
        <v>105</v>
      </c>
      <c r="H10" t="s">
        <v>131</v>
      </c>
      <c r="I10" t="str">
        <f>Table1[[#This Row],[Nom]]</f>
        <v>BADA</v>
      </c>
      <c r="J10" t="str">
        <f>Table1[[#This Row],[Prénom]]</f>
        <v>ABDERRAHIM</v>
      </c>
      <c r="K10" s="13" t="s">
        <v>16</v>
      </c>
      <c r="L10" t="s">
        <v>17</v>
      </c>
      <c r="M10" t="s">
        <v>190</v>
      </c>
      <c r="N10" t="str">
        <f>Table1[[#This Row],[Nom d''utilisateur]]</f>
        <v>abderrahim.bada@ofppt.ma</v>
      </c>
      <c r="O10" t="s">
        <v>223</v>
      </c>
      <c r="P10" s="12">
        <f>Table1[[#This Row],[Matricule]]</f>
        <v>13199</v>
      </c>
    </row>
    <row r="11" spans="1:16" x14ac:dyDescent="0.25">
      <c r="A11" s="12">
        <f>ISMONTIC_Data!A30</f>
        <v>13053</v>
      </c>
      <c r="B11" s="13" t="str">
        <f>ISMONTIC_Data!C30</f>
        <v>Français</v>
      </c>
      <c r="C11" s="12">
        <f>ISMONTIC_Data!E11</f>
        <v>30</v>
      </c>
      <c r="D11" s="12" t="s">
        <v>14</v>
      </c>
      <c r="E11" t="str">
        <f xml:space="preserve"> CONCATENATE( LOWER(Table1[[#This Row],[Prénom]]),".",LOWER(G11),"@ofppt.ma")</f>
        <v>assia.ziane@ofppt.ma</v>
      </c>
      <c r="F11" s="14" t="s">
        <v>100</v>
      </c>
      <c r="G11" t="s">
        <v>121</v>
      </c>
      <c r="H11" t="s">
        <v>161</v>
      </c>
      <c r="I11" t="str">
        <f>Table1[[#This Row],[Nom]]</f>
        <v>ZIANE</v>
      </c>
      <c r="J11" t="str">
        <f>Table1[[#This Row],[Prénom]]</f>
        <v>ASSIA</v>
      </c>
      <c r="K11" s="13" t="s">
        <v>99</v>
      </c>
      <c r="L11" t="s">
        <v>17</v>
      </c>
      <c r="M11" t="s">
        <v>191</v>
      </c>
      <c r="N11" t="str">
        <f>Table1[[#This Row],[Nom d''utilisateur]]</f>
        <v>assia.ziane@ofppt.ma</v>
      </c>
      <c r="O11" t="s">
        <v>223</v>
      </c>
      <c r="P11" s="12">
        <f>Table1[[#This Row],[Matricule]]</f>
        <v>13053</v>
      </c>
    </row>
    <row r="12" spans="1:16" x14ac:dyDescent="0.25">
      <c r="A12" s="12">
        <f>ISMONTIC_Data!A16</f>
        <v>11539</v>
      </c>
      <c r="B12" s="13" t="str">
        <f>ISMONTIC_Data!C16</f>
        <v>ARABE</v>
      </c>
      <c r="C12" s="12">
        <f>ISMONTIC_Data!E12</f>
        <v>30</v>
      </c>
      <c r="D12" s="12" t="s">
        <v>14</v>
      </c>
      <c r="E12" s="14" t="s">
        <v>156</v>
      </c>
      <c r="F12" s="14" t="s">
        <v>100</v>
      </c>
      <c r="G12" t="s">
        <v>115</v>
      </c>
      <c r="H12" t="s">
        <v>140</v>
      </c>
      <c r="I12" t="str">
        <f>Table1[[#This Row],[Nom]]</f>
        <v>EL OUAHABI</v>
      </c>
      <c r="J12" t="str">
        <f>Table1[[#This Row],[Prénom]]</f>
        <v>MOUNIR</v>
      </c>
      <c r="K12" s="13" t="s">
        <v>16</v>
      </c>
      <c r="L12" t="s">
        <v>17</v>
      </c>
      <c r="M12" t="s">
        <v>192</v>
      </c>
      <c r="N12" t="str">
        <f>Table1[[#This Row],[Nom d''utilisateur]]</f>
        <v>mounir.el-ouahabi@ofppt.ma</v>
      </c>
      <c r="O12" t="s">
        <v>223</v>
      </c>
      <c r="P12" s="12">
        <f>Table1[[#This Row],[Matricule]]</f>
        <v>11539</v>
      </c>
    </row>
    <row r="13" spans="1:16" x14ac:dyDescent="0.25">
      <c r="A13" s="12">
        <f>ISMONTIC_Data!A18</f>
        <v>11533</v>
      </c>
      <c r="B13" s="13" t="str">
        <f>ISMONTIC_Data!C18</f>
        <v>ANGLAIS</v>
      </c>
      <c r="C13" s="12">
        <f>ISMONTIC_Data!E13</f>
        <v>30</v>
      </c>
      <c r="D13" s="12" t="s">
        <v>14</v>
      </c>
      <c r="E13" t="str">
        <f xml:space="preserve"> CONCATENATE( LOWER(Table1[[#This Row],[Prénom]]),".",LOWER(G13),"@ofppt.ma")</f>
        <v>othman.gueddali@ofppt.ma</v>
      </c>
      <c r="F13" s="14" t="s">
        <v>100</v>
      </c>
      <c r="G13" t="s">
        <v>116</v>
      </c>
      <c r="H13" t="s">
        <v>142</v>
      </c>
      <c r="I13" t="str">
        <f>Table1[[#This Row],[Nom]]</f>
        <v>GUEDDALI</v>
      </c>
      <c r="J13" t="str">
        <f>Table1[[#This Row],[Prénom]]</f>
        <v>OTHMAN</v>
      </c>
      <c r="K13" s="13" t="s">
        <v>16</v>
      </c>
      <c r="L13" t="s">
        <v>17</v>
      </c>
      <c r="M13" t="s">
        <v>193</v>
      </c>
      <c r="N13" t="str">
        <f>Table1[[#This Row],[Nom d''utilisateur]]</f>
        <v>othman.gueddali@ofppt.ma</v>
      </c>
      <c r="O13" t="s">
        <v>223</v>
      </c>
      <c r="P13" s="12">
        <f>Table1[[#This Row],[Matricule]]</f>
        <v>11533</v>
      </c>
    </row>
    <row r="14" spans="1:16" x14ac:dyDescent="0.25">
      <c r="A14" s="12">
        <f>ISMONTIC_Data!A31</f>
        <v>11330</v>
      </c>
      <c r="B14" s="13" t="str">
        <f>ISMONTIC_Data!C31</f>
        <v>RESEAU</v>
      </c>
      <c r="C14" s="12">
        <f>ISMONTIC_Data!E14</f>
        <v>30</v>
      </c>
      <c r="D14" s="12" t="s">
        <v>14</v>
      </c>
      <c r="E14" t="str">
        <f xml:space="preserve"> CONCATENATE( LOWER(Table1[[#This Row],[Prénom]]),".",LOWER(G14),"@ofppt.ma")</f>
        <v>abdellah.zokri@ofppt.ma</v>
      </c>
      <c r="F14" s="14" t="s">
        <v>100</v>
      </c>
      <c r="G14" t="s">
        <v>127</v>
      </c>
      <c r="H14" t="s">
        <v>90</v>
      </c>
      <c r="I14" t="str">
        <f>Table1[[#This Row],[Nom]]</f>
        <v>ZOKRI</v>
      </c>
      <c r="J14" t="str">
        <f>Table1[[#This Row],[Prénom]]</f>
        <v>ABDELLAH</v>
      </c>
      <c r="K14" s="13" t="s">
        <v>16</v>
      </c>
      <c r="L14" t="s">
        <v>17</v>
      </c>
      <c r="M14" t="s">
        <v>194</v>
      </c>
      <c r="N14" t="str">
        <f>Table1[[#This Row],[Nom d''utilisateur]]</f>
        <v>abdellah.zokri@ofppt.ma</v>
      </c>
      <c r="O14" t="s">
        <v>223</v>
      </c>
      <c r="P14" s="12">
        <f>Table1[[#This Row],[Matricule]]</f>
        <v>11330</v>
      </c>
    </row>
    <row r="15" spans="1:16" x14ac:dyDescent="0.25">
      <c r="A15" s="12">
        <f>ISMONTIC_Data!A20</f>
        <v>11272</v>
      </c>
      <c r="B15" s="13" t="str">
        <f>ISMONTIC_Data!C20</f>
        <v>RESEAU</v>
      </c>
      <c r="C15" s="12">
        <f>ISMONTIC_Data!E15</f>
        <v>30</v>
      </c>
      <c r="D15" s="12" t="s">
        <v>14</v>
      </c>
      <c r="E15" t="str">
        <f xml:space="preserve"> CONCATENATE( LOWER(Table1[[#This Row],[Prénom]]),".",LOWER(G15),"@ofppt.ma")</f>
        <v>jihane.hajjaj@ofppt.ma</v>
      </c>
      <c r="F15" s="14" t="s">
        <v>100</v>
      </c>
      <c r="G15" t="s">
        <v>118</v>
      </c>
      <c r="H15" t="s">
        <v>144</v>
      </c>
      <c r="I15" t="str">
        <f>Table1[[#This Row],[Nom]]</f>
        <v>HAJJAJ</v>
      </c>
      <c r="J15" t="str">
        <f>Table1[[#This Row],[Prénom]]</f>
        <v>JIHANE</v>
      </c>
      <c r="K15" s="13" t="s">
        <v>99</v>
      </c>
      <c r="L15" t="s">
        <v>17</v>
      </c>
      <c r="M15" t="s">
        <v>195</v>
      </c>
      <c r="N15" t="str">
        <f>Table1[[#This Row],[Nom d''utilisateur]]</f>
        <v>jihane.hajjaj@ofppt.ma</v>
      </c>
      <c r="O15" t="s">
        <v>223</v>
      </c>
      <c r="P15" s="12">
        <f>Table1[[#This Row],[Matricule]]</f>
        <v>11272</v>
      </c>
    </row>
    <row r="16" spans="1:16" x14ac:dyDescent="0.25">
      <c r="A16" s="12">
        <f>ISMONTIC_Data!A11</f>
        <v>11223</v>
      </c>
      <c r="B16" s="13" t="str">
        <f>ISMONTIC_Data!C11</f>
        <v>DEVELOPPEMENT</v>
      </c>
      <c r="C16" s="12">
        <f>ISMONTIC_Data!E16</f>
        <v>17.5</v>
      </c>
      <c r="D16" s="12" t="s">
        <v>14</v>
      </c>
      <c r="E16" s="14" t="s">
        <v>151</v>
      </c>
      <c r="F16" s="14" t="s">
        <v>100</v>
      </c>
      <c r="G16" t="s">
        <v>110</v>
      </c>
      <c r="H16" t="s">
        <v>135</v>
      </c>
      <c r="I16" t="str">
        <f>Table1[[#This Row],[Nom]]</f>
        <v>EL FAQUIH</v>
      </c>
      <c r="J16" t="str">
        <f>Table1[[#This Row],[Prénom]]</f>
        <v>LOUBNA</v>
      </c>
      <c r="K16" s="13" t="s">
        <v>99</v>
      </c>
      <c r="L16" t="s">
        <v>17</v>
      </c>
      <c r="M16" t="s">
        <v>196</v>
      </c>
      <c r="N16" t="str">
        <f>Table1[[#This Row],[Nom d''utilisateur]]</f>
        <v>loubna.el-faquih@ofppt.ma</v>
      </c>
      <c r="O16" t="s">
        <v>223</v>
      </c>
      <c r="P16" s="12">
        <f>Table1[[#This Row],[Matricule]]</f>
        <v>11223</v>
      </c>
    </row>
    <row r="17" spans="1:16" x14ac:dyDescent="0.25">
      <c r="A17" s="12">
        <f>ISMONTIC_Data!A3</f>
        <v>11062</v>
      </c>
      <c r="B17" s="13" t="str">
        <f>ISMONTIC_Data!C3</f>
        <v>RESEAU</v>
      </c>
      <c r="C17" s="12">
        <f>ISMONTIC_Data!E17</f>
        <v>30</v>
      </c>
      <c r="D17" s="12" t="s">
        <v>14</v>
      </c>
      <c r="E17" t="str">
        <f xml:space="preserve"> CONCATENATE( LOWER(Table1[[#This Row],[Prénom]]),".",LOWER(G17),"@ofppt.ma")</f>
        <v>samir.auragh@ofppt.ma</v>
      </c>
      <c r="F17" s="14" t="s">
        <v>100</v>
      </c>
      <c r="G17" t="s">
        <v>102</v>
      </c>
      <c r="H17" t="s">
        <v>95</v>
      </c>
      <c r="I17" t="str">
        <f>Table1[[#This Row],[Nom]]</f>
        <v>AURAGH</v>
      </c>
      <c r="J17" t="str">
        <f>Table1[[#This Row],[Prénom]]</f>
        <v>SAMIR</v>
      </c>
      <c r="K17" s="13" t="s">
        <v>16</v>
      </c>
      <c r="L17" t="s">
        <v>17</v>
      </c>
      <c r="M17" t="s">
        <v>197</v>
      </c>
      <c r="N17" t="str">
        <f>Table1[[#This Row],[Nom d''utilisateur]]</f>
        <v>samir.auragh@ofppt.ma</v>
      </c>
      <c r="O17" t="s">
        <v>223</v>
      </c>
      <c r="P17" s="12">
        <f>Table1[[#This Row],[Matricule]]</f>
        <v>11062</v>
      </c>
    </row>
    <row r="18" spans="1:16" x14ac:dyDescent="0.25">
      <c r="A18" s="12">
        <f>ISMONTIC_Data!A22</f>
        <v>10855</v>
      </c>
      <c r="B18" s="13" t="str">
        <f>ISMONTIC_Data!C22</f>
        <v>RESEAU</v>
      </c>
      <c r="C18" s="12">
        <f>ISMONTIC_Data!E18</f>
        <v>30</v>
      </c>
      <c r="D18" s="12" t="s">
        <v>14</v>
      </c>
      <c r="E18" t="str">
        <f xml:space="preserve"> CONCATENATE( LOWER(Table1[[#This Row],[Prénom]]),".",LOWER(G18),"@ofppt.ma")</f>
        <v>safae.jmoula@ofppt.ma</v>
      </c>
      <c r="F18" s="14" t="s">
        <v>100</v>
      </c>
      <c r="G18" t="s">
        <v>119</v>
      </c>
      <c r="H18" t="s">
        <v>145</v>
      </c>
      <c r="I18" t="str">
        <f>Table1[[#This Row],[Nom]]</f>
        <v>JMOULA</v>
      </c>
      <c r="J18" t="str">
        <f>Table1[[#This Row],[Prénom]]</f>
        <v>SAFAE</v>
      </c>
      <c r="K18" s="13" t="s">
        <v>99</v>
      </c>
      <c r="L18" t="s">
        <v>17</v>
      </c>
      <c r="M18" t="s">
        <v>198</v>
      </c>
      <c r="N18" t="str">
        <f>Table1[[#This Row],[Nom d''utilisateur]]</f>
        <v>safae.jmoula@ofppt.ma</v>
      </c>
      <c r="O18" t="s">
        <v>223</v>
      </c>
      <c r="P18" s="12">
        <f>Table1[[#This Row],[Matricule]]</f>
        <v>10855</v>
      </c>
    </row>
    <row r="19" spans="1:16" x14ac:dyDescent="0.25">
      <c r="A19" s="12">
        <f>ISMONTIC_Data!A23</f>
        <v>10854</v>
      </c>
      <c r="B19" s="13" t="str">
        <f>ISMONTIC_Data!C23</f>
        <v>RESEAU</v>
      </c>
      <c r="C19" s="12">
        <f>ISMONTIC_Data!E19</f>
        <v>30</v>
      </c>
      <c r="D19" s="12" t="s">
        <v>14</v>
      </c>
      <c r="E19" t="str">
        <f xml:space="preserve"> CONCATENATE( LOWER(Table1[[#This Row],[Prénom]]),".",LOWER(G19),"@ofppt.ma")</f>
        <v>sanae.moumni@ofppt.ma</v>
      </c>
      <c r="F19" s="14" t="s">
        <v>100</v>
      </c>
      <c r="G19" t="s">
        <v>120</v>
      </c>
      <c r="H19" t="s">
        <v>146</v>
      </c>
      <c r="I19" t="str">
        <f>Table1[[#This Row],[Nom]]</f>
        <v>MOUMNI</v>
      </c>
      <c r="J19" t="str">
        <f>Table1[[#This Row],[Prénom]]</f>
        <v>SANAE</v>
      </c>
      <c r="K19" s="13" t="s">
        <v>99</v>
      </c>
      <c r="L19" t="s">
        <v>17</v>
      </c>
      <c r="M19" t="s">
        <v>199</v>
      </c>
      <c r="N19" t="str">
        <f>Table1[[#This Row],[Nom d''utilisateur]]</f>
        <v>sanae.moumni@ofppt.ma</v>
      </c>
      <c r="O19" t="s">
        <v>223</v>
      </c>
      <c r="P19" s="12">
        <f>Table1[[#This Row],[Matricule]]</f>
        <v>10854</v>
      </c>
    </row>
    <row r="20" spans="1:16" x14ac:dyDescent="0.25">
      <c r="A20" s="12">
        <f>ISMONTIC_Data!A5</f>
        <v>10849</v>
      </c>
      <c r="B20" s="13" t="str">
        <f>ISMONTIC_Data!C5</f>
        <v>RESEAU</v>
      </c>
      <c r="C20" s="12">
        <f>ISMONTIC_Data!E20</f>
        <v>27.5</v>
      </c>
      <c r="D20" s="12" t="s">
        <v>14</v>
      </c>
      <c r="E20" t="str">
        <f xml:space="preserve"> CONCATENATE( LOWER(Table1[[#This Row],[Prénom]]),".",LOWER(G20),"@ofppt.ma")</f>
        <v>youssef.azizi@ofppt.ma</v>
      </c>
      <c r="F20" s="14" t="s">
        <v>100</v>
      </c>
      <c r="G20" t="s">
        <v>104</v>
      </c>
      <c r="H20" t="s">
        <v>130</v>
      </c>
      <c r="I20" t="str">
        <f>Table1[[#This Row],[Nom]]</f>
        <v>AZIZI</v>
      </c>
      <c r="J20" t="str">
        <f>Table1[[#This Row],[Prénom]]</f>
        <v>YOUSSEF</v>
      </c>
      <c r="K20" s="13" t="s">
        <v>16</v>
      </c>
      <c r="L20" t="s">
        <v>17</v>
      </c>
      <c r="M20" t="s">
        <v>200</v>
      </c>
      <c r="N20" t="str">
        <f>Table1[[#This Row],[Nom d''utilisateur]]</f>
        <v>youssef.azizi@ofppt.ma</v>
      </c>
      <c r="O20" t="s">
        <v>223</v>
      </c>
      <c r="P20" s="12">
        <f>Table1[[#This Row],[Matricule]]</f>
        <v>10849</v>
      </c>
    </row>
    <row r="21" spans="1:16" x14ac:dyDescent="0.25">
      <c r="A21" s="12">
        <f>ISMONTIC_Data!A4</f>
        <v>10777</v>
      </c>
      <c r="B21" s="13" t="str">
        <f>ISMONTIC_Data!C4</f>
        <v>MULTIMEDIA</v>
      </c>
      <c r="C21" s="12">
        <f>ISMONTIC_Data!E21</f>
        <v>27.5</v>
      </c>
      <c r="D21" s="12" t="s">
        <v>14</v>
      </c>
      <c r="E21" s="14" t="s">
        <v>147</v>
      </c>
      <c r="F21" s="14" t="s">
        <v>100</v>
      </c>
      <c r="G21" t="s">
        <v>103</v>
      </c>
      <c r="H21" t="s">
        <v>129</v>
      </c>
      <c r="I21" t="str">
        <f>Table1[[#This Row],[Nom]]</f>
        <v>AZEGGOUAR</v>
      </c>
      <c r="J21" t="str">
        <f>Table1[[#This Row],[Prénom]]</f>
        <v>MOHAMED KARIM</v>
      </c>
      <c r="K21" s="13" t="s">
        <v>16</v>
      </c>
      <c r="L21" t="s">
        <v>17</v>
      </c>
      <c r="M21" t="s">
        <v>201</v>
      </c>
      <c r="N21" t="str">
        <f>Table1[[#This Row],[Nom d''utilisateur]]</f>
        <v>mohamed-karim.azeggouar@ofppt.ma</v>
      </c>
      <c r="O21" t="s">
        <v>223</v>
      </c>
      <c r="P21" s="12">
        <f>Table1[[#This Row],[Matricule]]</f>
        <v>10777</v>
      </c>
    </row>
    <row r="22" spans="1:16" x14ac:dyDescent="0.25">
      <c r="A22" s="12">
        <f>ISMONTIC_Data!A25</f>
        <v>10750</v>
      </c>
      <c r="B22" s="13" t="str">
        <f>ISMONTIC_Data!C25</f>
        <v>RESEAU</v>
      </c>
      <c r="C22" s="12">
        <f>ISMONTIC_Data!E22</f>
        <v>27.5</v>
      </c>
      <c r="D22" s="12" t="s">
        <v>14</v>
      </c>
      <c r="E22" t="str">
        <f xml:space="preserve"> CONCATENATE( LOWER(Table1[[#This Row],[Prénom]]),".",LOWER(G22),"@ofppt.ma")</f>
        <v>abdelali.rhazouani@ofppt.ma</v>
      </c>
      <c r="F22" s="14" t="s">
        <v>100</v>
      </c>
      <c r="G22" t="s">
        <v>122</v>
      </c>
      <c r="H22" t="s">
        <v>158</v>
      </c>
      <c r="I22" t="str">
        <f>Table1[[#This Row],[Nom]]</f>
        <v>RHAZOUANI</v>
      </c>
      <c r="J22" t="str">
        <f>Table1[[#This Row],[Prénom]]</f>
        <v>ABDELALI</v>
      </c>
      <c r="K22" s="13" t="s">
        <v>16</v>
      </c>
      <c r="L22" t="s">
        <v>17</v>
      </c>
      <c r="M22" t="s">
        <v>202</v>
      </c>
      <c r="N22" t="str">
        <f>Table1[[#This Row],[Nom d''utilisateur]]</f>
        <v>abdelali.rhazouani@ofppt.ma</v>
      </c>
      <c r="O22" t="s">
        <v>223</v>
      </c>
      <c r="P22" s="12">
        <f>Table1[[#This Row],[Matricule]]</f>
        <v>10750</v>
      </c>
    </row>
    <row r="23" spans="1:16" x14ac:dyDescent="0.25">
      <c r="A23" s="12">
        <f>ISMONTIC_Data!A29</f>
        <v>10657</v>
      </c>
      <c r="B23" s="13" t="str">
        <f>ISMONTIC_Data!C29</f>
        <v>DEVELOPPEMENT</v>
      </c>
      <c r="C23" s="12">
        <f>ISMONTIC_Data!E23</f>
        <v>27.5</v>
      </c>
      <c r="D23" s="12" t="s">
        <v>14</v>
      </c>
      <c r="E23" t="str">
        <f xml:space="preserve"> CONCATENATE( LOWER(Table1[[#This Row],[Prénom]]),".",LOWER(G23),"@ofppt.ma")</f>
        <v>youssef.yazidi alaoui@ofppt.ma</v>
      </c>
      <c r="F23" s="14" t="s">
        <v>100</v>
      </c>
      <c r="G23" t="s">
        <v>126</v>
      </c>
      <c r="H23" t="s">
        <v>130</v>
      </c>
      <c r="I23" t="str">
        <f>Table1[[#This Row],[Nom]]</f>
        <v>YAZIDI ALAOUI</v>
      </c>
      <c r="J23" t="str">
        <f>Table1[[#This Row],[Prénom]]</f>
        <v>YOUSSEF</v>
      </c>
      <c r="K23" s="13" t="s">
        <v>16</v>
      </c>
      <c r="L23" t="s">
        <v>17</v>
      </c>
      <c r="M23" t="s">
        <v>203</v>
      </c>
      <c r="N23" t="str">
        <f>Table1[[#This Row],[Nom d''utilisateur]]</f>
        <v>youssef.yazidi alaoui@ofppt.ma</v>
      </c>
      <c r="O23" t="s">
        <v>223</v>
      </c>
      <c r="P23" s="12">
        <f>Table1[[#This Row],[Matricule]]</f>
        <v>10657</v>
      </c>
    </row>
    <row r="24" spans="1:16" x14ac:dyDescent="0.25">
      <c r="A24" s="12">
        <f>ISMONTIC_Data!A2</f>
        <v>10191</v>
      </c>
      <c r="B24" s="13" t="str">
        <f>ISMONTIC_Data!C2</f>
        <v>DEVELOPPEMENT</v>
      </c>
      <c r="C24" s="12">
        <f>ISMONTIC_Data!E24</f>
        <v>15</v>
      </c>
      <c r="D24" s="12" t="s">
        <v>14</v>
      </c>
      <c r="E24" t="str">
        <f xml:space="preserve"> CONCATENATE( LOWER(Table1[[#This Row],[Prénom]]),".",LOWER(G24),"@ofppt.ma")</f>
        <v>saad.alilou@ofppt.ma</v>
      </c>
      <c r="F24" s="14" t="s">
        <v>100</v>
      </c>
      <c r="G24" t="s">
        <v>101</v>
      </c>
      <c r="H24" t="s">
        <v>128</v>
      </c>
      <c r="I24" t="str">
        <f>Table1[[#This Row],[Nom]]</f>
        <v>ALILOU</v>
      </c>
      <c r="J24" t="str">
        <f>Table1[[#This Row],[Prénom]]</f>
        <v>Saad</v>
      </c>
      <c r="K24" s="13" t="s">
        <v>16</v>
      </c>
      <c r="L24" t="s">
        <v>17</v>
      </c>
      <c r="M24" t="s">
        <v>204</v>
      </c>
      <c r="N24" t="str">
        <f>Table1[[#This Row],[Nom d''utilisateur]]</f>
        <v>saad.alilou@ofppt.ma</v>
      </c>
      <c r="O24" t="s">
        <v>223</v>
      </c>
      <c r="P24" s="12">
        <f>Table1[[#This Row],[Matricule]]</f>
        <v>10191</v>
      </c>
    </row>
    <row r="25" spans="1:16" x14ac:dyDescent="0.25">
      <c r="A25" s="12">
        <f>ISMONTIC_Data!A10</f>
        <v>10148</v>
      </c>
      <c r="B25" s="13" t="str">
        <f>ISMONTIC_Data!C10</f>
        <v>RESEAU</v>
      </c>
      <c r="C25" s="12">
        <f>ISMONTIC_Data!E25</f>
        <v>18</v>
      </c>
      <c r="D25" s="12" t="s">
        <v>14</v>
      </c>
      <c r="E25" s="14" t="s">
        <v>150</v>
      </c>
      <c r="F25" s="14" t="s">
        <v>100</v>
      </c>
      <c r="G25" t="s">
        <v>109</v>
      </c>
      <c r="H25" t="s">
        <v>134</v>
      </c>
      <c r="I25" t="str">
        <f>Table1[[#This Row],[Nom]]</f>
        <v>EL BEGGAR</v>
      </c>
      <c r="J25" t="str">
        <f>Table1[[#This Row],[Prénom]]</f>
        <v>MERIEM</v>
      </c>
      <c r="K25" s="13" t="s">
        <v>99</v>
      </c>
      <c r="L25" t="s">
        <v>17</v>
      </c>
      <c r="M25" t="s">
        <v>205</v>
      </c>
      <c r="N25" t="str">
        <f>Table1[[#This Row],[Nom d''utilisateur]]</f>
        <v>meriem.el-beggar@ofppt.ma</v>
      </c>
      <c r="O25" t="s">
        <v>223</v>
      </c>
      <c r="P25" s="12">
        <f>Table1[[#This Row],[Matricule]]</f>
        <v>10148</v>
      </c>
    </row>
    <row r="26" spans="1:16" x14ac:dyDescent="0.25">
      <c r="A26" s="12">
        <f>ISMONTIC_Data!A26</f>
        <v>9435</v>
      </c>
      <c r="B26" s="13" t="str">
        <f>ISMONTIC_Data!C26</f>
        <v>BUREAUTIQUE</v>
      </c>
      <c r="C26" s="12">
        <f>ISMONTIC_Data!E26</f>
        <v>27.5</v>
      </c>
      <c r="D26" s="12" t="s">
        <v>14</v>
      </c>
      <c r="E26" t="str">
        <f xml:space="preserve"> CONCATENATE( LOWER(Table1[[#This Row],[Prénom]]),".",LOWER(G26),"@ofppt.ma")</f>
        <v>amal.riad@ofppt.ma</v>
      </c>
      <c r="F26" s="14" t="s">
        <v>100</v>
      </c>
      <c r="G26" t="s">
        <v>123</v>
      </c>
      <c r="H26" t="s">
        <v>159</v>
      </c>
      <c r="I26" t="str">
        <f>Table1[[#This Row],[Nom]]</f>
        <v>RIAD</v>
      </c>
      <c r="J26" t="str">
        <f>Table1[[#This Row],[Prénom]]</f>
        <v>AMAL</v>
      </c>
      <c r="K26" s="13" t="s">
        <v>99</v>
      </c>
      <c r="L26" t="s">
        <v>17</v>
      </c>
      <c r="M26" t="s">
        <v>206</v>
      </c>
      <c r="N26" t="str">
        <f>Table1[[#This Row],[Nom d''utilisateur]]</f>
        <v>amal.riad@ofppt.ma</v>
      </c>
      <c r="O26" t="s">
        <v>223</v>
      </c>
      <c r="P26" s="12">
        <f>Table1[[#This Row],[Matricule]]</f>
        <v>9435</v>
      </c>
    </row>
    <row r="27" spans="1:16" x14ac:dyDescent="0.25">
      <c r="A27" s="12">
        <f>ISMONTIC_Data!A19</f>
        <v>8655</v>
      </c>
      <c r="B27" s="13" t="str">
        <f>ISMONTIC_Data!C19</f>
        <v>DEVELOPPEMENT</v>
      </c>
      <c r="C27" s="12">
        <f>ISMONTIC_Data!E27</f>
        <v>30</v>
      </c>
      <c r="D27" s="12" t="s">
        <v>14</v>
      </c>
      <c r="E27" s="14" t="s">
        <v>157</v>
      </c>
      <c r="F27" s="14" t="s">
        <v>100</v>
      </c>
      <c r="G27" t="s">
        <v>117</v>
      </c>
      <c r="H27" t="s">
        <v>143</v>
      </c>
      <c r="I27" t="str">
        <f>Table1[[#This Row],[Nom]]</f>
        <v>HABIB CHORFA</v>
      </c>
      <c r="J27" t="str">
        <f>Table1[[#This Row],[Prénom]]</f>
        <v>FARID</v>
      </c>
      <c r="K27" s="13" t="s">
        <v>16</v>
      </c>
      <c r="L27" t="s">
        <v>17</v>
      </c>
      <c r="M27" t="s">
        <v>207</v>
      </c>
      <c r="N27" t="str">
        <f>Table1[[#This Row],[Nom d''utilisateur]]</f>
        <v>farid.habib-chorfa@ofppt.ma</v>
      </c>
      <c r="O27" t="s">
        <v>223</v>
      </c>
      <c r="P27" s="12">
        <f>Table1[[#This Row],[Matricule]]</f>
        <v>8655</v>
      </c>
    </row>
    <row r="28" spans="1:16" x14ac:dyDescent="0.25">
      <c r="A28" s="12">
        <f>ISMONTIC_Data!A15</f>
        <v>8471</v>
      </c>
      <c r="B28" s="13" t="str">
        <f>ISMONTIC_Data!C15</f>
        <v>DEVELOPPEMENT</v>
      </c>
      <c r="C28" s="12">
        <f>ISMONTIC_Data!E28</f>
        <v>27.5</v>
      </c>
      <c r="D28" s="12" t="s">
        <v>14</v>
      </c>
      <c r="E28" s="14" t="s">
        <v>155</v>
      </c>
      <c r="F28" s="14" t="s">
        <v>100</v>
      </c>
      <c r="G28" t="s">
        <v>114</v>
      </c>
      <c r="H28" t="s">
        <v>139</v>
      </c>
      <c r="I28" t="str">
        <f>Table1[[#This Row],[Nom]]</f>
        <v>EL MASOUDI</v>
      </c>
      <c r="J28" t="str">
        <f>Table1[[#This Row],[Prénom]]</f>
        <v>ABELOUAHAB</v>
      </c>
      <c r="K28" s="13" t="s">
        <v>16</v>
      </c>
      <c r="L28" t="s">
        <v>17</v>
      </c>
      <c r="M28" t="s">
        <v>208</v>
      </c>
      <c r="N28" t="str">
        <f>Table1[[#This Row],[Nom d''utilisateur]]</f>
        <v>abelouahab.el-masoudi@ofppt.ma</v>
      </c>
      <c r="O28" t="s">
        <v>223</v>
      </c>
      <c r="P28" s="12">
        <f>Table1[[#This Row],[Matricule]]</f>
        <v>8471</v>
      </c>
    </row>
    <row r="29" spans="1:16" x14ac:dyDescent="0.25">
      <c r="A29" s="12">
        <f>ISMONTIC_Data!A8</f>
        <v>8438</v>
      </c>
      <c r="B29" s="13" t="str">
        <f>ISMONTIC_Data!C8</f>
        <v>INFOGRAPHIE</v>
      </c>
      <c r="C29" s="12">
        <f>ISMONTIC_Data!E29</f>
        <v>27.5</v>
      </c>
      <c r="D29" s="12" t="s">
        <v>14</v>
      </c>
      <c r="E29" s="14" t="s">
        <v>148</v>
      </c>
      <c r="F29" s="14" t="s">
        <v>100</v>
      </c>
      <c r="G29" t="s">
        <v>107</v>
      </c>
      <c r="H29" t="s">
        <v>132</v>
      </c>
      <c r="I29" t="str">
        <f>Table1[[#This Row],[Nom]]</f>
        <v>EL AFIFI</v>
      </c>
      <c r="J29" t="str">
        <f>Table1[[#This Row],[Prénom]]</f>
        <v>RACHIDA</v>
      </c>
      <c r="K29" s="13" t="s">
        <v>99</v>
      </c>
      <c r="L29" t="s">
        <v>17</v>
      </c>
      <c r="M29" t="s">
        <v>209</v>
      </c>
      <c r="N29" t="str">
        <f>Table1[[#This Row],[Nom d''utilisateur]]</f>
        <v>rachida.el-afifi@ofppt.ma</v>
      </c>
      <c r="O29" t="s">
        <v>223</v>
      </c>
      <c r="P29" s="12">
        <f>Table1[[#This Row],[Matricule]]</f>
        <v>8438</v>
      </c>
    </row>
    <row r="30" spans="1:16" x14ac:dyDescent="0.25">
      <c r="A30" s="12" t="s">
        <v>167</v>
      </c>
      <c r="B30" s="13" t="str">
        <f>ISMONTIC_Data!C21</f>
        <v>BUREAUTIQUE</v>
      </c>
      <c r="C30" s="12">
        <f>ISMONTIC_Data!E30</f>
        <v>30</v>
      </c>
      <c r="D30" s="12" t="s">
        <v>14</v>
      </c>
      <c r="E30" t="str">
        <f xml:space="preserve"> CONCATENATE( LOWER(Table1[[#This Row],[Prénom]]),".",LOWER(G30),"@ofppt.ma")</f>
        <v>laila.harrak@ofppt.ma</v>
      </c>
      <c r="F30" s="14" t="s">
        <v>100</v>
      </c>
      <c r="G30" t="s">
        <v>73</v>
      </c>
      <c r="H30" t="s">
        <v>86</v>
      </c>
      <c r="I30" t="str">
        <f>Table1[[#This Row],[Nom]]</f>
        <v>HARRAK</v>
      </c>
      <c r="J30" t="str">
        <f>Table1[[#This Row],[Prénom]]</f>
        <v>LAILA</v>
      </c>
      <c r="K30" s="13" t="s">
        <v>99</v>
      </c>
      <c r="L30" t="s">
        <v>17</v>
      </c>
      <c r="M30" t="s">
        <v>210</v>
      </c>
      <c r="N30" t="str">
        <f>Table1[[#This Row],[Nom d''utilisateur]]</f>
        <v>laila.harrak@ofppt.ma</v>
      </c>
      <c r="O30" t="s">
        <v>223</v>
      </c>
      <c r="P30" s="12" t="str">
        <f>Table1[[#This Row],[Matricule]]</f>
        <v>Matricule_1</v>
      </c>
    </row>
    <row r="31" spans="1:16" x14ac:dyDescent="0.25">
      <c r="A31" s="12" t="s">
        <v>168</v>
      </c>
      <c r="B31" s="13" t="str">
        <f>ISMONTIC_Data!C24</f>
        <v>Gestion</v>
      </c>
      <c r="C31" s="12">
        <f>ISMONTIC_Data!E31</f>
        <v>30</v>
      </c>
      <c r="D31" s="12" t="s">
        <v>14</v>
      </c>
      <c r="E31" t="str">
        <f xml:space="preserve"> CONCATENATE( LOWER(Table1[[#This Row],[Prénom]]),".",LOWER(G31),"@ofppt.ma")</f>
        <v>hasnae.nasser@ofppt.ma</v>
      </c>
      <c r="F31" s="14" t="s">
        <v>100</v>
      </c>
      <c r="G31" t="s">
        <v>74</v>
      </c>
      <c r="H31" t="s">
        <v>87</v>
      </c>
      <c r="I31" t="str">
        <f>Table1[[#This Row],[Nom]]</f>
        <v>NASSER</v>
      </c>
      <c r="J31" t="str">
        <f>Table1[[#This Row],[Prénom]]</f>
        <v>HASNAE</v>
      </c>
      <c r="K31" s="13" t="s">
        <v>99</v>
      </c>
      <c r="L31" t="s">
        <v>17</v>
      </c>
      <c r="M31" t="s">
        <v>211</v>
      </c>
      <c r="N31" t="str">
        <f>Table1[[#This Row],[Nom d''utilisateur]]</f>
        <v>hasnae.nasser@ofppt.ma</v>
      </c>
      <c r="O31" t="s">
        <v>223</v>
      </c>
      <c r="P31" s="12" t="str">
        <f>Table1[[#This Row],[Matricule]]</f>
        <v>Matricule_2</v>
      </c>
    </row>
    <row r="32" spans="1:16" x14ac:dyDescent="0.25">
      <c r="A32" s="12" t="s">
        <v>169</v>
      </c>
      <c r="B32" s="13" t="s">
        <v>180</v>
      </c>
      <c r="C32" s="12">
        <f>ISMONTIC_Data!E32</f>
        <v>0</v>
      </c>
      <c r="D32" s="12" t="s">
        <v>14</v>
      </c>
      <c r="E32" s="14" t="s">
        <v>162</v>
      </c>
      <c r="F32" s="14" t="s">
        <v>100</v>
      </c>
      <c r="G32" t="s">
        <v>75</v>
      </c>
      <c r="H32" t="s">
        <v>88</v>
      </c>
      <c r="I32" t="str">
        <f>Table1[[#This Row],[Nom]]</f>
        <v>EL MIR</v>
      </c>
      <c r="J32" t="str">
        <f>Table1[[#This Row],[Prénom]]</f>
        <v>RABIA</v>
      </c>
      <c r="K32" s="13" t="s">
        <v>99</v>
      </c>
      <c r="L32" t="s">
        <v>17</v>
      </c>
      <c r="M32" t="s">
        <v>212</v>
      </c>
      <c r="N32" t="str">
        <f>Table1[[#This Row],[Nom d''utilisateur]]</f>
        <v>rabia.el-mir@ofppt.ma</v>
      </c>
      <c r="O32" t="s">
        <v>223</v>
      </c>
      <c r="P32" s="12" t="str">
        <f>Table1[[#This Row],[Matricule]]</f>
        <v>Matricule_3</v>
      </c>
    </row>
    <row r="33" spans="1:16" x14ac:dyDescent="0.25">
      <c r="A33" s="12" t="s">
        <v>170</v>
      </c>
      <c r="B33" s="13" t="s">
        <v>180</v>
      </c>
      <c r="C33" s="12">
        <f>ISMONTIC_Data!E33</f>
        <v>0</v>
      </c>
      <c r="D33" s="12" t="s">
        <v>14</v>
      </c>
      <c r="E33" t="str">
        <f xml:space="preserve"> CONCATENATE( LOWER(Table1[[#This Row],[Prénom]]),".",LOWER(G33),"@ofppt.ma")</f>
        <v>hcham.lassiri@ofppt.ma</v>
      </c>
      <c r="F33" s="14" t="s">
        <v>100</v>
      </c>
      <c r="G33" t="s">
        <v>76</v>
      </c>
      <c r="H33" t="s">
        <v>89</v>
      </c>
      <c r="I33" t="str">
        <f>Table1[[#This Row],[Nom]]</f>
        <v>LASSIRI</v>
      </c>
      <c r="J33" t="str">
        <f>Table1[[#This Row],[Prénom]]</f>
        <v>HCHAM</v>
      </c>
      <c r="K33" s="13" t="s">
        <v>16</v>
      </c>
      <c r="L33" t="s">
        <v>17</v>
      </c>
      <c r="M33" t="s">
        <v>213</v>
      </c>
      <c r="N33" t="str">
        <f>Table1[[#This Row],[Nom d''utilisateur]]</f>
        <v>hcham.lassiri@ofppt.ma</v>
      </c>
      <c r="O33" t="s">
        <v>223</v>
      </c>
      <c r="P33" s="12" t="str">
        <f>Table1[[#This Row],[Matricule]]</f>
        <v>Matricule_4</v>
      </c>
    </row>
    <row r="34" spans="1:16" x14ac:dyDescent="0.25">
      <c r="A34" s="12" t="s">
        <v>171</v>
      </c>
      <c r="B34" s="13" t="s">
        <v>180</v>
      </c>
      <c r="C34" s="12">
        <f>ISMONTIC_Data!E34</f>
        <v>0</v>
      </c>
      <c r="D34" s="12" t="s">
        <v>14</v>
      </c>
      <c r="E34" t="str">
        <f xml:space="preserve"> CONCATENATE( LOWER(Table1[[#This Row],[Prénom]]),".",LOWER(G34),"@ofppt.ma")</f>
        <v>abdellah.khairouni@ofppt.ma</v>
      </c>
      <c r="F34" s="14" t="s">
        <v>100</v>
      </c>
      <c r="G34" t="s">
        <v>77</v>
      </c>
      <c r="H34" t="s">
        <v>90</v>
      </c>
      <c r="I34" t="str">
        <f>Table1[[#This Row],[Nom]]</f>
        <v>KHAIROUNI</v>
      </c>
      <c r="J34" t="str">
        <f>Table1[[#This Row],[Prénom]]</f>
        <v>ABDELLAH</v>
      </c>
      <c r="K34" s="13" t="s">
        <v>16</v>
      </c>
      <c r="L34" t="s">
        <v>17</v>
      </c>
      <c r="M34" t="s">
        <v>214</v>
      </c>
      <c r="N34" t="str">
        <f>Table1[[#This Row],[Nom d''utilisateur]]</f>
        <v>abdellah.khairouni@ofppt.ma</v>
      </c>
      <c r="O34" t="s">
        <v>223</v>
      </c>
      <c r="P34" s="12" t="str">
        <f>Table1[[#This Row],[Matricule]]</f>
        <v>Matricule_5</v>
      </c>
    </row>
    <row r="35" spans="1:16" x14ac:dyDescent="0.25">
      <c r="A35" s="12" t="s">
        <v>172</v>
      </c>
      <c r="B35" s="13" t="s">
        <v>180</v>
      </c>
      <c r="C35" s="12">
        <f>ISMONTIC_Data!E35</f>
        <v>0</v>
      </c>
      <c r="D35" s="12" t="s">
        <v>14</v>
      </c>
      <c r="E35" t="str">
        <f xml:space="preserve"> CONCATENATE( LOWER(Table1[[#This Row],[Prénom]]),".",LOWER(G35),"@ofppt.ma")</f>
        <v>anass.outair@ofppt.ma</v>
      </c>
      <c r="F35" s="14" t="s">
        <v>100</v>
      </c>
      <c r="G35" t="s">
        <v>78</v>
      </c>
      <c r="H35" t="s">
        <v>91</v>
      </c>
      <c r="I35" t="str">
        <f>Table1[[#This Row],[Nom]]</f>
        <v>OUTAIR</v>
      </c>
      <c r="J35" t="str">
        <f>Table1[[#This Row],[Prénom]]</f>
        <v>ANASS</v>
      </c>
      <c r="K35" s="13" t="s">
        <v>16</v>
      </c>
      <c r="L35" t="s">
        <v>17</v>
      </c>
      <c r="M35" t="s">
        <v>215</v>
      </c>
      <c r="N35" t="str">
        <f>Table1[[#This Row],[Nom d''utilisateur]]</f>
        <v>anass.outair@ofppt.ma</v>
      </c>
      <c r="O35" t="s">
        <v>223</v>
      </c>
      <c r="P35" s="12" t="str">
        <f>Table1[[#This Row],[Matricule]]</f>
        <v>Matricule_6</v>
      </c>
    </row>
    <row r="36" spans="1:16" x14ac:dyDescent="0.25">
      <c r="A36" s="12" t="s">
        <v>173</v>
      </c>
      <c r="B36" s="13" t="s">
        <v>180</v>
      </c>
      <c r="C36" s="12">
        <f>ISMONTIC_Data!E36</f>
        <v>0</v>
      </c>
      <c r="D36" s="12" t="s">
        <v>14</v>
      </c>
      <c r="E36" s="14" t="s">
        <v>163</v>
      </c>
      <c r="F36" s="14" t="s">
        <v>100</v>
      </c>
      <c r="G36" t="s">
        <v>79</v>
      </c>
      <c r="H36" t="s">
        <v>92</v>
      </c>
      <c r="I36" t="str">
        <f>Table1[[#This Row],[Nom]]</f>
        <v>EL GOUSH</v>
      </c>
      <c r="J36" t="str">
        <f>Table1[[#This Row],[Prénom]]</f>
        <v>NIHAD</v>
      </c>
      <c r="K36" s="13" t="s">
        <v>99</v>
      </c>
      <c r="L36" t="s">
        <v>17</v>
      </c>
      <c r="M36" t="s">
        <v>216</v>
      </c>
      <c r="N36" t="str">
        <f>Table1[[#This Row],[Nom d''utilisateur]]</f>
        <v>nihad.el-goush@ofppt.ma</v>
      </c>
      <c r="O36" t="s">
        <v>223</v>
      </c>
      <c r="P36" s="12" t="str">
        <f>Table1[[#This Row],[Matricule]]</f>
        <v>Matricule_7</v>
      </c>
    </row>
    <row r="37" spans="1:16" x14ac:dyDescent="0.25">
      <c r="A37" s="12" t="s">
        <v>174</v>
      </c>
      <c r="B37" s="13" t="s">
        <v>180</v>
      </c>
      <c r="C37" s="12">
        <f>ISMONTIC_Data!E37</f>
        <v>0</v>
      </c>
      <c r="D37" s="12" t="s">
        <v>14</v>
      </c>
      <c r="E37" t="str">
        <f xml:space="preserve"> CONCATENATE( LOWER(Table1[[#This Row],[Prénom]]),".",LOWER(G37),"@ofppt.ma")</f>
        <v>aziz.mahboub@ofppt.ma</v>
      </c>
      <c r="F37" s="14" t="s">
        <v>100</v>
      </c>
      <c r="G37" t="s">
        <v>80</v>
      </c>
      <c r="H37" t="s">
        <v>93</v>
      </c>
      <c r="I37" t="str">
        <f>Table1[[#This Row],[Nom]]</f>
        <v>MAHBOUB</v>
      </c>
      <c r="J37" t="str">
        <f>Table1[[#This Row],[Prénom]]</f>
        <v>AZIZ</v>
      </c>
      <c r="K37" s="13" t="s">
        <v>16</v>
      </c>
      <c r="L37" t="s">
        <v>17</v>
      </c>
      <c r="M37" t="s">
        <v>217</v>
      </c>
      <c r="N37" t="str">
        <f>Table1[[#This Row],[Nom d''utilisateur]]</f>
        <v>aziz.mahboub@ofppt.ma</v>
      </c>
      <c r="O37" t="s">
        <v>223</v>
      </c>
      <c r="P37" s="12" t="str">
        <f>Table1[[#This Row],[Matricule]]</f>
        <v>Matricule_8</v>
      </c>
    </row>
    <row r="38" spans="1:16" x14ac:dyDescent="0.25">
      <c r="A38" s="12" t="s">
        <v>175</v>
      </c>
      <c r="B38" s="13" t="s">
        <v>180</v>
      </c>
      <c r="C38" s="12">
        <f>ISMONTIC_Data!E38</f>
        <v>0</v>
      </c>
      <c r="D38" s="12" t="s">
        <v>14</v>
      </c>
      <c r="E38" s="14" t="s">
        <v>164</v>
      </c>
      <c r="F38" s="14" t="s">
        <v>100</v>
      </c>
      <c r="G38" t="s">
        <v>81</v>
      </c>
      <c r="H38" t="s">
        <v>94</v>
      </c>
      <c r="I38" t="str">
        <f>Table1[[#This Row],[Nom]]</f>
        <v>MOUTIS</v>
      </c>
      <c r="J38" t="str">
        <f>Table1[[#This Row],[Prénom]]</f>
        <v>MOHAMED LARBI</v>
      </c>
      <c r="K38" s="13" t="s">
        <v>16</v>
      </c>
      <c r="L38" t="s">
        <v>17</v>
      </c>
      <c r="M38" t="s">
        <v>218</v>
      </c>
      <c r="N38" t="str">
        <f>Table1[[#This Row],[Nom d''utilisateur]]</f>
        <v>mohamed-larbi.moutis@ofppt.ma</v>
      </c>
      <c r="O38" t="s">
        <v>223</v>
      </c>
      <c r="P38" s="12" t="str">
        <f>Table1[[#This Row],[Matricule]]</f>
        <v>Matricule_9</v>
      </c>
    </row>
    <row r="39" spans="1:16" x14ac:dyDescent="0.25">
      <c r="A39" s="12" t="s">
        <v>176</v>
      </c>
      <c r="B39" s="13" t="s">
        <v>180</v>
      </c>
      <c r="C39" s="12">
        <f>ISMONTIC_Data!E39</f>
        <v>0</v>
      </c>
      <c r="D39" s="12" t="s">
        <v>14</v>
      </c>
      <c r="E39" t="str">
        <f xml:space="preserve"> CONCATENATE( LOWER(Table1[[#This Row],[Prénom]]),".",LOWER(G39),"@ofppt.ma")</f>
        <v>samir.allach@ofppt.ma</v>
      </c>
      <c r="F39" s="14" t="s">
        <v>100</v>
      </c>
      <c r="G39" t="s">
        <v>82</v>
      </c>
      <c r="H39" t="s">
        <v>95</v>
      </c>
      <c r="I39" t="str">
        <f>Table1[[#This Row],[Nom]]</f>
        <v>ALLACH</v>
      </c>
      <c r="J39" t="str">
        <f>Table1[[#This Row],[Prénom]]</f>
        <v>SAMIR</v>
      </c>
      <c r="K39" s="13" t="s">
        <v>16</v>
      </c>
      <c r="L39" t="s">
        <v>17</v>
      </c>
      <c r="M39" t="s">
        <v>219</v>
      </c>
      <c r="N39" t="str">
        <f>Table1[[#This Row],[Nom d''utilisateur]]</f>
        <v>samir.allach@ofppt.ma</v>
      </c>
      <c r="O39" t="s">
        <v>223</v>
      </c>
      <c r="P39" s="12" t="str">
        <f>Table1[[#This Row],[Matricule]]</f>
        <v>Matricule_10</v>
      </c>
    </row>
    <row r="40" spans="1:16" x14ac:dyDescent="0.25">
      <c r="A40" s="12" t="s">
        <v>177</v>
      </c>
      <c r="B40" s="13" t="s">
        <v>180</v>
      </c>
      <c r="C40" s="12">
        <f>ISMONTIC_Data!E40</f>
        <v>0</v>
      </c>
      <c r="D40" s="12" t="s">
        <v>14</v>
      </c>
      <c r="E40" t="str">
        <f xml:space="preserve"> CONCATENATE( LOWER(Table1[[#This Row],[Prénom]]),".",LOWER(G40),"@ofppt.ma")</f>
        <v>jamal edine.mrabet@ofppt.ma</v>
      </c>
      <c r="F40" s="14" t="s">
        <v>100</v>
      </c>
      <c r="G40" t="s">
        <v>83</v>
      </c>
      <c r="H40" t="s">
        <v>96</v>
      </c>
      <c r="I40" t="str">
        <f>Table1[[#This Row],[Nom]]</f>
        <v>MRABET</v>
      </c>
      <c r="J40" t="str">
        <f>Table1[[#This Row],[Prénom]]</f>
        <v>JAMAL EDINE</v>
      </c>
      <c r="K40" s="13" t="s">
        <v>16</v>
      </c>
      <c r="L40" t="s">
        <v>17</v>
      </c>
      <c r="M40" t="s">
        <v>220</v>
      </c>
      <c r="N40" t="str">
        <f>Table1[[#This Row],[Nom d''utilisateur]]</f>
        <v>jamal edine.mrabet@ofppt.ma</v>
      </c>
      <c r="O40" t="s">
        <v>223</v>
      </c>
      <c r="P40" s="12" t="str">
        <f>Table1[[#This Row],[Matricule]]</f>
        <v>Matricule_11</v>
      </c>
    </row>
    <row r="41" spans="1:16" x14ac:dyDescent="0.25">
      <c r="A41" s="12" t="s">
        <v>178</v>
      </c>
      <c r="B41" s="13" t="s">
        <v>180</v>
      </c>
      <c r="C41" s="12">
        <f>ISMONTIC_Data!E41</f>
        <v>0</v>
      </c>
      <c r="D41" s="12" t="s">
        <v>14</v>
      </c>
      <c r="E41" t="str">
        <f xml:space="preserve"> CONCATENATE( LOWER(Table1[[#This Row],[Prénom]]),".",LOWER(G41),"@ofppt.ma")</f>
        <v>ahmed.saidi@ofppt.ma</v>
      </c>
      <c r="F41" s="14" t="s">
        <v>100</v>
      </c>
      <c r="G41" t="s">
        <v>84</v>
      </c>
      <c r="H41" t="s">
        <v>97</v>
      </c>
      <c r="I41" t="str">
        <f>Table1[[#This Row],[Nom]]</f>
        <v>SAIDI</v>
      </c>
      <c r="J41" t="str">
        <f>Table1[[#This Row],[Prénom]]</f>
        <v>AHMED</v>
      </c>
      <c r="K41" s="13" t="s">
        <v>16</v>
      </c>
      <c r="L41" t="s">
        <v>17</v>
      </c>
      <c r="M41" t="s">
        <v>221</v>
      </c>
      <c r="N41" t="str">
        <f>Table1[[#This Row],[Nom d''utilisateur]]</f>
        <v>ahmed.saidi@ofppt.ma</v>
      </c>
      <c r="O41" t="s">
        <v>223</v>
      </c>
      <c r="P41" s="12" t="str">
        <f>Table1[[#This Row],[Matricule]]</f>
        <v>Matricule_12</v>
      </c>
    </row>
    <row r="42" spans="1:16" x14ac:dyDescent="0.25">
      <c r="A42" s="12" t="s">
        <v>179</v>
      </c>
      <c r="B42" s="13" t="s">
        <v>180</v>
      </c>
      <c r="C42" s="12">
        <f>ISMONTIC_Data!E42</f>
        <v>0</v>
      </c>
      <c r="D42" s="12" t="s">
        <v>14</v>
      </c>
      <c r="E42" s="14" t="s">
        <v>165</v>
      </c>
      <c r="F42" s="14" t="s">
        <v>100</v>
      </c>
      <c r="G42" t="s">
        <v>85</v>
      </c>
      <c r="H42" t="s">
        <v>98</v>
      </c>
      <c r="I42" t="str">
        <f>Table1[[#This Row],[Nom]]</f>
        <v>BEN AHMED</v>
      </c>
      <c r="J42" t="str">
        <f>Table1[[#This Row],[Prénom]]</f>
        <v>MOHAMED</v>
      </c>
      <c r="K42" s="13" t="s">
        <v>16</v>
      </c>
      <c r="L42" t="s">
        <v>17</v>
      </c>
      <c r="M42" t="s">
        <v>222</v>
      </c>
      <c r="N42" t="str">
        <f>Table1[[#This Row],[Nom d''utilisateur]]</f>
        <v>mohamed.ben-ahmed@ofppt.ma</v>
      </c>
      <c r="O42" t="s">
        <v>223</v>
      </c>
      <c r="P42" s="12" t="str">
        <f>Table1[[#This Row],[Matricule]]</f>
        <v>Matricule_13</v>
      </c>
    </row>
  </sheetData>
  <hyperlinks>
    <hyperlink ref="F24" r:id="rId1"/>
    <hyperlink ref="F3:F42" r:id="rId2" display="Formateur@123456"/>
    <hyperlink ref="E21" r:id="rId3"/>
    <hyperlink ref="E29" r:id="rId4"/>
    <hyperlink ref="E6" r:id="rId5"/>
    <hyperlink ref="E25" r:id="rId6"/>
    <hyperlink ref="E16" r:id="rId7"/>
    <hyperlink ref="E9" r:id="rId8"/>
    <hyperlink ref="E7" r:id="rId9"/>
    <hyperlink ref="E4" r:id="rId10"/>
    <hyperlink ref="E28" r:id="rId11"/>
    <hyperlink ref="E12" r:id="rId12"/>
    <hyperlink ref="E27" r:id="rId13"/>
    <hyperlink ref="E32" r:id="rId14"/>
    <hyperlink ref="E36" r:id="rId15"/>
    <hyperlink ref="E38" r:id="rId16"/>
    <hyperlink ref="E42" r:id="rId17"/>
  </hyperlinks>
  <pageMargins left="0.75" right="0.75" top="0.75" bottom="0.5" header="0.5" footer="0.75"/>
  <tableParts count="1">
    <tablePart r:id="rId1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E3" sqref="E3"/>
    </sheetView>
  </sheetViews>
  <sheetFormatPr baseColWidth="10" defaultRowHeight="15" x14ac:dyDescent="0.25"/>
  <cols>
    <col min="1" max="1" width="15.28515625" customWidth="1"/>
    <col min="2" max="2" width="31.5703125" customWidth="1"/>
    <col min="3" max="3" width="27.5703125" customWidth="1"/>
    <col min="4" max="4" width="25" customWidth="1"/>
    <col min="5" max="5" width="16.42578125" customWidth="1"/>
    <col min="6" max="6" width="17.140625" customWidth="1"/>
  </cols>
  <sheetData>
    <row r="1" spans="1:6" x14ac:dyDescent="0.25">
      <c r="A1" s="1" t="s">
        <v>0</v>
      </c>
      <c r="B1" s="2" t="s">
        <v>18</v>
      </c>
      <c r="C1" s="1" t="s">
        <v>19</v>
      </c>
      <c r="D1" s="1" t="s">
        <v>20</v>
      </c>
      <c r="E1" s="3" t="s">
        <v>21</v>
      </c>
      <c r="F1" s="3" t="s">
        <v>22</v>
      </c>
    </row>
    <row r="2" spans="1:6" x14ac:dyDescent="0.25">
      <c r="A2" s="1">
        <v>10191</v>
      </c>
      <c r="B2" s="2" t="s">
        <v>23</v>
      </c>
      <c r="C2" s="1" t="s">
        <v>24</v>
      </c>
      <c r="D2" s="1">
        <v>37</v>
      </c>
      <c r="E2" s="3">
        <v>30</v>
      </c>
      <c r="F2" s="3">
        <f t="shared" ref="F2:F31" si="0">+D2*E2</f>
        <v>1110</v>
      </c>
    </row>
    <row r="3" spans="1:6" x14ac:dyDescent="0.25">
      <c r="A3" s="1">
        <v>11062</v>
      </c>
      <c r="B3" s="2" t="s">
        <v>25</v>
      </c>
      <c r="C3" s="1" t="s">
        <v>26</v>
      </c>
      <c r="D3" s="1">
        <v>37</v>
      </c>
      <c r="E3" s="3">
        <v>27.5</v>
      </c>
      <c r="F3" s="3">
        <f t="shared" si="0"/>
        <v>1017.5</v>
      </c>
    </row>
    <row r="4" spans="1:6" x14ac:dyDescent="0.25">
      <c r="A4" s="1">
        <v>10777</v>
      </c>
      <c r="B4" s="2" t="s">
        <v>27</v>
      </c>
      <c r="C4" s="1" t="s">
        <v>28</v>
      </c>
      <c r="D4" s="1">
        <v>37</v>
      </c>
      <c r="E4" s="3">
        <v>30</v>
      </c>
      <c r="F4" s="3">
        <f t="shared" si="0"/>
        <v>1110</v>
      </c>
    </row>
    <row r="5" spans="1:6" x14ac:dyDescent="0.25">
      <c r="A5" s="1">
        <v>10849</v>
      </c>
      <c r="B5" s="2" t="s">
        <v>29</v>
      </c>
      <c r="C5" s="1" t="s">
        <v>26</v>
      </c>
      <c r="D5" s="1">
        <v>37</v>
      </c>
      <c r="E5" s="3">
        <v>27.5</v>
      </c>
      <c r="F5" s="3">
        <f t="shared" si="0"/>
        <v>1017.5</v>
      </c>
    </row>
    <row r="6" spans="1:6" x14ac:dyDescent="0.25">
      <c r="A6" s="1">
        <v>13199</v>
      </c>
      <c r="B6" s="2" t="s">
        <v>30</v>
      </c>
      <c r="C6" s="1" t="s">
        <v>26</v>
      </c>
      <c r="D6" s="1">
        <v>36</v>
      </c>
      <c r="E6" s="3">
        <v>35</v>
      </c>
      <c r="F6" s="3">
        <f t="shared" si="0"/>
        <v>1260</v>
      </c>
    </row>
    <row r="7" spans="1:6" x14ac:dyDescent="0.25">
      <c r="A7" s="1">
        <v>13716</v>
      </c>
      <c r="B7" s="2" t="s">
        <v>31</v>
      </c>
      <c r="C7" s="1" t="s">
        <v>26</v>
      </c>
      <c r="D7" s="1">
        <v>37</v>
      </c>
      <c r="E7" s="3">
        <v>30</v>
      </c>
      <c r="F7" s="3">
        <f t="shared" si="0"/>
        <v>1110</v>
      </c>
    </row>
    <row r="8" spans="1:6" x14ac:dyDescent="0.25">
      <c r="A8" s="1">
        <v>8438</v>
      </c>
      <c r="B8" s="2" t="s">
        <v>32</v>
      </c>
      <c r="C8" s="1" t="s">
        <v>33</v>
      </c>
      <c r="D8" s="1">
        <v>37</v>
      </c>
      <c r="E8" s="4">
        <v>30</v>
      </c>
      <c r="F8" s="3">
        <f t="shared" si="0"/>
        <v>1110</v>
      </c>
    </row>
    <row r="9" spans="1:6" x14ac:dyDescent="0.25">
      <c r="A9" s="1">
        <v>13566</v>
      </c>
      <c r="B9" s="2" t="s">
        <v>34</v>
      </c>
      <c r="C9" s="1" t="s">
        <v>24</v>
      </c>
      <c r="D9" s="1">
        <v>37</v>
      </c>
      <c r="E9" s="3">
        <v>30</v>
      </c>
      <c r="F9" s="3">
        <f t="shared" si="0"/>
        <v>1110</v>
      </c>
    </row>
    <row r="10" spans="1:6" x14ac:dyDescent="0.25">
      <c r="A10" s="1">
        <v>10148</v>
      </c>
      <c r="B10" s="2" t="s">
        <v>35</v>
      </c>
      <c r="C10" s="1" t="s">
        <v>26</v>
      </c>
      <c r="D10" s="1">
        <v>37</v>
      </c>
      <c r="E10" s="3">
        <v>27.5</v>
      </c>
      <c r="F10" s="3">
        <f t="shared" si="0"/>
        <v>1017.5</v>
      </c>
    </row>
    <row r="11" spans="1:6" x14ac:dyDescent="0.25">
      <c r="A11" s="1">
        <v>11223</v>
      </c>
      <c r="B11" s="2" t="s">
        <v>36</v>
      </c>
      <c r="C11" s="1" t="s">
        <v>24</v>
      </c>
      <c r="D11" s="1">
        <v>37</v>
      </c>
      <c r="E11" s="3">
        <v>30</v>
      </c>
      <c r="F11" s="3">
        <f t="shared" si="0"/>
        <v>1110</v>
      </c>
    </row>
    <row r="12" spans="1:6" x14ac:dyDescent="0.25">
      <c r="A12" s="1">
        <v>13552</v>
      </c>
      <c r="B12" s="2" t="s">
        <v>37</v>
      </c>
      <c r="C12" s="1" t="s">
        <v>26</v>
      </c>
      <c r="D12" s="1">
        <v>37</v>
      </c>
      <c r="E12" s="3">
        <v>30</v>
      </c>
      <c r="F12" s="3">
        <f t="shared" si="0"/>
        <v>1110</v>
      </c>
    </row>
    <row r="13" spans="1:6" x14ac:dyDescent="0.25">
      <c r="A13" s="1">
        <v>13556</v>
      </c>
      <c r="B13" s="2" t="s">
        <v>38</v>
      </c>
      <c r="C13" s="1" t="s">
        <v>39</v>
      </c>
      <c r="D13" s="1">
        <v>37</v>
      </c>
      <c r="E13" s="3">
        <v>30</v>
      </c>
      <c r="F13" s="3">
        <f t="shared" si="0"/>
        <v>1110</v>
      </c>
    </row>
    <row r="14" spans="1:6" x14ac:dyDescent="0.25">
      <c r="A14" s="1">
        <v>13714</v>
      </c>
      <c r="B14" s="2" t="s">
        <v>40</v>
      </c>
      <c r="C14" s="1" t="s">
        <v>33</v>
      </c>
      <c r="D14" s="1">
        <v>37</v>
      </c>
      <c r="E14" s="4">
        <v>30</v>
      </c>
      <c r="F14" s="3">
        <f t="shared" si="0"/>
        <v>1110</v>
      </c>
    </row>
    <row r="15" spans="1:6" x14ac:dyDescent="0.25">
      <c r="A15" s="1">
        <v>8471</v>
      </c>
      <c r="B15" s="2" t="s">
        <v>41</v>
      </c>
      <c r="C15" s="1" t="s">
        <v>24</v>
      </c>
      <c r="D15" s="1">
        <v>37</v>
      </c>
      <c r="E15" s="3">
        <v>30</v>
      </c>
      <c r="F15" s="3">
        <f t="shared" si="0"/>
        <v>1110</v>
      </c>
    </row>
    <row r="16" spans="1:6" x14ac:dyDescent="0.25">
      <c r="A16" s="1">
        <v>11539</v>
      </c>
      <c r="B16" s="2" t="s">
        <v>42</v>
      </c>
      <c r="C16" s="1" t="s">
        <v>43</v>
      </c>
      <c r="D16" s="1">
        <v>37</v>
      </c>
      <c r="E16" s="3">
        <v>17.5</v>
      </c>
      <c r="F16" s="3">
        <f t="shared" si="0"/>
        <v>647.5</v>
      </c>
    </row>
    <row r="17" spans="1:6" x14ac:dyDescent="0.25">
      <c r="A17" s="1">
        <v>13567</v>
      </c>
      <c r="B17" s="2" t="s">
        <v>44</v>
      </c>
      <c r="C17" s="1" t="s">
        <v>24</v>
      </c>
      <c r="D17" s="1">
        <v>37</v>
      </c>
      <c r="E17" s="3">
        <v>30</v>
      </c>
      <c r="F17" s="3">
        <f t="shared" si="0"/>
        <v>1110</v>
      </c>
    </row>
    <row r="18" spans="1:6" x14ac:dyDescent="0.25">
      <c r="A18" s="1">
        <v>11533</v>
      </c>
      <c r="B18" s="2" t="s">
        <v>45</v>
      </c>
      <c r="C18" s="1" t="s">
        <v>46</v>
      </c>
      <c r="D18" s="1">
        <v>37</v>
      </c>
      <c r="E18" s="3">
        <v>30</v>
      </c>
      <c r="F18" s="3">
        <f t="shared" si="0"/>
        <v>1110</v>
      </c>
    </row>
    <row r="19" spans="1:6" x14ac:dyDescent="0.25">
      <c r="A19" s="1">
        <v>8655</v>
      </c>
      <c r="B19" s="2" t="s">
        <v>47</v>
      </c>
      <c r="C19" s="1" t="s">
        <v>24</v>
      </c>
      <c r="D19" s="1">
        <v>37</v>
      </c>
      <c r="E19" s="3">
        <v>30</v>
      </c>
      <c r="F19" s="3">
        <f t="shared" si="0"/>
        <v>1110</v>
      </c>
    </row>
    <row r="20" spans="1:6" x14ac:dyDescent="0.25">
      <c r="A20" s="1">
        <v>11272</v>
      </c>
      <c r="B20" s="2" t="s">
        <v>48</v>
      </c>
      <c r="C20" s="1" t="s">
        <v>26</v>
      </c>
      <c r="D20" s="1">
        <v>37</v>
      </c>
      <c r="E20" s="3">
        <v>27.5</v>
      </c>
      <c r="F20" s="3">
        <f t="shared" si="0"/>
        <v>1017.5</v>
      </c>
    </row>
    <row r="21" spans="1:6" x14ac:dyDescent="0.25">
      <c r="A21" s="1"/>
      <c r="B21" s="2" t="s">
        <v>49</v>
      </c>
      <c r="C21" s="1" t="s">
        <v>50</v>
      </c>
      <c r="D21" s="1">
        <v>37</v>
      </c>
      <c r="E21" s="3">
        <v>27.5</v>
      </c>
      <c r="F21" s="3">
        <f t="shared" si="0"/>
        <v>1017.5</v>
      </c>
    </row>
    <row r="22" spans="1:6" x14ac:dyDescent="0.25">
      <c r="A22" s="1">
        <v>10855</v>
      </c>
      <c r="B22" s="2" t="s">
        <v>51</v>
      </c>
      <c r="C22" s="1" t="s">
        <v>26</v>
      </c>
      <c r="D22" s="1">
        <v>37</v>
      </c>
      <c r="E22" s="3">
        <v>27.5</v>
      </c>
      <c r="F22" s="3">
        <f t="shared" si="0"/>
        <v>1017.5</v>
      </c>
    </row>
    <row r="23" spans="1:6" x14ac:dyDescent="0.25">
      <c r="A23" s="1">
        <v>10854</v>
      </c>
      <c r="B23" s="2" t="s">
        <v>52</v>
      </c>
      <c r="C23" s="1" t="s">
        <v>26</v>
      </c>
      <c r="D23" s="1">
        <v>37</v>
      </c>
      <c r="E23" s="3">
        <v>27.5</v>
      </c>
      <c r="F23" s="3">
        <f t="shared" si="0"/>
        <v>1017.5</v>
      </c>
    </row>
    <row r="24" spans="1:6" x14ac:dyDescent="0.25">
      <c r="A24" s="3"/>
      <c r="B24" s="2" t="s">
        <v>53</v>
      </c>
      <c r="C24" s="1" t="s">
        <v>54</v>
      </c>
      <c r="D24" s="1">
        <v>37</v>
      </c>
      <c r="E24" s="5">
        <v>15</v>
      </c>
      <c r="F24" s="5">
        <f t="shared" si="0"/>
        <v>555</v>
      </c>
    </row>
    <row r="25" spans="1:6" x14ac:dyDescent="0.25">
      <c r="A25" s="1">
        <v>10750</v>
      </c>
      <c r="B25" s="2" t="s">
        <v>55</v>
      </c>
      <c r="C25" s="1" t="s">
        <v>26</v>
      </c>
      <c r="D25" s="1">
        <v>37</v>
      </c>
      <c r="E25" s="3">
        <v>18</v>
      </c>
      <c r="F25" s="3">
        <f t="shared" si="0"/>
        <v>666</v>
      </c>
    </row>
    <row r="26" spans="1:6" x14ac:dyDescent="0.25">
      <c r="A26" s="1">
        <v>9435</v>
      </c>
      <c r="B26" s="2" t="s">
        <v>56</v>
      </c>
      <c r="C26" s="1" t="s">
        <v>50</v>
      </c>
      <c r="D26" s="1">
        <v>37</v>
      </c>
      <c r="E26" s="3">
        <v>27.5</v>
      </c>
      <c r="F26" s="3">
        <f t="shared" si="0"/>
        <v>1017.5</v>
      </c>
    </row>
    <row r="27" spans="1:6" x14ac:dyDescent="0.25">
      <c r="A27" s="1">
        <v>14041</v>
      </c>
      <c r="B27" s="2" t="s">
        <v>57</v>
      </c>
      <c r="C27" s="1" t="s">
        <v>26</v>
      </c>
      <c r="D27" s="1">
        <v>37</v>
      </c>
      <c r="E27" s="3">
        <v>30</v>
      </c>
      <c r="F27" s="3">
        <f t="shared" si="0"/>
        <v>1110</v>
      </c>
    </row>
    <row r="28" spans="1:6" x14ac:dyDescent="0.25">
      <c r="A28" s="1">
        <v>13553</v>
      </c>
      <c r="B28" s="2" t="s">
        <v>58</v>
      </c>
      <c r="C28" s="1" t="s">
        <v>26</v>
      </c>
      <c r="D28" s="1">
        <v>37</v>
      </c>
      <c r="E28" s="3">
        <v>27.5</v>
      </c>
      <c r="F28" s="3">
        <f t="shared" si="0"/>
        <v>1017.5</v>
      </c>
    </row>
    <row r="29" spans="1:6" x14ac:dyDescent="0.25">
      <c r="A29" s="1">
        <v>10657</v>
      </c>
      <c r="B29" s="2" t="s">
        <v>59</v>
      </c>
      <c r="C29" s="1" t="s">
        <v>24</v>
      </c>
      <c r="D29" s="1">
        <v>37</v>
      </c>
      <c r="E29" s="3">
        <v>27.5</v>
      </c>
      <c r="F29" s="3">
        <f t="shared" si="0"/>
        <v>1017.5</v>
      </c>
    </row>
    <row r="30" spans="1:6" x14ac:dyDescent="0.25">
      <c r="A30" s="1">
        <v>13053</v>
      </c>
      <c r="B30" s="2" t="s">
        <v>60</v>
      </c>
      <c r="C30" s="1" t="s">
        <v>39</v>
      </c>
      <c r="D30" s="1">
        <v>37</v>
      </c>
      <c r="E30" s="3">
        <v>30</v>
      </c>
      <c r="F30" s="3">
        <f t="shared" si="0"/>
        <v>1110</v>
      </c>
    </row>
    <row r="31" spans="1:6" x14ac:dyDescent="0.25">
      <c r="A31" s="6">
        <v>11330</v>
      </c>
      <c r="B31" s="7" t="s">
        <v>61</v>
      </c>
      <c r="C31" s="1" t="s">
        <v>26</v>
      </c>
      <c r="D31" s="1">
        <v>37</v>
      </c>
      <c r="E31" s="8">
        <v>30</v>
      </c>
      <c r="F31" s="8">
        <f t="shared" si="0"/>
        <v>1110</v>
      </c>
    </row>
    <row r="32" spans="1:6" x14ac:dyDescent="0.25">
      <c r="A32" s="9"/>
      <c r="B32" s="10" t="s">
        <v>62</v>
      </c>
      <c r="C32" s="11"/>
      <c r="D32" s="11"/>
      <c r="E32" s="9"/>
      <c r="F32" s="9"/>
    </row>
    <row r="33" spans="1:6" x14ac:dyDescent="0.25">
      <c r="A33" s="9"/>
      <c r="B33" s="10" t="s">
        <v>63</v>
      </c>
      <c r="C33" s="11"/>
      <c r="D33" s="11"/>
      <c r="E33" s="9"/>
      <c r="F33" s="9"/>
    </row>
    <row r="34" spans="1:6" x14ac:dyDescent="0.25">
      <c r="A34" s="9"/>
      <c r="B34" s="10" t="s">
        <v>64</v>
      </c>
      <c r="C34" s="11"/>
      <c r="D34" s="11"/>
      <c r="E34" s="9"/>
      <c r="F34" s="9"/>
    </row>
    <row r="35" spans="1:6" x14ac:dyDescent="0.25">
      <c r="A35" s="9"/>
      <c r="B35" s="10" t="s">
        <v>65</v>
      </c>
      <c r="C35" s="11"/>
      <c r="D35" s="11"/>
      <c r="E35" s="9"/>
      <c r="F35" s="9"/>
    </row>
    <row r="36" spans="1:6" x14ac:dyDescent="0.25">
      <c r="A36" s="9"/>
      <c r="B36" s="10" t="s">
        <v>66</v>
      </c>
      <c r="C36" s="11"/>
      <c r="D36" s="11"/>
      <c r="E36" s="9"/>
      <c r="F36" s="9"/>
    </row>
    <row r="37" spans="1:6" x14ac:dyDescent="0.25">
      <c r="A37" s="9"/>
      <c r="B37" s="10" t="s">
        <v>67</v>
      </c>
      <c r="C37" s="11"/>
      <c r="D37" s="11"/>
      <c r="E37" s="9"/>
      <c r="F37" s="9"/>
    </row>
    <row r="38" spans="1:6" x14ac:dyDescent="0.25">
      <c r="A38" s="9"/>
      <c r="B38" s="10" t="s">
        <v>68</v>
      </c>
      <c r="C38" s="11"/>
      <c r="D38" s="11"/>
      <c r="E38" s="9"/>
      <c r="F38" s="9"/>
    </row>
    <row r="39" spans="1:6" x14ac:dyDescent="0.25">
      <c r="A39" s="9"/>
      <c r="B39" s="10" t="s">
        <v>69</v>
      </c>
      <c r="C39" s="11"/>
      <c r="D39" s="11"/>
      <c r="E39" s="9"/>
      <c r="F39" s="9"/>
    </row>
    <row r="40" spans="1:6" x14ac:dyDescent="0.25">
      <c r="A40" s="9"/>
      <c r="B40" s="10" t="s">
        <v>70</v>
      </c>
      <c r="C40" s="11"/>
      <c r="D40" s="11"/>
      <c r="E40" s="9"/>
      <c r="F40" s="9"/>
    </row>
    <row r="41" spans="1:6" x14ac:dyDescent="0.25">
      <c r="A41" s="9"/>
      <c r="B41" s="10" t="s">
        <v>71</v>
      </c>
      <c r="C41" s="11"/>
      <c r="D41" s="11"/>
      <c r="E41" s="9"/>
      <c r="F41" s="9"/>
    </row>
    <row r="42" spans="1:6" x14ac:dyDescent="0.25">
      <c r="A42" s="9"/>
      <c r="B42" s="10" t="s">
        <v>72</v>
      </c>
      <c r="C42" s="11"/>
      <c r="D42" s="11"/>
      <c r="E42" s="9"/>
      <c r="F4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Formateurs</vt:lpstr>
      <vt:lpstr>ISMONTIC_Data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Fouad.Systems</cp:lastModifiedBy>
  <dcterms:created xsi:type="dcterms:W3CDTF">2018-08-17T16:45:37Z</dcterms:created>
  <dcterms:modified xsi:type="dcterms:W3CDTF">2018-08-17T18:24:48Z</dcterms:modified>
</cp:coreProperties>
</file>