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 firstSheet="1" activeTab="1"/>
  </bookViews>
  <sheets>
    <sheet name="Séances du planning" sheetId="4" r:id="rId1"/>
    <sheet name="Ismotic-Data_Extract" sheetId="5" r:id="rId2"/>
    <sheet name="Cplus_Groups" sheetId="6" r:id="rId3"/>
    <sheet name="Cplus_Formateur" sheetId="7" r:id="rId4"/>
    <sheet name="Convertion_NomPrénom_Mat_For" sheetId="8" r:id="rId5"/>
    <sheet name="Ismotic-Data" sheetId="3" r:id="rId6"/>
  </sheets>
  <calcPr calcId="152511"/>
</workbook>
</file>

<file path=xl/calcChain.xml><?xml version="1.0" encoding="utf-8"?>
<calcChain xmlns="http://schemas.openxmlformats.org/spreadsheetml/2006/main">
  <c r="J16" i="5" l="1"/>
  <c r="E16" i="5" s="1"/>
  <c r="E12" i="5"/>
  <c r="E13" i="5"/>
  <c r="E14" i="5"/>
  <c r="E15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6" i="5"/>
  <c r="E7" i="5"/>
  <c r="E8" i="5"/>
  <c r="E9" i="5"/>
  <c r="E10" i="5"/>
  <c r="E11" i="5"/>
  <c r="E3" i="5"/>
  <c r="E4" i="5"/>
  <c r="E5" i="5"/>
  <c r="E2" i="5"/>
  <c r="I7" i="8" l="1"/>
  <c r="G7" i="8"/>
  <c r="I2" i="8"/>
  <c r="I3" i="8"/>
  <c r="I4" i="8"/>
  <c r="I5" i="8"/>
  <c r="I6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H12" i="8"/>
  <c r="G12" i="8"/>
  <c r="G13" i="8"/>
  <c r="G18" i="8"/>
  <c r="G19" i="8"/>
  <c r="G20" i="8"/>
  <c r="G21" i="8"/>
  <c r="G22" i="8"/>
  <c r="G23" i="8"/>
  <c r="G24" i="8"/>
  <c r="G25" i="8"/>
  <c r="G26" i="8"/>
  <c r="G27" i="8"/>
  <c r="I28" i="8"/>
  <c r="G28" i="8"/>
  <c r="G6" i="5"/>
  <c r="F6" i="5" s="1"/>
  <c r="E4" i="8"/>
  <c r="A4" i="8" s="1"/>
  <c r="E8" i="8"/>
  <c r="A8" i="8" s="1"/>
  <c r="E12" i="8"/>
  <c r="A12" i="8" s="1"/>
  <c r="E16" i="8"/>
  <c r="A16" i="8" s="1"/>
  <c r="E20" i="8"/>
  <c r="A20" i="8" s="1"/>
  <c r="E25" i="8"/>
  <c r="A25" i="8" s="1"/>
  <c r="E29" i="8"/>
  <c r="A29" i="8" s="1"/>
  <c r="E33" i="8"/>
  <c r="E37" i="8"/>
  <c r="E41" i="8"/>
  <c r="A41" i="8" s="1"/>
  <c r="A33" i="8"/>
  <c r="A3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C3" i="8"/>
  <c r="E3" i="8" s="1"/>
  <c r="A3" i="8" s="1"/>
  <c r="C4" i="8"/>
  <c r="C5" i="8"/>
  <c r="E5" i="8" s="1"/>
  <c r="A5" i="8" s="1"/>
  <c r="C6" i="8"/>
  <c r="E6" i="8" s="1"/>
  <c r="A6" i="8" s="1"/>
  <c r="C7" i="8"/>
  <c r="E7" i="8" s="1"/>
  <c r="A7" i="8" s="1"/>
  <c r="C8" i="8"/>
  <c r="C9" i="8"/>
  <c r="E9" i="8" s="1"/>
  <c r="A9" i="8" s="1"/>
  <c r="C10" i="8"/>
  <c r="E10" i="8" s="1"/>
  <c r="A10" i="8" s="1"/>
  <c r="C11" i="8"/>
  <c r="E11" i="8" s="1"/>
  <c r="A11" i="8" s="1"/>
  <c r="C12" i="8"/>
  <c r="C13" i="8"/>
  <c r="E13" i="8" s="1"/>
  <c r="A13" i="8" s="1"/>
  <c r="C14" i="8"/>
  <c r="E14" i="8" s="1"/>
  <c r="A14" i="8" s="1"/>
  <c r="C15" i="8"/>
  <c r="E15" i="8" s="1"/>
  <c r="A15" i="8" s="1"/>
  <c r="C16" i="8"/>
  <c r="C17" i="8"/>
  <c r="E17" i="8" s="1"/>
  <c r="A17" i="8" s="1"/>
  <c r="C18" i="8"/>
  <c r="E18" i="8" s="1"/>
  <c r="A18" i="8" s="1"/>
  <c r="C19" i="8"/>
  <c r="E19" i="8" s="1"/>
  <c r="A19" i="8" s="1"/>
  <c r="C20" i="8"/>
  <c r="C21" i="8"/>
  <c r="E21" i="8" s="1"/>
  <c r="A21" i="8" s="1"/>
  <c r="C22" i="8"/>
  <c r="E22" i="8" s="1"/>
  <c r="A22" i="8" s="1"/>
  <c r="C23" i="8"/>
  <c r="E23" i="8" s="1"/>
  <c r="A23" i="8" s="1"/>
  <c r="C24" i="8"/>
  <c r="E24" i="8" s="1"/>
  <c r="A24" i="8" s="1"/>
  <c r="C25" i="8"/>
  <c r="C26" i="8"/>
  <c r="E26" i="8" s="1"/>
  <c r="A26" i="8" s="1"/>
  <c r="C27" i="8"/>
  <c r="E27" i="8" s="1"/>
  <c r="A27" i="8" s="1"/>
  <c r="C28" i="8"/>
  <c r="E28" i="8" s="1"/>
  <c r="A28" i="8" s="1"/>
  <c r="C29" i="8"/>
  <c r="C30" i="8"/>
  <c r="E30" i="8" s="1"/>
  <c r="A30" i="8" s="1"/>
  <c r="C31" i="8"/>
  <c r="E31" i="8" s="1"/>
  <c r="A31" i="8" s="1"/>
  <c r="C32" i="8"/>
  <c r="E32" i="8" s="1"/>
  <c r="A32" i="8" s="1"/>
  <c r="C33" i="8"/>
  <c r="C34" i="8"/>
  <c r="E34" i="8" s="1"/>
  <c r="A34" i="8" s="1"/>
  <c r="C35" i="8"/>
  <c r="E35" i="8" s="1"/>
  <c r="A35" i="8" s="1"/>
  <c r="C36" i="8"/>
  <c r="E36" i="8" s="1"/>
  <c r="A36" i="8" s="1"/>
  <c r="C37" i="8"/>
  <c r="C38" i="8"/>
  <c r="E38" i="8" s="1"/>
  <c r="A38" i="8" s="1"/>
  <c r="C39" i="8"/>
  <c r="E39" i="8" s="1"/>
  <c r="A39" i="8" s="1"/>
  <c r="C40" i="8"/>
  <c r="E40" i="8" s="1"/>
  <c r="A40" i="8" s="1"/>
  <c r="C41" i="8"/>
  <c r="C42" i="8"/>
  <c r="E42" i="8" s="1"/>
  <c r="A42" i="8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C2" i="8"/>
  <c r="E2" i="8" s="1"/>
  <c r="A2" i="8" s="1"/>
  <c r="D2" i="8"/>
  <c r="B2" i="8"/>
  <c r="G10" i="5"/>
  <c r="F10" i="5" s="1"/>
  <c r="G11" i="5"/>
  <c r="F11" i="5" s="1"/>
  <c r="G12" i="5"/>
  <c r="F12" i="5" s="1"/>
  <c r="G13" i="5"/>
  <c r="F13" i="5" s="1"/>
  <c r="G14" i="5"/>
  <c r="F14" i="5" s="1"/>
  <c r="G15" i="5"/>
  <c r="F15" i="5" s="1"/>
  <c r="G16" i="5"/>
  <c r="F16" i="5" s="1"/>
  <c r="G17" i="5"/>
  <c r="F17" i="5" s="1"/>
  <c r="G18" i="5"/>
  <c r="F18" i="5" s="1"/>
  <c r="G19" i="5"/>
  <c r="F19" i="5" s="1"/>
  <c r="G20" i="5"/>
  <c r="F20" i="5" s="1"/>
  <c r="G21" i="5"/>
  <c r="F21" i="5" s="1"/>
  <c r="G22" i="5"/>
  <c r="F22" i="5" s="1"/>
  <c r="G23" i="5"/>
  <c r="F23" i="5" s="1"/>
  <c r="G24" i="5"/>
  <c r="F24" i="5" s="1"/>
  <c r="G25" i="5"/>
  <c r="F25" i="5" s="1"/>
  <c r="G26" i="5"/>
  <c r="F26" i="5" s="1"/>
  <c r="G27" i="5"/>
  <c r="F27" i="5" s="1"/>
  <c r="G28" i="5"/>
  <c r="F28" i="5" s="1"/>
  <c r="G29" i="5"/>
  <c r="F29" i="5" s="1"/>
  <c r="G30" i="5"/>
  <c r="F30" i="5" s="1"/>
  <c r="G31" i="5"/>
  <c r="F31" i="5" s="1"/>
  <c r="G32" i="5"/>
  <c r="F32" i="5" s="1"/>
  <c r="G33" i="5"/>
  <c r="F33" i="5" s="1"/>
  <c r="G34" i="5"/>
  <c r="F34" i="5" s="1"/>
  <c r="G35" i="5"/>
  <c r="F35" i="5" s="1"/>
  <c r="G36" i="5"/>
  <c r="F36" i="5" s="1"/>
  <c r="G37" i="5"/>
  <c r="F37" i="5" s="1"/>
  <c r="G38" i="5"/>
  <c r="F38" i="5" s="1"/>
  <c r="G39" i="5"/>
  <c r="F39" i="5" s="1"/>
  <c r="G40" i="5"/>
  <c r="F40" i="5" s="1"/>
  <c r="G41" i="5"/>
  <c r="F41" i="5" s="1"/>
  <c r="G42" i="5"/>
  <c r="F42" i="5" s="1"/>
  <c r="G43" i="5"/>
  <c r="F43" i="5" s="1"/>
  <c r="G44" i="5"/>
  <c r="F44" i="5" s="1"/>
  <c r="G45" i="5"/>
  <c r="F45" i="5" s="1"/>
  <c r="G46" i="5"/>
  <c r="F46" i="5" s="1"/>
  <c r="G47" i="5"/>
  <c r="F47" i="5" s="1"/>
  <c r="G48" i="5"/>
  <c r="F48" i="5" s="1"/>
  <c r="G49" i="5"/>
  <c r="F49" i="5" s="1"/>
  <c r="G50" i="5"/>
  <c r="F50" i="5" s="1"/>
  <c r="G51" i="5"/>
  <c r="F51" i="5" s="1"/>
  <c r="G52" i="5"/>
  <c r="F52" i="5" s="1"/>
  <c r="G53" i="5"/>
  <c r="F53" i="5" s="1"/>
  <c r="G54" i="5"/>
  <c r="F54" i="5" s="1"/>
  <c r="G55" i="5"/>
  <c r="F55" i="5" s="1"/>
  <c r="G56" i="5"/>
  <c r="F56" i="5" s="1"/>
  <c r="G57" i="5"/>
  <c r="F57" i="5" s="1"/>
  <c r="G58" i="5"/>
  <c r="F58" i="5" s="1"/>
  <c r="G59" i="5"/>
  <c r="F59" i="5" s="1"/>
  <c r="G60" i="5"/>
  <c r="F60" i="5" s="1"/>
  <c r="G61" i="5"/>
  <c r="F61" i="5" s="1"/>
  <c r="G62" i="5"/>
  <c r="F62" i="5" s="1"/>
  <c r="G63" i="5"/>
  <c r="F63" i="5" s="1"/>
  <c r="G64" i="5"/>
  <c r="F64" i="5" s="1"/>
  <c r="G65" i="5"/>
  <c r="F65" i="5" s="1"/>
  <c r="G66" i="5"/>
  <c r="F66" i="5" s="1"/>
  <c r="G67" i="5"/>
  <c r="F67" i="5" s="1"/>
  <c r="G68" i="5"/>
  <c r="F68" i="5" s="1"/>
  <c r="G69" i="5"/>
  <c r="F69" i="5" s="1"/>
  <c r="G70" i="5"/>
  <c r="F70" i="5" s="1"/>
  <c r="G71" i="5"/>
  <c r="F71" i="5" s="1"/>
  <c r="G72" i="5"/>
  <c r="F72" i="5" s="1"/>
  <c r="G73" i="5"/>
  <c r="F73" i="5" s="1"/>
  <c r="G74" i="5"/>
  <c r="F74" i="5" s="1"/>
  <c r="G75" i="5"/>
  <c r="F75" i="5" s="1"/>
  <c r="G76" i="5"/>
  <c r="F76" i="5" s="1"/>
  <c r="G77" i="5"/>
  <c r="F77" i="5" s="1"/>
  <c r="G78" i="5"/>
  <c r="F78" i="5" s="1"/>
  <c r="G79" i="5"/>
  <c r="F79" i="5" s="1"/>
  <c r="G80" i="5"/>
  <c r="F80" i="5" s="1"/>
  <c r="G81" i="5"/>
  <c r="F81" i="5" s="1"/>
  <c r="G82" i="5"/>
  <c r="F82" i="5" s="1"/>
  <c r="G83" i="5"/>
  <c r="F83" i="5" s="1"/>
  <c r="G84" i="5"/>
  <c r="F84" i="5" s="1"/>
  <c r="G85" i="5"/>
  <c r="F85" i="5" s="1"/>
  <c r="G86" i="5"/>
  <c r="F86" i="5" s="1"/>
  <c r="G87" i="5"/>
  <c r="F87" i="5" s="1"/>
  <c r="G88" i="5"/>
  <c r="F88" i="5" s="1"/>
  <c r="G89" i="5"/>
  <c r="F89" i="5" s="1"/>
  <c r="G90" i="5"/>
  <c r="F90" i="5" s="1"/>
  <c r="G91" i="5"/>
  <c r="F91" i="5" s="1"/>
  <c r="G92" i="5"/>
  <c r="F92" i="5" s="1"/>
  <c r="G93" i="5"/>
  <c r="F93" i="5" s="1"/>
  <c r="G94" i="5"/>
  <c r="F94" i="5" s="1"/>
  <c r="G95" i="5"/>
  <c r="F95" i="5" s="1"/>
  <c r="G96" i="5"/>
  <c r="F96" i="5" s="1"/>
  <c r="G97" i="5"/>
  <c r="F97" i="5" s="1"/>
  <c r="G98" i="5"/>
  <c r="F98" i="5" s="1"/>
  <c r="G99" i="5"/>
  <c r="F99" i="5" s="1"/>
  <c r="G100" i="5"/>
  <c r="F100" i="5" s="1"/>
  <c r="G101" i="5"/>
  <c r="F101" i="5" s="1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F107" i="5" s="1"/>
  <c r="G108" i="5"/>
  <c r="F108" i="5" s="1"/>
  <c r="G109" i="5"/>
  <c r="F109" i="5" s="1"/>
  <c r="G110" i="5"/>
  <c r="F110" i="5" s="1"/>
  <c r="G111" i="5"/>
  <c r="F111" i="5" s="1"/>
  <c r="G112" i="5"/>
  <c r="F112" i="5" s="1"/>
  <c r="G113" i="5"/>
  <c r="F113" i="5" s="1"/>
  <c r="G114" i="5"/>
  <c r="F114" i="5" s="1"/>
  <c r="G115" i="5"/>
  <c r="F115" i="5" s="1"/>
  <c r="G116" i="5"/>
  <c r="F116" i="5" s="1"/>
  <c r="G117" i="5"/>
  <c r="F117" i="5" s="1"/>
  <c r="G118" i="5"/>
  <c r="F118" i="5" s="1"/>
  <c r="G119" i="5"/>
  <c r="F119" i="5" s="1"/>
  <c r="G120" i="5"/>
  <c r="F120" i="5" s="1"/>
  <c r="G121" i="5"/>
  <c r="F121" i="5" s="1"/>
  <c r="G122" i="5"/>
  <c r="F122" i="5" s="1"/>
  <c r="G123" i="5"/>
  <c r="F123" i="5" s="1"/>
  <c r="G124" i="5"/>
  <c r="F124" i="5" s="1"/>
  <c r="G125" i="5"/>
  <c r="F125" i="5" s="1"/>
  <c r="G126" i="5"/>
  <c r="F126" i="5" s="1"/>
  <c r="G127" i="5"/>
  <c r="F127" i="5" s="1"/>
  <c r="G128" i="5"/>
  <c r="F128" i="5" s="1"/>
  <c r="G129" i="5"/>
  <c r="F129" i="5" s="1"/>
  <c r="G130" i="5"/>
  <c r="F130" i="5" s="1"/>
  <c r="G131" i="5"/>
  <c r="F131" i="5" s="1"/>
  <c r="G132" i="5"/>
  <c r="F132" i="5" s="1"/>
  <c r="G133" i="5"/>
  <c r="F133" i="5" s="1"/>
  <c r="G134" i="5"/>
  <c r="F134" i="5" s="1"/>
  <c r="G135" i="5"/>
  <c r="F135" i="5" s="1"/>
  <c r="G136" i="5"/>
  <c r="F136" i="5" s="1"/>
  <c r="G137" i="5"/>
  <c r="F137" i="5" s="1"/>
  <c r="G138" i="5"/>
  <c r="F138" i="5" s="1"/>
  <c r="G139" i="5"/>
  <c r="F139" i="5" s="1"/>
  <c r="G140" i="5"/>
  <c r="F140" i="5" s="1"/>
  <c r="G141" i="5"/>
  <c r="F141" i="5" s="1"/>
  <c r="G142" i="5"/>
  <c r="F142" i="5" s="1"/>
  <c r="G143" i="5"/>
  <c r="F143" i="5" s="1"/>
  <c r="G144" i="5"/>
  <c r="F144" i="5" s="1"/>
  <c r="G145" i="5"/>
  <c r="F145" i="5" s="1"/>
  <c r="G146" i="5"/>
  <c r="F146" i="5" s="1"/>
  <c r="G147" i="5"/>
  <c r="F147" i="5" s="1"/>
  <c r="G148" i="5"/>
  <c r="F148" i="5" s="1"/>
  <c r="G149" i="5"/>
  <c r="F149" i="5" s="1"/>
  <c r="G150" i="5"/>
  <c r="F150" i="5" s="1"/>
  <c r="G151" i="5"/>
  <c r="F151" i="5" s="1"/>
  <c r="G152" i="5"/>
  <c r="F152" i="5" s="1"/>
  <c r="G153" i="5"/>
  <c r="F153" i="5" s="1"/>
  <c r="G154" i="5"/>
  <c r="F154" i="5" s="1"/>
  <c r="G155" i="5"/>
  <c r="F155" i="5" s="1"/>
  <c r="G156" i="5"/>
  <c r="F156" i="5" s="1"/>
  <c r="G157" i="5"/>
  <c r="F157" i="5" s="1"/>
  <c r="G158" i="5"/>
  <c r="F158" i="5" s="1"/>
  <c r="G159" i="5"/>
  <c r="F159" i="5" s="1"/>
  <c r="G160" i="5"/>
  <c r="F160" i="5" s="1"/>
  <c r="G161" i="5"/>
  <c r="F161" i="5" s="1"/>
  <c r="G162" i="5"/>
  <c r="F162" i="5" s="1"/>
  <c r="G163" i="5"/>
  <c r="F163" i="5" s="1"/>
  <c r="G164" i="5"/>
  <c r="F164" i="5" s="1"/>
  <c r="G165" i="5"/>
  <c r="F165" i="5" s="1"/>
  <c r="G166" i="5"/>
  <c r="F166" i="5" s="1"/>
  <c r="G167" i="5"/>
  <c r="F167" i="5" s="1"/>
  <c r="G168" i="5"/>
  <c r="F168" i="5" s="1"/>
  <c r="G169" i="5"/>
  <c r="F169" i="5" s="1"/>
  <c r="G170" i="5"/>
  <c r="F170" i="5" s="1"/>
  <c r="G171" i="5"/>
  <c r="F171" i="5" s="1"/>
  <c r="G172" i="5"/>
  <c r="F172" i="5" s="1"/>
  <c r="G173" i="5"/>
  <c r="F173" i="5" s="1"/>
  <c r="G174" i="5"/>
  <c r="F174" i="5" s="1"/>
  <c r="G175" i="5"/>
  <c r="F175" i="5" s="1"/>
  <c r="G176" i="5"/>
  <c r="F176" i="5" s="1"/>
  <c r="G177" i="5"/>
  <c r="F177" i="5" s="1"/>
  <c r="G178" i="5"/>
  <c r="F178" i="5" s="1"/>
  <c r="G179" i="5"/>
  <c r="F179" i="5" s="1"/>
  <c r="G180" i="5"/>
  <c r="F180" i="5" s="1"/>
  <c r="G181" i="5"/>
  <c r="F181" i="5" s="1"/>
  <c r="G182" i="5"/>
  <c r="F182" i="5" s="1"/>
  <c r="G183" i="5"/>
  <c r="F183" i="5" s="1"/>
  <c r="G184" i="5"/>
  <c r="F184" i="5" s="1"/>
  <c r="G185" i="5"/>
  <c r="F185" i="5" s="1"/>
  <c r="G186" i="5"/>
  <c r="F186" i="5" s="1"/>
  <c r="G187" i="5"/>
  <c r="F187" i="5" s="1"/>
  <c r="G188" i="5"/>
  <c r="F188" i="5" s="1"/>
  <c r="G189" i="5"/>
  <c r="F189" i="5" s="1"/>
  <c r="G190" i="5"/>
  <c r="F190" i="5" s="1"/>
  <c r="G191" i="5"/>
  <c r="F191" i="5" s="1"/>
  <c r="G192" i="5"/>
  <c r="F192" i="5" s="1"/>
  <c r="G193" i="5"/>
  <c r="F193" i="5" s="1"/>
  <c r="G194" i="5"/>
  <c r="F194" i="5" s="1"/>
  <c r="G195" i="5"/>
  <c r="F195" i="5" s="1"/>
  <c r="G196" i="5"/>
  <c r="F196" i="5" s="1"/>
  <c r="G197" i="5"/>
  <c r="F197" i="5" s="1"/>
  <c r="G198" i="5"/>
  <c r="F198" i="5" s="1"/>
  <c r="G199" i="5"/>
  <c r="F199" i="5" s="1"/>
  <c r="G200" i="5"/>
  <c r="F200" i="5" s="1"/>
  <c r="G201" i="5"/>
  <c r="F201" i="5" s="1"/>
  <c r="G202" i="5"/>
  <c r="F202" i="5" s="1"/>
  <c r="G203" i="5"/>
  <c r="F203" i="5" s="1"/>
  <c r="G204" i="5"/>
  <c r="F204" i="5" s="1"/>
  <c r="G205" i="5"/>
  <c r="F205" i="5" s="1"/>
  <c r="G206" i="5"/>
  <c r="F206" i="5" s="1"/>
  <c r="G207" i="5"/>
  <c r="F207" i="5" s="1"/>
  <c r="G208" i="5"/>
  <c r="F208" i="5" s="1"/>
  <c r="G209" i="5"/>
  <c r="F209" i="5" s="1"/>
  <c r="G210" i="5"/>
  <c r="F210" i="5" s="1"/>
  <c r="G211" i="5"/>
  <c r="F211" i="5" s="1"/>
  <c r="G212" i="5"/>
  <c r="F212" i="5" s="1"/>
  <c r="G213" i="5"/>
  <c r="F213" i="5" s="1"/>
  <c r="G214" i="5"/>
  <c r="F214" i="5" s="1"/>
  <c r="G215" i="5"/>
  <c r="F215" i="5" s="1"/>
  <c r="G216" i="5"/>
  <c r="F216" i="5" s="1"/>
  <c r="G217" i="5"/>
  <c r="F217" i="5" s="1"/>
  <c r="G218" i="5"/>
  <c r="F218" i="5" s="1"/>
  <c r="G219" i="5"/>
  <c r="F219" i="5" s="1"/>
  <c r="G220" i="5"/>
  <c r="F220" i="5" s="1"/>
  <c r="G221" i="5"/>
  <c r="F221" i="5" s="1"/>
  <c r="G222" i="5"/>
  <c r="F222" i="5" s="1"/>
  <c r="G223" i="5"/>
  <c r="F223" i="5" s="1"/>
  <c r="G224" i="5"/>
  <c r="F224" i="5" s="1"/>
  <c r="G225" i="5"/>
  <c r="F225" i="5" s="1"/>
  <c r="G226" i="5"/>
  <c r="F226" i="5" s="1"/>
  <c r="G227" i="5"/>
  <c r="F227" i="5" s="1"/>
  <c r="G228" i="5"/>
  <c r="F228" i="5" s="1"/>
  <c r="G229" i="5"/>
  <c r="F229" i="5" s="1"/>
  <c r="G230" i="5"/>
  <c r="F230" i="5" s="1"/>
  <c r="G231" i="5"/>
  <c r="F231" i="5" s="1"/>
  <c r="G232" i="5"/>
  <c r="F232" i="5" s="1"/>
  <c r="G233" i="5"/>
  <c r="F233" i="5" s="1"/>
  <c r="G234" i="5"/>
  <c r="F234" i="5" s="1"/>
  <c r="G235" i="5"/>
  <c r="F235" i="5" s="1"/>
  <c r="G236" i="5"/>
  <c r="F236" i="5" s="1"/>
  <c r="G237" i="5"/>
  <c r="F237" i="5" s="1"/>
  <c r="G238" i="5"/>
  <c r="F238" i="5" s="1"/>
  <c r="G239" i="5"/>
  <c r="F239" i="5" s="1"/>
  <c r="G240" i="5"/>
  <c r="F240" i="5" s="1"/>
  <c r="G241" i="5"/>
  <c r="F241" i="5" s="1"/>
  <c r="G242" i="5"/>
  <c r="F242" i="5" s="1"/>
  <c r="G243" i="5"/>
  <c r="F243" i="5" s="1"/>
  <c r="G244" i="5"/>
  <c r="F244" i="5" s="1"/>
  <c r="G245" i="5"/>
  <c r="F245" i="5" s="1"/>
  <c r="G246" i="5"/>
  <c r="F246" i="5" s="1"/>
  <c r="G247" i="5"/>
  <c r="F247" i="5" s="1"/>
  <c r="G248" i="5"/>
  <c r="F248" i="5" s="1"/>
  <c r="G249" i="5"/>
  <c r="F249" i="5" s="1"/>
  <c r="G250" i="5"/>
  <c r="F250" i="5" s="1"/>
  <c r="G251" i="5"/>
  <c r="F251" i="5" s="1"/>
  <c r="G252" i="5"/>
  <c r="F252" i="5" s="1"/>
  <c r="G253" i="5"/>
  <c r="F253" i="5" s="1"/>
  <c r="G254" i="5"/>
  <c r="F254" i="5" s="1"/>
  <c r="G255" i="5"/>
  <c r="F255" i="5" s="1"/>
  <c r="G256" i="5"/>
  <c r="F256" i="5" s="1"/>
  <c r="G257" i="5"/>
  <c r="F257" i="5" s="1"/>
  <c r="G258" i="5"/>
  <c r="F258" i="5" s="1"/>
  <c r="G259" i="5"/>
  <c r="F259" i="5" s="1"/>
  <c r="G260" i="5"/>
  <c r="F260" i="5" s="1"/>
  <c r="G261" i="5"/>
  <c r="F261" i="5" s="1"/>
  <c r="G262" i="5"/>
  <c r="F262" i="5" s="1"/>
  <c r="G263" i="5"/>
  <c r="F263" i="5" s="1"/>
  <c r="G264" i="5"/>
  <c r="F264" i="5" s="1"/>
  <c r="G265" i="5"/>
  <c r="F265" i="5" s="1"/>
  <c r="G266" i="5"/>
  <c r="F266" i="5" s="1"/>
  <c r="G267" i="5"/>
  <c r="F267" i="5" s="1"/>
  <c r="G268" i="5"/>
  <c r="F268" i="5" s="1"/>
  <c r="G269" i="5"/>
  <c r="F269" i="5" s="1"/>
  <c r="G270" i="5"/>
  <c r="F270" i="5" s="1"/>
  <c r="G271" i="5"/>
  <c r="F271" i="5" s="1"/>
  <c r="G272" i="5"/>
  <c r="F272" i="5" s="1"/>
  <c r="G273" i="5"/>
  <c r="F273" i="5" s="1"/>
  <c r="G274" i="5"/>
  <c r="F274" i="5" s="1"/>
  <c r="G275" i="5"/>
  <c r="F275" i="5" s="1"/>
  <c r="G276" i="5"/>
  <c r="F276" i="5" s="1"/>
  <c r="G277" i="5"/>
  <c r="F277" i="5" s="1"/>
  <c r="G278" i="5"/>
  <c r="F278" i="5" s="1"/>
  <c r="G279" i="5"/>
  <c r="F279" i="5" s="1"/>
  <c r="G280" i="5"/>
  <c r="F280" i="5" s="1"/>
  <c r="G281" i="5"/>
  <c r="F281" i="5" s="1"/>
  <c r="G282" i="5"/>
  <c r="F282" i="5" s="1"/>
  <c r="G283" i="5"/>
  <c r="F283" i="5" s="1"/>
  <c r="G284" i="5"/>
  <c r="F284" i="5" s="1"/>
  <c r="G285" i="5"/>
  <c r="F285" i="5" s="1"/>
  <c r="G286" i="5"/>
  <c r="F286" i="5" s="1"/>
  <c r="G287" i="5"/>
  <c r="F287" i="5" s="1"/>
  <c r="G288" i="5"/>
  <c r="F288" i="5" s="1"/>
  <c r="G289" i="5"/>
  <c r="F289" i="5" s="1"/>
  <c r="G290" i="5"/>
  <c r="F290" i="5" s="1"/>
  <c r="G291" i="5"/>
  <c r="F291" i="5" s="1"/>
  <c r="G292" i="5"/>
  <c r="F292" i="5" s="1"/>
  <c r="G293" i="5"/>
  <c r="F293" i="5" s="1"/>
  <c r="G294" i="5"/>
  <c r="F294" i="5" s="1"/>
  <c r="G295" i="5"/>
  <c r="F295" i="5" s="1"/>
  <c r="G296" i="5"/>
  <c r="F296" i="5" s="1"/>
  <c r="G297" i="5"/>
  <c r="F297" i="5" s="1"/>
  <c r="G298" i="5"/>
  <c r="F298" i="5" s="1"/>
  <c r="G299" i="5"/>
  <c r="F299" i="5" s="1"/>
  <c r="G300" i="5"/>
  <c r="F300" i="5" s="1"/>
  <c r="G301" i="5"/>
  <c r="F301" i="5" s="1"/>
  <c r="G302" i="5"/>
  <c r="F302" i="5" s="1"/>
  <c r="G303" i="5"/>
  <c r="F303" i="5" s="1"/>
  <c r="G304" i="5"/>
  <c r="F304" i="5" s="1"/>
  <c r="G305" i="5"/>
  <c r="F305" i="5" s="1"/>
  <c r="G306" i="5"/>
  <c r="F306" i="5" s="1"/>
  <c r="G307" i="5"/>
  <c r="F307" i="5" s="1"/>
  <c r="G308" i="5"/>
  <c r="F308" i="5" s="1"/>
  <c r="G309" i="5"/>
  <c r="F309" i="5" s="1"/>
  <c r="G310" i="5"/>
  <c r="F310" i="5" s="1"/>
  <c r="G311" i="5"/>
  <c r="F311" i="5" s="1"/>
  <c r="G312" i="5"/>
  <c r="F312" i="5" s="1"/>
  <c r="G313" i="5"/>
  <c r="F313" i="5" s="1"/>
  <c r="G314" i="5"/>
  <c r="F314" i="5" s="1"/>
  <c r="G315" i="5"/>
  <c r="F315" i="5" s="1"/>
  <c r="G316" i="5"/>
  <c r="F316" i="5" s="1"/>
  <c r="G317" i="5"/>
  <c r="F317" i="5" s="1"/>
  <c r="G318" i="5"/>
  <c r="F318" i="5" s="1"/>
  <c r="G319" i="5"/>
  <c r="F319" i="5" s="1"/>
  <c r="G320" i="5"/>
  <c r="F320" i="5" s="1"/>
  <c r="G321" i="5"/>
  <c r="F321" i="5" s="1"/>
  <c r="G322" i="5"/>
  <c r="F322" i="5" s="1"/>
  <c r="G323" i="5"/>
  <c r="F323" i="5" s="1"/>
  <c r="G324" i="5"/>
  <c r="F324" i="5" s="1"/>
  <c r="G325" i="5"/>
  <c r="F325" i="5" s="1"/>
  <c r="G326" i="5"/>
  <c r="F326" i="5" s="1"/>
  <c r="G327" i="5"/>
  <c r="F327" i="5" s="1"/>
  <c r="G328" i="5"/>
  <c r="F328" i="5" s="1"/>
  <c r="G329" i="5"/>
  <c r="F329" i="5" s="1"/>
  <c r="G330" i="5"/>
  <c r="F330" i="5" s="1"/>
  <c r="G331" i="5"/>
  <c r="F331" i="5" s="1"/>
  <c r="G332" i="5"/>
  <c r="F332" i="5" s="1"/>
  <c r="G333" i="5"/>
  <c r="F333" i="5" s="1"/>
  <c r="G334" i="5"/>
  <c r="F334" i="5" s="1"/>
  <c r="G335" i="5"/>
  <c r="F335" i="5" s="1"/>
  <c r="G336" i="5"/>
  <c r="F336" i="5" s="1"/>
  <c r="G337" i="5"/>
  <c r="F337" i="5" s="1"/>
  <c r="G338" i="5"/>
  <c r="F338" i="5" s="1"/>
  <c r="G339" i="5"/>
  <c r="F339" i="5" s="1"/>
  <c r="G340" i="5"/>
  <c r="F340" i="5" s="1"/>
  <c r="G341" i="5"/>
  <c r="F341" i="5" s="1"/>
  <c r="G342" i="5"/>
  <c r="F342" i="5" s="1"/>
  <c r="G343" i="5"/>
  <c r="F343" i="5" s="1"/>
  <c r="G344" i="5"/>
  <c r="F344" i="5" s="1"/>
  <c r="G345" i="5"/>
  <c r="F345" i="5" s="1"/>
  <c r="G346" i="5"/>
  <c r="F346" i="5" s="1"/>
  <c r="G347" i="5"/>
  <c r="F347" i="5" s="1"/>
  <c r="G348" i="5"/>
  <c r="F348" i="5" s="1"/>
  <c r="G349" i="5"/>
  <c r="F349" i="5" s="1"/>
  <c r="G350" i="5"/>
  <c r="F350" i="5" s="1"/>
  <c r="G351" i="5"/>
  <c r="F351" i="5" s="1"/>
  <c r="G352" i="5"/>
  <c r="F352" i="5" s="1"/>
  <c r="G353" i="5"/>
  <c r="F353" i="5" s="1"/>
  <c r="G354" i="5"/>
  <c r="F354" i="5" s="1"/>
  <c r="G355" i="5"/>
  <c r="F355" i="5" s="1"/>
  <c r="G356" i="5"/>
  <c r="F356" i="5" s="1"/>
  <c r="G357" i="5"/>
  <c r="F357" i="5" s="1"/>
  <c r="G358" i="5"/>
  <c r="F358" i="5" s="1"/>
  <c r="G359" i="5"/>
  <c r="F359" i="5" s="1"/>
  <c r="G3" i="5"/>
  <c r="F3" i="5" s="1"/>
  <c r="G4" i="5"/>
  <c r="F4" i="5" s="1"/>
  <c r="G5" i="5"/>
  <c r="F5" i="5" s="1"/>
  <c r="G7" i="5"/>
  <c r="F7" i="5" s="1"/>
  <c r="G8" i="5"/>
  <c r="F8" i="5" s="1"/>
  <c r="G9" i="5"/>
  <c r="F9" i="5" s="1"/>
  <c r="G2" i="5"/>
  <c r="F2" i="5" s="1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2" i="5"/>
  <c r="L8" i="5" l="1"/>
  <c r="J8" i="5" l="1"/>
  <c r="H8" i="5" s="1"/>
  <c r="M8" i="5"/>
  <c r="L3" i="5"/>
  <c r="L4" i="5"/>
  <c r="L5" i="5"/>
  <c r="L6" i="5"/>
  <c r="L7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2" i="5"/>
  <c r="J349" i="5" l="1"/>
  <c r="H349" i="5" s="1"/>
  <c r="M349" i="5"/>
  <c r="J337" i="5"/>
  <c r="M337" i="5"/>
  <c r="J329" i="5"/>
  <c r="H329" i="5" s="1"/>
  <c r="M329" i="5"/>
  <c r="J313" i="5"/>
  <c r="M313" i="5"/>
  <c r="J301" i="5"/>
  <c r="H301" i="5" s="1"/>
  <c r="M301" i="5"/>
  <c r="J293" i="5"/>
  <c r="M293" i="5"/>
  <c r="J285" i="5"/>
  <c r="H285" i="5" s="1"/>
  <c r="M285" i="5"/>
  <c r="J269" i="5"/>
  <c r="M269" i="5"/>
  <c r="J257" i="5"/>
  <c r="H257" i="5" s="1"/>
  <c r="M257" i="5"/>
  <c r="J245" i="5"/>
  <c r="M245" i="5"/>
  <c r="J237" i="5"/>
  <c r="H237" i="5" s="1"/>
  <c r="M237" i="5"/>
  <c r="J229" i="5"/>
  <c r="M229" i="5"/>
  <c r="J217" i="5"/>
  <c r="H217" i="5" s="1"/>
  <c r="M217" i="5"/>
  <c r="J205" i="5"/>
  <c r="M205" i="5"/>
  <c r="J193" i="5"/>
  <c r="H193" i="5" s="1"/>
  <c r="M193" i="5"/>
  <c r="J177" i="5"/>
  <c r="M177" i="5"/>
  <c r="J173" i="5"/>
  <c r="H173" i="5" s="1"/>
  <c r="M173" i="5"/>
  <c r="J157" i="5"/>
  <c r="M157" i="5"/>
  <c r="J145" i="5"/>
  <c r="H145" i="5" s="1"/>
  <c r="M145" i="5"/>
  <c r="J137" i="5"/>
  <c r="M137" i="5"/>
  <c r="J125" i="5"/>
  <c r="H125" i="5" s="1"/>
  <c r="M125" i="5"/>
  <c r="J113" i="5"/>
  <c r="M113" i="5"/>
  <c r="J97" i="5"/>
  <c r="H97" i="5" s="1"/>
  <c r="M97" i="5"/>
  <c r="J93" i="5"/>
  <c r="M93" i="5"/>
  <c r="J85" i="5"/>
  <c r="H85" i="5" s="1"/>
  <c r="M85" i="5"/>
  <c r="J77" i="5"/>
  <c r="M77" i="5"/>
  <c r="J69" i="5"/>
  <c r="H69" i="5" s="1"/>
  <c r="M69" i="5"/>
  <c r="J65" i="5"/>
  <c r="M65" i="5"/>
  <c r="J61" i="5"/>
  <c r="H61" i="5" s="1"/>
  <c r="M61" i="5"/>
  <c r="J57" i="5"/>
  <c r="M57" i="5"/>
  <c r="J53" i="5"/>
  <c r="H53" i="5" s="1"/>
  <c r="M53" i="5"/>
  <c r="J49" i="5"/>
  <c r="M49" i="5"/>
  <c r="J45" i="5"/>
  <c r="H45" i="5" s="1"/>
  <c r="M45" i="5"/>
  <c r="J41" i="5"/>
  <c r="M41" i="5"/>
  <c r="J37" i="5"/>
  <c r="H37" i="5" s="1"/>
  <c r="M37" i="5"/>
  <c r="J33" i="5"/>
  <c r="M33" i="5"/>
  <c r="J29" i="5"/>
  <c r="H29" i="5" s="1"/>
  <c r="M29" i="5"/>
  <c r="J25" i="5"/>
  <c r="M25" i="5"/>
  <c r="J21" i="5"/>
  <c r="H21" i="5" s="1"/>
  <c r="M21" i="5"/>
  <c r="J17" i="5"/>
  <c r="M17" i="5"/>
  <c r="J13" i="5"/>
  <c r="H13" i="5" s="1"/>
  <c r="M13" i="5"/>
  <c r="J9" i="5"/>
  <c r="M9" i="5"/>
  <c r="J4" i="5"/>
  <c r="H4" i="5" s="1"/>
  <c r="M4" i="5"/>
  <c r="J2" i="5"/>
  <c r="M2" i="5"/>
  <c r="J356" i="5"/>
  <c r="H356" i="5" s="1"/>
  <c r="M356" i="5"/>
  <c r="J352" i="5"/>
  <c r="M352" i="5"/>
  <c r="J348" i="5"/>
  <c r="H348" i="5" s="1"/>
  <c r="M348" i="5"/>
  <c r="J344" i="5"/>
  <c r="M344" i="5"/>
  <c r="J340" i="5"/>
  <c r="H340" i="5" s="1"/>
  <c r="M340" i="5"/>
  <c r="J336" i="5"/>
  <c r="M336" i="5"/>
  <c r="J332" i="5"/>
  <c r="H332" i="5" s="1"/>
  <c r="M332" i="5"/>
  <c r="J328" i="5"/>
  <c r="M328" i="5"/>
  <c r="J324" i="5"/>
  <c r="H324" i="5" s="1"/>
  <c r="M324" i="5"/>
  <c r="J320" i="5"/>
  <c r="M320" i="5"/>
  <c r="J316" i="5"/>
  <c r="H316" i="5" s="1"/>
  <c r="M316" i="5"/>
  <c r="J312" i="5"/>
  <c r="M312" i="5"/>
  <c r="J308" i="5"/>
  <c r="H308" i="5" s="1"/>
  <c r="M308" i="5"/>
  <c r="J304" i="5"/>
  <c r="M304" i="5"/>
  <c r="J300" i="5"/>
  <c r="H300" i="5" s="1"/>
  <c r="M300" i="5"/>
  <c r="J296" i="5"/>
  <c r="M296" i="5"/>
  <c r="J292" i="5"/>
  <c r="H292" i="5" s="1"/>
  <c r="M292" i="5"/>
  <c r="J288" i="5"/>
  <c r="M288" i="5"/>
  <c r="J284" i="5"/>
  <c r="H284" i="5" s="1"/>
  <c r="M284" i="5"/>
  <c r="J280" i="5"/>
  <c r="M280" i="5"/>
  <c r="J276" i="5"/>
  <c r="H276" i="5" s="1"/>
  <c r="M276" i="5"/>
  <c r="J272" i="5"/>
  <c r="M272" i="5"/>
  <c r="J268" i="5"/>
  <c r="H268" i="5" s="1"/>
  <c r="M268" i="5"/>
  <c r="J264" i="5"/>
  <c r="M264" i="5"/>
  <c r="J260" i="5"/>
  <c r="H260" i="5" s="1"/>
  <c r="M260" i="5"/>
  <c r="J256" i="5"/>
  <c r="M256" i="5"/>
  <c r="J252" i="5"/>
  <c r="H252" i="5" s="1"/>
  <c r="M252" i="5"/>
  <c r="J248" i="5"/>
  <c r="M248" i="5"/>
  <c r="J244" i="5"/>
  <c r="H244" i="5" s="1"/>
  <c r="M244" i="5"/>
  <c r="J240" i="5"/>
  <c r="M240" i="5"/>
  <c r="J236" i="5"/>
  <c r="H236" i="5" s="1"/>
  <c r="M236" i="5"/>
  <c r="J232" i="5"/>
  <c r="M232" i="5"/>
  <c r="J228" i="5"/>
  <c r="H228" i="5" s="1"/>
  <c r="M228" i="5"/>
  <c r="J224" i="5"/>
  <c r="M224" i="5"/>
  <c r="J220" i="5"/>
  <c r="H220" i="5" s="1"/>
  <c r="M220" i="5"/>
  <c r="J216" i="5"/>
  <c r="M216" i="5"/>
  <c r="J212" i="5"/>
  <c r="H212" i="5" s="1"/>
  <c r="M212" i="5"/>
  <c r="J208" i="5"/>
  <c r="M208" i="5"/>
  <c r="J204" i="5"/>
  <c r="H204" i="5" s="1"/>
  <c r="M204" i="5"/>
  <c r="J200" i="5"/>
  <c r="M200" i="5"/>
  <c r="J196" i="5"/>
  <c r="H196" i="5" s="1"/>
  <c r="M196" i="5"/>
  <c r="J192" i="5"/>
  <c r="M192" i="5"/>
  <c r="J188" i="5"/>
  <c r="H188" i="5" s="1"/>
  <c r="M188" i="5"/>
  <c r="J184" i="5"/>
  <c r="M184" i="5"/>
  <c r="J180" i="5"/>
  <c r="H180" i="5" s="1"/>
  <c r="M180" i="5"/>
  <c r="J176" i="5"/>
  <c r="M176" i="5"/>
  <c r="J172" i="5"/>
  <c r="H172" i="5" s="1"/>
  <c r="M172" i="5"/>
  <c r="J168" i="5"/>
  <c r="M168" i="5"/>
  <c r="J164" i="5"/>
  <c r="H164" i="5" s="1"/>
  <c r="M164" i="5"/>
  <c r="J160" i="5"/>
  <c r="M160" i="5"/>
  <c r="J156" i="5"/>
  <c r="H156" i="5" s="1"/>
  <c r="M156" i="5"/>
  <c r="J152" i="5"/>
  <c r="M152" i="5"/>
  <c r="J148" i="5"/>
  <c r="H148" i="5" s="1"/>
  <c r="M148" i="5"/>
  <c r="J144" i="5"/>
  <c r="M144" i="5"/>
  <c r="J140" i="5"/>
  <c r="H140" i="5" s="1"/>
  <c r="M140" i="5"/>
  <c r="J136" i="5"/>
  <c r="M136" i="5"/>
  <c r="J132" i="5"/>
  <c r="H132" i="5" s="1"/>
  <c r="M132" i="5"/>
  <c r="J128" i="5"/>
  <c r="M128" i="5"/>
  <c r="J124" i="5"/>
  <c r="H124" i="5" s="1"/>
  <c r="M124" i="5"/>
  <c r="J120" i="5"/>
  <c r="M120" i="5"/>
  <c r="J116" i="5"/>
  <c r="H116" i="5" s="1"/>
  <c r="M116" i="5"/>
  <c r="J112" i="5"/>
  <c r="M112" i="5"/>
  <c r="J108" i="5"/>
  <c r="H108" i="5" s="1"/>
  <c r="M108" i="5"/>
  <c r="J104" i="5"/>
  <c r="M104" i="5"/>
  <c r="J100" i="5"/>
  <c r="H100" i="5" s="1"/>
  <c r="M100" i="5"/>
  <c r="J96" i="5"/>
  <c r="M96" i="5"/>
  <c r="J92" i="5"/>
  <c r="H92" i="5" s="1"/>
  <c r="M92" i="5"/>
  <c r="J88" i="5"/>
  <c r="M88" i="5"/>
  <c r="J84" i="5"/>
  <c r="H84" i="5" s="1"/>
  <c r="M84" i="5"/>
  <c r="J80" i="5"/>
  <c r="M80" i="5"/>
  <c r="J76" i="5"/>
  <c r="H76" i="5" s="1"/>
  <c r="M76" i="5"/>
  <c r="J72" i="5"/>
  <c r="M72" i="5"/>
  <c r="J68" i="5"/>
  <c r="H68" i="5" s="1"/>
  <c r="M68" i="5"/>
  <c r="J64" i="5"/>
  <c r="M64" i="5"/>
  <c r="J60" i="5"/>
  <c r="H60" i="5" s="1"/>
  <c r="M60" i="5"/>
  <c r="J56" i="5"/>
  <c r="M56" i="5"/>
  <c r="J52" i="5"/>
  <c r="H52" i="5" s="1"/>
  <c r="M52" i="5"/>
  <c r="J48" i="5"/>
  <c r="M48" i="5"/>
  <c r="J44" i="5"/>
  <c r="H44" i="5" s="1"/>
  <c r="M44" i="5"/>
  <c r="J40" i="5"/>
  <c r="M40" i="5"/>
  <c r="J36" i="5"/>
  <c r="H36" i="5" s="1"/>
  <c r="M36" i="5"/>
  <c r="J32" i="5"/>
  <c r="M32" i="5"/>
  <c r="J28" i="5"/>
  <c r="H28" i="5" s="1"/>
  <c r="M28" i="5"/>
  <c r="J24" i="5"/>
  <c r="M24" i="5"/>
  <c r="J20" i="5"/>
  <c r="H20" i="5" s="1"/>
  <c r="M20" i="5"/>
  <c r="M16" i="5"/>
  <c r="J12" i="5"/>
  <c r="H12" i="5" s="1"/>
  <c r="M12" i="5"/>
  <c r="J7" i="5"/>
  <c r="M7" i="5"/>
  <c r="J3" i="5"/>
  <c r="H3" i="5" s="1"/>
  <c r="M3" i="5"/>
  <c r="J353" i="5"/>
  <c r="M353" i="5"/>
  <c r="J341" i="5"/>
  <c r="H341" i="5" s="1"/>
  <c r="M341" i="5"/>
  <c r="J325" i="5"/>
  <c r="M325" i="5"/>
  <c r="J309" i="5"/>
  <c r="H309" i="5" s="1"/>
  <c r="M309" i="5"/>
  <c r="J289" i="5"/>
  <c r="M289" i="5"/>
  <c r="J277" i="5"/>
  <c r="H277" i="5" s="1"/>
  <c r="M277" i="5"/>
  <c r="J265" i="5"/>
  <c r="M265" i="5"/>
  <c r="J253" i="5"/>
  <c r="H253" i="5" s="1"/>
  <c r="M253" i="5"/>
  <c r="J233" i="5"/>
  <c r="M233" i="5"/>
  <c r="J221" i="5"/>
  <c r="H221" i="5" s="1"/>
  <c r="M221" i="5"/>
  <c r="J209" i="5"/>
  <c r="M209" i="5"/>
  <c r="J197" i="5"/>
  <c r="H197" i="5" s="1"/>
  <c r="M197" i="5"/>
  <c r="J185" i="5"/>
  <c r="M185" i="5"/>
  <c r="J165" i="5"/>
  <c r="H165" i="5" s="1"/>
  <c r="M165" i="5"/>
  <c r="J153" i="5"/>
  <c r="M153" i="5"/>
  <c r="J141" i="5"/>
  <c r="H141" i="5" s="1"/>
  <c r="M141" i="5"/>
  <c r="J129" i="5"/>
  <c r="M129" i="5"/>
  <c r="J117" i="5"/>
  <c r="H117" i="5" s="1"/>
  <c r="M117" i="5"/>
  <c r="J105" i="5"/>
  <c r="M105" i="5"/>
  <c r="J81" i="5"/>
  <c r="H81" i="5" s="1"/>
  <c r="M81" i="5"/>
  <c r="J359" i="5"/>
  <c r="M359" i="5"/>
  <c r="J351" i="5"/>
  <c r="H351" i="5" s="1"/>
  <c r="M351" i="5"/>
  <c r="J343" i="5"/>
  <c r="M343" i="5"/>
  <c r="J339" i="5"/>
  <c r="H339" i="5" s="1"/>
  <c r="M339" i="5"/>
  <c r="J331" i="5"/>
  <c r="M331" i="5"/>
  <c r="J327" i="5"/>
  <c r="H327" i="5" s="1"/>
  <c r="M327" i="5"/>
  <c r="J323" i="5"/>
  <c r="M323" i="5"/>
  <c r="J319" i="5"/>
  <c r="H319" i="5" s="1"/>
  <c r="M319" i="5"/>
  <c r="J315" i="5"/>
  <c r="M315" i="5"/>
  <c r="J311" i="5"/>
  <c r="H311" i="5" s="1"/>
  <c r="M311" i="5"/>
  <c r="J307" i="5"/>
  <c r="M307" i="5"/>
  <c r="J303" i="5"/>
  <c r="H303" i="5" s="1"/>
  <c r="M303" i="5"/>
  <c r="J299" i="5"/>
  <c r="M299" i="5"/>
  <c r="J295" i="5"/>
  <c r="H295" i="5" s="1"/>
  <c r="M295" i="5"/>
  <c r="J291" i="5"/>
  <c r="M291" i="5"/>
  <c r="J287" i="5"/>
  <c r="H287" i="5" s="1"/>
  <c r="M287" i="5"/>
  <c r="J283" i="5"/>
  <c r="M283" i="5"/>
  <c r="J279" i="5"/>
  <c r="H279" i="5" s="1"/>
  <c r="M279" i="5"/>
  <c r="J275" i="5"/>
  <c r="M275" i="5"/>
  <c r="J271" i="5"/>
  <c r="H271" i="5" s="1"/>
  <c r="M271" i="5"/>
  <c r="J267" i="5"/>
  <c r="M267" i="5"/>
  <c r="J263" i="5"/>
  <c r="H263" i="5" s="1"/>
  <c r="M263" i="5"/>
  <c r="J259" i="5"/>
  <c r="M259" i="5"/>
  <c r="J255" i="5"/>
  <c r="H255" i="5" s="1"/>
  <c r="M255" i="5"/>
  <c r="J251" i="5"/>
  <c r="M251" i="5"/>
  <c r="J247" i="5"/>
  <c r="H247" i="5" s="1"/>
  <c r="M247" i="5"/>
  <c r="J243" i="5"/>
  <c r="M243" i="5"/>
  <c r="J239" i="5"/>
  <c r="H239" i="5" s="1"/>
  <c r="M239" i="5"/>
  <c r="J235" i="5"/>
  <c r="M235" i="5"/>
  <c r="J231" i="5"/>
  <c r="H231" i="5" s="1"/>
  <c r="M231" i="5"/>
  <c r="J227" i="5"/>
  <c r="M227" i="5"/>
  <c r="J223" i="5"/>
  <c r="H223" i="5" s="1"/>
  <c r="M223" i="5"/>
  <c r="J219" i="5"/>
  <c r="M219" i="5"/>
  <c r="J215" i="5"/>
  <c r="H215" i="5" s="1"/>
  <c r="M215" i="5"/>
  <c r="J211" i="5"/>
  <c r="M211" i="5"/>
  <c r="J207" i="5"/>
  <c r="H207" i="5" s="1"/>
  <c r="M207" i="5"/>
  <c r="J203" i="5"/>
  <c r="M203" i="5"/>
  <c r="J199" i="5"/>
  <c r="H199" i="5" s="1"/>
  <c r="M199" i="5"/>
  <c r="J195" i="5"/>
  <c r="M195" i="5"/>
  <c r="J191" i="5"/>
  <c r="H191" i="5" s="1"/>
  <c r="M191" i="5"/>
  <c r="J187" i="5"/>
  <c r="M187" i="5"/>
  <c r="J183" i="5"/>
  <c r="H183" i="5" s="1"/>
  <c r="M183" i="5"/>
  <c r="J179" i="5"/>
  <c r="M179" i="5"/>
  <c r="J175" i="5"/>
  <c r="H175" i="5" s="1"/>
  <c r="M175" i="5"/>
  <c r="J171" i="5"/>
  <c r="M171" i="5"/>
  <c r="J167" i="5"/>
  <c r="H167" i="5" s="1"/>
  <c r="M167" i="5"/>
  <c r="J163" i="5"/>
  <c r="M163" i="5"/>
  <c r="J159" i="5"/>
  <c r="H159" i="5" s="1"/>
  <c r="M159" i="5"/>
  <c r="J155" i="5"/>
  <c r="M155" i="5"/>
  <c r="J151" i="5"/>
  <c r="H151" i="5" s="1"/>
  <c r="M151" i="5"/>
  <c r="J147" i="5"/>
  <c r="M147" i="5"/>
  <c r="J143" i="5"/>
  <c r="H143" i="5" s="1"/>
  <c r="M143" i="5"/>
  <c r="J139" i="5"/>
  <c r="M139" i="5"/>
  <c r="J135" i="5"/>
  <c r="H135" i="5" s="1"/>
  <c r="M135" i="5"/>
  <c r="J131" i="5"/>
  <c r="M131" i="5"/>
  <c r="J127" i="5"/>
  <c r="H127" i="5" s="1"/>
  <c r="M127" i="5"/>
  <c r="J123" i="5"/>
  <c r="M123" i="5"/>
  <c r="J119" i="5"/>
  <c r="H119" i="5" s="1"/>
  <c r="M119" i="5"/>
  <c r="J115" i="5"/>
  <c r="M115" i="5"/>
  <c r="J111" i="5"/>
  <c r="H111" i="5" s="1"/>
  <c r="M111" i="5"/>
  <c r="J107" i="5"/>
  <c r="M107" i="5"/>
  <c r="J103" i="5"/>
  <c r="H103" i="5" s="1"/>
  <c r="M103" i="5"/>
  <c r="J99" i="5"/>
  <c r="M99" i="5"/>
  <c r="J95" i="5"/>
  <c r="H95" i="5" s="1"/>
  <c r="M95" i="5"/>
  <c r="J91" i="5"/>
  <c r="M91" i="5"/>
  <c r="J87" i="5"/>
  <c r="H87" i="5" s="1"/>
  <c r="M87" i="5"/>
  <c r="J83" i="5"/>
  <c r="M83" i="5"/>
  <c r="J79" i="5"/>
  <c r="H79" i="5" s="1"/>
  <c r="M79" i="5"/>
  <c r="J75" i="5"/>
  <c r="M75" i="5"/>
  <c r="J71" i="5"/>
  <c r="H71" i="5" s="1"/>
  <c r="M71" i="5"/>
  <c r="J67" i="5"/>
  <c r="M67" i="5"/>
  <c r="J63" i="5"/>
  <c r="H63" i="5" s="1"/>
  <c r="M63" i="5"/>
  <c r="J59" i="5"/>
  <c r="M59" i="5"/>
  <c r="J55" i="5"/>
  <c r="H55" i="5" s="1"/>
  <c r="M55" i="5"/>
  <c r="J51" i="5"/>
  <c r="M51" i="5"/>
  <c r="J47" i="5"/>
  <c r="H47" i="5" s="1"/>
  <c r="M47" i="5"/>
  <c r="J43" i="5"/>
  <c r="M43" i="5"/>
  <c r="J39" i="5"/>
  <c r="H39" i="5" s="1"/>
  <c r="M39" i="5"/>
  <c r="J35" i="5"/>
  <c r="M35" i="5"/>
  <c r="J31" i="5"/>
  <c r="H31" i="5" s="1"/>
  <c r="M31" i="5"/>
  <c r="J27" i="5"/>
  <c r="M27" i="5"/>
  <c r="J23" i="5"/>
  <c r="H23" i="5" s="1"/>
  <c r="M23" i="5"/>
  <c r="J19" i="5"/>
  <c r="M19" i="5"/>
  <c r="J15" i="5"/>
  <c r="H15" i="5" s="1"/>
  <c r="M15" i="5"/>
  <c r="J11" i="5"/>
  <c r="M11" i="5"/>
  <c r="J6" i="5"/>
  <c r="H6" i="5" s="1"/>
  <c r="M6" i="5"/>
  <c r="J357" i="5"/>
  <c r="M357" i="5"/>
  <c r="J345" i="5"/>
  <c r="H345" i="5" s="1"/>
  <c r="M345" i="5"/>
  <c r="J333" i="5"/>
  <c r="M333" i="5"/>
  <c r="J321" i="5"/>
  <c r="H321" i="5" s="1"/>
  <c r="M321" i="5"/>
  <c r="J317" i="5"/>
  <c r="M317" i="5"/>
  <c r="J305" i="5"/>
  <c r="H305" i="5" s="1"/>
  <c r="M305" i="5"/>
  <c r="J297" i="5"/>
  <c r="M297" i="5"/>
  <c r="J281" i="5"/>
  <c r="H281" i="5" s="1"/>
  <c r="M281" i="5"/>
  <c r="J273" i="5"/>
  <c r="M273" i="5"/>
  <c r="J261" i="5"/>
  <c r="H261" i="5" s="1"/>
  <c r="M261" i="5"/>
  <c r="J249" i="5"/>
  <c r="M249" i="5"/>
  <c r="J241" i="5"/>
  <c r="H241" i="5" s="1"/>
  <c r="M241" i="5"/>
  <c r="J225" i="5"/>
  <c r="M225" i="5"/>
  <c r="J213" i="5"/>
  <c r="H213" i="5" s="1"/>
  <c r="M213" i="5"/>
  <c r="J201" i="5"/>
  <c r="M201" i="5"/>
  <c r="J189" i="5"/>
  <c r="H189" i="5" s="1"/>
  <c r="M189" i="5"/>
  <c r="J181" i="5"/>
  <c r="M181" i="5"/>
  <c r="J169" i="5"/>
  <c r="H169" i="5" s="1"/>
  <c r="M169" i="5"/>
  <c r="J161" i="5"/>
  <c r="M161" i="5"/>
  <c r="J149" i="5"/>
  <c r="H149" i="5" s="1"/>
  <c r="M149" i="5"/>
  <c r="J133" i="5"/>
  <c r="M133" i="5"/>
  <c r="J121" i="5"/>
  <c r="H121" i="5" s="1"/>
  <c r="M121" i="5"/>
  <c r="J109" i="5"/>
  <c r="M109" i="5"/>
  <c r="J101" i="5"/>
  <c r="H101" i="5" s="1"/>
  <c r="M101" i="5"/>
  <c r="J89" i="5"/>
  <c r="M89" i="5"/>
  <c r="J73" i="5"/>
  <c r="H73" i="5" s="1"/>
  <c r="M73" i="5"/>
  <c r="J355" i="5"/>
  <c r="M355" i="5"/>
  <c r="J347" i="5"/>
  <c r="H347" i="5" s="1"/>
  <c r="M347" i="5"/>
  <c r="J335" i="5"/>
  <c r="M335" i="5"/>
  <c r="J358" i="5"/>
  <c r="H358" i="5" s="1"/>
  <c r="M358" i="5"/>
  <c r="J354" i="5"/>
  <c r="M354" i="5"/>
  <c r="J350" i="5"/>
  <c r="H350" i="5" s="1"/>
  <c r="M350" i="5"/>
  <c r="J346" i="5"/>
  <c r="M346" i="5"/>
  <c r="J342" i="5"/>
  <c r="H342" i="5" s="1"/>
  <c r="M342" i="5"/>
  <c r="J338" i="5"/>
  <c r="M338" i="5"/>
  <c r="J334" i="5"/>
  <c r="H334" i="5" s="1"/>
  <c r="M334" i="5"/>
  <c r="J330" i="5"/>
  <c r="M330" i="5"/>
  <c r="J326" i="5"/>
  <c r="H326" i="5" s="1"/>
  <c r="M326" i="5"/>
  <c r="J322" i="5"/>
  <c r="M322" i="5"/>
  <c r="J318" i="5"/>
  <c r="H318" i="5" s="1"/>
  <c r="M318" i="5"/>
  <c r="J314" i="5"/>
  <c r="M314" i="5"/>
  <c r="J310" i="5"/>
  <c r="H310" i="5" s="1"/>
  <c r="M310" i="5"/>
  <c r="J306" i="5"/>
  <c r="M306" i="5"/>
  <c r="J302" i="5"/>
  <c r="H302" i="5" s="1"/>
  <c r="M302" i="5"/>
  <c r="J298" i="5"/>
  <c r="M298" i="5"/>
  <c r="J294" i="5"/>
  <c r="H294" i="5" s="1"/>
  <c r="M294" i="5"/>
  <c r="J290" i="5"/>
  <c r="M290" i="5"/>
  <c r="J286" i="5"/>
  <c r="H286" i="5" s="1"/>
  <c r="M286" i="5"/>
  <c r="J282" i="5"/>
  <c r="M282" i="5"/>
  <c r="J278" i="5"/>
  <c r="H278" i="5" s="1"/>
  <c r="M278" i="5"/>
  <c r="J274" i="5"/>
  <c r="M274" i="5"/>
  <c r="J270" i="5"/>
  <c r="H270" i="5" s="1"/>
  <c r="M270" i="5"/>
  <c r="J266" i="5"/>
  <c r="M266" i="5"/>
  <c r="J262" i="5"/>
  <c r="H262" i="5" s="1"/>
  <c r="M262" i="5"/>
  <c r="J258" i="5"/>
  <c r="M258" i="5"/>
  <c r="J254" i="5"/>
  <c r="H254" i="5" s="1"/>
  <c r="M254" i="5"/>
  <c r="J250" i="5"/>
  <c r="M250" i="5"/>
  <c r="J246" i="5"/>
  <c r="H246" i="5" s="1"/>
  <c r="M246" i="5"/>
  <c r="J242" i="5"/>
  <c r="M242" i="5"/>
  <c r="J238" i="5"/>
  <c r="H238" i="5" s="1"/>
  <c r="M238" i="5"/>
  <c r="J234" i="5"/>
  <c r="M234" i="5"/>
  <c r="J230" i="5"/>
  <c r="H230" i="5" s="1"/>
  <c r="M230" i="5"/>
  <c r="J226" i="5"/>
  <c r="M226" i="5"/>
  <c r="J222" i="5"/>
  <c r="H222" i="5" s="1"/>
  <c r="M222" i="5"/>
  <c r="J218" i="5"/>
  <c r="M218" i="5"/>
  <c r="J214" i="5"/>
  <c r="H214" i="5" s="1"/>
  <c r="M214" i="5"/>
  <c r="J210" i="5"/>
  <c r="M210" i="5"/>
  <c r="J206" i="5"/>
  <c r="H206" i="5" s="1"/>
  <c r="M206" i="5"/>
  <c r="J202" i="5"/>
  <c r="M202" i="5"/>
  <c r="J198" i="5"/>
  <c r="H198" i="5" s="1"/>
  <c r="M198" i="5"/>
  <c r="J194" i="5"/>
  <c r="M194" i="5"/>
  <c r="J190" i="5"/>
  <c r="H190" i="5" s="1"/>
  <c r="M190" i="5"/>
  <c r="J186" i="5"/>
  <c r="M186" i="5"/>
  <c r="J182" i="5"/>
  <c r="H182" i="5" s="1"/>
  <c r="M182" i="5"/>
  <c r="J178" i="5"/>
  <c r="M178" i="5"/>
  <c r="J174" i="5"/>
  <c r="H174" i="5" s="1"/>
  <c r="M174" i="5"/>
  <c r="J170" i="5"/>
  <c r="M170" i="5"/>
  <c r="J166" i="5"/>
  <c r="H166" i="5" s="1"/>
  <c r="M166" i="5"/>
  <c r="J162" i="5"/>
  <c r="M162" i="5"/>
  <c r="J158" i="5"/>
  <c r="H158" i="5" s="1"/>
  <c r="M158" i="5"/>
  <c r="J154" i="5"/>
  <c r="M154" i="5"/>
  <c r="J150" i="5"/>
  <c r="H150" i="5" s="1"/>
  <c r="M150" i="5"/>
  <c r="J146" i="5"/>
  <c r="M146" i="5"/>
  <c r="J142" i="5"/>
  <c r="H142" i="5" s="1"/>
  <c r="M142" i="5"/>
  <c r="J138" i="5"/>
  <c r="M138" i="5"/>
  <c r="J134" i="5"/>
  <c r="H134" i="5" s="1"/>
  <c r="M134" i="5"/>
  <c r="J130" i="5"/>
  <c r="M130" i="5"/>
  <c r="J126" i="5"/>
  <c r="H126" i="5" s="1"/>
  <c r="M126" i="5"/>
  <c r="J122" i="5"/>
  <c r="M122" i="5"/>
  <c r="J118" i="5"/>
  <c r="H118" i="5" s="1"/>
  <c r="M118" i="5"/>
  <c r="J114" i="5"/>
  <c r="M114" i="5"/>
  <c r="J110" i="5"/>
  <c r="H110" i="5" s="1"/>
  <c r="M110" i="5"/>
  <c r="J106" i="5"/>
  <c r="M106" i="5"/>
  <c r="J102" i="5"/>
  <c r="H102" i="5" s="1"/>
  <c r="M102" i="5"/>
  <c r="J98" i="5"/>
  <c r="M98" i="5"/>
  <c r="J94" i="5"/>
  <c r="H94" i="5" s="1"/>
  <c r="M94" i="5"/>
  <c r="J90" i="5"/>
  <c r="M90" i="5"/>
  <c r="J86" i="5"/>
  <c r="H86" i="5" s="1"/>
  <c r="M86" i="5"/>
  <c r="J82" i="5"/>
  <c r="M82" i="5"/>
  <c r="J78" i="5"/>
  <c r="H78" i="5" s="1"/>
  <c r="M78" i="5"/>
  <c r="J74" i="5"/>
  <c r="M74" i="5"/>
  <c r="J70" i="5"/>
  <c r="H70" i="5" s="1"/>
  <c r="M70" i="5"/>
  <c r="J66" i="5"/>
  <c r="M66" i="5"/>
  <c r="J62" i="5"/>
  <c r="H62" i="5" s="1"/>
  <c r="M62" i="5"/>
  <c r="J58" i="5"/>
  <c r="M58" i="5"/>
  <c r="J54" i="5"/>
  <c r="H54" i="5" s="1"/>
  <c r="M54" i="5"/>
  <c r="J50" i="5"/>
  <c r="M50" i="5"/>
  <c r="J46" i="5"/>
  <c r="H46" i="5" s="1"/>
  <c r="M46" i="5"/>
  <c r="J42" i="5"/>
  <c r="M42" i="5"/>
  <c r="J38" i="5"/>
  <c r="H38" i="5" s="1"/>
  <c r="M38" i="5"/>
  <c r="J34" i="5"/>
  <c r="M34" i="5"/>
  <c r="J30" i="5"/>
  <c r="H30" i="5" s="1"/>
  <c r="M30" i="5"/>
  <c r="J26" i="5"/>
  <c r="M26" i="5"/>
  <c r="J22" i="5"/>
  <c r="H22" i="5" s="1"/>
  <c r="M22" i="5"/>
  <c r="J18" i="5"/>
  <c r="M18" i="5"/>
  <c r="J14" i="5"/>
  <c r="H14" i="5" s="1"/>
  <c r="M14" i="5"/>
  <c r="J10" i="5"/>
  <c r="M10" i="5"/>
  <c r="J5" i="5"/>
  <c r="H5" i="5" s="1"/>
  <c r="M5" i="5"/>
  <c r="C24" i="5"/>
  <c r="E24" i="4" s="1"/>
  <c r="C25" i="5"/>
  <c r="E25" i="4" s="1"/>
  <c r="C26" i="5"/>
  <c r="E26" i="4" s="1"/>
  <c r="C27" i="5"/>
  <c r="E27" i="4" s="1"/>
  <c r="C28" i="5"/>
  <c r="E28" i="4" s="1"/>
  <c r="C29" i="5"/>
  <c r="E29" i="4" s="1"/>
  <c r="C30" i="5"/>
  <c r="E30" i="4" s="1"/>
  <c r="C31" i="5"/>
  <c r="E31" i="4" s="1"/>
  <c r="C32" i="5"/>
  <c r="E32" i="4" s="1"/>
  <c r="C33" i="5"/>
  <c r="E33" i="4" s="1"/>
  <c r="C34" i="5"/>
  <c r="E34" i="4" s="1"/>
  <c r="C35" i="5"/>
  <c r="E35" i="4" s="1"/>
  <c r="C36" i="5"/>
  <c r="E36" i="4" s="1"/>
  <c r="C37" i="5"/>
  <c r="E37" i="4" s="1"/>
  <c r="C38" i="5"/>
  <c r="E38" i="4" s="1"/>
  <c r="C39" i="5"/>
  <c r="E39" i="4" s="1"/>
  <c r="C40" i="5"/>
  <c r="E40" i="4" s="1"/>
  <c r="C41" i="5"/>
  <c r="E41" i="4" s="1"/>
  <c r="C42" i="5"/>
  <c r="E42" i="4" s="1"/>
  <c r="C43" i="5"/>
  <c r="E43" i="4" s="1"/>
  <c r="C44" i="5"/>
  <c r="E44" i="4" s="1"/>
  <c r="C45" i="5"/>
  <c r="E45" i="4" s="1"/>
  <c r="C46" i="5"/>
  <c r="E46" i="4" s="1"/>
  <c r="C47" i="5"/>
  <c r="E47" i="4" s="1"/>
  <c r="C48" i="5"/>
  <c r="E48" i="4" s="1"/>
  <c r="C49" i="5"/>
  <c r="E49" i="4" s="1"/>
  <c r="C50" i="5"/>
  <c r="E50" i="4" s="1"/>
  <c r="C51" i="5"/>
  <c r="E51" i="4" s="1"/>
  <c r="C52" i="5"/>
  <c r="E52" i="4" s="1"/>
  <c r="C53" i="5"/>
  <c r="E53" i="4" s="1"/>
  <c r="C54" i="5"/>
  <c r="E54" i="4" s="1"/>
  <c r="C55" i="5"/>
  <c r="E55" i="4" s="1"/>
  <c r="C56" i="5"/>
  <c r="C57" i="5"/>
  <c r="E57" i="4" s="1"/>
  <c r="C58" i="5"/>
  <c r="E58" i="4" s="1"/>
  <c r="C59" i="5"/>
  <c r="E59" i="4" s="1"/>
  <c r="C60" i="5"/>
  <c r="E60" i="4" s="1"/>
  <c r="C61" i="5"/>
  <c r="E61" i="4" s="1"/>
  <c r="C62" i="5"/>
  <c r="E62" i="4" s="1"/>
  <c r="C63" i="5"/>
  <c r="E63" i="4" s="1"/>
  <c r="C64" i="5"/>
  <c r="E64" i="4" s="1"/>
  <c r="C65" i="5"/>
  <c r="E65" i="4" s="1"/>
  <c r="C66" i="5"/>
  <c r="E66" i="4" s="1"/>
  <c r="C67" i="5"/>
  <c r="E67" i="4" s="1"/>
  <c r="C68" i="5"/>
  <c r="C69" i="5"/>
  <c r="E69" i="4" s="1"/>
  <c r="C70" i="5"/>
  <c r="E70" i="4" s="1"/>
  <c r="C71" i="5"/>
  <c r="E71" i="4" s="1"/>
  <c r="C72" i="5"/>
  <c r="E72" i="4" s="1"/>
  <c r="C73" i="5"/>
  <c r="E73" i="4" s="1"/>
  <c r="C74" i="5"/>
  <c r="E74" i="4" s="1"/>
  <c r="C75" i="5"/>
  <c r="E75" i="4" s="1"/>
  <c r="C76" i="5"/>
  <c r="E76" i="4" s="1"/>
  <c r="C77" i="5"/>
  <c r="E77" i="4" s="1"/>
  <c r="C78" i="5"/>
  <c r="E78" i="4" s="1"/>
  <c r="C79" i="5"/>
  <c r="E79" i="4" s="1"/>
  <c r="C80" i="5"/>
  <c r="E80" i="4" s="1"/>
  <c r="C81" i="5"/>
  <c r="E81" i="4" s="1"/>
  <c r="C82" i="5"/>
  <c r="E82" i="4" s="1"/>
  <c r="C83" i="5"/>
  <c r="E83" i="4" s="1"/>
  <c r="C84" i="5"/>
  <c r="E84" i="4" s="1"/>
  <c r="C85" i="5"/>
  <c r="E85" i="4" s="1"/>
  <c r="C86" i="5"/>
  <c r="E86" i="4" s="1"/>
  <c r="C87" i="5"/>
  <c r="E87" i="4" s="1"/>
  <c r="C88" i="5"/>
  <c r="E88" i="4" s="1"/>
  <c r="C89" i="5"/>
  <c r="E89" i="4" s="1"/>
  <c r="C90" i="5"/>
  <c r="E90" i="4" s="1"/>
  <c r="C91" i="5"/>
  <c r="E91" i="4" s="1"/>
  <c r="C92" i="5"/>
  <c r="C93" i="5"/>
  <c r="E93" i="4" s="1"/>
  <c r="C94" i="5"/>
  <c r="E94" i="4" s="1"/>
  <c r="C95" i="5"/>
  <c r="E95" i="4" s="1"/>
  <c r="C96" i="5"/>
  <c r="E96" i="4" s="1"/>
  <c r="C97" i="5"/>
  <c r="E97" i="4" s="1"/>
  <c r="C98" i="5"/>
  <c r="E98" i="4" s="1"/>
  <c r="C99" i="5"/>
  <c r="E99" i="4" s="1"/>
  <c r="C100" i="5"/>
  <c r="E100" i="4" s="1"/>
  <c r="C101" i="5"/>
  <c r="E101" i="4" s="1"/>
  <c r="C102" i="5"/>
  <c r="E102" i="4" s="1"/>
  <c r="C103" i="5"/>
  <c r="E103" i="4" s="1"/>
  <c r="C104" i="5"/>
  <c r="E104" i="4" s="1"/>
  <c r="C105" i="5"/>
  <c r="E105" i="4" s="1"/>
  <c r="C106" i="5"/>
  <c r="E106" i="4" s="1"/>
  <c r="C107" i="5"/>
  <c r="E107" i="4" s="1"/>
  <c r="C108" i="5"/>
  <c r="C109" i="5"/>
  <c r="E109" i="4" s="1"/>
  <c r="C110" i="5"/>
  <c r="E110" i="4" s="1"/>
  <c r="C111" i="5"/>
  <c r="E111" i="4" s="1"/>
  <c r="C112" i="5"/>
  <c r="E112" i="4" s="1"/>
  <c r="C113" i="5"/>
  <c r="E113" i="4" s="1"/>
  <c r="C114" i="5"/>
  <c r="E114" i="4" s="1"/>
  <c r="C115" i="5"/>
  <c r="E115" i="4" s="1"/>
  <c r="C116" i="5"/>
  <c r="E116" i="4" s="1"/>
  <c r="C117" i="5"/>
  <c r="E117" i="4" s="1"/>
  <c r="C118" i="5"/>
  <c r="E118" i="4" s="1"/>
  <c r="C119" i="5"/>
  <c r="E119" i="4" s="1"/>
  <c r="C120" i="5"/>
  <c r="E120" i="4" s="1"/>
  <c r="C121" i="5"/>
  <c r="E121" i="4" s="1"/>
  <c r="C122" i="5"/>
  <c r="E122" i="4" s="1"/>
  <c r="C123" i="5"/>
  <c r="E123" i="4" s="1"/>
  <c r="C124" i="5"/>
  <c r="E124" i="4" s="1"/>
  <c r="C125" i="5"/>
  <c r="E125" i="4" s="1"/>
  <c r="C126" i="5"/>
  <c r="E126" i="4" s="1"/>
  <c r="C127" i="5"/>
  <c r="E127" i="4" s="1"/>
  <c r="C128" i="5"/>
  <c r="E128" i="4" s="1"/>
  <c r="C129" i="5"/>
  <c r="E129" i="4" s="1"/>
  <c r="C130" i="5"/>
  <c r="E130" i="4" s="1"/>
  <c r="C131" i="5"/>
  <c r="E131" i="4" s="1"/>
  <c r="C132" i="5"/>
  <c r="C133" i="5"/>
  <c r="E133" i="4" s="1"/>
  <c r="C134" i="5"/>
  <c r="E134" i="4" s="1"/>
  <c r="C135" i="5"/>
  <c r="E135" i="4" s="1"/>
  <c r="C136" i="5"/>
  <c r="E136" i="4" s="1"/>
  <c r="C137" i="5"/>
  <c r="E137" i="4" s="1"/>
  <c r="C138" i="5"/>
  <c r="E138" i="4" s="1"/>
  <c r="C139" i="5"/>
  <c r="E139" i="4" s="1"/>
  <c r="C140" i="5"/>
  <c r="E140" i="4" s="1"/>
  <c r="C141" i="5"/>
  <c r="E141" i="4" s="1"/>
  <c r="C142" i="5"/>
  <c r="E142" i="4" s="1"/>
  <c r="C143" i="5"/>
  <c r="E143" i="4" s="1"/>
  <c r="C144" i="5"/>
  <c r="E144" i="4" s="1"/>
  <c r="C145" i="5"/>
  <c r="E145" i="4" s="1"/>
  <c r="C146" i="5"/>
  <c r="E146" i="4" s="1"/>
  <c r="C147" i="5"/>
  <c r="E147" i="4" s="1"/>
  <c r="C148" i="5"/>
  <c r="E148" i="4" s="1"/>
  <c r="C149" i="5"/>
  <c r="E149" i="4" s="1"/>
  <c r="C150" i="5"/>
  <c r="E150" i="4" s="1"/>
  <c r="C151" i="5"/>
  <c r="E151" i="4" s="1"/>
  <c r="C152" i="5"/>
  <c r="E152" i="4" s="1"/>
  <c r="C153" i="5"/>
  <c r="E153" i="4" s="1"/>
  <c r="C154" i="5"/>
  <c r="E154" i="4" s="1"/>
  <c r="C155" i="5"/>
  <c r="E155" i="4" s="1"/>
  <c r="C156" i="5"/>
  <c r="E156" i="4" s="1"/>
  <c r="C157" i="5"/>
  <c r="E157" i="4" s="1"/>
  <c r="C158" i="5"/>
  <c r="E158" i="4" s="1"/>
  <c r="C159" i="5"/>
  <c r="E159" i="4" s="1"/>
  <c r="C160" i="5"/>
  <c r="C161" i="5"/>
  <c r="E161" i="4" s="1"/>
  <c r="C162" i="5"/>
  <c r="E162" i="4" s="1"/>
  <c r="C163" i="5"/>
  <c r="E163" i="4" s="1"/>
  <c r="C164" i="5"/>
  <c r="E164" i="4" s="1"/>
  <c r="C165" i="5"/>
  <c r="E165" i="4" s="1"/>
  <c r="C166" i="5"/>
  <c r="E166" i="4" s="1"/>
  <c r="C167" i="5"/>
  <c r="E167" i="4" s="1"/>
  <c r="C168" i="5"/>
  <c r="E168" i="4" s="1"/>
  <c r="C169" i="5"/>
  <c r="E169" i="4" s="1"/>
  <c r="C170" i="5"/>
  <c r="E170" i="4" s="1"/>
  <c r="C171" i="5"/>
  <c r="E171" i="4" s="1"/>
  <c r="C172" i="5"/>
  <c r="E172" i="4" s="1"/>
  <c r="C173" i="5"/>
  <c r="E173" i="4" s="1"/>
  <c r="C174" i="5"/>
  <c r="E174" i="4" s="1"/>
  <c r="C175" i="5"/>
  <c r="E175" i="4" s="1"/>
  <c r="C176" i="5"/>
  <c r="E176" i="4" s="1"/>
  <c r="C177" i="5"/>
  <c r="E177" i="4" s="1"/>
  <c r="C178" i="5"/>
  <c r="E178" i="4" s="1"/>
  <c r="C179" i="5"/>
  <c r="E179" i="4" s="1"/>
  <c r="C180" i="5"/>
  <c r="E180" i="4" s="1"/>
  <c r="C181" i="5"/>
  <c r="E181" i="4" s="1"/>
  <c r="C182" i="5"/>
  <c r="E182" i="4" s="1"/>
  <c r="C183" i="5"/>
  <c r="E183" i="4" s="1"/>
  <c r="C184" i="5"/>
  <c r="E184" i="4" s="1"/>
  <c r="C185" i="5"/>
  <c r="E185" i="4" s="1"/>
  <c r="C186" i="5"/>
  <c r="E186" i="4" s="1"/>
  <c r="C187" i="5"/>
  <c r="E187" i="4" s="1"/>
  <c r="C188" i="5"/>
  <c r="E188" i="4" s="1"/>
  <c r="C189" i="5"/>
  <c r="E189" i="4" s="1"/>
  <c r="C190" i="5"/>
  <c r="E190" i="4" s="1"/>
  <c r="C191" i="5"/>
  <c r="E191" i="4" s="1"/>
  <c r="C192" i="5"/>
  <c r="E192" i="4" s="1"/>
  <c r="C193" i="5"/>
  <c r="E193" i="4" s="1"/>
  <c r="C194" i="5"/>
  <c r="E194" i="4" s="1"/>
  <c r="C195" i="5"/>
  <c r="E195" i="4" s="1"/>
  <c r="C196" i="5"/>
  <c r="E196" i="4" s="1"/>
  <c r="C197" i="5"/>
  <c r="E197" i="4" s="1"/>
  <c r="C198" i="5"/>
  <c r="E198" i="4" s="1"/>
  <c r="C199" i="5"/>
  <c r="E199" i="4" s="1"/>
  <c r="C200" i="5"/>
  <c r="C201" i="5"/>
  <c r="E201" i="4" s="1"/>
  <c r="C202" i="5"/>
  <c r="E202" i="4" s="1"/>
  <c r="C203" i="5"/>
  <c r="E203" i="4" s="1"/>
  <c r="C204" i="5"/>
  <c r="E204" i="4" s="1"/>
  <c r="C205" i="5"/>
  <c r="E205" i="4" s="1"/>
  <c r="C206" i="5"/>
  <c r="E206" i="4" s="1"/>
  <c r="C207" i="5"/>
  <c r="E207" i="4" s="1"/>
  <c r="C208" i="5"/>
  <c r="E208" i="4" s="1"/>
  <c r="C209" i="5"/>
  <c r="E209" i="4" s="1"/>
  <c r="C210" i="5"/>
  <c r="E210" i="4" s="1"/>
  <c r="C211" i="5"/>
  <c r="E211" i="4" s="1"/>
  <c r="C212" i="5"/>
  <c r="C213" i="5"/>
  <c r="E213" i="4" s="1"/>
  <c r="C214" i="5"/>
  <c r="E214" i="4" s="1"/>
  <c r="C215" i="5"/>
  <c r="E215" i="4" s="1"/>
  <c r="C216" i="5"/>
  <c r="E216" i="4" s="1"/>
  <c r="C217" i="5"/>
  <c r="E217" i="4" s="1"/>
  <c r="C218" i="5"/>
  <c r="E218" i="4" s="1"/>
  <c r="C219" i="5"/>
  <c r="E219" i="4" s="1"/>
  <c r="C220" i="5"/>
  <c r="E220" i="4" s="1"/>
  <c r="C221" i="5"/>
  <c r="E221" i="4" s="1"/>
  <c r="C222" i="5"/>
  <c r="E222" i="4" s="1"/>
  <c r="C223" i="5"/>
  <c r="E223" i="4" s="1"/>
  <c r="C224" i="5"/>
  <c r="E224" i="4" s="1"/>
  <c r="C225" i="5"/>
  <c r="E225" i="4" s="1"/>
  <c r="C226" i="5"/>
  <c r="E226" i="4" s="1"/>
  <c r="C227" i="5"/>
  <c r="E227" i="4" s="1"/>
  <c r="C228" i="5"/>
  <c r="E228" i="4" s="1"/>
  <c r="C229" i="5"/>
  <c r="E229" i="4" s="1"/>
  <c r="C230" i="5"/>
  <c r="E230" i="4" s="1"/>
  <c r="C231" i="5"/>
  <c r="E231" i="4" s="1"/>
  <c r="C232" i="5"/>
  <c r="E232" i="4" s="1"/>
  <c r="C233" i="5"/>
  <c r="E233" i="4" s="1"/>
  <c r="C234" i="5"/>
  <c r="E234" i="4" s="1"/>
  <c r="C235" i="5"/>
  <c r="E235" i="4" s="1"/>
  <c r="C236" i="5"/>
  <c r="E236" i="4" s="1"/>
  <c r="C237" i="5"/>
  <c r="E237" i="4" s="1"/>
  <c r="C238" i="5"/>
  <c r="E238" i="4" s="1"/>
  <c r="C239" i="5"/>
  <c r="E239" i="4" s="1"/>
  <c r="C240" i="5"/>
  <c r="E240" i="4" s="1"/>
  <c r="C241" i="5"/>
  <c r="E241" i="4" s="1"/>
  <c r="C242" i="5"/>
  <c r="E242" i="4" s="1"/>
  <c r="C243" i="5"/>
  <c r="E243" i="4" s="1"/>
  <c r="C244" i="5"/>
  <c r="E244" i="4" s="1"/>
  <c r="C245" i="5"/>
  <c r="E245" i="4" s="1"/>
  <c r="C246" i="5"/>
  <c r="E246" i="4" s="1"/>
  <c r="C247" i="5"/>
  <c r="E247" i="4" s="1"/>
  <c r="C248" i="5"/>
  <c r="C249" i="5"/>
  <c r="E249" i="4" s="1"/>
  <c r="C250" i="5"/>
  <c r="E250" i="4" s="1"/>
  <c r="C251" i="5"/>
  <c r="E251" i="4" s="1"/>
  <c r="C252" i="5"/>
  <c r="E252" i="4" s="1"/>
  <c r="C253" i="5"/>
  <c r="E253" i="4" s="1"/>
  <c r="C254" i="5"/>
  <c r="E254" i="4" s="1"/>
  <c r="C255" i="5"/>
  <c r="E255" i="4" s="1"/>
  <c r="C256" i="5"/>
  <c r="E256" i="4" s="1"/>
  <c r="C257" i="5"/>
  <c r="E257" i="4" s="1"/>
  <c r="C258" i="5"/>
  <c r="E258" i="4" s="1"/>
  <c r="C259" i="5"/>
  <c r="E259" i="4" s="1"/>
  <c r="C260" i="5"/>
  <c r="E260" i="4" s="1"/>
  <c r="C261" i="5"/>
  <c r="E261" i="4" s="1"/>
  <c r="C262" i="5"/>
  <c r="E262" i="4" s="1"/>
  <c r="C263" i="5"/>
  <c r="E263" i="4" s="1"/>
  <c r="C264" i="5"/>
  <c r="E264" i="4" s="1"/>
  <c r="C265" i="5"/>
  <c r="E265" i="4" s="1"/>
  <c r="C266" i="5"/>
  <c r="E266" i="4" s="1"/>
  <c r="C267" i="5"/>
  <c r="E267" i="4" s="1"/>
  <c r="C268" i="5"/>
  <c r="E268" i="4" s="1"/>
  <c r="C269" i="5"/>
  <c r="E269" i="4" s="1"/>
  <c r="C270" i="5"/>
  <c r="E270" i="4" s="1"/>
  <c r="C271" i="5"/>
  <c r="E271" i="4" s="1"/>
  <c r="C272" i="5"/>
  <c r="C273" i="5"/>
  <c r="E273" i="4" s="1"/>
  <c r="C274" i="5"/>
  <c r="E274" i="4" s="1"/>
  <c r="C275" i="5"/>
  <c r="E275" i="4" s="1"/>
  <c r="C276" i="5"/>
  <c r="E276" i="4" s="1"/>
  <c r="C277" i="5"/>
  <c r="E277" i="4" s="1"/>
  <c r="C278" i="5"/>
  <c r="E278" i="4" s="1"/>
  <c r="C279" i="5"/>
  <c r="E279" i="4" s="1"/>
  <c r="C280" i="5"/>
  <c r="E280" i="4" s="1"/>
  <c r="C281" i="5"/>
  <c r="E281" i="4" s="1"/>
  <c r="C282" i="5"/>
  <c r="E282" i="4" s="1"/>
  <c r="C283" i="5"/>
  <c r="E283" i="4" s="1"/>
  <c r="C284" i="5"/>
  <c r="E284" i="4" s="1"/>
  <c r="C285" i="5"/>
  <c r="E285" i="4" s="1"/>
  <c r="C286" i="5"/>
  <c r="E286" i="4" s="1"/>
  <c r="C287" i="5"/>
  <c r="E287" i="4" s="1"/>
  <c r="C288" i="5"/>
  <c r="E288" i="4" s="1"/>
  <c r="C289" i="5"/>
  <c r="E289" i="4" s="1"/>
  <c r="C290" i="5"/>
  <c r="E290" i="4" s="1"/>
  <c r="C291" i="5"/>
  <c r="E291" i="4" s="1"/>
  <c r="C292" i="5"/>
  <c r="E292" i="4" s="1"/>
  <c r="C293" i="5"/>
  <c r="E293" i="4" s="1"/>
  <c r="C294" i="5"/>
  <c r="E294" i="4" s="1"/>
  <c r="C295" i="5"/>
  <c r="E295" i="4" s="1"/>
  <c r="C296" i="5"/>
  <c r="E296" i="4" s="1"/>
  <c r="C297" i="5"/>
  <c r="E297" i="4" s="1"/>
  <c r="C298" i="5"/>
  <c r="E298" i="4" s="1"/>
  <c r="C299" i="5"/>
  <c r="E299" i="4" s="1"/>
  <c r="C300" i="5"/>
  <c r="C301" i="5"/>
  <c r="E301" i="4" s="1"/>
  <c r="C302" i="5"/>
  <c r="E302" i="4" s="1"/>
  <c r="C303" i="5"/>
  <c r="E303" i="4" s="1"/>
  <c r="C304" i="5"/>
  <c r="C305" i="5"/>
  <c r="E305" i="4" s="1"/>
  <c r="C306" i="5"/>
  <c r="E306" i="4" s="1"/>
  <c r="C307" i="5"/>
  <c r="E307" i="4" s="1"/>
  <c r="C308" i="5"/>
  <c r="E308" i="4" s="1"/>
  <c r="C309" i="5"/>
  <c r="E309" i="4" s="1"/>
  <c r="C310" i="5"/>
  <c r="E310" i="4" s="1"/>
  <c r="C311" i="5"/>
  <c r="E311" i="4" s="1"/>
  <c r="C312" i="5"/>
  <c r="E312" i="4" s="1"/>
  <c r="C313" i="5"/>
  <c r="E313" i="4" s="1"/>
  <c r="C314" i="5"/>
  <c r="E314" i="4" s="1"/>
  <c r="C315" i="5"/>
  <c r="E315" i="4" s="1"/>
  <c r="C316" i="5"/>
  <c r="E316" i="4" s="1"/>
  <c r="C317" i="5"/>
  <c r="E317" i="4" s="1"/>
  <c r="C318" i="5"/>
  <c r="E318" i="4" s="1"/>
  <c r="C319" i="5"/>
  <c r="E319" i="4" s="1"/>
  <c r="C320" i="5"/>
  <c r="E320" i="4" s="1"/>
  <c r="C321" i="5"/>
  <c r="E321" i="4" s="1"/>
  <c r="C322" i="5"/>
  <c r="E322" i="4" s="1"/>
  <c r="C323" i="5"/>
  <c r="E323" i="4" s="1"/>
  <c r="C324" i="5"/>
  <c r="E324" i="4" s="1"/>
  <c r="C325" i="5"/>
  <c r="E325" i="4" s="1"/>
  <c r="C326" i="5"/>
  <c r="E326" i="4" s="1"/>
  <c r="C327" i="5"/>
  <c r="E327" i="4" s="1"/>
  <c r="C328" i="5"/>
  <c r="E328" i="4" s="1"/>
  <c r="C329" i="5"/>
  <c r="E329" i="4" s="1"/>
  <c r="C330" i="5"/>
  <c r="E330" i="4" s="1"/>
  <c r="C331" i="5"/>
  <c r="E331" i="4" s="1"/>
  <c r="C332" i="5"/>
  <c r="C333" i="5"/>
  <c r="E333" i="4" s="1"/>
  <c r="C334" i="5"/>
  <c r="E334" i="4" s="1"/>
  <c r="C335" i="5"/>
  <c r="E335" i="4" s="1"/>
  <c r="C336" i="5"/>
  <c r="E336" i="4" s="1"/>
  <c r="B359" i="5"/>
  <c r="D359" i="4" s="1"/>
  <c r="B358" i="5"/>
  <c r="D358" i="4" s="1"/>
  <c r="B341" i="5"/>
  <c r="D341" i="4" s="1"/>
  <c r="B342" i="5"/>
  <c r="D342" i="4" s="1"/>
  <c r="B343" i="5"/>
  <c r="D343" i="4" s="1"/>
  <c r="B344" i="5"/>
  <c r="D344" i="4" s="1"/>
  <c r="B345" i="5"/>
  <c r="D345" i="4" s="1"/>
  <c r="B346" i="5"/>
  <c r="D346" i="4" s="1"/>
  <c r="B347" i="5"/>
  <c r="D347" i="4" s="1"/>
  <c r="B348" i="5"/>
  <c r="D348" i="4" s="1"/>
  <c r="B349" i="5"/>
  <c r="D349" i="4" s="1"/>
  <c r="B350" i="5"/>
  <c r="D350" i="4" s="1"/>
  <c r="B351" i="5"/>
  <c r="D351" i="4" s="1"/>
  <c r="B352" i="5"/>
  <c r="D352" i="4" s="1"/>
  <c r="B353" i="5"/>
  <c r="D353" i="4" s="1"/>
  <c r="B354" i="5"/>
  <c r="D354" i="4" s="1"/>
  <c r="B355" i="5"/>
  <c r="D355" i="4" s="1"/>
  <c r="B356" i="5"/>
  <c r="D356" i="4" s="1"/>
  <c r="B357" i="5"/>
  <c r="D357" i="4" s="1"/>
  <c r="B210" i="5"/>
  <c r="D210" i="4" s="1"/>
  <c r="B211" i="5"/>
  <c r="D211" i="4" s="1"/>
  <c r="B212" i="5"/>
  <c r="D212" i="4" s="1"/>
  <c r="B213" i="5"/>
  <c r="D213" i="4" s="1"/>
  <c r="B214" i="5"/>
  <c r="D214" i="4" s="1"/>
  <c r="B215" i="5"/>
  <c r="D215" i="4" s="1"/>
  <c r="B216" i="5"/>
  <c r="D216" i="4" s="1"/>
  <c r="B217" i="5"/>
  <c r="D217" i="4" s="1"/>
  <c r="B218" i="5"/>
  <c r="D218" i="4" s="1"/>
  <c r="B219" i="5"/>
  <c r="D219" i="4" s="1"/>
  <c r="B220" i="5"/>
  <c r="D220" i="4" s="1"/>
  <c r="B221" i="5"/>
  <c r="D221" i="4" s="1"/>
  <c r="B222" i="5"/>
  <c r="D222" i="4" s="1"/>
  <c r="B223" i="5"/>
  <c r="D223" i="4" s="1"/>
  <c r="B224" i="5"/>
  <c r="D224" i="4" s="1"/>
  <c r="B225" i="5"/>
  <c r="D225" i="4" s="1"/>
  <c r="B226" i="5"/>
  <c r="D226" i="4" s="1"/>
  <c r="B227" i="5"/>
  <c r="D227" i="4" s="1"/>
  <c r="B228" i="5"/>
  <c r="D228" i="4" s="1"/>
  <c r="B229" i="5"/>
  <c r="D229" i="4" s="1"/>
  <c r="B230" i="5"/>
  <c r="D230" i="4" s="1"/>
  <c r="B231" i="5"/>
  <c r="D231" i="4" s="1"/>
  <c r="B232" i="5"/>
  <c r="D232" i="4" s="1"/>
  <c r="B233" i="5"/>
  <c r="D233" i="4" s="1"/>
  <c r="B234" i="5"/>
  <c r="D234" i="4" s="1"/>
  <c r="B235" i="5"/>
  <c r="D235" i="4" s="1"/>
  <c r="B236" i="5"/>
  <c r="D236" i="4" s="1"/>
  <c r="B237" i="5"/>
  <c r="D237" i="4" s="1"/>
  <c r="B238" i="5"/>
  <c r="D238" i="4" s="1"/>
  <c r="B239" i="5"/>
  <c r="D239" i="4" s="1"/>
  <c r="B240" i="5"/>
  <c r="D240" i="4" s="1"/>
  <c r="B241" i="5"/>
  <c r="D241" i="4" s="1"/>
  <c r="B242" i="5"/>
  <c r="D242" i="4" s="1"/>
  <c r="B243" i="5"/>
  <c r="D243" i="4" s="1"/>
  <c r="B244" i="5"/>
  <c r="D244" i="4" s="1"/>
  <c r="B245" i="5"/>
  <c r="D245" i="4" s="1"/>
  <c r="B246" i="5"/>
  <c r="B247" i="5"/>
  <c r="D247" i="4" s="1"/>
  <c r="B248" i="5"/>
  <c r="D248" i="4" s="1"/>
  <c r="B249" i="5"/>
  <c r="D249" i="4" s="1"/>
  <c r="B250" i="5"/>
  <c r="D250" i="4" s="1"/>
  <c r="B251" i="5"/>
  <c r="D251" i="4" s="1"/>
  <c r="B252" i="5"/>
  <c r="D252" i="4" s="1"/>
  <c r="B253" i="5"/>
  <c r="D253" i="4" s="1"/>
  <c r="B254" i="5"/>
  <c r="D254" i="4" s="1"/>
  <c r="B255" i="5"/>
  <c r="D255" i="4" s="1"/>
  <c r="B256" i="5"/>
  <c r="D256" i="4" s="1"/>
  <c r="B257" i="5"/>
  <c r="D257" i="4" s="1"/>
  <c r="B258" i="5"/>
  <c r="D258" i="4" s="1"/>
  <c r="B259" i="5"/>
  <c r="D259" i="4" s="1"/>
  <c r="B260" i="5"/>
  <c r="D260" i="4" s="1"/>
  <c r="B261" i="5"/>
  <c r="D261" i="4" s="1"/>
  <c r="B262" i="5"/>
  <c r="D262" i="4" s="1"/>
  <c r="B263" i="5"/>
  <c r="D263" i="4" s="1"/>
  <c r="B264" i="5"/>
  <c r="D264" i="4" s="1"/>
  <c r="B265" i="5"/>
  <c r="D265" i="4" s="1"/>
  <c r="B266" i="5"/>
  <c r="D266" i="4" s="1"/>
  <c r="B267" i="5"/>
  <c r="D267" i="4" s="1"/>
  <c r="B268" i="5"/>
  <c r="D268" i="4" s="1"/>
  <c r="B269" i="5"/>
  <c r="D269" i="4" s="1"/>
  <c r="B270" i="5"/>
  <c r="D270" i="4" s="1"/>
  <c r="B271" i="5"/>
  <c r="D271" i="4" s="1"/>
  <c r="B272" i="5"/>
  <c r="D272" i="4" s="1"/>
  <c r="B273" i="5"/>
  <c r="D273" i="4" s="1"/>
  <c r="B274" i="5"/>
  <c r="D274" i="4" s="1"/>
  <c r="B275" i="5"/>
  <c r="D275" i="4" s="1"/>
  <c r="B276" i="5"/>
  <c r="D276" i="4" s="1"/>
  <c r="B277" i="5"/>
  <c r="D277" i="4" s="1"/>
  <c r="B278" i="5"/>
  <c r="B279" i="5"/>
  <c r="D279" i="4" s="1"/>
  <c r="B280" i="5"/>
  <c r="D280" i="4" s="1"/>
  <c r="B281" i="5"/>
  <c r="D281" i="4" s="1"/>
  <c r="B282" i="5"/>
  <c r="D282" i="4" s="1"/>
  <c r="B283" i="5"/>
  <c r="D283" i="4" s="1"/>
  <c r="B284" i="5"/>
  <c r="D284" i="4" s="1"/>
  <c r="B285" i="5"/>
  <c r="D285" i="4" s="1"/>
  <c r="B286" i="5"/>
  <c r="D286" i="4" s="1"/>
  <c r="B287" i="5"/>
  <c r="D287" i="4" s="1"/>
  <c r="B288" i="5"/>
  <c r="D288" i="4" s="1"/>
  <c r="B289" i="5"/>
  <c r="D289" i="4" s="1"/>
  <c r="B290" i="5"/>
  <c r="D290" i="4" s="1"/>
  <c r="B291" i="5"/>
  <c r="D291" i="4" s="1"/>
  <c r="B292" i="5"/>
  <c r="D292" i="4" s="1"/>
  <c r="B293" i="5"/>
  <c r="D293" i="4" s="1"/>
  <c r="B294" i="5"/>
  <c r="B295" i="5"/>
  <c r="D295" i="4" s="1"/>
  <c r="B296" i="5"/>
  <c r="D296" i="4" s="1"/>
  <c r="B297" i="5"/>
  <c r="D297" i="4" s="1"/>
  <c r="B298" i="5"/>
  <c r="D298" i="4" s="1"/>
  <c r="B299" i="5"/>
  <c r="D299" i="4" s="1"/>
  <c r="B300" i="5"/>
  <c r="D300" i="4" s="1"/>
  <c r="B301" i="5"/>
  <c r="D301" i="4" s="1"/>
  <c r="B302" i="5"/>
  <c r="D302" i="4" s="1"/>
  <c r="B303" i="5"/>
  <c r="D303" i="4" s="1"/>
  <c r="B304" i="5"/>
  <c r="D304" i="4" s="1"/>
  <c r="B305" i="5"/>
  <c r="D305" i="4" s="1"/>
  <c r="B306" i="5"/>
  <c r="D306" i="4" s="1"/>
  <c r="B307" i="5"/>
  <c r="D307" i="4" s="1"/>
  <c r="B308" i="5"/>
  <c r="D308" i="4" s="1"/>
  <c r="B309" i="5"/>
  <c r="D309" i="4" s="1"/>
  <c r="B310" i="5"/>
  <c r="D310" i="4" s="1"/>
  <c r="B311" i="5"/>
  <c r="D311" i="4" s="1"/>
  <c r="B312" i="5"/>
  <c r="D312" i="4" s="1"/>
  <c r="B313" i="5"/>
  <c r="D313" i="4" s="1"/>
  <c r="B314" i="5"/>
  <c r="D314" i="4" s="1"/>
  <c r="B315" i="5"/>
  <c r="D315" i="4" s="1"/>
  <c r="B316" i="5"/>
  <c r="D316" i="4" s="1"/>
  <c r="B317" i="5"/>
  <c r="D317" i="4" s="1"/>
  <c r="B318" i="5"/>
  <c r="D318" i="4" s="1"/>
  <c r="B319" i="5"/>
  <c r="D319" i="4" s="1"/>
  <c r="B320" i="5"/>
  <c r="D320" i="4" s="1"/>
  <c r="B321" i="5"/>
  <c r="D321" i="4" s="1"/>
  <c r="B322" i="5"/>
  <c r="D322" i="4" s="1"/>
  <c r="B323" i="5"/>
  <c r="D323" i="4" s="1"/>
  <c r="B324" i="5"/>
  <c r="D324" i="4" s="1"/>
  <c r="B325" i="5"/>
  <c r="D325" i="4" s="1"/>
  <c r="B326" i="5"/>
  <c r="D326" i="4" s="1"/>
  <c r="B327" i="5"/>
  <c r="D327" i="4" s="1"/>
  <c r="B328" i="5"/>
  <c r="D328" i="4" s="1"/>
  <c r="B329" i="5"/>
  <c r="D329" i="4" s="1"/>
  <c r="B330" i="5"/>
  <c r="D330" i="4" s="1"/>
  <c r="B331" i="5"/>
  <c r="D331" i="4" s="1"/>
  <c r="B332" i="5"/>
  <c r="D332" i="4" s="1"/>
  <c r="B333" i="5"/>
  <c r="D333" i="4" s="1"/>
  <c r="B334" i="5"/>
  <c r="D334" i="4" s="1"/>
  <c r="B335" i="5"/>
  <c r="D335" i="4" s="1"/>
  <c r="B336" i="5"/>
  <c r="D336" i="4" s="1"/>
  <c r="B337" i="5"/>
  <c r="D337" i="4" s="1"/>
  <c r="B338" i="5"/>
  <c r="D338" i="4" s="1"/>
  <c r="B339" i="5"/>
  <c r="D339" i="4" s="1"/>
  <c r="B340" i="5"/>
  <c r="D340" i="4" s="1"/>
  <c r="B24" i="5"/>
  <c r="D24" i="4" s="1"/>
  <c r="B25" i="5"/>
  <c r="B26" i="5"/>
  <c r="D26" i="4" s="1"/>
  <c r="B27" i="5"/>
  <c r="B28" i="5"/>
  <c r="D28" i="4" s="1"/>
  <c r="B29" i="5"/>
  <c r="D29" i="4" s="1"/>
  <c r="B30" i="5"/>
  <c r="D30" i="4" s="1"/>
  <c r="B31" i="5"/>
  <c r="D31" i="4" s="1"/>
  <c r="B32" i="5"/>
  <c r="D32" i="4" s="1"/>
  <c r="B33" i="5"/>
  <c r="D33" i="4" s="1"/>
  <c r="B34" i="5"/>
  <c r="D34" i="4" s="1"/>
  <c r="B35" i="5"/>
  <c r="D35" i="4" s="1"/>
  <c r="B36" i="5"/>
  <c r="D36" i="4" s="1"/>
  <c r="B37" i="5"/>
  <c r="D37" i="4" s="1"/>
  <c r="B38" i="5"/>
  <c r="D38" i="4" s="1"/>
  <c r="B39" i="5"/>
  <c r="D39" i="4" s="1"/>
  <c r="B40" i="5"/>
  <c r="D40" i="4" s="1"/>
  <c r="B41" i="5"/>
  <c r="D41" i="4" s="1"/>
  <c r="B42" i="5"/>
  <c r="D42" i="4" s="1"/>
  <c r="B43" i="5"/>
  <c r="D43" i="4" s="1"/>
  <c r="B44" i="5"/>
  <c r="D44" i="4" s="1"/>
  <c r="B45" i="5"/>
  <c r="D45" i="4" s="1"/>
  <c r="B46" i="5"/>
  <c r="D46" i="4" s="1"/>
  <c r="B47" i="5"/>
  <c r="D47" i="4" s="1"/>
  <c r="B48" i="5"/>
  <c r="D48" i="4" s="1"/>
  <c r="B49" i="5"/>
  <c r="D49" i="4" s="1"/>
  <c r="B50" i="5"/>
  <c r="D50" i="4" s="1"/>
  <c r="B51" i="5"/>
  <c r="D51" i="4" s="1"/>
  <c r="B52" i="5"/>
  <c r="D52" i="4" s="1"/>
  <c r="B53" i="5"/>
  <c r="D53" i="4" s="1"/>
  <c r="B54" i="5"/>
  <c r="D54" i="4" s="1"/>
  <c r="B55" i="5"/>
  <c r="D55" i="4" s="1"/>
  <c r="B56" i="5"/>
  <c r="D56" i="4" s="1"/>
  <c r="B57" i="5"/>
  <c r="D57" i="4" s="1"/>
  <c r="B58" i="5"/>
  <c r="D58" i="4" s="1"/>
  <c r="B59" i="5"/>
  <c r="D59" i="4" s="1"/>
  <c r="B60" i="5"/>
  <c r="D60" i="4" s="1"/>
  <c r="B61" i="5"/>
  <c r="D61" i="4" s="1"/>
  <c r="B62" i="5"/>
  <c r="D62" i="4" s="1"/>
  <c r="B63" i="5"/>
  <c r="D63" i="4" s="1"/>
  <c r="B64" i="5"/>
  <c r="D64" i="4" s="1"/>
  <c r="B65" i="5"/>
  <c r="D65" i="4" s="1"/>
  <c r="B66" i="5"/>
  <c r="D66" i="4" s="1"/>
  <c r="B67" i="5"/>
  <c r="D67" i="4" s="1"/>
  <c r="B68" i="5"/>
  <c r="D68" i="4" s="1"/>
  <c r="B69" i="5"/>
  <c r="D69" i="4" s="1"/>
  <c r="B70" i="5"/>
  <c r="D70" i="4" s="1"/>
  <c r="B71" i="5"/>
  <c r="D71" i="4" s="1"/>
  <c r="B72" i="5"/>
  <c r="D72" i="4" s="1"/>
  <c r="B73" i="5"/>
  <c r="D73" i="4" s="1"/>
  <c r="B74" i="5"/>
  <c r="D74" i="4" s="1"/>
  <c r="B75" i="5"/>
  <c r="D75" i="4" s="1"/>
  <c r="B76" i="5"/>
  <c r="D76" i="4" s="1"/>
  <c r="B77" i="5"/>
  <c r="B78" i="5"/>
  <c r="D78" i="4" s="1"/>
  <c r="B79" i="5"/>
  <c r="D79" i="4" s="1"/>
  <c r="B80" i="5"/>
  <c r="D80" i="4" s="1"/>
  <c r="B81" i="5"/>
  <c r="D81" i="4" s="1"/>
  <c r="B82" i="5"/>
  <c r="D82" i="4" s="1"/>
  <c r="B83" i="5"/>
  <c r="D83" i="4" s="1"/>
  <c r="B84" i="5"/>
  <c r="D84" i="4" s="1"/>
  <c r="B85" i="5"/>
  <c r="B86" i="5"/>
  <c r="D86" i="4" s="1"/>
  <c r="B87" i="5"/>
  <c r="D87" i="4" s="1"/>
  <c r="B88" i="5"/>
  <c r="D88" i="4" s="1"/>
  <c r="B89" i="5"/>
  <c r="D89" i="4" s="1"/>
  <c r="B90" i="5"/>
  <c r="D90" i="4" s="1"/>
  <c r="B91" i="5"/>
  <c r="D91" i="4" s="1"/>
  <c r="B92" i="5"/>
  <c r="D92" i="4" s="1"/>
  <c r="B93" i="5"/>
  <c r="D93" i="4" s="1"/>
  <c r="B94" i="5"/>
  <c r="D94" i="4" s="1"/>
  <c r="B95" i="5"/>
  <c r="D95" i="4" s="1"/>
  <c r="B96" i="5"/>
  <c r="D96" i="4" s="1"/>
  <c r="B97" i="5"/>
  <c r="D97" i="4" s="1"/>
  <c r="B98" i="5"/>
  <c r="D98" i="4" s="1"/>
  <c r="B99" i="5"/>
  <c r="D99" i="4" s="1"/>
  <c r="B100" i="5"/>
  <c r="D100" i="4" s="1"/>
  <c r="B101" i="5"/>
  <c r="D101" i="4" s="1"/>
  <c r="B102" i="5"/>
  <c r="D102" i="4" s="1"/>
  <c r="B103" i="5"/>
  <c r="D103" i="4" s="1"/>
  <c r="B104" i="5"/>
  <c r="D104" i="4" s="1"/>
  <c r="B105" i="5"/>
  <c r="D105" i="4" s="1"/>
  <c r="B106" i="5"/>
  <c r="D106" i="4" s="1"/>
  <c r="B107" i="5"/>
  <c r="D107" i="4" s="1"/>
  <c r="B108" i="5"/>
  <c r="D108" i="4" s="1"/>
  <c r="B109" i="5"/>
  <c r="D109" i="4" s="1"/>
  <c r="B110" i="5"/>
  <c r="D110" i="4" s="1"/>
  <c r="B111" i="5"/>
  <c r="D111" i="4" s="1"/>
  <c r="B112" i="5"/>
  <c r="D112" i="4" s="1"/>
  <c r="B113" i="5"/>
  <c r="B114" i="5"/>
  <c r="D114" i="4" s="1"/>
  <c r="B115" i="5"/>
  <c r="D115" i="4" s="1"/>
  <c r="B116" i="5"/>
  <c r="D116" i="4" s="1"/>
  <c r="B117" i="5"/>
  <c r="D117" i="4" s="1"/>
  <c r="B118" i="5"/>
  <c r="D118" i="4" s="1"/>
  <c r="B119" i="5"/>
  <c r="D119" i="4" s="1"/>
  <c r="B120" i="5"/>
  <c r="D120" i="4" s="1"/>
  <c r="B121" i="5"/>
  <c r="D121" i="4" s="1"/>
  <c r="B122" i="5"/>
  <c r="D122" i="4" s="1"/>
  <c r="B123" i="5"/>
  <c r="D123" i="4" s="1"/>
  <c r="B124" i="5"/>
  <c r="D124" i="4" s="1"/>
  <c r="B125" i="5"/>
  <c r="D125" i="4" s="1"/>
  <c r="B126" i="5"/>
  <c r="D126" i="4" s="1"/>
  <c r="B127" i="5"/>
  <c r="D127" i="4" s="1"/>
  <c r="B128" i="5"/>
  <c r="D128" i="4" s="1"/>
  <c r="B129" i="5"/>
  <c r="D129" i="4" s="1"/>
  <c r="B130" i="5"/>
  <c r="D130" i="4" s="1"/>
  <c r="B131" i="5"/>
  <c r="D131" i="4" s="1"/>
  <c r="B132" i="5"/>
  <c r="D132" i="4" s="1"/>
  <c r="B133" i="5"/>
  <c r="D133" i="4" s="1"/>
  <c r="B134" i="5"/>
  <c r="D134" i="4" s="1"/>
  <c r="B135" i="5"/>
  <c r="D135" i="4" s="1"/>
  <c r="B136" i="5"/>
  <c r="D136" i="4" s="1"/>
  <c r="B137" i="5"/>
  <c r="D137" i="4" s="1"/>
  <c r="B138" i="5"/>
  <c r="D138" i="4" s="1"/>
  <c r="B139" i="5"/>
  <c r="D139" i="4" s="1"/>
  <c r="B140" i="5"/>
  <c r="D140" i="4" s="1"/>
  <c r="B141" i="5"/>
  <c r="D141" i="4" s="1"/>
  <c r="B142" i="5"/>
  <c r="D142" i="4" s="1"/>
  <c r="B143" i="5"/>
  <c r="D143" i="4" s="1"/>
  <c r="B144" i="5"/>
  <c r="D144" i="4" s="1"/>
  <c r="B145" i="5"/>
  <c r="B146" i="5"/>
  <c r="D146" i="4" s="1"/>
  <c r="B147" i="5"/>
  <c r="D147" i="4" s="1"/>
  <c r="B148" i="5"/>
  <c r="D148" i="4" s="1"/>
  <c r="B149" i="5"/>
  <c r="D149" i="4" s="1"/>
  <c r="B150" i="5"/>
  <c r="D150" i="4" s="1"/>
  <c r="B151" i="5"/>
  <c r="D151" i="4" s="1"/>
  <c r="B152" i="5"/>
  <c r="D152" i="4" s="1"/>
  <c r="B153" i="5"/>
  <c r="D153" i="4" s="1"/>
  <c r="B154" i="5"/>
  <c r="D154" i="4" s="1"/>
  <c r="B155" i="5"/>
  <c r="D155" i="4" s="1"/>
  <c r="B156" i="5"/>
  <c r="D156" i="4" s="1"/>
  <c r="B157" i="5"/>
  <c r="D157" i="4" s="1"/>
  <c r="B158" i="5"/>
  <c r="D158" i="4" s="1"/>
  <c r="B159" i="5"/>
  <c r="D159" i="4" s="1"/>
  <c r="B160" i="5"/>
  <c r="D160" i="4" s="1"/>
  <c r="B161" i="5"/>
  <c r="D161" i="4" s="1"/>
  <c r="B162" i="5"/>
  <c r="D162" i="4" s="1"/>
  <c r="B163" i="5"/>
  <c r="D163" i="4" s="1"/>
  <c r="B164" i="5"/>
  <c r="D164" i="4" s="1"/>
  <c r="B165" i="5"/>
  <c r="D165" i="4" s="1"/>
  <c r="B166" i="5"/>
  <c r="D166" i="4" s="1"/>
  <c r="B167" i="5"/>
  <c r="D167" i="4" s="1"/>
  <c r="B168" i="5"/>
  <c r="D168" i="4" s="1"/>
  <c r="B169" i="5"/>
  <c r="D169" i="4" s="1"/>
  <c r="B170" i="5"/>
  <c r="D170" i="4" s="1"/>
  <c r="B171" i="5"/>
  <c r="D171" i="4" s="1"/>
  <c r="B172" i="5"/>
  <c r="D172" i="4" s="1"/>
  <c r="B173" i="5"/>
  <c r="B174" i="5"/>
  <c r="D174" i="4" s="1"/>
  <c r="B175" i="5"/>
  <c r="D175" i="4" s="1"/>
  <c r="B176" i="5"/>
  <c r="D176" i="4" s="1"/>
  <c r="B177" i="5"/>
  <c r="D177" i="4" s="1"/>
  <c r="B178" i="5"/>
  <c r="D178" i="4" s="1"/>
  <c r="B179" i="5"/>
  <c r="D179" i="4" s="1"/>
  <c r="B180" i="5"/>
  <c r="D180" i="4" s="1"/>
  <c r="B181" i="5"/>
  <c r="D181" i="4" s="1"/>
  <c r="B182" i="5"/>
  <c r="D182" i="4" s="1"/>
  <c r="B183" i="5"/>
  <c r="D183" i="4" s="1"/>
  <c r="B184" i="5"/>
  <c r="D184" i="4" s="1"/>
  <c r="B185" i="5"/>
  <c r="B186" i="5"/>
  <c r="D186" i="4" s="1"/>
  <c r="B187" i="5"/>
  <c r="D187" i="4" s="1"/>
  <c r="B188" i="5"/>
  <c r="D188" i="4" s="1"/>
  <c r="B189" i="5"/>
  <c r="D189" i="4" s="1"/>
  <c r="B190" i="5"/>
  <c r="D190" i="4" s="1"/>
  <c r="B191" i="5"/>
  <c r="D191" i="4" s="1"/>
  <c r="B192" i="5"/>
  <c r="D192" i="4" s="1"/>
  <c r="B193" i="5"/>
  <c r="D193" i="4" s="1"/>
  <c r="B194" i="5"/>
  <c r="D194" i="4" s="1"/>
  <c r="B195" i="5"/>
  <c r="D195" i="4" s="1"/>
  <c r="B196" i="5"/>
  <c r="D196" i="4" s="1"/>
  <c r="B197" i="5"/>
  <c r="D197" i="4" s="1"/>
  <c r="B198" i="5"/>
  <c r="D198" i="4" s="1"/>
  <c r="B199" i="5"/>
  <c r="D199" i="4" s="1"/>
  <c r="B200" i="5"/>
  <c r="D200" i="4" s="1"/>
  <c r="B201" i="5"/>
  <c r="D201" i="4" s="1"/>
  <c r="B202" i="5"/>
  <c r="D202" i="4" s="1"/>
  <c r="B203" i="5"/>
  <c r="D203" i="4" s="1"/>
  <c r="B204" i="5"/>
  <c r="D204" i="4" s="1"/>
  <c r="B205" i="5"/>
  <c r="D205" i="4" s="1"/>
  <c r="B206" i="5"/>
  <c r="D206" i="4" s="1"/>
  <c r="B207" i="5"/>
  <c r="D207" i="4" s="1"/>
  <c r="B208" i="5"/>
  <c r="D208" i="4" s="1"/>
  <c r="B209" i="5"/>
  <c r="D209" i="4" s="1"/>
  <c r="D25" i="4"/>
  <c r="D27" i="4"/>
  <c r="D77" i="4"/>
  <c r="D85" i="4"/>
  <c r="D113" i="4"/>
  <c r="D145" i="4"/>
  <c r="D173" i="4"/>
  <c r="D185" i="4"/>
  <c r="D246" i="4"/>
  <c r="D278" i="4"/>
  <c r="D294" i="4"/>
  <c r="E56" i="4"/>
  <c r="E68" i="4"/>
  <c r="E92" i="4"/>
  <c r="E108" i="4"/>
  <c r="E132" i="4"/>
  <c r="E160" i="4"/>
  <c r="E200" i="4"/>
  <c r="E212" i="4"/>
  <c r="E248" i="4"/>
  <c r="E272" i="4"/>
  <c r="E300" i="4"/>
  <c r="E304" i="4"/>
  <c r="E332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263" i="4"/>
  <c r="F264" i="4"/>
  <c r="F265" i="4"/>
  <c r="F266" i="4"/>
  <c r="F267" i="4"/>
  <c r="F262" i="4"/>
  <c r="F261" i="4"/>
  <c r="F260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" i="4"/>
  <c r="F3" i="4"/>
  <c r="F4" i="4"/>
  <c r="F5" i="4"/>
  <c r="F6" i="4"/>
  <c r="F7" i="4"/>
  <c r="F8" i="4"/>
  <c r="F9" i="4"/>
  <c r="C23" i="5"/>
  <c r="E23" i="4" s="1"/>
  <c r="C22" i="5"/>
  <c r="E22" i="4" s="1"/>
  <c r="C21" i="5"/>
  <c r="E21" i="4" s="1"/>
  <c r="C20" i="5"/>
  <c r="E20" i="4" s="1"/>
  <c r="C19" i="5"/>
  <c r="E19" i="4" s="1"/>
  <c r="C18" i="5"/>
  <c r="E18" i="4" s="1"/>
  <c r="C17" i="5"/>
  <c r="E17" i="4" s="1"/>
  <c r="C16" i="5"/>
  <c r="E16" i="4" s="1"/>
  <c r="C15" i="5"/>
  <c r="E15" i="4" s="1"/>
  <c r="C14" i="5"/>
  <c r="E14" i="4" s="1"/>
  <c r="C13" i="5"/>
  <c r="E13" i="4" s="1"/>
  <c r="C12" i="5"/>
  <c r="E12" i="4" s="1"/>
  <c r="C11" i="5"/>
  <c r="E11" i="4" s="1"/>
  <c r="C10" i="5"/>
  <c r="E10" i="4" s="1"/>
  <c r="C9" i="5"/>
  <c r="E9" i="4" s="1"/>
  <c r="C8" i="5"/>
  <c r="E8" i="4" s="1"/>
  <c r="C7" i="5"/>
  <c r="E7" i="4" s="1"/>
  <c r="C6" i="5"/>
  <c r="E6" i="4" s="1"/>
  <c r="C5" i="5"/>
  <c r="E5" i="4" s="1"/>
  <c r="C4" i="5"/>
  <c r="E4" i="4" s="1"/>
  <c r="C3" i="5"/>
  <c r="E3" i="4" s="1"/>
  <c r="C2" i="5"/>
  <c r="E2" i="4" s="1"/>
  <c r="B23" i="5"/>
  <c r="D23" i="4" s="1"/>
  <c r="B22" i="5"/>
  <c r="D22" i="4" s="1"/>
  <c r="B21" i="5"/>
  <c r="D21" i="4" s="1"/>
  <c r="B20" i="5"/>
  <c r="D20" i="4" s="1"/>
  <c r="B19" i="5"/>
  <c r="D19" i="4" s="1"/>
  <c r="B18" i="5"/>
  <c r="D18" i="4" s="1"/>
  <c r="B17" i="5"/>
  <c r="D17" i="4" s="1"/>
  <c r="B16" i="5"/>
  <c r="D16" i="4" s="1"/>
  <c r="B15" i="5"/>
  <c r="D15" i="4" s="1"/>
  <c r="B14" i="5"/>
  <c r="D14" i="4" s="1"/>
  <c r="B13" i="5"/>
  <c r="D13" i="4" s="1"/>
  <c r="B12" i="5"/>
  <c r="D12" i="4" s="1"/>
  <c r="B11" i="5"/>
  <c r="D11" i="4" s="1"/>
  <c r="B10" i="5"/>
  <c r="D10" i="4" s="1"/>
  <c r="B9" i="5"/>
  <c r="D9" i="4" s="1"/>
  <c r="B8" i="5"/>
  <c r="D8" i="4" s="1"/>
  <c r="B7" i="5"/>
  <c r="D7" i="4" s="1"/>
  <c r="B6" i="5"/>
  <c r="D6" i="4" s="1"/>
  <c r="B5" i="5"/>
  <c r="D5" i="4" s="1"/>
  <c r="B4" i="5"/>
  <c r="D4" i="4" s="1"/>
  <c r="B3" i="5"/>
  <c r="D3" i="4" s="1"/>
  <c r="B2" i="5"/>
  <c r="D2" i="4" s="1"/>
  <c r="H10" i="5" l="1"/>
  <c r="H26" i="5"/>
  <c r="H42" i="5"/>
  <c r="H146" i="5"/>
  <c r="H162" i="5"/>
  <c r="H170" i="5"/>
  <c r="H178" i="5"/>
  <c r="H186" i="5"/>
  <c r="H194" i="5"/>
  <c r="H202" i="5"/>
  <c r="H210" i="5"/>
  <c r="H226" i="5"/>
  <c r="H18" i="5"/>
  <c r="H34" i="5"/>
  <c r="H50" i="5"/>
  <c r="H58" i="5"/>
  <c r="H66" i="5"/>
  <c r="H74" i="5"/>
  <c r="H82" i="5"/>
  <c r="H90" i="5"/>
  <c r="H98" i="5"/>
  <c r="H106" i="5"/>
  <c r="H114" i="5"/>
  <c r="H122" i="5"/>
  <c r="H130" i="5"/>
  <c r="H138" i="5"/>
  <c r="H154" i="5"/>
  <c r="H234" i="5"/>
  <c r="H242" i="5"/>
  <c r="H314" i="5"/>
  <c r="H322" i="5"/>
  <c r="H338" i="5"/>
  <c r="H354" i="5"/>
  <c r="H89" i="5"/>
  <c r="H109" i="5"/>
  <c r="H161" i="5"/>
  <c r="H225" i="5"/>
  <c r="H273" i="5"/>
  <c r="H297" i="5"/>
  <c r="H357" i="5"/>
  <c r="H11" i="5"/>
  <c r="H27" i="5"/>
  <c r="H35" i="5"/>
  <c r="H51" i="5"/>
  <c r="H59" i="5"/>
  <c r="H67" i="5"/>
  <c r="H75" i="5"/>
  <c r="H83" i="5"/>
  <c r="H91" i="5"/>
  <c r="H99" i="5"/>
  <c r="H107" i="5"/>
  <c r="H115" i="5"/>
  <c r="H123" i="5"/>
  <c r="H147" i="5"/>
  <c r="H163" i="5"/>
  <c r="H179" i="5"/>
  <c r="H195" i="5"/>
  <c r="H227" i="5"/>
  <c r="H243" i="5"/>
  <c r="H259" i="5"/>
  <c r="H275" i="5"/>
  <c r="H299" i="5"/>
  <c r="H315" i="5"/>
  <c r="H343" i="5"/>
  <c r="H129" i="5"/>
  <c r="H209" i="5"/>
  <c r="H325" i="5"/>
  <c r="H7" i="5"/>
  <c r="H32" i="5"/>
  <c r="H48" i="5"/>
  <c r="H72" i="5"/>
  <c r="H80" i="5"/>
  <c r="H104" i="5"/>
  <c r="H120" i="5"/>
  <c r="H136" i="5"/>
  <c r="H160" i="5"/>
  <c r="H176" i="5"/>
  <c r="H192" i="5"/>
  <c r="H240" i="5"/>
  <c r="H248" i="5"/>
  <c r="H256" i="5"/>
  <c r="H264" i="5"/>
  <c r="H272" i="5"/>
  <c r="H280" i="5"/>
  <c r="H288" i="5"/>
  <c r="H296" i="5"/>
  <c r="H304" i="5"/>
  <c r="H312" i="5"/>
  <c r="H320" i="5"/>
  <c r="H328" i="5"/>
  <c r="H336" i="5"/>
  <c r="H344" i="5"/>
  <c r="H352" i="5"/>
  <c r="H2" i="5"/>
  <c r="H9" i="5"/>
  <c r="H17" i="5"/>
  <c r="H25" i="5"/>
  <c r="H33" i="5"/>
  <c r="H41" i="5"/>
  <c r="H49" i="5"/>
  <c r="H57" i="5"/>
  <c r="H65" i="5"/>
  <c r="H77" i="5"/>
  <c r="H93" i="5"/>
  <c r="H113" i="5"/>
  <c r="H137" i="5"/>
  <c r="H157" i="5"/>
  <c r="H177" i="5"/>
  <c r="H205" i="5"/>
  <c r="H229" i="5"/>
  <c r="H245" i="5"/>
  <c r="H269" i="5"/>
  <c r="H293" i="5"/>
  <c r="H313" i="5"/>
  <c r="H337" i="5"/>
  <c r="H218" i="5"/>
  <c r="H250" i="5"/>
  <c r="H258" i="5"/>
  <c r="H266" i="5"/>
  <c r="H274" i="5"/>
  <c r="H282" i="5"/>
  <c r="H290" i="5"/>
  <c r="H298" i="5"/>
  <c r="H306" i="5"/>
  <c r="H330" i="5"/>
  <c r="H346" i="5"/>
  <c r="H335" i="5"/>
  <c r="H355" i="5"/>
  <c r="H133" i="5"/>
  <c r="H181" i="5"/>
  <c r="H201" i="5"/>
  <c r="H249" i="5"/>
  <c r="H317" i="5"/>
  <c r="H333" i="5"/>
  <c r="H19" i="5"/>
  <c r="H43" i="5"/>
  <c r="H131" i="5"/>
  <c r="H139" i="5"/>
  <c r="H155" i="5"/>
  <c r="H171" i="5"/>
  <c r="H187" i="5"/>
  <c r="H203" i="5"/>
  <c r="H211" i="5"/>
  <c r="H219" i="5"/>
  <c r="H235" i="5"/>
  <c r="H251" i="5"/>
  <c r="H267" i="5"/>
  <c r="H283" i="5"/>
  <c r="H291" i="5"/>
  <c r="H307" i="5"/>
  <c r="H323" i="5"/>
  <c r="H331" i="5"/>
  <c r="H359" i="5"/>
  <c r="H105" i="5"/>
  <c r="H153" i="5"/>
  <c r="H185" i="5"/>
  <c r="H233" i="5"/>
  <c r="H265" i="5"/>
  <c r="H289" i="5"/>
  <c r="H353" i="5"/>
  <c r="H16" i="5"/>
  <c r="H24" i="5"/>
  <c r="H40" i="5"/>
  <c r="H56" i="5"/>
  <c r="H64" i="5"/>
  <c r="H88" i="5"/>
  <c r="H96" i="5"/>
  <c r="H112" i="5"/>
  <c r="H128" i="5"/>
  <c r="H144" i="5"/>
  <c r="H152" i="5"/>
  <c r="H168" i="5"/>
  <c r="H184" i="5"/>
  <c r="H200" i="5"/>
  <c r="H208" i="5"/>
  <c r="H216" i="5"/>
  <c r="H224" i="5"/>
  <c r="H232" i="5"/>
</calcChain>
</file>

<file path=xl/sharedStrings.xml><?xml version="1.0" encoding="utf-8"?>
<sst xmlns="http://schemas.openxmlformats.org/spreadsheetml/2006/main" count="4520" uniqueCount="510">
  <si>
    <t>Planning</t>
  </si>
  <si>
    <t>Jour</t>
  </si>
  <si>
    <t>Numéro de la séance</t>
  </si>
  <si>
    <t>Salle</t>
  </si>
  <si>
    <t>COURS1</t>
  </si>
  <si>
    <t>1</t>
  </si>
  <si>
    <t>salle</t>
  </si>
  <si>
    <t>groupe</t>
  </si>
  <si>
    <t>formateur</t>
  </si>
  <si>
    <t>séance</t>
  </si>
  <si>
    <t>module</t>
  </si>
  <si>
    <t>JOUR</t>
  </si>
  <si>
    <t>MH</t>
  </si>
  <si>
    <t>nom-formateur</t>
  </si>
  <si>
    <t>horaire</t>
  </si>
  <si>
    <t>statut</t>
  </si>
  <si>
    <t>SEM2</t>
  </si>
  <si>
    <t>TRI205</t>
  </si>
  <si>
    <t>RHA</t>
  </si>
  <si>
    <t>1S1</t>
  </si>
  <si>
    <t>M14</t>
  </si>
  <si>
    <t>LUNDI</t>
  </si>
  <si>
    <t>RHAZOUANI  ABDELALI</t>
  </si>
  <si>
    <t>08h00mn-10h30mn</t>
  </si>
  <si>
    <t>FP</t>
  </si>
  <si>
    <t>WIFI</t>
  </si>
  <si>
    <t>TMSIR203</t>
  </si>
  <si>
    <t>HJJ</t>
  </si>
  <si>
    <t>M12</t>
  </si>
  <si>
    <t>HAJJAJ JIHANE</t>
  </si>
  <si>
    <t>CBR ETG</t>
  </si>
  <si>
    <t>TDI202</t>
  </si>
  <si>
    <t>MAA</t>
  </si>
  <si>
    <t>M10</t>
  </si>
  <si>
    <t>EL MASOUDI  ABDELOUAHAB</t>
  </si>
  <si>
    <t>TDI204</t>
  </si>
  <si>
    <t>FC1</t>
  </si>
  <si>
    <t>MKPE</t>
  </si>
  <si>
    <t>FORMATEUR CAREER CENTER1</t>
  </si>
  <si>
    <t>FV</t>
  </si>
  <si>
    <t>CA</t>
  </si>
  <si>
    <t>TDM201</t>
  </si>
  <si>
    <t>AZK</t>
  </si>
  <si>
    <t>M11</t>
  </si>
  <si>
    <t>AZEGGOUAR  MOHAMED KARIM</t>
  </si>
  <si>
    <t>SEM1</t>
  </si>
  <si>
    <t>TDM202</t>
  </si>
  <si>
    <t>AFF</t>
  </si>
  <si>
    <t>EL AFIFI RACHIDA</t>
  </si>
  <si>
    <t>LABO1</t>
  </si>
  <si>
    <t>TDI101</t>
  </si>
  <si>
    <t>BGM</t>
  </si>
  <si>
    <t>M03</t>
  </si>
  <si>
    <t>EL BEGGAR  MERIEM</t>
  </si>
  <si>
    <t>TP5</t>
  </si>
  <si>
    <t>TDI102</t>
  </si>
  <si>
    <t>HAL</t>
  </si>
  <si>
    <t>M04</t>
  </si>
  <si>
    <t>HARRAK LAILA</t>
  </si>
  <si>
    <t>TP7</t>
  </si>
  <si>
    <t>TDI106</t>
  </si>
  <si>
    <t>RIA</t>
  </si>
  <si>
    <t>M07</t>
  </si>
  <si>
    <t>RIAD  AMAL</t>
  </si>
  <si>
    <t>COURS2</t>
  </si>
  <si>
    <t>TDM102</t>
  </si>
  <si>
    <t>FC2</t>
  </si>
  <si>
    <t>FORMATEUR CAREER CENTER2</t>
  </si>
  <si>
    <t>TP1</t>
  </si>
  <si>
    <t>TRI102</t>
  </si>
  <si>
    <t>MOS</t>
  </si>
  <si>
    <t>M08</t>
  </si>
  <si>
    <t>MOUMNI SANAE</t>
  </si>
  <si>
    <t>COURS4</t>
  </si>
  <si>
    <t>TRI103</t>
  </si>
  <si>
    <t>WMN</t>
  </si>
  <si>
    <t>EGT1</t>
  </si>
  <si>
    <t>EL OUHABI MOUNIR</t>
  </si>
  <si>
    <t>TP2</t>
  </si>
  <si>
    <t>TRI104</t>
  </si>
  <si>
    <t>SAB</t>
  </si>
  <si>
    <t>SAMADI BOUCHRA</t>
  </si>
  <si>
    <t>TP3</t>
  </si>
  <si>
    <t>TMSIR101</t>
  </si>
  <si>
    <t>SAM</t>
  </si>
  <si>
    <t>M05</t>
  </si>
  <si>
    <t>SANDI MERYEM</t>
  </si>
  <si>
    <t>CBRRDC</t>
  </si>
  <si>
    <t>MIRBP101</t>
  </si>
  <si>
    <t>BAD</t>
  </si>
  <si>
    <t>BADA ABDERRAHIM</t>
  </si>
  <si>
    <t>TRI201</t>
  </si>
  <si>
    <t>1S2</t>
  </si>
  <si>
    <t>M13</t>
  </si>
  <si>
    <t>10h30mn-13h00mn</t>
  </si>
  <si>
    <t>TDI205</t>
  </si>
  <si>
    <t>TDM101</t>
  </si>
  <si>
    <t>EGTS1</t>
  </si>
  <si>
    <t>TRI101</t>
  </si>
  <si>
    <t>M06</t>
  </si>
  <si>
    <t>TRI105</t>
  </si>
  <si>
    <t>COURS3</t>
  </si>
  <si>
    <t>KHA</t>
  </si>
  <si>
    <t>EGT3</t>
  </si>
  <si>
    <t>KHAIROUNI ABDELLAH</t>
  </si>
  <si>
    <t>TMSIR102</t>
  </si>
  <si>
    <t>TRI203</t>
  </si>
  <si>
    <t>JMS</t>
  </si>
  <si>
    <t>1S3</t>
  </si>
  <si>
    <t>JMOULA SAFAE</t>
  </si>
  <si>
    <t>13h30mn-16h00mn</t>
  </si>
  <si>
    <t>TMSIR201</t>
  </si>
  <si>
    <t>AZY</t>
  </si>
  <si>
    <t>AZIZI Youssef</t>
  </si>
  <si>
    <t>TMSIR202</t>
  </si>
  <si>
    <t>FIR</t>
  </si>
  <si>
    <t>EGTS2</t>
  </si>
  <si>
    <t>EL KHALOUI FIRDAWS</t>
  </si>
  <si>
    <t>TDI201</t>
  </si>
  <si>
    <t>AKB</t>
  </si>
  <si>
    <t>EL AKEL BOUCHRA</t>
  </si>
  <si>
    <t>INFO201</t>
  </si>
  <si>
    <t>MAN</t>
  </si>
  <si>
    <t>EL MANSOURI OUSSAMA</t>
  </si>
  <si>
    <t>TP4</t>
  </si>
  <si>
    <t>TDI103</t>
  </si>
  <si>
    <t>LOU</t>
  </si>
  <si>
    <t>EL FAQUIH LOUBNA</t>
  </si>
  <si>
    <t>MIR</t>
  </si>
  <si>
    <t>EL MIR RABIA</t>
  </si>
  <si>
    <t>TDM103</t>
  </si>
  <si>
    <t>ALS</t>
  </si>
  <si>
    <t>ALILOU SAAD</t>
  </si>
  <si>
    <t>HCF</t>
  </si>
  <si>
    <t>HABIB CHORFA  FARID</t>
  </si>
  <si>
    <t>AUS</t>
  </si>
  <si>
    <t>AURAGH SAMIR</t>
  </si>
  <si>
    <t>TRI106</t>
  </si>
  <si>
    <t>TRI107</t>
  </si>
  <si>
    <t>BOU</t>
  </si>
  <si>
    <t>BOUYBANIN ANASS</t>
  </si>
  <si>
    <t>ZOA</t>
  </si>
  <si>
    <t>ZOKRI ABDELLAH</t>
  </si>
  <si>
    <t>TMSIR103</t>
  </si>
  <si>
    <t>GHA</t>
  </si>
  <si>
    <t>EL GHAILANI HICHAM</t>
  </si>
  <si>
    <t>COURS5</t>
  </si>
  <si>
    <t>INFO101</t>
  </si>
  <si>
    <t>GUO</t>
  </si>
  <si>
    <t>EGTS3</t>
  </si>
  <si>
    <t>ELGUEDALI OTHMANE</t>
  </si>
  <si>
    <t>TRI202</t>
  </si>
  <si>
    <t>1S4</t>
  </si>
  <si>
    <t>16h00mn-18h30mn</t>
  </si>
  <si>
    <t>M15</t>
  </si>
  <si>
    <t>TDI203</t>
  </si>
  <si>
    <t>NAS</t>
  </si>
  <si>
    <t>EGTS4</t>
  </si>
  <si>
    <t>NASSER HASNAE</t>
  </si>
  <si>
    <t>TDI104</t>
  </si>
  <si>
    <t>TDI105</t>
  </si>
  <si>
    <t>ZIA</t>
  </si>
  <si>
    <t>ZIANE ASSIA</t>
  </si>
  <si>
    <t>2S1</t>
  </si>
  <si>
    <t>MARDI</t>
  </si>
  <si>
    <t>TRI204</t>
  </si>
  <si>
    <t>2S2</t>
  </si>
  <si>
    <t>2S3</t>
  </si>
  <si>
    <t>2S4</t>
  </si>
  <si>
    <t>M02</t>
  </si>
  <si>
    <t>CMOSE103</t>
  </si>
  <si>
    <t>MRJ</t>
  </si>
  <si>
    <t>MRABET JAMALEDDINE</t>
  </si>
  <si>
    <t>3S1</t>
  </si>
  <si>
    <t>MERCREDI</t>
  </si>
  <si>
    <t>FC3</t>
  </si>
  <si>
    <t>FORMATEUR CAREER CENTER3</t>
  </si>
  <si>
    <t>3S2</t>
  </si>
  <si>
    <t>3S3</t>
  </si>
  <si>
    <t>3S4</t>
  </si>
  <si>
    <t>4S1</t>
  </si>
  <si>
    <t>JEUDI</t>
  </si>
  <si>
    <t>FC4</t>
  </si>
  <si>
    <t>FORMATEUR CAREER CENTER4</t>
  </si>
  <si>
    <t>4S2</t>
  </si>
  <si>
    <t>4S3</t>
  </si>
  <si>
    <t>M09</t>
  </si>
  <si>
    <t>4S4</t>
  </si>
  <si>
    <t>5S1</t>
  </si>
  <si>
    <t>VENDREDI</t>
  </si>
  <si>
    <t>5S2</t>
  </si>
  <si>
    <t>5S3</t>
  </si>
  <si>
    <t>5S4</t>
  </si>
  <si>
    <t>6S1</t>
  </si>
  <si>
    <t>SAMEDI</t>
  </si>
  <si>
    <t>6S2</t>
  </si>
  <si>
    <t>6S3</t>
  </si>
  <si>
    <t>6S4</t>
  </si>
  <si>
    <t>Groupe</t>
  </si>
  <si>
    <t>Module</t>
  </si>
  <si>
    <t>Année de formation</t>
  </si>
  <si>
    <t>Colonne2</t>
  </si>
  <si>
    <t>Formateur</t>
  </si>
  <si>
    <t>Affectation</t>
  </si>
  <si>
    <t>Référence</t>
  </si>
  <si>
    <t>Date début planning</t>
  </si>
  <si>
    <t>Années de formation</t>
  </si>
  <si>
    <t>2018-2019</t>
  </si>
  <si>
    <t>Filitère</t>
  </si>
  <si>
    <t>Code Module</t>
  </si>
  <si>
    <t>Code Groupe</t>
  </si>
  <si>
    <t>Cours de jours</t>
  </si>
  <si>
    <t>AG_INFO_TS</t>
  </si>
  <si>
    <t>INFO101-AG_INFO_TS_2018-2019</t>
  </si>
  <si>
    <t>NTIC_TDI_TS</t>
  </si>
  <si>
    <t>TDI101-NTIC_TDI_TS_2018-2019</t>
  </si>
  <si>
    <t>NTIC_TDM_TS</t>
  </si>
  <si>
    <t>TDM101-NTIC_TDM_TS_2018-2019</t>
  </si>
  <si>
    <t>INFO102-AG_INFO_TS_2018-2019</t>
  </si>
  <si>
    <t>INFO102</t>
  </si>
  <si>
    <t>TDM102-NTIC_TDM_TS_2018-2019</t>
  </si>
  <si>
    <t>TDM103-NTIC_TDM_TS_2018-2019</t>
  </si>
  <si>
    <t>NTIC_TRI_TS</t>
  </si>
  <si>
    <t>TRI102-NTIC_TRI_TS_2018-2019</t>
  </si>
  <si>
    <t>NTIC_TMSIR_T</t>
  </si>
  <si>
    <t>TMSIR101-NTIC_TMSIR_T_2018-2019</t>
  </si>
  <si>
    <t>TMSIR102-NTIC_TMSIR_T_2018-2019</t>
  </si>
  <si>
    <t>TMSIR103-NTIC_TMSIR_T_2018-2019</t>
  </si>
  <si>
    <t>TRI104-NTIC_TRI_TS_2018-2019</t>
  </si>
  <si>
    <t>TRI101-NTIC_TRI_TS_2018-2019</t>
  </si>
  <si>
    <t>TRI106-NTIC_TRI_TS_2018-2019</t>
  </si>
  <si>
    <t>TRI105-NTIC_TRI_TS_2018-2019</t>
  </si>
  <si>
    <t>TRI107-NTIC_TRI_TS_2018-2019</t>
  </si>
  <si>
    <t>TRI103-NTIC_TRI_TS_2018-2019</t>
  </si>
  <si>
    <t>TDI102-NTIC_TDI_TS_2018-2019</t>
  </si>
  <si>
    <t>TDI103-NTIC_TDI_TS_2018-2019</t>
  </si>
  <si>
    <t>TDI205-NTIC_TDI_TS_2018-2019</t>
  </si>
  <si>
    <t>2</t>
  </si>
  <si>
    <t>TRI201-NTIC_TRI_TS_2018-2019</t>
  </si>
  <si>
    <t>TMSIR202-NTIC_TMSIR_T_2018-2019</t>
  </si>
  <si>
    <t>INFO201-AG_INFO_TS_2018-2019</t>
  </si>
  <si>
    <t>INFO202-AG_INFO_TS_2018-2019</t>
  </si>
  <si>
    <t>INFO202</t>
  </si>
  <si>
    <t>TDI201-NTIC_TDI_TS_2018-2019</t>
  </si>
  <si>
    <t>TDI204-NTIC_TDI_TS_2018-2019</t>
  </si>
  <si>
    <t>TDI203-NTIC_TDI_TS_2018-2019</t>
  </si>
  <si>
    <t>TDI202-NTIC_TDI_TS_2018-2019</t>
  </si>
  <si>
    <t>TDM201-NTIC_TDM_TS_2018-2019</t>
  </si>
  <si>
    <t>TDM202-NTIC_TDM_TS_2018-2019</t>
  </si>
  <si>
    <t>TRI205-NTIC_TRI_TS_2018-2019</t>
  </si>
  <si>
    <t>TRI203-NTIC_TRI_TS_2018-2019</t>
  </si>
  <si>
    <t>TMSIR203-NTIC_TMSIR_T_2018-2019</t>
  </si>
  <si>
    <t>TRI204-NTIC_TRI_TS_2018-2019</t>
  </si>
  <si>
    <t>.-NTIC_TDI_TS_2018-2019</t>
  </si>
  <si>
    <t>.</t>
  </si>
  <si>
    <t>TDI104-NTIC_TDI_TS_2018-2019</t>
  </si>
  <si>
    <t>TMSIR201-NTIC_TMSIR_T_2018-2019</t>
  </si>
  <si>
    <t>TRI202-NTIC_TRI_TS_2018-2019</t>
  </si>
  <si>
    <t>TDI105-NTIC_TDI_TS_2018-2019</t>
  </si>
  <si>
    <t>NTIC_CMOSW_FQ</t>
  </si>
  <si>
    <t>CMOSW101-NTIC_CMOSW_FQ_2018-2019</t>
  </si>
  <si>
    <t>CMOSW101</t>
  </si>
  <si>
    <t>NTIC_CMOSE_FQ</t>
  </si>
  <si>
    <t>CMOSE101-NTIC_CMOSE_FQ_2018-2019</t>
  </si>
  <si>
    <t>CMOSE101</t>
  </si>
  <si>
    <t>CMOSW102-NTIC_CMOSW_FQ_2018-2019</t>
  </si>
  <si>
    <t>CMOSW102</t>
  </si>
  <si>
    <t>CMOSW103-NTIC_CMOSW_FQ_2018-2019</t>
  </si>
  <si>
    <t>CMOSW103</t>
  </si>
  <si>
    <t>TDI106-NTIC_TDI_TS_2018-2019</t>
  </si>
  <si>
    <t>CMOSE102-NTIC_CMOSE_FQ_2018-2019</t>
  </si>
  <si>
    <t>CMOSE102</t>
  </si>
  <si>
    <t>NTIC_CMOSO_FQ</t>
  </si>
  <si>
    <t>CMOSO101-NTIC_CMOSO_FQ_2018-2019</t>
  </si>
  <si>
    <t>CMOSO101</t>
  </si>
  <si>
    <t>CMOSE103-NTIC_CMOSE_FQ_2018-2019</t>
  </si>
  <si>
    <t>NTIC_CMOSP_FQ</t>
  </si>
  <si>
    <t>CMOSP101-NTIC_CMOSP_FQ_2018-2019</t>
  </si>
  <si>
    <t>CMOSP101</t>
  </si>
  <si>
    <t>NTIC_MIR_BP</t>
  </si>
  <si>
    <t>MIR201-NTIC_MIR_BP_2018-2019</t>
  </si>
  <si>
    <t>MIR201</t>
  </si>
  <si>
    <t>FO_ABD_FQ</t>
  </si>
  <si>
    <t>ABD101-FO_ABD_FQ_2018-2019</t>
  </si>
  <si>
    <t>ABD101</t>
  </si>
  <si>
    <t>CMOSE104-NTIC_CMOSE_FQ_2018-2019</t>
  </si>
  <si>
    <t>CMOSE104</t>
  </si>
  <si>
    <t>OSCC104-NTIC_CMOSP_FQ_2018-2019</t>
  </si>
  <si>
    <t>OSCC104</t>
  </si>
  <si>
    <t>.-FO_ABD_FQ_2018-2019</t>
  </si>
  <si>
    <t>Type de formation</t>
  </si>
  <si>
    <t>Filière</t>
  </si>
  <si>
    <t>Année d'étude</t>
  </si>
  <si>
    <t>Code</t>
  </si>
  <si>
    <t>Matricule</t>
  </si>
  <si>
    <t>Specialité du formateur</t>
  </si>
  <si>
    <t>Masse horaire hebdomadaire</t>
  </si>
  <si>
    <t>Création du compte utilisateur</t>
  </si>
  <si>
    <t>Nom d'utilisateur</t>
  </si>
  <si>
    <t>Mot de passe</t>
  </si>
  <si>
    <t>Nom</t>
  </si>
  <si>
    <t>Prénom</t>
  </si>
  <si>
    <t>Nom en arabe</t>
  </si>
  <si>
    <t>Prénom en arabe</t>
  </si>
  <si>
    <t>Sexe</t>
  </si>
  <si>
    <t>Nationalité</t>
  </si>
  <si>
    <t>CIN</t>
  </si>
  <si>
    <t>E-mail</t>
  </si>
  <si>
    <t>Lieu de naissance</t>
  </si>
  <si>
    <t>True</t>
  </si>
  <si>
    <t>Formateur@123456</t>
  </si>
  <si>
    <t>SAMADI</t>
  </si>
  <si>
    <t>BOUCHRA</t>
  </si>
  <si>
    <t>F</t>
  </si>
  <si>
    <t>Marocain</t>
  </si>
  <si>
    <t>CIN_1</t>
  </si>
  <si>
    <t>Vide</t>
  </si>
  <si>
    <t>BOUYBANIN</t>
  </si>
  <si>
    <t>ANASS</t>
  </si>
  <si>
    <t>H</t>
  </si>
  <si>
    <t>CIN_2</t>
  </si>
  <si>
    <t>oussama.el-mansouri@ofppt.ma</t>
  </si>
  <si>
    <t>EL MANSOURI</t>
  </si>
  <si>
    <t>OUSSAMA</t>
  </si>
  <si>
    <t>CIN_3</t>
  </si>
  <si>
    <t>ES-SARRAJ</t>
  </si>
  <si>
    <t>FOUAD</t>
  </si>
  <si>
    <t>CIN_4</t>
  </si>
  <si>
    <t>bouchra.el-akel@ofppt.ma</t>
  </si>
  <si>
    <t>EL AKEL</t>
  </si>
  <si>
    <t>CIN_5</t>
  </si>
  <si>
    <t>ferdaous.el-khaloui@ofppt.ma</t>
  </si>
  <si>
    <t>EL KHALOUI</t>
  </si>
  <si>
    <t>FERDAOUS</t>
  </si>
  <si>
    <t>CIN_6</t>
  </si>
  <si>
    <t>SANDI</t>
  </si>
  <si>
    <t>MERYEM</t>
  </si>
  <si>
    <t>CIN_7</t>
  </si>
  <si>
    <t>hicham.el-ghailani@ofppt.ma</t>
  </si>
  <si>
    <t>EL GHAILANI</t>
  </si>
  <si>
    <t>HICHAM</t>
  </si>
  <si>
    <t>CIN_8</t>
  </si>
  <si>
    <t>BADA</t>
  </si>
  <si>
    <t>ABDERRAHIM</t>
  </si>
  <si>
    <t>CIN_9</t>
  </si>
  <si>
    <t>ZIANE</t>
  </si>
  <si>
    <t>ASSIA</t>
  </si>
  <si>
    <t>CIN_10</t>
  </si>
  <si>
    <t>mounir.el-ouahabi@ofppt.ma</t>
  </si>
  <si>
    <t>EL OUAHABI</t>
  </si>
  <si>
    <t>MOUNIR</t>
  </si>
  <si>
    <t>CIN_11</t>
  </si>
  <si>
    <t>GUEDDALI</t>
  </si>
  <si>
    <t>OTHMAN</t>
  </si>
  <si>
    <t>CIN_12</t>
  </si>
  <si>
    <t>ZOKRI</t>
  </si>
  <si>
    <t>ABDELLAH</t>
  </si>
  <si>
    <t>CIN_13</t>
  </si>
  <si>
    <t>HAJJAJ</t>
  </si>
  <si>
    <t>JIHANE</t>
  </si>
  <si>
    <t>CIN_14</t>
  </si>
  <si>
    <t>loubna.el-faquih@ofppt.ma</t>
  </si>
  <si>
    <t>EL FAQUIH</t>
  </si>
  <si>
    <t>LOUBNA</t>
  </si>
  <si>
    <t>CIN_15</t>
  </si>
  <si>
    <t>AURAGH</t>
  </si>
  <si>
    <t>SAMIR</t>
  </si>
  <si>
    <t>CIN_16</t>
  </si>
  <si>
    <t>JMOULA</t>
  </si>
  <si>
    <t>SAFAE</t>
  </si>
  <si>
    <t>CIN_17</t>
  </si>
  <si>
    <t>MOUMNI</t>
  </si>
  <si>
    <t>SANAE</t>
  </si>
  <si>
    <t>CIN_18</t>
  </si>
  <si>
    <t>AZIZI</t>
  </si>
  <si>
    <t>YOUSSEF</t>
  </si>
  <si>
    <t>CIN_19</t>
  </si>
  <si>
    <t>mohamed-karim.azeggouar@ofppt.ma</t>
  </si>
  <si>
    <t>AZEGGOUAR</t>
  </si>
  <si>
    <t>MOHAMED KARIM</t>
  </si>
  <si>
    <t>CIN_20</t>
  </si>
  <si>
    <t>RHAZOUANI</t>
  </si>
  <si>
    <t>ABDELALI</t>
  </si>
  <si>
    <t>CIN_21</t>
  </si>
  <si>
    <t>youssef.yazidi-alaoui@ofppt.ma</t>
  </si>
  <si>
    <t>YAZIDI ALAOUI</t>
  </si>
  <si>
    <t>CIN_22</t>
  </si>
  <si>
    <t>ALILOU</t>
  </si>
  <si>
    <t>Saad</t>
  </si>
  <si>
    <t>CIN_23</t>
  </si>
  <si>
    <t>meriem.el-beggar@ofppt.ma</t>
  </si>
  <si>
    <t>EL BEGGAR</t>
  </si>
  <si>
    <t>MERIEM</t>
  </si>
  <si>
    <t>CIN_24</t>
  </si>
  <si>
    <t>RIAD</t>
  </si>
  <si>
    <t>AMAL</t>
  </si>
  <si>
    <t>CIN_25</t>
  </si>
  <si>
    <t>farid.habib-chorfa@ofppt.ma</t>
  </si>
  <si>
    <t>HABIB CHORFA</t>
  </si>
  <si>
    <t>FARID</t>
  </si>
  <si>
    <t>CIN_26</t>
  </si>
  <si>
    <t>abelouahab.el-masoudi@ofppt.ma</t>
  </si>
  <si>
    <t>EL MASOUDI</t>
  </si>
  <si>
    <t>ABELOUAHAB</t>
  </si>
  <si>
    <t>CIN_27</t>
  </si>
  <si>
    <t>rachida.el-afifi@ofppt.ma</t>
  </si>
  <si>
    <t>EL AFIFI</t>
  </si>
  <si>
    <t>RACHIDA</t>
  </si>
  <si>
    <t>CIN_28</t>
  </si>
  <si>
    <t>Matricule_1</t>
  </si>
  <si>
    <t>HARRAK</t>
  </si>
  <si>
    <t>LAILA</t>
  </si>
  <si>
    <t>CIN_29</t>
  </si>
  <si>
    <t>Matricule_2</t>
  </si>
  <si>
    <t>NASSER</t>
  </si>
  <si>
    <t>HASNAE</t>
  </si>
  <si>
    <t>CIN_30</t>
  </si>
  <si>
    <t>Matricule_3</t>
  </si>
  <si>
    <t>Sans_Specialité</t>
  </si>
  <si>
    <t>rabia.el-mir@ofppt.ma</t>
  </si>
  <si>
    <t>EL MIR</t>
  </si>
  <si>
    <t>RABIA</t>
  </si>
  <si>
    <t>CIN_31</t>
  </si>
  <si>
    <t>Matricule_4</t>
  </si>
  <si>
    <t>LASSIRI</t>
  </si>
  <si>
    <t>HCHAM</t>
  </si>
  <si>
    <t>CIN_32</t>
  </si>
  <si>
    <t>Matricule_5</t>
  </si>
  <si>
    <t>KHAIROUNI</t>
  </si>
  <si>
    <t>CIN_33</t>
  </si>
  <si>
    <t>Matricule_6</t>
  </si>
  <si>
    <t>OUTAIR</t>
  </si>
  <si>
    <t>CIN_34</t>
  </si>
  <si>
    <t>Matricule_7</t>
  </si>
  <si>
    <t>nihad.el-goush@ofppt.ma</t>
  </si>
  <si>
    <t>EL GOUSH</t>
  </si>
  <si>
    <t>NIHAD</t>
  </si>
  <si>
    <t>CIN_35</t>
  </si>
  <si>
    <t>Matricule_8</t>
  </si>
  <si>
    <t>MAHBOUB</t>
  </si>
  <si>
    <t>AZIZ</t>
  </si>
  <si>
    <t>CIN_36</t>
  </si>
  <si>
    <t>Matricule_9</t>
  </si>
  <si>
    <t>mohamed-larbi.moutis@ofppt.ma</t>
  </si>
  <si>
    <t>MOUTIS</t>
  </si>
  <si>
    <t>MOHAMED LARBI</t>
  </si>
  <si>
    <t>CIN_37</t>
  </si>
  <si>
    <t>Matricule_10</t>
  </si>
  <si>
    <t>ALLACH</t>
  </si>
  <si>
    <t>CIN_38</t>
  </si>
  <si>
    <t>Matricule_11</t>
  </si>
  <si>
    <t>jamal-edine.mrabet@ofppt.ma</t>
  </si>
  <si>
    <t>MRABET</t>
  </si>
  <si>
    <t>JAMAL EDINE</t>
  </si>
  <si>
    <t>CIN_39</t>
  </si>
  <si>
    <t>Matricule_12</t>
  </si>
  <si>
    <t>SAIDI</t>
  </si>
  <si>
    <t>AHMED</t>
  </si>
  <si>
    <t>CIN_40</t>
  </si>
  <si>
    <t>Matricule_13</t>
  </si>
  <si>
    <t>mohamed.ben-ahmed@ofppt.ma</t>
  </si>
  <si>
    <t>BEN AHMED</t>
  </si>
  <si>
    <t>MOHAMED</t>
  </si>
  <si>
    <t>CIN_41</t>
  </si>
  <si>
    <t>RESEAU</t>
  </si>
  <si>
    <t>bouchra.samadi@ofppt.ma</t>
  </si>
  <si>
    <t>anass.bouybanin@ofppt.ma</t>
  </si>
  <si>
    <t>INFOGRAPHIE</t>
  </si>
  <si>
    <t>DEVELOPPEMENT</t>
  </si>
  <si>
    <t>fouad.es-sarraj@ofppt.ma</t>
  </si>
  <si>
    <t>Français</t>
  </si>
  <si>
    <t>meryem.sandi@ofppt.ma</t>
  </si>
  <si>
    <t>abderrahim.bada@ofppt.ma</t>
  </si>
  <si>
    <t>assia.ziane@ofppt.ma</t>
  </si>
  <si>
    <t>ARABE</t>
  </si>
  <si>
    <t>ANGLAIS</t>
  </si>
  <si>
    <t>othman.gueddali@ofppt.ma</t>
  </si>
  <si>
    <t>abdellah.zokri@ofppt.ma</t>
  </si>
  <si>
    <t>jihane.hajjaj@ofppt.ma</t>
  </si>
  <si>
    <t>samir.auragh@ofppt.ma</t>
  </si>
  <si>
    <t>safae.jmoula@ofppt.ma</t>
  </si>
  <si>
    <t>sanae.moumni@ofppt.ma</t>
  </si>
  <si>
    <t>youssef.azizi@ofppt.ma</t>
  </si>
  <si>
    <t>MULTIMEDIA</t>
  </si>
  <si>
    <t>abdelali.rhazouani@ofppt.ma</t>
  </si>
  <si>
    <t>saad.alilou@ofppt.ma</t>
  </si>
  <si>
    <t>BUREAUTIQUE</t>
  </si>
  <si>
    <t>amal.riad@ofppt.ma</t>
  </si>
  <si>
    <t>laila.harrak@ofppt.ma</t>
  </si>
  <si>
    <t>Gestion</t>
  </si>
  <si>
    <t>hasnae.nasser@ofppt.ma</t>
  </si>
  <si>
    <t>hcham.lassiri@ofppt.ma</t>
  </si>
  <si>
    <t>abdellah.khairouni@ofppt.ma</t>
  </si>
  <si>
    <t>anass.outair@ofppt.ma</t>
  </si>
  <si>
    <t>aziz.mahboub@ofppt.ma</t>
  </si>
  <si>
    <t>samir.allach@ofppt.ma</t>
  </si>
  <si>
    <t>ahmed.saidi@ofppt.ma</t>
  </si>
  <si>
    <t>Code Formateur Nom_Prénom</t>
  </si>
  <si>
    <t>Référence_Nom_Prénom</t>
  </si>
  <si>
    <t>Nom et Prénom</t>
  </si>
  <si>
    <t>ELMASOUDIABDELOUAHAB</t>
  </si>
  <si>
    <t>ELOUHABIMOUNIR</t>
  </si>
  <si>
    <t>ELKHALOUIFIRDAWS</t>
  </si>
  <si>
    <t>ELGUEDALIOTHMANE</t>
  </si>
  <si>
    <t>ELMASOUDIABELOUAHAB</t>
  </si>
  <si>
    <t>Data_Ismontic</t>
  </si>
  <si>
    <t>Matrice</t>
  </si>
  <si>
    <t>NB_Car</t>
  </si>
  <si>
    <t>ELKHALOUIFERDAOUS</t>
  </si>
  <si>
    <t>GUEDDALIOTHMAN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</si>
</sst>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29">
    <xf numFmtId="0" fontId="0" fillId="0" borderId="0" xfId="0" applyNumberFormat="1" applyFill="1" applyAlignment="1" applyProtection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2" xfId="0" applyBorder="1"/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3" fillId="3" borderId="2" xfId="0" applyFont="1" applyFill="1" applyBorder="1"/>
    <xf numFmtId="0" fontId="3" fillId="3" borderId="2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3" fillId="3" borderId="3" xfId="0" applyNumberFormat="1" applyFont="1" applyFill="1" applyBorder="1" applyAlignment="1" applyProtection="1"/>
    <xf numFmtId="0" fontId="3" fillId="3" borderId="3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/>
    </xf>
    <xf numFmtId="0" fontId="0" fillId="0" borderId="2" xfId="0" applyNumberFormat="1" applyFill="1" applyBorder="1" applyAlignment="1" applyProtection="1">
      <alignment horizontal="left"/>
    </xf>
    <xf numFmtId="0" fontId="4" fillId="0" borderId="2" xfId="1" applyNumberFormat="1" applyFill="1" applyBorder="1" applyAlignment="1" applyProtection="1"/>
    <xf numFmtId="0" fontId="2" fillId="3" borderId="2" xfId="0" applyNumberFormat="1" applyFont="1" applyFill="1" applyBorder="1" applyAlignment="1" applyProtection="1"/>
    <xf numFmtId="0" fontId="2" fillId="3" borderId="2" xfId="0" applyNumberFormat="1" applyFont="1" applyFill="1" applyBorder="1" applyAlignment="1" applyProtection="1">
      <alignment horizontal="left"/>
    </xf>
    <xf numFmtId="0" fontId="2" fillId="3" borderId="2" xfId="0" applyNumberFormat="1" applyFont="1" applyFill="1" applyBorder="1" applyAlignment="1" applyProtection="1">
      <alignment horizontal="center"/>
    </xf>
    <xf numFmtId="0" fontId="2" fillId="3" borderId="3" xfId="0" applyNumberFormat="1" applyFont="1" applyFill="1" applyBorder="1" applyAlignment="1" applyProtection="1"/>
    <xf numFmtId="0" fontId="0" fillId="4" borderId="2" xfId="0" applyNumberFormat="1" applyFill="1" applyBorder="1" applyAlignment="1" applyProtection="1"/>
    <xf numFmtId="0" fontId="0" fillId="4" borderId="0" xfId="0" applyNumberFormat="1" applyFill="1" applyAlignment="1" applyProtection="1"/>
    <xf numFmtId="0" fontId="2" fillId="0" borderId="3" xfId="0" applyNumberFormat="1" applyFont="1" applyFill="1" applyBorder="1" applyAlignment="1" applyProtection="1"/>
  </cellXfs>
  <cellStyles count="2">
    <cellStyle name="Lien hypertexte" xfId="1" builtinId="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Style de tableau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59" totalsRowShown="0">
  <autoFilter ref="A1:G359"/>
  <tableColumns count="7">
    <tableColumn id="1" name="Planning"/>
    <tableColumn id="11" name="Date début planning" dataDxfId="2"/>
    <tableColumn id="2" name="Affectation"/>
    <tableColumn id="3" name="Jour" dataDxfId="1">
      <calculatedColumnFormula>'Ismotic-Data_Extract'!B2</calculatedColumnFormula>
    </tableColumn>
    <tableColumn id="4" name="Numéro de la séance" dataDxfId="3">
      <calculatedColumnFormula>'Ismotic-Data_Extract'!C2</calculatedColumnFormula>
    </tableColumn>
    <tableColumn id="5" name="Salle" dataDxfId="4">
      <calculatedColumnFormula>'Ismotic-Data'!A2</calculatedColumnFormula>
    </tableColumn>
    <tableColumn id="7" name="Réfé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53" totalsRowShown="0">
  <autoFilter ref="A1:G53"/>
  <tableColumns count="7">
    <tableColumn id="6" name="Code"/>
    <tableColumn id="3" name="Type de formation"/>
    <tableColumn id="8" name="Filière"/>
    <tableColumn id="9" name="Référence"/>
    <tableColumn id="2" name="Année de formation"/>
    <tableColumn id="4" name="Année d'étude" dataDxfId="0"/>
    <tableColumn id="5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"/>
  <sheetViews>
    <sheetView workbookViewId="0">
      <selection activeCell="C1" sqref="C1"/>
    </sheetView>
  </sheetViews>
  <sheetFormatPr baseColWidth="10" defaultRowHeight="15" x14ac:dyDescent="0.25"/>
  <cols>
    <col min="1" max="1" width="13.42578125" customWidth="1"/>
    <col min="2" max="2" width="21.42578125" style="10" customWidth="1"/>
    <col min="3" max="3" width="17.28515625" customWidth="1"/>
    <col min="4" max="4" width="13.28515625" customWidth="1"/>
    <col min="5" max="5" width="21.85546875" customWidth="1"/>
    <col min="6" max="6" width="10.28515625" customWidth="1"/>
    <col min="7" max="7" width="14.5703125" customWidth="1"/>
  </cols>
  <sheetData>
    <row r="1" spans="1:7" x14ac:dyDescent="0.25">
      <c r="A1" t="s">
        <v>0</v>
      </c>
      <c r="B1" s="10" t="s">
        <v>205</v>
      </c>
      <c r="C1" t="s">
        <v>203</v>
      </c>
      <c r="D1" t="s">
        <v>1</v>
      </c>
      <c r="E1" t="s">
        <v>2</v>
      </c>
      <c r="F1" t="s">
        <v>3</v>
      </c>
      <c r="G1" t="s">
        <v>204</v>
      </c>
    </row>
    <row r="2" spans="1:7" x14ac:dyDescent="0.25">
      <c r="B2" s="11">
        <v>43332</v>
      </c>
      <c r="D2" t="str">
        <f>'Ismotic-Data_Extract'!B2</f>
        <v>LUNDI</v>
      </c>
      <c r="E2" t="str">
        <f>'Ismotic-Data_Extract'!C2</f>
        <v>S1</v>
      </c>
      <c r="F2" t="str">
        <f>'Ismotic-Data'!A2</f>
        <v>SEM2</v>
      </c>
    </row>
    <row r="3" spans="1:7" x14ac:dyDescent="0.25">
      <c r="B3" s="11">
        <v>43332</v>
      </c>
      <c r="D3" t="str">
        <f>'Ismotic-Data_Extract'!B3</f>
        <v>LUNDI</v>
      </c>
      <c r="E3" t="str">
        <f>'Ismotic-Data_Extract'!C3</f>
        <v>S1</v>
      </c>
      <c r="F3" t="str">
        <f>'Ismotic-Data'!A3</f>
        <v>WIFI</v>
      </c>
    </row>
    <row r="4" spans="1:7" x14ac:dyDescent="0.25">
      <c r="B4" s="11">
        <v>43332</v>
      </c>
      <c r="D4" t="str">
        <f>'Ismotic-Data_Extract'!B4</f>
        <v>LUNDI</v>
      </c>
      <c r="E4" t="str">
        <f>'Ismotic-Data_Extract'!C4</f>
        <v>S1</v>
      </c>
      <c r="F4" t="str">
        <f>'Ismotic-Data'!A4</f>
        <v>CBR ETG</v>
      </c>
    </row>
    <row r="5" spans="1:7" x14ac:dyDescent="0.25">
      <c r="B5" s="11">
        <v>43332</v>
      </c>
      <c r="D5" t="str">
        <f>'Ismotic-Data_Extract'!B5</f>
        <v>LUNDI</v>
      </c>
      <c r="E5" t="str">
        <f>'Ismotic-Data_Extract'!C5</f>
        <v>S1</v>
      </c>
      <c r="F5" t="str">
        <f>'Ismotic-Data'!A5</f>
        <v>COURS1</v>
      </c>
    </row>
    <row r="6" spans="1:7" x14ac:dyDescent="0.25">
      <c r="B6" s="11">
        <v>43332</v>
      </c>
      <c r="D6" t="str">
        <f>'Ismotic-Data_Extract'!B6</f>
        <v>LUNDI</v>
      </c>
      <c r="E6" t="str">
        <f>'Ismotic-Data_Extract'!C6</f>
        <v>S1</v>
      </c>
      <c r="F6" t="str">
        <f>'Ismotic-Data'!A6</f>
        <v>CA</v>
      </c>
    </row>
    <row r="7" spans="1:7" x14ac:dyDescent="0.25">
      <c r="B7" s="11">
        <v>43332</v>
      </c>
      <c r="D7" t="str">
        <f>'Ismotic-Data_Extract'!B7</f>
        <v>LUNDI</v>
      </c>
      <c r="E7" t="str">
        <f>'Ismotic-Data_Extract'!C7</f>
        <v>S1</v>
      </c>
      <c r="F7" t="str">
        <f>'Ismotic-Data'!A7</f>
        <v>SEM1</v>
      </c>
    </row>
    <row r="8" spans="1:7" x14ac:dyDescent="0.25">
      <c r="B8" s="11">
        <v>43332</v>
      </c>
      <c r="D8" t="str">
        <f>'Ismotic-Data_Extract'!B8</f>
        <v>LUNDI</v>
      </c>
      <c r="E8" t="str">
        <f>'Ismotic-Data_Extract'!C8</f>
        <v>S1</v>
      </c>
      <c r="F8" t="str">
        <f>'Ismotic-Data'!A8</f>
        <v>LABO1</v>
      </c>
    </row>
    <row r="9" spans="1:7" x14ac:dyDescent="0.25">
      <c r="B9" s="11">
        <v>43332</v>
      </c>
      <c r="D9" t="str">
        <f>'Ismotic-Data_Extract'!B9</f>
        <v>LUNDI</v>
      </c>
      <c r="E9" t="str">
        <f>'Ismotic-Data_Extract'!C9</f>
        <v>S1</v>
      </c>
      <c r="F9" t="str">
        <f>'Ismotic-Data'!A9</f>
        <v>TP5</v>
      </c>
    </row>
    <row r="10" spans="1:7" x14ac:dyDescent="0.25">
      <c r="D10" t="str">
        <f>'Ismotic-Data_Extract'!B10</f>
        <v>LUNDI</v>
      </c>
      <c r="E10" t="str">
        <f>'Ismotic-Data_Extract'!C10</f>
        <v>S1</v>
      </c>
      <c r="F10" t="str">
        <f>'Ismotic-Data'!A10</f>
        <v>TP7</v>
      </c>
    </row>
    <row r="11" spans="1:7" x14ac:dyDescent="0.25">
      <c r="D11" t="str">
        <f>'Ismotic-Data_Extract'!B11</f>
        <v>LUNDI</v>
      </c>
      <c r="E11" t="str">
        <f>'Ismotic-Data_Extract'!C11</f>
        <v>S1</v>
      </c>
      <c r="F11" t="str">
        <f>'Ismotic-Data'!A11</f>
        <v>COURS2</v>
      </c>
    </row>
    <row r="12" spans="1:7" x14ac:dyDescent="0.25">
      <c r="D12" t="str">
        <f>'Ismotic-Data_Extract'!B12</f>
        <v>LUNDI</v>
      </c>
      <c r="E12" t="str">
        <f>'Ismotic-Data_Extract'!C12</f>
        <v>S1</v>
      </c>
      <c r="F12" t="str">
        <f>'Ismotic-Data'!A12</f>
        <v>TP1</v>
      </c>
    </row>
    <row r="13" spans="1:7" x14ac:dyDescent="0.25">
      <c r="D13" t="str">
        <f>'Ismotic-Data_Extract'!B13</f>
        <v>LUNDI</v>
      </c>
      <c r="E13" t="str">
        <f>'Ismotic-Data_Extract'!C13</f>
        <v>S1</v>
      </c>
      <c r="F13" t="str">
        <f>'Ismotic-Data'!A13</f>
        <v>COURS4</v>
      </c>
    </row>
    <row r="14" spans="1:7" x14ac:dyDescent="0.25">
      <c r="D14" t="str">
        <f>'Ismotic-Data_Extract'!B14</f>
        <v>LUNDI</v>
      </c>
      <c r="E14" t="str">
        <f>'Ismotic-Data_Extract'!C14</f>
        <v>S1</v>
      </c>
      <c r="F14" t="str">
        <f>'Ismotic-Data'!A14</f>
        <v>TP2</v>
      </c>
    </row>
    <row r="15" spans="1:7" x14ac:dyDescent="0.25">
      <c r="D15" t="str">
        <f>'Ismotic-Data_Extract'!B15</f>
        <v>LUNDI</v>
      </c>
      <c r="E15" t="str">
        <f>'Ismotic-Data_Extract'!C15</f>
        <v>S1</v>
      </c>
      <c r="F15" t="str">
        <f>'Ismotic-Data'!A15</f>
        <v>TP3</v>
      </c>
    </row>
    <row r="16" spans="1:7" x14ac:dyDescent="0.25">
      <c r="D16" t="str">
        <f>'Ismotic-Data_Extract'!B16</f>
        <v>LUNDI</v>
      </c>
      <c r="E16" t="str">
        <f>'Ismotic-Data_Extract'!C16</f>
        <v>S1</v>
      </c>
      <c r="F16" t="str">
        <f>'Ismotic-Data'!A16</f>
        <v>CBRRDC</v>
      </c>
    </row>
    <row r="17" spans="4:6" x14ac:dyDescent="0.25">
      <c r="D17" t="str">
        <f>'Ismotic-Data_Extract'!B17</f>
        <v>LUNDI</v>
      </c>
      <c r="E17" t="str">
        <f>'Ismotic-Data_Extract'!C17</f>
        <v>S2</v>
      </c>
      <c r="F17" t="str">
        <f>'Ismotic-Data'!A17</f>
        <v>SEM2</v>
      </c>
    </row>
    <row r="18" spans="4:6" x14ac:dyDescent="0.25">
      <c r="D18" t="str">
        <f>'Ismotic-Data_Extract'!B18</f>
        <v>LUNDI</v>
      </c>
      <c r="E18" t="str">
        <f>'Ismotic-Data_Extract'!C18</f>
        <v>S2</v>
      </c>
      <c r="F18" t="str">
        <f>'Ismotic-Data'!A18</f>
        <v>TP1</v>
      </c>
    </row>
    <row r="19" spans="4:6" x14ac:dyDescent="0.25">
      <c r="D19" t="str">
        <f>'Ismotic-Data_Extract'!B19</f>
        <v>LUNDI</v>
      </c>
      <c r="E19" t="str">
        <f>'Ismotic-Data_Extract'!C19</f>
        <v>S2</v>
      </c>
      <c r="F19" t="str">
        <f>'Ismotic-Data'!A19</f>
        <v>COURS1</v>
      </c>
    </row>
    <row r="20" spans="4:6" x14ac:dyDescent="0.25">
      <c r="D20" t="str">
        <f>'Ismotic-Data_Extract'!B20</f>
        <v>LUNDI</v>
      </c>
      <c r="E20" t="str">
        <f>'Ismotic-Data_Extract'!C20</f>
        <v>S2</v>
      </c>
      <c r="F20" t="str">
        <f>'Ismotic-Data'!A20</f>
        <v>CBR ETG</v>
      </c>
    </row>
    <row r="21" spans="4:6" x14ac:dyDescent="0.25">
      <c r="D21" t="str">
        <f>'Ismotic-Data_Extract'!B21</f>
        <v>LUNDI</v>
      </c>
      <c r="E21" t="str">
        <f>'Ismotic-Data_Extract'!C21</f>
        <v>S2</v>
      </c>
      <c r="F21" t="str">
        <f>'Ismotic-Data'!A21</f>
        <v>SEM1</v>
      </c>
    </row>
    <row r="22" spans="4:6" x14ac:dyDescent="0.25">
      <c r="D22" t="str">
        <f>'Ismotic-Data_Extract'!B22</f>
        <v>LUNDI</v>
      </c>
      <c r="E22" t="str">
        <f>'Ismotic-Data_Extract'!C22</f>
        <v>S2</v>
      </c>
      <c r="F22" t="str">
        <f>'Ismotic-Data'!A22</f>
        <v>CA</v>
      </c>
    </row>
    <row r="23" spans="4:6" x14ac:dyDescent="0.25">
      <c r="D23" t="str">
        <f>'Ismotic-Data_Extract'!B23</f>
        <v>LUNDI</v>
      </c>
      <c r="E23" t="str">
        <f>'Ismotic-Data_Extract'!C23</f>
        <v>S2</v>
      </c>
      <c r="F23" t="str">
        <f>'Ismotic-Data'!A23</f>
        <v>TP5</v>
      </c>
    </row>
    <row r="24" spans="4:6" x14ac:dyDescent="0.25">
      <c r="D24" t="str">
        <f>'Ismotic-Data_Extract'!B24</f>
        <v>LUNDI</v>
      </c>
      <c r="E24" t="str">
        <f>'Ismotic-Data_Extract'!C24</f>
        <v>S2</v>
      </c>
      <c r="F24" t="str">
        <f>'Ismotic-Data'!A24</f>
        <v>COURS4</v>
      </c>
    </row>
    <row r="25" spans="4:6" x14ac:dyDescent="0.25">
      <c r="D25" t="str">
        <f>'Ismotic-Data_Extract'!B25</f>
        <v>LUNDI</v>
      </c>
      <c r="E25" t="str">
        <f>'Ismotic-Data_Extract'!C25</f>
        <v>S2</v>
      </c>
      <c r="F25" t="str">
        <f>'Ismotic-Data'!A25</f>
        <v>COURS2</v>
      </c>
    </row>
    <row r="26" spans="4:6" x14ac:dyDescent="0.25">
      <c r="D26" t="str">
        <f>'Ismotic-Data_Extract'!B26</f>
        <v>LUNDI</v>
      </c>
      <c r="E26" t="str">
        <f>'Ismotic-Data_Extract'!C26</f>
        <v>S2</v>
      </c>
      <c r="F26" t="str">
        <f>'Ismotic-Data'!A26</f>
        <v>LABO1</v>
      </c>
    </row>
    <row r="27" spans="4:6" x14ac:dyDescent="0.25">
      <c r="D27" t="str">
        <f>'Ismotic-Data_Extract'!B27</f>
        <v>LUNDI</v>
      </c>
      <c r="E27" t="str">
        <f>'Ismotic-Data_Extract'!C27</f>
        <v>S2</v>
      </c>
      <c r="F27" t="str">
        <f>'Ismotic-Data'!A27</f>
        <v>TP2</v>
      </c>
    </row>
    <row r="28" spans="4:6" x14ac:dyDescent="0.25">
      <c r="D28" t="str">
        <f>'Ismotic-Data_Extract'!B28</f>
        <v>LUNDI</v>
      </c>
      <c r="E28" t="str">
        <f>'Ismotic-Data_Extract'!C28</f>
        <v>S2</v>
      </c>
      <c r="F28" t="str">
        <f>'Ismotic-Data'!A28</f>
        <v>WIFI</v>
      </c>
    </row>
    <row r="29" spans="4:6" x14ac:dyDescent="0.25">
      <c r="D29" t="str">
        <f>'Ismotic-Data_Extract'!B29</f>
        <v>LUNDI</v>
      </c>
      <c r="E29" t="str">
        <f>'Ismotic-Data_Extract'!C29</f>
        <v>S2</v>
      </c>
      <c r="F29" t="str">
        <f>'Ismotic-Data'!A29</f>
        <v>TP7</v>
      </c>
    </row>
    <row r="30" spans="4:6" x14ac:dyDescent="0.25">
      <c r="D30" t="str">
        <f>'Ismotic-Data_Extract'!B30</f>
        <v>LUNDI</v>
      </c>
      <c r="E30" t="str">
        <f>'Ismotic-Data_Extract'!C30</f>
        <v>S2</v>
      </c>
      <c r="F30" t="str">
        <f>'Ismotic-Data'!A30</f>
        <v>COURS3</v>
      </c>
    </row>
    <row r="31" spans="4:6" x14ac:dyDescent="0.25">
      <c r="D31" t="str">
        <f>'Ismotic-Data_Extract'!B31</f>
        <v>LUNDI</v>
      </c>
      <c r="E31" t="str">
        <f>'Ismotic-Data_Extract'!C31</f>
        <v>S2</v>
      </c>
      <c r="F31" t="str">
        <f>'Ismotic-Data'!A31</f>
        <v>TP3</v>
      </c>
    </row>
    <row r="32" spans="4:6" x14ac:dyDescent="0.25">
      <c r="D32" t="str">
        <f>'Ismotic-Data_Extract'!B32</f>
        <v>LUNDI</v>
      </c>
      <c r="E32" t="str">
        <f>'Ismotic-Data_Extract'!C32</f>
        <v>S2</v>
      </c>
      <c r="F32" t="str">
        <f>'Ismotic-Data'!A32</f>
        <v>CBRRDC</v>
      </c>
    </row>
    <row r="33" spans="4:6" x14ac:dyDescent="0.25">
      <c r="D33" t="str">
        <f>'Ismotic-Data_Extract'!B33</f>
        <v>LUNDI</v>
      </c>
      <c r="E33" t="str">
        <f>'Ismotic-Data_Extract'!C33</f>
        <v>S3</v>
      </c>
      <c r="F33" t="str">
        <f>'Ismotic-Data'!A33</f>
        <v>LABO1</v>
      </c>
    </row>
    <row r="34" spans="4:6" x14ac:dyDescent="0.25">
      <c r="D34" t="str">
        <f>'Ismotic-Data_Extract'!B34</f>
        <v>LUNDI</v>
      </c>
      <c r="E34" t="str">
        <f>'Ismotic-Data_Extract'!C34</f>
        <v>S3</v>
      </c>
      <c r="F34" t="str">
        <f>'Ismotic-Data'!A34</f>
        <v>TP2</v>
      </c>
    </row>
    <row r="35" spans="4:6" x14ac:dyDescent="0.25">
      <c r="D35" t="str">
        <f>'Ismotic-Data_Extract'!B35</f>
        <v>LUNDI</v>
      </c>
      <c r="E35" t="str">
        <f>'Ismotic-Data_Extract'!C35</f>
        <v>S3</v>
      </c>
      <c r="F35" t="str">
        <f>'Ismotic-Data'!A35</f>
        <v>COURS4</v>
      </c>
    </row>
    <row r="36" spans="4:6" x14ac:dyDescent="0.25">
      <c r="D36" t="str">
        <f>'Ismotic-Data_Extract'!B36</f>
        <v>LUNDI</v>
      </c>
      <c r="E36" t="str">
        <f>'Ismotic-Data_Extract'!C36</f>
        <v>S3</v>
      </c>
      <c r="F36" t="str">
        <f>'Ismotic-Data'!A36</f>
        <v>CA</v>
      </c>
    </row>
    <row r="37" spans="4:6" x14ac:dyDescent="0.25">
      <c r="D37" t="str">
        <f>'Ismotic-Data_Extract'!B37</f>
        <v>LUNDI</v>
      </c>
      <c r="E37" t="str">
        <f>'Ismotic-Data_Extract'!C37</f>
        <v>S3</v>
      </c>
      <c r="F37" t="str">
        <f>'Ismotic-Data'!A37</f>
        <v>COURS1</v>
      </c>
    </row>
    <row r="38" spans="4:6" x14ac:dyDescent="0.25">
      <c r="D38" t="str">
        <f>'Ismotic-Data_Extract'!B38</f>
        <v>LUNDI</v>
      </c>
      <c r="E38" t="str">
        <f>'Ismotic-Data_Extract'!C38</f>
        <v>S3</v>
      </c>
      <c r="F38" t="str">
        <f>'Ismotic-Data'!A38</f>
        <v>SEM1</v>
      </c>
    </row>
    <row r="39" spans="4:6" x14ac:dyDescent="0.25">
      <c r="D39" t="str">
        <f>'Ismotic-Data_Extract'!B39</f>
        <v>LUNDI</v>
      </c>
      <c r="E39" t="str">
        <f>'Ismotic-Data_Extract'!C39</f>
        <v>S3</v>
      </c>
      <c r="F39" t="str">
        <f>'Ismotic-Data'!A39</f>
        <v>TP4</v>
      </c>
    </row>
    <row r="40" spans="4:6" x14ac:dyDescent="0.25">
      <c r="D40" t="str">
        <f>'Ismotic-Data_Extract'!B40</f>
        <v>LUNDI</v>
      </c>
      <c r="E40" t="str">
        <f>'Ismotic-Data_Extract'!C40</f>
        <v>S3</v>
      </c>
      <c r="F40" t="str">
        <f>'Ismotic-Data'!A40</f>
        <v>COURS3</v>
      </c>
    </row>
    <row r="41" spans="4:6" x14ac:dyDescent="0.25">
      <c r="D41" t="str">
        <f>'Ismotic-Data_Extract'!B41</f>
        <v>LUNDI</v>
      </c>
      <c r="E41" t="str">
        <f>'Ismotic-Data_Extract'!C41</f>
        <v>S3</v>
      </c>
      <c r="F41" t="str">
        <f>'Ismotic-Data'!A41</f>
        <v>COURS2</v>
      </c>
    </row>
    <row r="42" spans="4:6" x14ac:dyDescent="0.25">
      <c r="D42" t="str">
        <f>'Ismotic-Data_Extract'!B42</f>
        <v>LUNDI</v>
      </c>
      <c r="E42" t="str">
        <f>'Ismotic-Data_Extract'!C42</f>
        <v>S3</v>
      </c>
      <c r="F42" t="str">
        <f>'Ismotic-Data'!A42</f>
        <v>SEM2</v>
      </c>
    </row>
    <row r="43" spans="4:6" x14ac:dyDescent="0.25">
      <c r="D43" t="str">
        <f>'Ismotic-Data_Extract'!B43</f>
        <v>LUNDI</v>
      </c>
      <c r="E43" t="str">
        <f>'Ismotic-Data_Extract'!C43</f>
        <v>S3</v>
      </c>
      <c r="F43" t="str">
        <f>'Ismotic-Data'!A43</f>
        <v>TP5</v>
      </c>
    </row>
    <row r="44" spans="4:6" x14ac:dyDescent="0.25">
      <c r="D44" t="str">
        <f>'Ismotic-Data_Extract'!B44</f>
        <v>LUNDI</v>
      </c>
      <c r="E44" t="str">
        <f>'Ismotic-Data_Extract'!C44</f>
        <v>S3</v>
      </c>
      <c r="F44" t="str">
        <f>'Ismotic-Data'!A44</f>
        <v>TP3</v>
      </c>
    </row>
    <row r="45" spans="4:6" x14ac:dyDescent="0.25">
      <c r="D45" t="str">
        <f>'Ismotic-Data_Extract'!B45</f>
        <v>LUNDI</v>
      </c>
      <c r="E45" t="str">
        <f>'Ismotic-Data_Extract'!C45</f>
        <v>S3</v>
      </c>
      <c r="F45" t="str">
        <f>'Ismotic-Data'!A45</f>
        <v>TP7</v>
      </c>
    </row>
    <row r="46" spans="4:6" x14ac:dyDescent="0.25">
      <c r="D46" t="str">
        <f>'Ismotic-Data_Extract'!B46</f>
        <v>LUNDI</v>
      </c>
      <c r="E46" t="str">
        <f>'Ismotic-Data_Extract'!C46</f>
        <v>S3</v>
      </c>
      <c r="F46" t="str">
        <f>'Ismotic-Data'!A46</f>
        <v>TP1</v>
      </c>
    </row>
    <row r="47" spans="4:6" x14ac:dyDescent="0.25">
      <c r="D47" t="str">
        <f>'Ismotic-Data_Extract'!B47</f>
        <v>LUNDI</v>
      </c>
      <c r="E47" t="str">
        <f>'Ismotic-Data_Extract'!C47</f>
        <v>S3</v>
      </c>
      <c r="F47" t="str">
        <f>'Ismotic-Data'!A47</f>
        <v>WIFI</v>
      </c>
    </row>
    <row r="48" spans="4:6" x14ac:dyDescent="0.25">
      <c r="D48" t="str">
        <f>'Ismotic-Data_Extract'!B48</f>
        <v>LUNDI</v>
      </c>
      <c r="E48" t="str">
        <f>'Ismotic-Data_Extract'!C48</f>
        <v>S3</v>
      </c>
      <c r="F48" t="str">
        <f>'Ismotic-Data'!A48</f>
        <v>CBRRDC</v>
      </c>
    </row>
    <row r="49" spans="4:6" x14ac:dyDescent="0.25">
      <c r="D49" t="str">
        <f>'Ismotic-Data_Extract'!B49</f>
        <v>LUNDI</v>
      </c>
      <c r="E49" t="str">
        <f>'Ismotic-Data_Extract'!C49</f>
        <v>S3</v>
      </c>
      <c r="F49" t="str">
        <f>'Ismotic-Data'!A49</f>
        <v>COURS5</v>
      </c>
    </row>
    <row r="50" spans="4:6" x14ac:dyDescent="0.25">
      <c r="D50" t="str">
        <f>'Ismotic-Data_Extract'!B50</f>
        <v>LUNDI</v>
      </c>
      <c r="E50" t="str">
        <f>'Ismotic-Data_Extract'!C50</f>
        <v>S4</v>
      </c>
      <c r="F50" t="str">
        <f>'Ismotic-Data'!A50</f>
        <v>TP1</v>
      </c>
    </row>
    <row r="51" spans="4:6" x14ac:dyDescent="0.25">
      <c r="D51" t="str">
        <f>'Ismotic-Data_Extract'!B51</f>
        <v>LUNDI</v>
      </c>
      <c r="E51" t="str">
        <f>'Ismotic-Data_Extract'!C51</f>
        <v>S4</v>
      </c>
      <c r="F51" t="str">
        <f>'Ismotic-Data'!A51</f>
        <v>TP2</v>
      </c>
    </row>
    <row r="52" spans="4:6" x14ac:dyDescent="0.25">
      <c r="D52" t="str">
        <f>'Ismotic-Data_Extract'!B52</f>
        <v>LUNDI</v>
      </c>
      <c r="E52" t="str">
        <f>'Ismotic-Data_Extract'!C52</f>
        <v>S4</v>
      </c>
      <c r="F52" t="str">
        <f>'Ismotic-Data'!A52</f>
        <v>COURS4</v>
      </c>
    </row>
    <row r="53" spans="4:6" x14ac:dyDescent="0.25">
      <c r="D53" t="str">
        <f>'Ismotic-Data_Extract'!B53</f>
        <v>LUNDI</v>
      </c>
      <c r="E53" t="str">
        <f>'Ismotic-Data_Extract'!C53</f>
        <v>S4</v>
      </c>
      <c r="F53" t="str">
        <f>'Ismotic-Data'!A53</f>
        <v>TP3</v>
      </c>
    </row>
    <row r="54" spans="4:6" x14ac:dyDescent="0.25">
      <c r="D54" t="str">
        <f>'Ismotic-Data_Extract'!B54</f>
        <v>LUNDI</v>
      </c>
      <c r="E54" t="str">
        <f>'Ismotic-Data_Extract'!C54</f>
        <v>S4</v>
      </c>
      <c r="F54" t="str">
        <f>'Ismotic-Data'!A54</f>
        <v>SEM2</v>
      </c>
    </row>
    <row r="55" spans="4:6" x14ac:dyDescent="0.25">
      <c r="D55" t="str">
        <f>'Ismotic-Data_Extract'!B55</f>
        <v>LUNDI</v>
      </c>
      <c r="E55" t="str">
        <f>'Ismotic-Data_Extract'!C55</f>
        <v>S4</v>
      </c>
      <c r="F55" t="str">
        <f>'Ismotic-Data'!A55</f>
        <v>CA</v>
      </c>
    </row>
    <row r="56" spans="4:6" x14ac:dyDescent="0.25">
      <c r="D56" t="str">
        <f>'Ismotic-Data_Extract'!B56</f>
        <v>LUNDI</v>
      </c>
      <c r="E56" t="str">
        <f>'Ismotic-Data_Extract'!C56</f>
        <v>S4</v>
      </c>
      <c r="F56" t="str">
        <f>'Ismotic-Data'!A56</f>
        <v>COURS3</v>
      </c>
    </row>
    <row r="57" spans="4:6" x14ac:dyDescent="0.25">
      <c r="D57" t="str">
        <f>'Ismotic-Data_Extract'!B57</f>
        <v>LUNDI</v>
      </c>
      <c r="E57" t="str">
        <f>'Ismotic-Data_Extract'!C57</f>
        <v>S4</v>
      </c>
      <c r="F57" t="str">
        <f>'Ismotic-Data'!A57</f>
        <v>COURS5</v>
      </c>
    </row>
    <row r="58" spans="4:6" x14ac:dyDescent="0.25">
      <c r="D58" t="str">
        <f>'Ismotic-Data_Extract'!B58</f>
        <v>LUNDI</v>
      </c>
      <c r="E58" t="str">
        <f>'Ismotic-Data_Extract'!C58</f>
        <v>S4</v>
      </c>
      <c r="F58" t="str">
        <f>'Ismotic-Data'!A58</f>
        <v>TP4</v>
      </c>
    </row>
    <row r="59" spans="4:6" x14ac:dyDescent="0.25">
      <c r="D59" t="str">
        <f>'Ismotic-Data_Extract'!B59</f>
        <v>LUNDI</v>
      </c>
      <c r="E59" t="str">
        <f>'Ismotic-Data_Extract'!C59</f>
        <v>S4</v>
      </c>
      <c r="F59" t="str">
        <f>'Ismotic-Data'!A59</f>
        <v>TP5</v>
      </c>
    </row>
    <row r="60" spans="4:6" x14ac:dyDescent="0.25">
      <c r="D60" t="str">
        <f>'Ismotic-Data_Extract'!B60</f>
        <v>LUNDI</v>
      </c>
      <c r="E60" t="str">
        <f>'Ismotic-Data_Extract'!C60</f>
        <v>S4</v>
      </c>
      <c r="F60" t="str">
        <f>'Ismotic-Data'!A60</f>
        <v>CBRRDC</v>
      </c>
    </row>
    <row r="61" spans="4:6" x14ac:dyDescent="0.25">
      <c r="D61" t="str">
        <f>'Ismotic-Data_Extract'!B61</f>
        <v>LUNDI</v>
      </c>
      <c r="E61" t="str">
        <f>'Ismotic-Data_Extract'!C61</f>
        <v>S4</v>
      </c>
      <c r="F61" t="str">
        <f>'Ismotic-Data'!A61</f>
        <v>COURS2</v>
      </c>
    </row>
    <row r="62" spans="4:6" x14ac:dyDescent="0.25">
      <c r="D62" t="str">
        <f>'Ismotic-Data_Extract'!B62</f>
        <v>LUNDI</v>
      </c>
      <c r="E62" t="str">
        <f>'Ismotic-Data_Extract'!C62</f>
        <v>S4</v>
      </c>
      <c r="F62" t="str">
        <f>'Ismotic-Data'!A62</f>
        <v>LABO1</v>
      </c>
    </row>
    <row r="63" spans="4:6" x14ac:dyDescent="0.25">
      <c r="D63" t="str">
        <f>'Ismotic-Data_Extract'!B63</f>
        <v>LUNDI</v>
      </c>
      <c r="E63" t="str">
        <f>'Ismotic-Data_Extract'!C63</f>
        <v>S4</v>
      </c>
      <c r="F63" t="str">
        <f>'Ismotic-Data'!A63</f>
        <v>WIFI</v>
      </c>
    </row>
    <row r="64" spans="4:6" x14ac:dyDescent="0.25">
      <c r="D64" t="str">
        <f>'Ismotic-Data_Extract'!B64</f>
        <v>LUNDI</v>
      </c>
      <c r="E64" t="str">
        <f>'Ismotic-Data_Extract'!C64</f>
        <v>S4</v>
      </c>
      <c r="F64" t="str">
        <f>'Ismotic-Data'!A64</f>
        <v>SEM1</v>
      </c>
    </row>
    <row r="65" spans="4:6" x14ac:dyDescent="0.25">
      <c r="D65" t="str">
        <f>'Ismotic-Data_Extract'!B65</f>
        <v>MARDI</v>
      </c>
      <c r="E65" t="str">
        <f>'Ismotic-Data_Extract'!C65</f>
        <v>S1</v>
      </c>
      <c r="F65" t="str">
        <f>'Ismotic-Data'!A65</f>
        <v>TP2</v>
      </c>
    </row>
    <row r="66" spans="4:6" x14ac:dyDescent="0.25">
      <c r="D66" t="str">
        <f>'Ismotic-Data_Extract'!B66</f>
        <v>MARDI</v>
      </c>
      <c r="E66" t="str">
        <f>'Ismotic-Data_Extract'!C66</f>
        <v>S1</v>
      </c>
      <c r="F66" t="str">
        <f>'Ismotic-Data'!A66</f>
        <v>COURS4</v>
      </c>
    </row>
    <row r="67" spans="4:6" x14ac:dyDescent="0.25">
      <c r="D67" t="str">
        <f>'Ismotic-Data_Extract'!B67</f>
        <v>MARDI</v>
      </c>
      <c r="E67" t="str">
        <f>'Ismotic-Data_Extract'!C67</f>
        <v>S1</v>
      </c>
      <c r="F67" t="str">
        <f>'Ismotic-Data'!A67</f>
        <v>TP7</v>
      </c>
    </row>
    <row r="68" spans="4:6" x14ac:dyDescent="0.25">
      <c r="D68" t="str">
        <f>'Ismotic-Data_Extract'!B68</f>
        <v>MARDI</v>
      </c>
      <c r="E68" t="str">
        <f>'Ismotic-Data_Extract'!C68</f>
        <v>S1</v>
      </c>
      <c r="F68" t="str">
        <f>'Ismotic-Data'!A68</f>
        <v>SEM2</v>
      </c>
    </row>
    <row r="69" spans="4:6" x14ac:dyDescent="0.25">
      <c r="D69" t="str">
        <f>'Ismotic-Data_Extract'!B69</f>
        <v>MARDI</v>
      </c>
      <c r="E69" t="str">
        <f>'Ismotic-Data_Extract'!C69</f>
        <v>S1</v>
      </c>
      <c r="F69" t="str">
        <f>'Ismotic-Data'!A69</f>
        <v>CA</v>
      </c>
    </row>
    <row r="70" spans="4:6" x14ac:dyDescent="0.25">
      <c r="D70" t="str">
        <f>'Ismotic-Data_Extract'!B70</f>
        <v>MARDI</v>
      </c>
      <c r="E70" t="str">
        <f>'Ismotic-Data_Extract'!C70</f>
        <v>S1</v>
      </c>
      <c r="F70" t="str">
        <f>'Ismotic-Data'!A70</f>
        <v>COURS1</v>
      </c>
    </row>
    <row r="71" spans="4:6" x14ac:dyDescent="0.25">
      <c r="D71" t="str">
        <f>'Ismotic-Data_Extract'!B71</f>
        <v>MARDI</v>
      </c>
      <c r="E71" t="str">
        <f>'Ismotic-Data_Extract'!C71</f>
        <v>S1</v>
      </c>
      <c r="F71" t="str">
        <f>'Ismotic-Data'!A71</f>
        <v>SEM1</v>
      </c>
    </row>
    <row r="72" spans="4:6" x14ac:dyDescent="0.25">
      <c r="D72" t="str">
        <f>'Ismotic-Data_Extract'!B72</f>
        <v>MARDI</v>
      </c>
      <c r="E72" t="str">
        <f>'Ismotic-Data_Extract'!C72</f>
        <v>S1</v>
      </c>
      <c r="F72" t="str">
        <f>'Ismotic-Data'!A72</f>
        <v>TP5</v>
      </c>
    </row>
    <row r="73" spans="4:6" x14ac:dyDescent="0.25">
      <c r="D73" t="str">
        <f>'Ismotic-Data_Extract'!B73</f>
        <v>MARDI</v>
      </c>
      <c r="E73" t="str">
        <f>'Ismotic-Data_Extract'!C73</f>
        <v>S1</v>
      </c>
      <c r="F73" t="str">
        <f>'Ismotic-Data'!A73</f>
        <v>TP4</v>
      </c>
    </row>
    <row r="74" spans="4:6" x14ac:dyDescent="0.25">
      <c r="D74" t="str">
        <f>'Ismotic-Data_Extract'!B74</f>
        <v>MARDI</v>
      </c>
      <c r="E74" t="str">
        <f>'Ismotic-Data_Extract'!C74</f>
        <v>S1</v>
      </c>
      <c r="F74" t="str">
        <f>'Ismotic-Data'!A74</f>
        <v>COURS2</v>
      </c>
    </row>
    <row r="75" spans="4:6" x14ac:dyDescent="0.25">
      <c r="D75" t="str">
        <f>'Ismotic-Data_Extract'!B75</f>
        <v>MARDI</v>
      </c>
      <c r="E75" t="str">
        <f>'Ismotic-Data_Extract'!C75</f>
        <v>S1</v>
      </c>
      <c r="F75" t="str">
        <f>'Ismotic-Data'!A75</f>
        <v>TP3</v>
      </c>
    </row>
    <row r="76" spans="4:6" x14ac:dyDescent="0.25">
      <c r="D76" t="str">
        <f>'Ismotic-Data_Extract'!B76</f>
        <v>MARDI</v>
      </c>
      <c r="E76" t="str">
        <f>'Ismotic-Data_Extract'!C76</f>
        <v>S1</v>
      </c>
      <c r="F76" t="str">
        <f>'Ismotic-Data'!A76</f>
        <v>CBRRDC</v>
      </c>
    </row>
    <row r="77" spans="4:6" x14ac:dyDescent="0.25">
      <c r="D77" t="str">
        <f>'Ismotic-Data_Extract'!B77</f>
        <v>MARDI</v>
      </c>
      <c r="E77" t="str">
        <f>'Ismotic-Data_Extract'!C77</f>
        <v>S1</v>
      </c>
      <c r="F77" t="str">
        <f>'Ismotic-Data'!A77</f>
        <v>TP1</v>
      </c>
    </row>
    <row r="78" spans="4:6" x14ac:dyDescent="0.25">
      <c r="D78" t="str">
        <f>'Ismotic-Data_Extract'!B78</f>
        <v>MARDI</v>
      </c>
      <c r="E78" t="str">
        <f>'Ismotic-Data_Extract'!C78</f>
        <v>S1</v>
      </c>
      <c r="F78" t="str">
        <f>'Ismotic-Data'!A78</f>
        <v>LABO1</v>
      </c>
    </row>
    <row r="79" spans="4:6" x14ac:dyDescent="0.25">
      <c r="D79" t="str">
        <f>'Ismotic-Data_Extract'!B79</f>
        <v>MARDI</v>
      </c>
      <c r="E79" t="str">
        <f>'Ismotic-Data_Extract'!C79</f>
        <v>S1</v>
      </c>
      <c r="F79" t="str">
        <f>'Ismotic-Data'!A79</f>
        <v>COURS3</v>
      </c>
    </row>
    <row r="80" spans="4:6" x14ac:dyDescent="0.25">
      <c r="D80" t="str">
        <f>'Ismotic-Data_Extract'!B80</f>
        <v>MARDI</v>
      </c>
      <c r="E80" t="str">
        <f>'Ismotic-Data_Extract'!C80</f>
        <v>S1</v>
      </c>
      <c r="F80" t="str">
        <f>'Ismotic-Data'!A80</f>
        <v>WIFI</v>
      </c>
    </row>
    <row r="81" spans="4:6" x14ac:dyDescent="0.25">
      <c r="D81" t="str">
        <f>'Ismotic-Data_Extract'!B81</f>
        <v>MARDI</v>
      </c>
      <c r="E81" t="str">
        <f>'Ismotic-Data_Extract'!C81</f>
        <v>S1</v>
      </c>
      <c r="F81" t="str">
        <f>'Ismotic-Data'!A81</f>
        <v>COURS5</v>
      </c>
    </row>
    <row r="82" spans="4:6" x14ac:dyDescent="0.25">
      <c r="D82" t="str">
        <f>'Ismotic-Data_Extract'!B82</f>
        <v>MARDI</v>
      </c>
      <c r="E82" t="str">
        <f>'Ismotic-Data_Extract'!C82</f>
        <v>S2</v>
      </c>
      <c r="F82" t="str">
        <f>'Ismotic-Data'!A82</f>
        <v>TP2</v>
      </c>
    </row>
    <row r="83" spans="4:6" x14ac:dyDescent="0.25">
      <c r="D83" t="str">
        <f>'Ismotic-Data_Extract'!B83</f>
        <v>MARDI</v>
      </c>
      <c r="E83" t="str">
        <f>'Ismotic-Data_Extract'!C83</f>
        <v>S2</v>
      </c>
      <c r="F83" t="str">
        <f>'Ismotic-Data'!A83</f>
        <v>LABO1</v>
      </c>
    </row>
    <row r="84" spans="4:6" x14ac:dyDescent="0.25">
      <c r="D84" t="str">
        <f>'Ismotic-Data_Extract'!B84</f>
        <v>MARDI</v>
      </c>
      <c r="E84" t="str">
        <f>'Ismotic-Data_Extract'!C84</f>
        <v>S2</v>
      </c>
      <c r="F84" t="str">
        <f>'Ismotic-Data'!A84</f>
        <v>CA</v>
      </c>
    </row>
    <row r="85" spans="4:6" x14ac:dyDescent="0.25">
      <c r="D85" t="str">
        <f>'Ismotic-Data_Extract'!B85</f>
        <v>MARDI</v>
      </c>
      <c r="E85" t="str">
        <f>'Ismotic-Data_Extract'!C85</f>
        <v>S2</v>
      </c>
      <c r="F85" t="str">
        <f>'Ismotic-Data'!A85</f>
        <v>COURS1</v>
      </c>
    </row>
    <row r="86" spans="4:6" x14ac:dyDescent="0.25">
      <c r="D86" t="str">
        <f>'Ismotic-Data_Extract'!B86</f>
        <v>MARDI</v>
      </c>
      <c r="E86" t="str">
        <f>'Ismotic-Data_Extract'!C86</f>
        <v>S2</v>
      </c>
      <c r="F86" t="str">
        <f>'Ismotic-Data'!A86</f>
        <v>SEM1</v>
      </c>
    </row>
    <row r="87" spans="4:6" x14ac:dyDescent="0.25">
      <c r="D87" t="str">
        <f>'Ismotic-Data_Extract'!B87</f>
        <v>MARDI</v>
      </c>
      <c r="E87" t="str">
        <f>'Ismotic-Data_Extract'!C87</f>
        <v>S2</v>
      </c>
      <c r="F87" t="str">
        <f>'Ismotic-Data'!A87</f>
        <v>TP7</v>
      </c>
    </row>
    <row r="88" spans="4:6" x14ac:dyDescent="0.25">
      <c r="D88" t="str">
        <f>'Ismotic-Data_Extract'!B88</f>
        <v>MARDI</v>
      </c>
      <c r="E88" t="str">
        <f>'Ismotic-Data_Extract'!C88</f>
        <v>S2</v>
      </c>
      <c r="F88" t="str">
        <f>'Ismotic-Data'!A88</f>
        <v>TP4</v>
      </c>
    </row>
    <row r="89" spans="4:6" x14ac:dyDescent="0.25">
      <c r="D89" t="str">
        <f>'Ismotic-Data_Extract'!B89</f>
        <v>MARDI</v>
      </c>
      <c r="E89" t="str">
        <f>'Ismotic-Data_Extract'!C89</f>
        <v>S2</v>
      </c>
      <c r="F89" t="str">
        <f>'Ismotic-Data'!A89</f>
        <v>COURS4</v>
      </c>
    </row>
    <row r="90" spans="4:6" x14ac:dyDescent="0.25">
      <c r="D90" t="str">
        <f>'Ismotic-Data_Extract'!B90</f>
        <v>MARDI</v>
      </c>
      <c r="E90" t="str">
        <f>'Ismotic-Data_Extract'!C90</f>
        <v>S2</v>
      </c>
      <c r="F90" t="str">
        <f>'Ismotic-Data'!A90</f>
        <v>COURS5</v>
      </c>
    </row>
    <row r="91" spans="4:6" x14ac:dyDescent="0.25">
      <c r="D91" t="str">
        <f>'Ismotic-Data_Extract'!B91</f>
        <v>MARDI</v>
      </c>
      <c r="E91" t="str">
        <f>'Ismotic-Data_Extract'!C91</f>
        <v>S2</v>
      </c>
      <c r="F91" t="str">
        <f>'Ismotic-Data'!A91</f>
        <v>COURS2</v>
      </c>
    </row>
    <row r="92" spans="4:6" x14ac:dyDescent="0.25">
      <c r="D92" t="str">
        <f>'Ismotic-Data_Extract'!B92</f>
        <v>MARDI</v>
      </c>
      <c r="E92" t="str">
        <f>'Ismotic-Data_Extract'!C92</f>
        <v>S2</v>
      </c>
      <c r="F92" t="str">
        <f>'Ismotic-Data'!A92</f>
        <v>SEM2</v>
      </c>
    </row>
    <row r="93" spans="4:6" x14ac:dyDescent="0.25">
      <c r="D93" t="str">
        <f>'Ismotic-Data_Extract'!B93</f>
        <v>MARDI</v>
      </c>
      <c r="E93" t="str">
        <f>'Ismotic-Data_Extract'!C93</f>
        <v>S2</v>
      </c>
      <c r="F93" t="str">
        <f>'Ismotic-Data'!A93</f>
        <v>TP5</v>
      </c>
    </row>
    <row r="94" spans="4:6" x14ac:dyDescent="0.25">
      <c r="D94" t="str">
        <f>'Ismotic-Data_Extract'!B94</f>
        <v>MARDI</v>
      </c>
      <c r="E94" t="str">
        <f>'Ismotic-Data_Extract'!C94</f>
        <v>S2</v>
      </c>
      <c r="F94" t="str">
        <f>'Ismotic-Data'!A94</f>
        <v>TP1</v>
      </c>
    </row>
    <row r="95" spans="4:6" x14ac:dyDescent="0.25">
      <c r="D95" t="str">
        <f>'Ismotic-Data_Extract'!B95</f>
        <v>MARDI</v>
      </c>
      <c r="E95" t="str">
        <f>'Ismotic-Data_Extract'!C95</f>
        <v>S2</v>
      </c>
      <c r="F95" t="str">
        <f>'Ismotic-Data'!A95</f>
        <v>TP3</v>
      </c>
    </row>
    <row r="96" spans="4:6" x14ac:dyDescent="0.25">
      <c r="D96" t="str">
        <f>'Ismotic-Data_Extract'!B96</f>
        <v>MARDI</v>
      </c>
      <c r="E96" t="str">
        <f>'Ismotic-Data_Extract'!C96</f>
        <v>S2</v>
      </c>
      <c r="F96" t="str">
        <f>'Ismotic-Data'!A96</f>
        <v>COURS3</v>
      </c>
    </row>
    <row r="97" spans="4:6" x14ac:dyDescent="0.25">
      <c r="D97" t="str">
        <f>'Ismotic-Data_Extract'!B97</f>
        <v>MARDI</v>
      </c>
      <c r="E97" t="str">
        <f>'Ismotic-Data_Extract'!C97</f>
        <v>S2</v>
      </c>
      <c r="F97" t="str">
        <f>'Ismotic-Data'!A97</f>
        <v>WIFI</v>
      </c>
    </row>
    <row r="98" spans="4:6" x14ac:dyDescent="0.25">
      <c r="D98" t="str">
        <f>'Ismotic-Data_Extract'!B98</f>
        <v>MARDI</v>
      </c>
      <c r="E98" t="str">
        <f>'Ismotic-Data_Extract'!C98</f>
        <v>S2</v>
      </c>
      <c r="F98" t="str">
        <f>'Ismotic-Data'!A98</f>
        <v>CBRRDC</v>
      </c>
    </row>
    <row r="99" spans="4:6" x14ac:dyDescent="0.25">
      <c r="D99" t="str">
        <f>'Ismotic-Data_Extract'!B99</f>
        <v>MARDI</v>
      </c>
      <c r="E99" t="str">
        <f>'Ismotic-Data_Extract'!C99</f>
        <v>S3</v>
      </c>
      <c r="F99" t="str">
        <f>'Ismotic-Data'!A99</f>
        <v>WIFI</v>
      </c>
    </row>
    <row r="100" spans="4:6" x14ac:dyDescent="0.25">
      <c r="D100" t="str">
        <f>'Ismotic-Data_Extract'!B100</f>
        <v>MARDI</v>
      </c>
      <c r="E100" t="str">
        <f>'Ismotic-Data_Extract'!C100</f>
        <v>S3</v>
      </c>
      <c r="F100" t="str">
        <f>'Ismotic-Data'!A100</f>
        <v>CBR ETG</v>
      </c>
    </row>
    <row r="101" spans="4:6" x14ac:dyDescent="0.25">
      <c r="D101" t="str">
        <f>'Ismotic-Data_Extract'!B101</f>
        <v>MARDI</v>
      </c>
      <c r="E101" t="str">
        <f>'Ismotic-Data_Extract'!C101</f>
        <v>S3</v>
      </c>
      <c r="F101" t="str">
        <f>'Ismotic-Data'!A101</f>
        <v>COURS1</v>
      </c>
    </row>
    <row r="102" spans="4:6" x14ac:dyDescent="0.25">
      <c r="D102" t="str">
        <f>'Ismotic-Data_Extract'!B102</f>
        <v>MARDI</v>
      </c>
      <c r="E102" t="str">
        <f>'Ismotic-Data_Extract'!C102</f>
        <v>S3</v>
      </c>
      <c r="F102" t="str">
        <f>'Ismotic-Data'!A102</f>
        <v>CA</v>
      </c>
    </row>
    <row r="103" spans="4:6" x14ac:dyDescent="0.25">
      <c r="D103" t="str">
        <f>'Ismotic-Data_Extract'!B103</f>
        <v>MARDI</v>
      </c>
      <c r="E103" t="str">
        <f>'Ismotic-Data_Extract'!C103</f>
        <v>S3</v>
      </c>
      <c r="F103" t="str">
        <f>'Ismotic-Data'!A103</f>
        <v>TP5</v>
      </c>
    </row>
    <row r="104" spans="4:6" x14ac:dyDescent="0.25">
      <c r="D104" t="str">
        <f>'Ismotic-Data_Extract'!B104</f>
        <v>MARDI</v>
      </c>
      <c r="E104" t="str">
        <f>'Ismotic-Data_Extract'!C104</f>
        <v>S3</v>
      </c>
      <c r="F104" t="str">
        <f>'Ismotic-Data'!A104</f>
        <v>TP7</v>
      </c>
    </row>
    <row r="105" spans="4:6" x14ac:dyDescent="0.25">
      <c r="D105" t="str">
        <f>'Ismotic-Data_Extract'!B105</f>
        <v>MARDI</v>
      </c>
      <c r="E105" t="str">
        <f>'Ismotic-Data_Extract'!C105</f>
        <v>S3</v>
      </c>
      <c r="F105" t="str">
        <f>'Ismotic-Data'!A105</f>
        <v>COURS3</v>
      </c>
    </row>
    <row r="106" spans="4:6" x14ac:dyDescent="0.25">
      <c r="D106" t="str">
        <f>'Ismotic-Data_Extract'!B106</f>
        <v>MARDI</v>
      </c>
      <c r="E106" t="str">
        <f>'Ismotic-Data_Extract'!C106</f>
        <v>S3</v>
      </c>
      <c r="F106" t="str">
        <f>'Ismotic-Data'!A106</f>
        <v>COURS2</v>
      </c>
    </row>
    <row r="107" spans="4:6" x14ac:dyDescent="0.25">
      <c r="D107" t="str">
        <f>'Ismotic-Data_Extract'!B107</f>
        <v>MARDI</v>
      </c>
      <c r="E107" t="str">
        <f>'Ismotic-Data_Extract'!C107</f>
        <v>S3</v>
      </c>
      <c r="F107" t="str">
        <f>'Ismotic-Data'!A107</f>
        <v>SEM1</v>
      </c>
    </row>
    <row r="108" spans="4:6" x14ac:dyDescent="0.25">
      <c r="D108" t="str">
        <f>'Ismotic-Data_Extract'!B108</f>
        <v>MARDI</v>
      </c>
      <c r="E108" t="str">
        <f>'Ismotic-Data_Extract'!C108</f>
        <v>S3</v>
      </c>
      <c r="F108" t="str">
        <f>'Ismotic-Data'!A108</f>
        <v>LABO1</v>
      </c>
    </row>
    <row r="109" spans="4:6" x14ac:dyDescent="0.25">
      <c r="D109" t="str">
        <f>'Ismotic-Data_Extract'!B109</f>
        <v>MARDI</v>
      </c>
      <c r="E109" t="str">
        <f>'Ismotic-Data_Extract'!C109</f>
        <v>S3</v>
      </c>
      <c r="F109" t="str">
        <f>'Ismotic-Data'!A109</f>
        <v>TP1</v>
      </c>
    </row>
    <row r="110" spans="4:6" x14ac:dyDescent="0.25">
      <c r="D110" t="str">
        <f>'Ismotic-Data_Extract'!B110</f>
        <v>MARDI</v>
      </c>
      <c r="E110" t="str">
        <f>'Ismotic-Data_Extract'!C110</f>
        <v>S3</v>
      </c>
      <c r="F110" t="str">
        <f>'Ismotic-Data'!A110</f>
        <v>TP2</v>
      </c>
    </row>
    <row r="111" spans="4:6" x14ac:dyDescent="0.25">
      <c r="D111" t="str">
        <f>'Ismotic-Data_Extract'!B111</f>
        <v>MARDI</v>
      </c>
      <c r="E111" t="str">
        <f>'Ismotic-Data_Extract'!C111</f>
        <v>S3</v>
      </c>
      <c r="F111" t="str">
        <f>'Ismotic-Data'!A111</f>
        <v>COURS4</v>
      </c>
    </row>
    <row r="112" spans="4:6" x14ac:dyDescent="0.25">
      <c r="D112" t="str">
        <f>'Ismotic-Data_Extract'!B112</f>
        <v>MARDI</v>
      </c>
      <c r="E112" t="str">
        <f>'Ismotic-Data_Extract'!C112</f>
        <v>S3</v>
      </c>
      <c r="F112" t="str">
        <f>'Ismotic-Data'!A112</f>
        <v>TP3</v>
      </c>
    </row>
    <row r="113" spans="4:6" x14ac:dyDescent="0.25">
      <c r="D113" t="str">
        <f>'Ismotic-Data_Extract'!B113</f>
        <v>MARDI</v>
      </c>
      <c r="E113" t="str">
        <f>'Ismotic-Data_Extract'!C113</f>
        <v>S3</v>
      </c>
      <c r="F113" t="str">
        <f>'Ismotic-Data'!A113</f>
        <v>CBRRDC</v>
      </c>
    </row>
    <row r="114" spans="4:6" x14ac:dyDescent="0.25">
      <c r="D114" t="str">
        <f>'Ismotic-Data_Extract'!B114</f>
        <v>MARDI</v>
      </c>
      <c r="E114" t="str">
        <f>'Ismotic-Data_Extract'!C114</f>
        <v>S4</v>
      </c>
      <c r="F114" t="str">
        <f>'Ismotic-Data'!A114</f>
        <v>SEM2</v>
      </c>
    </row>
    <row r="115" spans="4:6" x14ac:dyDescent="0.25">
      <c r="D115" t="str">
        <f>'Ismotic-Data_Extract'!B115</f>
        <v>MARDI</v>
      </c>
      <c r="E115" t="str">
        <f>'Ismotic-Data_Extract'!C115</f>
        <v>S4</v>
      </c>
      <c r="F115" t="str">
        <f>'Ismotic-Data'!A115</f>
        <v>TP1</v>
      </c>
    </row>
    <row r="116" spans="4:6" x14ac:dyDescent="0.25">
      <c r="D116" t="str">
        <f>'Ismotic-Data_Extract'!B116</f>
        <v>MARDI</v>
      </c>
      <c r="E116" t="str">
        <f>'Ismotic-Data_Extract'!C116</f>
        <v>S4</v>
      </c>
      <c r="F116" t="str">
        <f>'Ismotic-Data'!A116</f>
        <v>CBR ETG</v>
      </c>
    </row>
    <row r="117" spans="4:6" x14ac:dyDescent="0.25">
      <c r="D117" t="str">
        <f>'Ismotic-Data_Extract'!B117</f>
        <v>MARDI</v>
      </c>
      <c r="E117" t="str">
        <f>'Ismotic-Data_Extract'!C117</f>
        <v>S4</v>
      </c>
      <c r="F117" t="str">
        <f>'Ismotic-Data'!A117</f>
        <v>CA</v>
      </c>
    </row>
    <row r="118" spans="4:6" x14ac:dyDescent="0.25">
      <c r="D118" t="str">
        <f>'Ismotic-Data_Extract'!B118</f>
        <v>MARDI</v>
      </c>
      <c r="E118" t="str">
        <f>'Ismotic-Data_Extract'!C118</f>
        <v>S4</v>
      </c>
      <c r="F118" t="str">
        <f>'Ismotic-Data'!A118</f>
        <v>SEM1</v>
      </c>
    </row>
    <row r="119" spans="4:6" x14ac:dyDescent="0.25">
      <c r="D119" t="str">
        <f>'Ismotic-Data_Extract'!B119</f>
        <v>MARDI</v>
      </c>
      <c r="E119" t="str">
        <f>'Ismotic-Data_Extract'!C119</f>
        <v>S4</v>
      </c>
      <c r="F119" t="str">
        <f>'Ismotic-Data'!A119</f>
        <v>TP5</v>
      </c>
    </row>
    <row r="120" spans="4:6" x14ac:dyDescent="0.25">
      <c r="D120" t="str">
        <f>'Ismotic-Data_Extract'!B120</f>
        <v>MARDI</v>
      </c>
      <c r="E120" t="str">
        <f>'Ismotic-Data_Extract'!C120</f>
        <v>S4</v>
      </c>
      <c r="F120" t="str">
        <f>'Ismotic-Data'!A120</f>
        <v>TP2</v>
      </c>
    </row>
    <row r="121" spans="4:6" x14ac:dyDescent="0.25">
      <c r="D121" t="str">
        <f>'Ismotic-Data_Extract'!B121</f>
        <v>MARDI</v>
      </c>
      <c r="E121" t="str">
        <f>'Ismotic-Data_Extract'!C121</f>
        <v>S4</v>
      </c>
      <c r="F121" t="str">
        <f>'Ismotic-Data'!A121</f>
        <v>COURS4</v>
      </c>
    </row>
    <row r="122" spans="4:6" x14ac:dyDescent="0.25">
      <c r="D122" t="str">
        <f>'Ismotic-Data_Extract'!B122</f>
        <v>MARDI</v>
      </c>
      <c r="E122" t="str">
        <f>'Ismotic-Data_Extract'!C122</f>
        <v>S4</v>
      </c>
      <c r="F122" t="str">
        <f>'Ismotic-Data'!A122</f>
        <v>TP7</v>
      </c>
    </row>
    <row r="123" spans="4:6" x14ac:dyDescent="0.25">
      <c r="D123" t="str">
        <f>'Ismotic-Data_Extract'!B123</f>
        <v>MARDI</v>
      </c>
      <c r="E123" t="str">
        <f>'Ismotic-Data_Extract'!C123</f>
        <v>S4</v>
      </c>
      <c r="F123" t="str">
        <f>'Ismotic-Data'!A123</f>
        <v>CBRRDC</v>
      </c>
    </row>
    <row r="124" spans="4:6" x14ac:dyDescent="0.25">
      <c r="D124" t="str">
        <f>'Ismotic-Data_Extract'!B124</f>
        <v>MARDI</v>
      </c>
      <c r="E124" t="str">
        <f>'Ismotic-Data_Extract'!C124</f>
        <v>S4</v>
      </c>
      <c r="F124" t="str">
        <f>'Ismotic-Data'!A124</f>
        <v>LABO1</v>
      </c>
    </row>
    <row r="125" spans="4:6" x14ac:dyDescent="0.25">
      <c r="D125" t="str">
        <f>'Ismotic-Data_Extract'!B125</f>
        <v>MARDI</v>
      </c>
      <c r="E125" t="str">
        <f>'Ismotic-Data_Extract'!C125</f>
        <v>S4</v>
      </c>
      <c r="F125" t="str">
        <f>'Ismotic-Data'!A125</f>
        <v>WIFI</v>
      </c>
    </row>
    <row r="126" spans="4:6" x14ac:dyDescent="0.25">
      <c r="D126" t="str">
        <f>'Ismotic-Data_Extract'!B126</f>
        <v>MERCREDI</v>
      </c>
      <c r="E126" t="str">
        <f>'Ismotic-Data_Extract'!C126</f>
        <v>S1</v>
      </c>
      <c r="F126" t="str">
        <f>'Ismotic-Data'!A126</f>
        <v>SEM2</v>
      </c>
    </row>
    <row r="127" spans="4:6" x14ac:dyDescent="0.25">
      <c r="D127" t="str">
        <f>'Ismotic-Data_Extract'!B127</f>
        <v>MERCREDI</v>
      </c>
      <c r="E127" t="str">
        <f>'Ismotic-Data_Extract'!C127</f>
        <v>S1</v>
      </c>
      <c r="F127" t="str">
        <f>'Ismotic-Data'!A127</f>
        <v>WIFI</v>
      </c>
    </row>
    <row r="128" spans="4:6" x14ac:dyDescent="0.25">
      <c r="D128" t="str">
        <f>'Ismotic-Data_Extract'!B128</f>
        <v>MERCREDI</v>
      </c>
      <c r="E128" t="str">
        <f>'Ismotic-Data_Extract'!C128</f>
        <v>S1</v>
      </c>
      <c r="F128" t="str">
        <f>'Ismotic-Data'!A128</f>
        <v>COURS4</v>
      </c>
    </row>
    <row r="129" spans="4:6" x14ac:dyDescent="0.25">
      <c r="D129" t="str">
        <f>'Ismotic-Data_Extract'!B129</f>
        <v>MERCREDI</v>
      </c>
      <c r="E129" t="str">
        <f>'Ismotic-Data_Extract'!C129</f>
        <v>S1</v>
      </c>
      <c r="F129" t="str">
        <f>'Ismotic-Data'!A129</f>
        <v>CBR ETG</v>
      </c>
    </row>
    <row r="130" spans="4:6" x14ac:dyDescent="0.25">
      <c r="D130" t="str">
        <f>'Ismotic-Data_Extract'!B130</f>
        <v>MERCREDI</v>
      </c>
      <c r="E130" t="str">
        <f>'Ismotic-Data_Extract'!C130</f>
        <v>S1</v>
      </c>
      <c r="F130" t="str">
        <f>'Ismotic-Data'!A130</f>
        <v>COURS1</v>
      </c>
    </row>
    <row r="131" spans="4:6" x14ac:dyDescent="0.25">
      <c r="D131" t="str">
        <f>'Ismotic-Data_Extract'!B131</f>
        <v>MERCREDI</v>
      </c>
      <c r="E131" t="str">
        <f>'Ismotic-Data_Extract'!C131</f>
        <v>S1</v>
      </c>
      <c r="F131" t="str">
        <f>'Ismotic-Data'!A131</f>
        <v>SEM1</v>
      </c>
    </row>
    <row r="132" spans="4:6" x14ac:dyDescent="0.25">
      <c r="D132" t="str">
        <f>'Ismotic-Data_Extract'!B132</f>
        <v>MERCREDI</v>
      </c>
      <c r="E132" t="str">
        <f>'Ismotic-Data_Extract'!C132</f>
        <v>S1</v>
      </c>
      <c r="F132" t="str">
        <f>'Ismotic-Data'!A132</f>
        <v>CA</v>
      </c>
    </row>
    <row r="133" spans="4:6" x14ac:dyDescent="0.25">
      <c r="D133" t="str">
        <f>'Ismotic-Data_Extract'!B133</f>
        <v>MERCREDI</v>
      </c>
      <c r="E133" t="str">
        <f>'Ismotic-Data_Extract'!C133</f>
        <v>S1</v>
      </c>
      <c r="F133" t="str">
        <f>'Ismotic-Data'!A133</f>
        <v>TP7</v>
      </c>
    </row>
    <row r="134" spans="4:6" x14ac:dyDescent="0.25">
      <c r="D134" t="str">
        <f>'Ismotic-Data_Extract'!B134</f>
        <v>MERCREDI</v>
      </c>
      <c r="E134" t="str">
        <f>'Ismotic-Data_Extract'!C134</f>
        <v>S1</v>
      </c>
      <c r="F134" t="str">
        <f>'Ismotic-Data'!A134</f>
        <v>LABO1</v>
      </c>
    </row>
    <row r="135" spans="4:6" x14ac:dyDescent="0.25">
      <c r="D135" t="str">
        <f>'Ismotic-Data_Extract'!B135</f>
        <v>MERCREDI</v>
      </c>
      <c r="E135" t="str">
        <f>'Ismotic-Data_Extract'!C135</f>
        <v>S1</v>
      </c>
      <c r="F135" t="str">
        <f>'Ismotic-Data'!A135</f>
        <v>COURS3</v>
      </c>
    </row>
    <row r="136" spans="4:6" x14ac:dyDescent="0.25">
      <c r="D136" t="str">
        <f>'Ismotic-Data_Extract'!B136</f>
        <v>MERCREDI</v>
      </c>
      <c r="E136" t="str">
        <f>'Ismotic-Data_Extract'!C136</f>
        <v>S1</v>
      </c>
      <c r="F136" t="str">
        <f>'Ismotic-Data'!A136</f>
        <v>COURS2</v>
      </c>
    </row>
    <row r="137" spans="4:6" x14ac:dyDescent="0.25">
      <c r="D137" t="str">
        <f>'Ismotic-Data_Extract'!B137</f>
        <v>MERCREDI</v>
      </c>
      <c r="E137" t="str">
        <f>'Ismotic-Data_Extract'!C137</f>
        <v>S1</v>
      </c>
      <c r="F137" t="str">
        <f>'Ismotic-Data'!A137</f>
        <v>TP2</v>
      </c>
    </row>
    <row r="138" spans="4:6" x14ac:dyDescent="0.25">
      <c r="D138" t="str">
        <f>'Ismotic-Data_Extract'!B138</f>
        <v>MERCREDI</v>
      </c>
      <c r="E138" t="str">
        <f>'Ismotic-Data_Extract'!C138</f>
        <v>S1</v>
      </c>
      <c r="F138" t="str">
        <f>'Ismotic-Data'!A138</f>
        <v>TP1</v>
      </c>
    </row>
    <row r="139" spans="4:6" x14ac:dyDescent="0.25">
      <c r="D139" t="str">
        <f>'Ismotic-Data_Extract'!B139</f>
        <v>MERCREDI</v>
      </c>
      <c r="E139" t="str">
        <f>'Ismotic-Data_Extract'!C139</f>
        <v>S1</v>
      </c>
      <c r="F139" t="str">
        <f>'Ismotic-Data'!A139</f>
        <v>TP3</v>
      </c>
    </row>
    <row r="140" spans="4:6" x14ac:dyDescent="0.25">
      <c r="D140" t="str">
        <f>'Ismotic-Data_Extract'!B140</f>
        <v>MERCREDI</v>
      </c>
      <c r="E140" t="str">
        <f>'Ismotic-Data_Extract'!C140</f>
        <v>S1</v>
      </c>
      <c r="F140" t="str">
        <f>'Ismotic-Data'!A140</f>
        <v>COURS5</v>
      </c>
    </row>
    <row r="141" spans="4:6" x14ac:dyDescent="0.25">
      <c r="D141" t="str">
        <f>'Ismotic-Data_Extract'!B141</f>
        <v>MERCREDI</v>
      </c>
      <c r="E141" t="str">
        <f>'Ismotic-Data_Extract'!C141</f>
        <v>S1</v>
      </c>
      <c r="F141" t="str">
        <f>'Ismotic-Data'!A141</f>
        <v>CBRRDC</v>
      </c>
    </row>
    <row r="142" spans="4:6" x14ac:dyDescent="0.25">
      <c r="D142" t="str">
        <f>'Ismotic-Data_Extract'!B142</f>
        <v>MERCREDI</v>
      </c>
      <c r="E142" t="str">
        <f>'Ismotic-Data_Extract'!C142</f>
        <v>S1</v>
      </c>
      <c r="F142" t="str">
        <f>'Ismotic-Data'!A142</f>
        <v>TP5</v>
      </c>
    </row>
    <row r="143" spans="4:6" x14ac:dyDescent="0.25">
      <c r="D143" t="str">
        <f>'Ismotic-Data_Extract'!B143</f>
        <v>MERCREDI</v>
      </c>
      <c r="E143" t="str">
        <f>'Ismotic-Data_Extract'!C143</f>
        <v>S2</v>
      </c>
      <c r="F143" t="str">
        <f>'Ismotic-Data'!A143</f>
        <v>SEM2</v>
      </c>
    </row>
    <row r="144" spans="4:6" x14ac:dyDescent="0.25">
      <c r="D144" t="str">
        <f>'Ismotic-Data_Extract'!B144</f>
        <v>MERCREDI</v>
      </c>
      <c r="E144" t="str">
        <f>'Ismotic-Data_Extract'!C144</f>
        <v>S2</v>
      </c>
      <c r="F144" t="str">
        <f>'Ismotic-Data'!A144</f>
        <v>COURS1</v>
      </c>
    </row>
    <row r="145" spans="4:6" x14ac:dyDescent="0.25">
      <c r="D145" t="str">
        <f>'Ismotic-Data_Extract'!B145</f>
        <v>MERCREDI</v>
      </c>
      <c r="E145" t="str">
        <f>'Ismotic-Data_Extract'!C145</f>
        <v>S2</v>
      </c>
      <c r="F145" t="str">
        <f>'Ismotic-Data'!A145</f>
        <v>CBR ETG</v>
      </c>
    </row>
    <row r="146" spans="4:6" x14ac:dyDescent="0.25">
      <c r="D146" t="str">
        <f>'Ismotic-Data_Extract'!B146</f>
        <v>MERCREDI</v>
      </c>
      <c r="E146" t="str">
        <f>'Ismotic-Data_Extract'!C146</f>
        <v>S2</v>
      </c>
      <c r="F146" t="str">
        <f>'Ismotic-Data'!A146</f>
        <v>CA</v>
      </c>
    </row>
    <row r="147" spans="4:6" x14ac:dyDescent="0.25">
      <c r="D147" t="str">
        <f>'Ismotic-Data_Extract'!B147</f>
        <v>MERCREDI</v>
      </c>
      <c r="E147" t="str">
        <f>'Ismotic-Data_Extract'!C147</f>
        <v>S2</v>
      </c>
      <c r="F147" t="str">
        <f>'Ismotic-Data'!A147</f>
        <v>SEM1</v>
      </c>
    </row>
    <row r="148" spans="4:6" x14ac:dyDescent="0.25">
      <c r="D148" t="str">
        <f>'Ismotic-Data_Extract'!B148</f>
        <v>MERCREDI</v>
      </c>
      <c r="E148" t="str">
        <f>'Ismotic-Data_Extract'!C148</f>
        <v>S2</v>
      </c>
      <c r="F148" t="str">
        <f>'Ismotic-Data'!A148</f>
        <v>TP5</v>
      </c>
    </row>
    <row r="149" spans="4:6" x14ac:dyDescent="0.25">
      <c r="D149" t="str">
        <f>'Ismotic-Data_Extract'!B149</f>
        <v>MERCREDI</v>
      </c>
      <c r="E149" t="str">
        <f>'Ismotic-Data_Extract'!C149</f>
        <v>S2</v>
      </c>
      <c r="F149" t="str">
        <f>'Ismotic-Data'!A149</f>
        <v>COURS4</v>
      </c>
    </row>
    <row r="150" spans="4:6" x14ac:dyDescent="0.25">
      <c r="D150" t="str">
        <f>'Ismotic-Data_Extract'!B150</f>
        <v>MERCREDI</v>
      </c>
      <c r="E150" t="str">
        <f>'Ismotic-Data_Extract'!C150</f>
        <v>S2</v>
      </c>
      <c r="F150" t="str">
        <f>'Ismotic-Data'!A150</f>
        <v>LABO1</v>
      </c>
    </row>
    <row r="151" spans="4:6" x14ac:dyDescent="0.25">
      <c r="D151" t="str">
        <f>'Ismotic-Data_Extract'!B151</f>
        <v>MERCREDI</v>
      </c>
      <c r="E151" t="str">
        <f>'Ismotic-Data_Extract'!C151</f>
        <v>S2</v>
      </c>
      <c r="F151" t="str">
        <f>'Ismotic-Data'!A151</f>
        <v>COURS3</v>
      </c>
    </row>
    <row r="152" spans="4:6" x14ac:dyDescent="0.25">
      <c r="D152" t="str">
        <f>'Ismotic-Data_Extract'!B152</f>
        <v>MERCREDI</v>
      </c>
      <c r="E152" t="str">
        <f>'Ismotic-Data_Extract'!C152</f>
        <v>S2</v>
      </c>
      <c r="F152" t="str">
        <f>'Ismotic-Data'!A152</f>
        <v>COURS2</v>
      </c>
    </row>
    <row r="153" spans="4:6" x14ac:dyDescent="0.25">
      <c r="D153" t="str">
        <f>'Ismotic-Data_Extract'!B153</f>
        <v>MERCREDI</v>
      </c>
      <c r="E153" t="str">
        <f>'Ismotic-Data_Extract'!C153</f>
        <v>S2</v>
      </c>
      <c r="F153" t="str">
        <f>'Ismotic-Data'!A153</f>
        <v>TP1</v>
      </c>
    </row>
    <row r="154" spans="4:6" x14ac:dyDescent="0.25">
      <c r="D154" t="str">
        <f>'Ismotic-Data_Extract'!B154</f>
        <v>MERCREDI</v>
      </c>
      <c r="E154" t="str">
        <f>'Ismotic-Data_Extract'!C154</f>
        <v>S2</v>
      </c>
      <c r="F154" t="str">
        <f>'Ismotic-Data'!A154</f>
        <v>COURS5</v>
      </c>
    </row>
    <row r="155" spans="4:6" x14ac:dyDescent="0.25">
      <c r="D155" t="str">
        <f>'Ismotic-Data_Extract'!B155</f>
        <v>MERCREDI</v>
      </c>
      <c r="E155" t="str">
        <f>'Ismotic-Data_Extract'!C155</f>
        <v>S2</v>
      </c>
      <c r="F155" t="str">
        <f>'Ismotic-Data'!A155</f>
        <v>WIFI</v>
      </c>
    </row>
    <row r="156" spans="4:6" x14ac:dyDescent="0.25">
      <c r="D156" t="str">
        <f>'Ismotic-Data_Extract'!B156</f>
        <v>MERCREDI</v>
      </c>
      <c r="E156" t="str">
        <f>'Ismotic-Data_Extract'!C156</f>
        <v>S2</v>
      </c>
      <c r="F156" t="str">
        <f>'Ismotic-Data'!A156</f>
        <v>TP2</v>
      </c>
    </row>
    <row r="157" spans="4:6" x14ac:dyDescent="0.25">
      <c r="D157" t="str">
        <f>'Ismotic-Data_Extract'!B157</f>
        <v>MERCREDI</v>
      </c>
      <c r="E157" t="str">
        <f>'Ismotic-Data_Extract'!C157</f>
        <v>S2</v>
      </c>
      <c r="F157" t="str">
        <f>'Ismotic-Data'!A157</f>
        <v>TP3</v>
      </c>
    </row>
    <row r="158" spans="4:6" x14ac:dyDescent="0.25">
      <c r="D158" t="str">
        <f>'Ismotic-Data_Extract'!B158</f>
        <v>MERCREDI</v>
      </c>
      <c r="E158" t="str">
        <f>'Ismotic-Data_Extract'!C158</f>
        <v>S2</v>
      </c>
      <c r="F158" t="str">
        <f>'Ismotic-Data'!A158</f>
        <v>CBRRDC</v>
      </c>
    </row>
    <row r="159" spans="4:6" x14ac:dyDescent="0.25">
      <c r="D159" t="str">
        <f>'Ismotic-Data_Extract'!B159</f>
        <v>MERCREDI</v>
      </c>
      <c r="E159" t="str">
        <f>'Ismotic-Data_Extract'!C159</f>
        <v>S2</v>
      </c>
      <c r="F159" t="str">
        <f>'Ismotic-Data'!A159</f>
        <v>TP7</v>
      </c>
    </row>
    <row r="160" spans="4:6" x14ac:dyDescent="0.25">
      <c r="D160" t="str">
        <f>'Ismotic-Data_Extract'!B160</f>
        <v>MERCREDI</v>
      </c>
      <c r="E160" t="str">
        <f>'Ismotic-Data_Extract'!C160</f>
        <v>S3</v>
      </c>
      <c r="F160" t="str">
        <f>'Ismotic-Data'!A160</f>
        <v>TP1</v>
      </c>
    </row>
    <row r="161" spans="4:6" x14ac:dyDescent="0.25">
      <c r="D161" t="str">
        <f>'Ismotic-Data_Extract'!B161</f>
        <v>MERCREDI</v>
      </c>
      <c r="E161" t="str">
        <f>'Ismotic-Data_Extract'!C161</f>
        <v>S3</v>
      </c>
      <c r="F161" t="str">
        <f>'Ismotic-Data'!A161</f>
        <v>TP2</v>
      </c>
    </row>
    <row r="162" spans="4:6" x14ac:dyDescent="0.25">
      <c r="D162" t="str">
        <f>'Ismotic-Data_Extract'!B162</f>
        <v>MERCREDI</v>
      </c>
      <c r="E162" t="str">
        <f>'Ismotic-Data_Extract'!C162</f>
        <v>S3</v>
      </c>
      <c r="F162" t="str">
        <f>'Ismotic-Data'!A162</f>
        <v>SEM2</v>
      </c>
    </row>
    <row r="163" spans="4:6" x14ac:dyDescent="0.25">
      <c r="D163" t="str">
        <f>'Ismotic-Data_Extract'!B163</f>
        <v>MERCREDI</v>
      </c>
      <c r="E163" t="str">
        <f>'Ismotic-Data_Extract'!C163</f>
        <v>S3</v>
      </c>
      <c r="F163" t="str">
        <f>'Ismotic-Data'!A163</f>
        <v>COURS1</v>
      </c>
    </row>
    <row r="164" spans="4:6" x14ac:dyDescent="0.25">
      <c r="D164" t="str">
        <f>'Ismotic-Data_Extract'!B164</f>
        <v>MERCREDI</v>
      </c>
      <c r="E164" t="str">
        <f>'Ismotic-Data_Extract'!C164</f>
        <v>S3</v>
      </c>
      <c r="F164" t="str">
        <f>'Ismotic-Data'!A164</f>
        <v>CA</v>
      </c>
    </row>
    <row r="165" spans="4:6" x14ac:dyDescent="0.25">
      <c r="D165" t="str">
        <f>'Ismotic-Data_Extract'!B165</f>
        <v>MERCREDI</v>
      </c>
      <c r="E165" t="str">
        <f>'Ismotic-Data_Extract'!C165</f>
        <v>S3</v>
      </c>
      <c r="F165" t="str">
        <f>'Ismotic-Data'!A165</f>
        <v>TP4</v>
      </c>
    </row>
    <row r="166" spans="4:6" x14ac:dyDescent="0.25">
      <c r="D166" t="str">
        <f>'Ismotic-Data_Extract'!B166</f>
        <v>MERCREDI</v>
      </c>
      <c r="E166" t="str">
        <f>'Ismotic-Data_Extract'!C166</f>
        <v>S3</v>
      </c>
      <c r="F166" t="str">
        <f>'Ismotic-Data'!A166</f>
        <v>COURS5</v>
      </c>
    </row>
    <row r="167" spans="4:6" x14ac:dyDescent="0.25">
      <c r="D167" t="str">
        <f>'Ismotic-Data_Extract'!B167</f>
        <v>MERCREDI</v>
      </c>
      <c r="E167" t="str">
        <f>'Ismotic-Data_Extract'!C167</f>
        <v>S3</v>
      </c>
      <c r="F167" t="str">
        <f>'Ismotic-Data'!A167</f>
        <v>COURS3</v>
      </c>
    </row>
    <row r="168" spans="4:6" x14ac:dyDescent="0.25">
      <c r="D168" t="str">
        <f>'Ismotic-Data_Extract'!B168</f>
        <v>MERCREDI</v>
      </c>
      <c r="E168" t="str">
        <f>'Ismotic-Data_Extract'!C168</f>
        <v>S3</v>
      </c>
      <c r="F168" t="str">
        <f>'Ismotic-Data'!A168</f>
        <v>COURS2</v>
      </c>
    </row>
    <row r="169" spans="4:6" x14ac:dyDescent="0.25">
      <c r="D169" t="str">
        <f>'Ismotic-Data_Extract'!B169</f>
        <v>MERCREDI</v>
      </c>
      <c r="E169" t="str">
        <f>'Ismotic-Data_Extract'!C169</f>
        <v>S3</v>
      </c>
      <c r="F169" t="str">
        <f>'Ismotic-Data'!A169</f>
        <v>LABO1</v>
      </c>
    </row>
    <row r="170" spans="4:6" x14ac:dyDescent="0.25">
      <c r="D170" t="str">
        <f>'Ismotic-Data_Extract'!B170</f>
        <v>MERCREDI</v>
      </c>
      <c r="E170" t="str">
        <f>'Ismotic-Data_Extract'!C170</f>
        <v>S3</v>
      </c>
      <c r="F170" t="str">
        <f>'Ismotic-Data'!A170</f>
        <v>TP3</v>
      </c>
    </row>
    <row r="171" spans="4:6" x14ac:dyDescent="0.25">
      <c r="D171" t="str">
        <f>'Ismotic-Data_Extract'!B171</f>
        <v>MERCREDI</v>
      </c>
      <c r="E171" t="str">
        <f>'Ismotic-Data_Extract'!C171</f>
        <v>S3</v>
      </c>
      <c r="F171" t="str">
        <f>'Ismotic-Data'!A171</f>
        <v>TP7</v>
      </c>
    </row>
    <row r="172" spans="4:6" x14ac:dyDescent="0.25">
      <c r="D172" t="str">
        <f>'Ismotic-Data_Extract'!B172</f>
        <v>MERCREDI</v>
      </c>
      <c r="E172" t="str">
        <f>'Ismotic-Data_Extract'!C172</f>
        <v>S3</v>
      </c>
      <c r="F172" t="str">
        <f>'Ismotic-Data'!A172</f>
        <v>CBRRDC</v>
      </c>
    </row>
    <row r="173" spans="4:6" x14ac:dyDescent="0.25">
      <c r="D173" t="str">
        <f>'Ismotic-Data_Extract'!B173</f>
        <v>MERCREDI</v>
      </c>
      <c r="E173" t="str">
        <f>'Ismotic-Data_Extract'!C173</f>
        <v>S3</v>
      </c>
      <c r="F173" t="str">
        <f>'Ismotic-Data'!A173</f>
        <v>COURS4</v>
      </c>
    </row>
    <row r="174" spans="4:6" x14ac:dyDescent="0.25">
      <c r="D174" t="str">
        <f>'Ismotic-Data_Extract'!B174</f>
        <v>MERCREDI</v>
      </c>
      <c r="E174" t="str">
        <f>'Ismotic-Data_Extract'!C174</f>
        <v>S3</v>
      </c>
      <c r="F174" t="str">
        <f>'Ismotic-Data'!A174</f>
        <v>WIFI</v>
      </c>
    </row>
    <row r="175" spans="4:6" x14ac:dyDescent="0.25">
      <c r="D175" t="str">
        <f>'Ismotic-Data_Extract'!B175</f>
        <v>MERCREDI</v>
      </c>
      <c r="E175" t="str">
        <f>'Ismotic-Data_Extract'!C175</f>
        <v>S3</v>
      </c>
      <c r="F175" t="str">
        <f>'Ismotic-Data'!A175</f>
        <v>TP5</v>
      </c>
    </row>
    <row r="176" spans="4:6" x14ac:dyDescent="0.25">
      <c r="D176" t="str">
        <f>'Ismotic-Data_Extract'!B176</f>
        <v>MERCREDI</v>
      </c>
      <c r="E176" t="str">
        <f>'Ismotic-Data_Extract'!C176</f>
        <v>S3</v>
      </c>
      <c r="F176" t="str">
        <f>'Ismotic-Data'!A176</f>
        <v>SEM1</v>
      </c>
    </row>
    <row r="177" spans="4:6" x14ac:dyDescent="0.25">
      <c r="D177" t="str">
        <f>'Ismotic-Data_Extract'!B177</f>
        <v>MERCREDI</v>
      </c>
      <c r="E177" t="str">
        <f>'Ismotic-Data_Extract'!C177</f>
        <v>S4</v>
      </c>
      <c r="F177" t="str">
        <f>'Ismotic-Data'!A177</f>
        <v>COURS5</v>
      </c>
    </row>
    <row r="178" spans="4:6" x14ac:dyDescent="0.25">
      <c r="D178" t="str">
        <f>'Ismotic-Data_Extract'!B178</f>
        <v>MERCREDI</v>
      </c>
      <c r="E178" t="str">
        <f>'Ismotic-Data_Extract'!C178</f>
        <v>S4</v>
      </c>
      <c r="F178" t="str">
        <f>'Ismotic-Data'!A178</f>
        <v>TP2</v>
      </c>
    </row>
    <row r="179" spans="4:6" x14ac:dyDescent="0.25">
      <c r="D179" t="str">
        <f>'Ismotic-Data_Extract'!B179</f>
        <v>MERCREDI</v>
      </c>
      <c r="E179" t="str">
        <f>'Ismotic-Data_Extract'!C179</f>
        <v>S4</v>
      </c>
      <c r="F179" t="str">
        <f>'Ismotic-Data'!A179</f>
        <v>TP3</v>
      </c>
    </row>
    <row r="180" spans="4:6" x14ac:dyDescent="0.25">
      <c r="D180" t="str">
        <f>'Ismotic-Data_Extract'!B180</f>
        <v>MERCREDI</v>
      </c>
      <c r="E180" t="str">
        <f>'Ismotic-Data_Extract'!C180</f>
        <v>S4</v>
      </c>
      <c r="F180" t="str">
        <f>'Ismotic-Data'!A180</f>
        <v>CA</v>
      </c>
    </row>
    <row r="181" spans="4:6" x14ac:dyDescent="0.25">
      <c r="D181" t="str">
        <f>'Ismotic-Data_Extract'!B181</f>
        <v>MERCREDI</v>
      </c>
      <c r="E181" t="str">
        <f>'Ismotic-Data_Extract'!C181</f>
        <v>S4</v>
      </c>
      <c r="F181" t="str">
        <f>'Ismotic-Data'!A181</f>
        <v>SEM1</v>
      </c>
    </row>
    <row r="182" spans="4:6" x14ac:dyDescent="0.25">
      <c r="D182" t="str">
        <f>'Ismotic-Data_Extract'!B182</f>
        <v>MERCREDI</v>
      </c>
      <c r="E182" t="str">
        <f>'Ismotic-Data_Extract'!C182</f>
        <v>S4</v>
      </c>
      <c r="F182" t="str">
        <f>'Ismotic-Data'!A182</f>
        <v>TP4</v>
      </c>
    </row>
    <row r="183" spans="4:6" x14ac:dyDescent="0.25">
      <c r="D183" t="str">
        <f>'Ismotic-Data_Extract'!B183</f>
        <v>MERCREDI</v>
      </c>
      <c r="E183" t="str">
        <f>'Ismotic-Data_Extract'!C183</f>
        <v>S4</v>
      </c>
      <c r="F183" t="str">
        <f>'Ismotic-Data'!A183</f>
        <v>SEM2</v>
      </c>
    </row>
    <row r="184" spans="4:6" x14ac:dyDescent="0.25">
      <c r="D184" t="str">
        <f>'Ismotic-Data_Extract'!B184</f>
        <v>MERCREDI</v>
      </c>
      <c r="E184" t="str">
        <f>'Ismotic-Data_Extract'!C184</f>
        <v>S4</v>
      </c>
      <c r="F184" t="str">
        <f>'Ismotic-Data'!A184</f>
        <v>CBRRDC</v>
      </c>
    </row>
    <row r="185" spans="4:6" x14ac:dyDescent="0.25">
      <c r="D185" t="str">
        <f>'Ismotic-Data_Extract'!B185</f>
        <v>MERCREDI</v>
      </c>
      <c r="E185" t="str">
        <f>'Ismotic-Data_Extract'!C185</f>
        <v>S4</v>
      </c>
      <c r="F185" t="str">
        <f>'Ismotic-Data'!A185</f>
        <v>WIFI</v>
      </c>
    </row>
    <row r="186" spans="4:6" x14ac:dyDescent="0.25">
      <c r="D186" t="str">
        <f>'Ismotic-Data_Extract'!B186</f>
        <v>MERCREDI</v>
      </c>
      <c r="E186" t="str">
        <f>'Ismotic-Data_Extract'!C186</f>
        <v>S4</v>
      </c>
      <c r="F186" t="str">
        <f>'Ismotic-Data'!A186</f>
        <v>TP1</v>
      </c>
    </row>
    <row r="187" spans="4:6" x14ac:dyDescent="0.25">
      <c r="D187" t="str">
        <f>'Ismotic-Data_Extract'!B187</f>
        <v>MERCREDI</v>
      </c>
      <c r="E187" t="str">
        <f>'Ismotic-Data_Extract'!C187</f>
        <v>S4</v>
      </c>
      <c r="F187" t="str">
        <f>'Ismotic-Data'!A187</f>
        <v>COURS4</v>
      </c>
    </row>
    <row r="188" spans="4:6" x14ac:dyDescent="0.25">
      <c r="D188" t="str">
        <f>'Ismotic-Data_Extract'!B188</f>
        <v>JEUDI</v>
      </c>
      <c r="E188" t="str">
        <f>'Ismotic-Data_Extract'!C188</f>
        <v>S1</v>
      </c>
      <c r="F188" t="str">
        <f>'Ismotic-Data'!A188</f>
        <v>TP2</v>
      </c>
    </row>
    <row r="189" spans="4:6" x14ac:dyDescent="0.25">
      <c r="D189" t="str">
        <f>'Ismotic-Data_Extract'!B189</f>
        <v>JEUDI</v>
      </c>
      <c r="E189" t="str">
        <f>'Ismotic-Data_Extract'!C189</f>
        <v>S1</v>
      </c>
      <c r="F189" t="str">
        <f>'Ismotic-Data'!A189</f>
        <v>TP7</v>
      </c>
    </row>
    <row r="190" spans="4:6" x14ac:dyDescent="0.25">
      <c r="D190" t="str">
        <f>'Ismotic-Data_Extract'!B190</f>
        <v>JEUDI</v>
      </c>
      <c r="E190" t="str">
        <f>'Ismotic-Data_Extract'!C190</f>
        <v>S1</v>
      </c>
      <c r="F190" t="str">
        <f>'Ismotic-Data'!A190</f>
        <v>SEM2</v>
      </c>
    </row>
    <row r="191" spans="4:6" x14ac:dyDescent="0.25">
      <c r="D191" t="str">
        <f>'Ismotic-Data_Extract'!B191</f>
        <v>JEUDI</v>
      </c>
      <c r="E191" t="str">
        <f>'Ismotic-Data_Extract'!C191</f>
        <v>S1</v>
      </c>
      <c r="F191" t="str">
        <f>'Ismotic-Data'!A191</f>
        <v>CA</v>
      </c>
    </row>
    <row r="192" spans="4:6" x14ac:dyDescent="0.25">
      <c r="D192" t="str">
        <f>'Ismotic-Data_Extract'!B192</f>
        <v>JEUDI</v>
      </c>
      <c r="E192" t="str">
        <f>'Ismotic-Data_Extract'!C192</f>
        <v>S1</v>
      </c>
      <c r="F192" t="str">
        <f>'Ismotic-Data'!A192</f>
        <v>COURS1</v>
      </c>
    </row>
    <row r="193" spans="4:6" x14ac:dyDescent="0.25">
      <c r="D193" t="str">
        <f>'Ismotic-Data_Extract'!B193</f>
        <v>JEUDI</v>
      </c>
      <c r="E193" t="str">
        <f>'Ismotic-Data_Extract'!C193</f>
        <v>S1</v>
      </c>
      <c r="F193" t="str">
        <f>'Ismotic-Data'!A193</f>
        <v>TP5</v>
      </c>
    </row>
    <row r="194" spans="4:6" x14ac:dyDescent="0.25">
      <c r="D194" t="str">
        <f>'Ismotic-Data_Extract'!B194</f>
        <v>JEUDI</v>
      </c>
      <c r="E194" t="str">
        <f>'Ismotic-Data_Extract'!C194</f>
        <v>S1</v>
      </c>
      <c r="F194" t="str">
        <f>'Ismotic-Data'!A194</f>
        <v>TP4</v>
      </c>
    </row>
    <row r="195" spans="4:6" x14ac:dyDescent="0.25">
      <c r="D195" t="str">
        <f>'Ismotic-Data_Extract'!B195</f>
        <v>JEUDI</v>
      </c>
      <c r="E195" t="str">
        <f>'Ismotic-Data_Extract'!C195</f>
        <v>S1</v>
      </c>
      <c r="F195" t="str">
        <f>'Ismotic-Data'!A195</f>
        <v>COURS3</v>
      </c>
    </row>
    <row r="196" spans="4:6" x14ac:dyDescent="0.25">
      <c r="D196" t="str">
        <f>'Ismotic-Data_Extract'!B196</f>
        <v>JEUDI</v>
      </c>
      <c r="E196" t="str">
        <f>'Ismotic-Data_Extract'!C196</f>
        <v>S1</v>
      </c>
      <c r="F196" t="str">
        <f>'Ismotic-Data'!A196</f>
        <v>COURS2</v>
      </c>
    </row>
    <row r="197" spans="4:6" x14ac:dyDescent="0.25">
      <c r="D197" t="str">
        <f>'Ismotic-Data_Extract'!B197</f>
        <v>JEUDI</v>
      </c>
      <c r="E197" t="str">
        <f>'Ismotic-Data_Extract'!C197</f>
        <v>S1</v>
      </c>
      <c r="F197" t="str">
        <f>'Ismotic-Data'!A197</f>
        <v>COURS5</v>
      </c>
    </row>
    <row r="198" spans="4:6" x14ac:dyDescent="0.25">
      <c r="D198" t="str">
        <f>'Ismotic-Data_Extract'!B198</f>
        <v>JEUDI</v>
      </c>
      <c r="E198" t="str">
        <f>'Ismotic-Data_Extract'!C198</f>
        <v>S1</v>
      </c>
      <c r="F198" t="str">
        <f>'Ismotic-Data'!A198</f>
        <v>CBRRDC</v>
      </c>
    </row>
    <row r="199" spans="4:6" x14ac:dyDescent="0.25">
      <c r="D199" t="str">
        <f>'Ismotic-Data_Extract'!B199</f>
        <v>JEUDI</v>
      </c>
      <c r="E199" t="str">
        <f>'Ismotic-Data_Extract'!C199</f>
        <v>S1</v>
      </c>
      <c r="F199" t="str">
        <f>'Ismotic-Data'!A199</f>
        <v>LABO1</v>
      </c>
    </row>
    <row r="200" spans="4:6" x14ac:dyDescent="0.25">
      <c r="D200" t="str">
        <f>'Ismotic-Data_Extract'!B200</f>
        <v>JEUDI</v>
      </c>
      <c r="E200" t="str">
        <f>'Ismotic-Data_Extract'!C200</f>
        <v>S1</v>
      </c>
      <c r="F200" t="str">
        <f>'Ismotic-Data'!A200</f>
        <v>TP1</v>
      </c>
    </row>
    <row r="201" spans="4:6" x14ac:dyDescent="0.25">
      <c r="D201" t="str">
        <f>'Ismotic-Data_Extract'!B201</f>
        <v>JEUDI</v>
      </c>
      <c r="E201" t="str">
        <f>'Ismotic-Data_Extract'!C201</f>
        <v>S1</v>
      </c>
      <c r="F201" t="str">
        <f>'Ismotic-Data'!A201</f>
        <v>TP3</v>
      </c>
    </row>
    <row r="202" spans="4:6" x14ac:dyDescent="0.25">
      <c r="D202" t="str">
        <f>'Ismotic-Data_Extract'!B202</f>
        <v>JEUDI</v>
      </c>
      <c r="E202" t="str">
        <f>'Ismotic-Data_Extract'!C202</f>
        <v>S1</v>
      </c>
      <c r="F202" t="str">
        <f>'Ismotic-Data'!A202</f>
        <v>WIFI</v>
      </c>
    </row>
    <row r="203" spans="4:6" x14ac:dyDescent="0.25">
      <c r="D203" t="str">
        <f>'Ismotic-Data_Extract'!B203</f>
        <v>JEUDI</v>
      </c>
      <c r="E203" t="str">
        <f>'Ismotic-Data_Extract'!C203</f>
        <v>S1</v>
      </c>
      <c r="F203" t="str">
        <f>'Ismotic-Data'!A203</f>
        <v>SEM1</v>
      </c>
    </row>
    <row r="204" spans="4:6" x14ac:dyDescent="0.25">
      <c r="D204" t="str">
        <f>'Ismotic-Data_Extract'!B204</f>
        <v>JEUDI</v>
      </c>
      <c r="E204" t="str">
        <f>'Ismotic-Data_Extract'!C204</f>
        <v>S2</v>
      </c>
      <c r="F204" t="str">
        <f>'Ismotic-Data'!A204</f>
        <v>TP2</v>
      </c>
    </row>
    <row r="205" spans="4:6" x14ac:dyDescent="0.25">
      <c r="D205" t="str">
        <f>'Ismotic-Data_Extract'!B205</f>
        <v>JEUDI</v>
      </c>
      <c r="E205" t="str">
        <f>'Ismotic-Data_Extract'!C205</f>
        <v>S2</v>
      </c>
      <c r="F205" t="str">
        <f>'Ismotic-Data'!A205</f>
        <v>COURS5</v>
      </c>
    </row>
    <row r="206" spans="4:6" x14ac:dyDescent="0.25">
      <c r="D206" t="str">
        <f>'Ismotic-Data_Extract'!B206</f>
        <v>JEUDI</v>
      </c>
      <c r="E206" t="str">
        <f>'Ismotic-Data_Extract'!C206</f>
        <v>S2</v>
      </c>
      <c r="F206" t="str">
        <f>'Ismotic-Data'!A206</f>
        <v>COURS1</v>
      </c>
    </row>
    <row r="207" spans="4:6" x14ac:dyDescent="0.25">
      <c r="D207" t="str">
        <f>'Ismotic-Data_Extract'!B207</f>
        <v>JEUDI</v>
      </c>
      <c r="E207" t="str">
        <f>'Ismotic-Data_Extract'!C207</f>
        <v>S2</v>
      </c>
      <c r="F207" t="str">
        <f>'Ismotic-Data'!A207</f>
        <v>CA</v>
      </c>
    </row>
    <row r="208" spans="4:6" x14ac:dyDescent="0.25">
      <c r="D208" t="str">
        <f>'Ismotic-Data_Extract'!B208</f>
        <v>JEUDI</v>
      </c>
      <c r="E208" t="str">
        <f>'Ismotic-Data_Extract'!C208</f>
        <v>S2</v>
      </c>
      <c r="F208" t="str">
        <f>'Ismotic-Data'!A208</f>
        <v>WIFI</v>
      </c>
    </row>
    <row r="209" spans="4:6" x14ac:dyDescent="0.25">
      <c r="D209" t="str">
        <f>'Ismotic-Data_Extract'!B209</f>
        <v>JEUDI</v>
      </c>
      <c r="E209" t="str">
        <f>'Ismotic-Data_Extract'!C209</f>
        <v>S2</v>
      </c>
      <c r="F209" t="str">
        <f>'Ismotic-Data'!A209</f>
        <v>TP4</v>
      </c>
    </row>
    <row r="210" spans="4:6" x14ac:dyDescent="0.25">
      <c r="D210" t="str">
        <f>'Ismotic-Data_Extract'!B210</f>
        <v>JEUDI</v>
      </c>
      <c r="E210" t="str">
        <f>'Ismotic-Data_Extract'!C210</f>
        <v>S2</v>
      </c>
      <c r="F210" t="str">
        <f>'Ismotic-Data'!A210</f>
        <v>COURS3</v>
      </c>
    </row>
    <row r="211" spans="4:6" x14ac:dyDescent="0.25">
      <c r="D211" t="str">
        <f>'Ismotic-Data_Extract'!B211</f>
        <v>JEUDI</v>
      </c>
      <c r="E211" t="str">
        <f>'Ismotic-Data_Extract'!C211</f>
        <v>S2</v>
      </c>
      <c r="F211" t="str">
        <f>'Ismotic-Data'!A211</f>
        <v>COURS2</v>
      </c>
    </row>
    <row r="212" spans="4:6" x14ac:dyDescent="0.25">
      <c r="D212" t="str">
        <f>'Ismotic-Data_Extract'!B212</f>
        <v>JEUDI</v>
      </c>
      <c r="E212" t="str">
        <f>'Ismotic-Data_Extract'!C212</f>
        <v>S2</v>
      </c>
      <c r="F212" t="str">
        <f>'Ismotic-Data'!A212</f>
        <v>SEM2</v>
      </c>
    </row>
    <row r="213" spans="4:6" x14ac:dyDescent="0.25">
      <c r="D213" t="str">
        <f>'Ismotic-Data_Extract'!B213</f>
        <v>JEUDI</v>
      </c>
      <c r="E213" t="str">
        <f>'Ismotic-Data_Extract'!C213</f>
        <v>S2</v>
      </c>
      <c r="F213" t="str">
        <f>'Ismotic-Data'!A213</f>
        <v>TP5</v>
      </c>
    </row>
    <row r="214" spans="4:6" x14ac:dyDescent="0.25">
      <c r="D214" t="str">
        <f>'Ismotic-Data_Extract'!B214</f>
        <v>JEUDI</v>
      </c>
      <c r="E214" t="str">
        <f>'Ismotic-Data_Extract'!C214</f>
        <v>S2</v>
      </c>
      <c r="F214" t="str">
        <f>'Ismotic-Data'!A214</f>
        <v>TP1</v>
      </c>
    </row>
    <row r="215" spans="4:6" x14ac:dyDescent="0.25">
      <c r="D215" t="str">
        <f>'Ismotic-Data_Extract'!B215</f>
        <v>JEUDI</v>
      </c>
      <c r="E215" t="str">
        <f>'Ismotic-Data_Extract'!C215</f>
        <v>S2</v>
      </c>
      <c r="F215" t="str">
        <f>'Ismotic-Data'!A215</f>
        <v>CBRRDC</v>
      </c>
    </row>
    <row r="216" spans="4:6" x14ac:dyDescent="0.25">
      <c r="D216" t="str">
        <f>'Ismotic-Data_Extract'!B216</f>
        <v>JEUDI</v>
      </c>
      <c r="E216" t="str">
        <f>'Ismotic-Data_Extract'!C216</f>
        <v>S2</v>
      </c>
      <c r="F216" t="str">
        <f>'Ismotic-Data'!A216</f>
        <v>TP7</v>
      </c>
    </row>
    <row r="217" spans="4:6" x14ac:dyDescent="0.25">
      <c r="D217" t="str">
        <f>'Ismotic-Data_Extract'!B217</f>
        <v>JEUDI</v>
      </c>
      <c r="E217" t="str">
        <f>'Ismotic-Data_Extract'!C217</f>
        <v>S2</v>
      </c>
      <c r="F217" t="str">
        <f>'Ismotic-Data'!A217</f>
        <v>LABO1</v>
      </c>
    </row>
    <row r="218" spans="4:6" x14ac:dyDescent="0.25">
      <c r="D218" t="str">
        <f>'Ismotic-Data_Extract'!B218</f>
        <v>JEUDI</v>
      </c>
      <c r="E218" t="str">
        <f>'Ismotic-Data_Extract'!C218</f>
        <v>S2</v>
      </c>
      <c r="F218" t="str">
        <f>'Ismotic-Data'!A218</f>
        <v>TP3</v>
      </c>
    </row>
    <row r="219" spans="4:6" x14ac:dyDescent="0.25">
      <c r="D219" t="str">
        <f>'Ismotic-Data_Extract'!B219</f>
        <v>JEUDI</v>
      </c>
      <c r="E219" t="str">
        <f>'Ismotic-Data_Extract'!C219</f>
        <v>S2</v>
      </c>
      <c r="F219" t="str">
        <f>'Ismotic-Data'!A219</f>
        <v>SEM1</v>
      </c>
    </row>
    <row r="220" spans="4:6" x14ac:dyDescent="0.25">
      <c r="D220" t="str">
        <f>'Ismotic-Data_Extract'!B220</f>
        <v>JEUDI</v>
      </c>
      <c r="E220" t="str">
        <f>'Ismotic-Data_Extract'!C220</f>
        <v>S3</v>
      </c>
      <c r="F220" t="str">
        <f>'Ismotic-Data'!A220</f>
        <v>SEM2</v>
      </c>
    </row>
    <row r="221" spans="4:6" x14ac:dyDescent="0.25">
      <c r="D221" t="str">
        <f>'Ismotic-Data_Extract'!B221</f>
        <v>JEUDI</v>
      </c>
      <c r="E221" t="str">
        <f>'Ismotic-Data_Extract'!C221</f>
        <v>S3</v>
      </c>
      <c r="F221" t="str">
        <f>'Ismotic-Data'!A221</f>
        <v>TP3</v>
      </c>
    </row>
    <row r="222" spans="4:6" x14ac:dyDescent="0.25">
      <c r="D222" t="str">
        <f>'Ismotic-Data_Extract'!B222</f>
        <v>JEUDI</v>
      </c>
      <c r="E222" t="str">
        <f>'Ismotic-Data_Extract'!C222</f>
        <v>S3</v>
      </c>
      <c r="F222" t="str">
        <f>'Ismotic-Data'!A222</f>
        <v>COURS1</v>
      </c>
    </row>
    <row r="223" spans="4:6" x14ac:dyDescent="0.25">
      <c r="D223" t="str">
        <f>'Ismotic-Data_Extract'!B223</f>
        <v>JEUDI</v>
      </c>
      <c r="E223" t="str">
        <f>'Ismotic-Data_Extract'!C223</f>
        <v>S3</v>
      </c>
      <c r="F223" t="str">
        <f>'Ismotic-Data'!A223</f>
        <v>CBR ETG</v>
      </c>
    </row>
    <row r="224" spans="4:6" x14ac:dyDescent="0.25">
      <c r="D224" t="str">
        <f>'Ismotic-Data_Extract'!B224</f>
        <v>JEUDI</v>
      </c>
      <c r="E224" t="str">
        <f>'Ismotic-Data_Extract'!C224</f>
        <v>S3</v>
      </c>
      <c r="F224" t="str">
        <f>'Ismotic-Data'!A224</f>
        <v>CA</v>
      </c>
    </row>
    <row r="225" spans="4:6" x14ac:dyDescent="0.25">
      <c r="D225" t="str">
        <f>'Ismotic-Data_Extract'!B225</f>
        <v>JEUDI</v>
      </c>
      <c r="E225" t="str">
        <f>'Ismotic-Data_Extract'!C225</f>
        <v>S3</v>
      </c>
      <c r="F225" t="str">
        <f>'Ismotic-Data'!A225</f>
        <v>COURS5</v>
      </c>
    </row>
    <row r="226" spans="4:6" x14ac:dyDescent="0.25">
      <c r="D226" t="str">
        <f>'Ismotic-Data_Extract'!B226</f>
        <v>JEUDI</v>
      </c>
      <c r="E226" t="str">
        <f>'Ismotic-Data_Extract'!C226</f>
        <v>S3</v>
      </c>
      <c r="F226" t="str">
        <f>'Ismotic-Data'!A226</f>
        <v>SEM1</v>
      </c>
    </row>
    <row r="227" spans="4:6" x14ac:dyDescent="0.25">
      <c r="D227" t="str">
        <f>'Ismotic-Data_Extract'!B227</f>
        <v>JEUDI</v>
      </c>
      <c r="E227" t="str">
        <f>'Ismotic-Data_Extract'!C227</f>
        <v>S3</v>
      </c>
      <c r="F227" t="str">
        <f>'Ismotic-Data'!A227</f>
        <v>COURS4</v>
      </c>
    </row>
    <row r="228" spans="4:6" x14ac:dyDescent="0.25">
      <c r="D228" t="str">
        <f>'Ismotic-Data_Extract'!B228</f>
        <v>JEUDI</v>
      </c>
      <c r="E228" t="str">
        <f>'Ismotic-Data_Extract'!C228</f>
        <v>S3</v>
      </c>
      <c r="F228" t="str">
        <f>'Ismotic-Data'!A228</f>
        <v>TP5</v>
      </c>
    </row>
    <row r="229" spans="4:6" x14ac:dyDescent="0.25">
      <c r="D229" t="str">
        <f>'Ismotic-Data_Extract'!B229</f>
        <v>JEUDI</v>
      </c>
      <c r="E229" t="str">
        <f>'Ismotic-Data_Extract'!C229</f>
        <v>S3</v>
      </c>
      <c r="F229" t="str">
        <f>'Ismotic-Data'!A229</f>
        <v>LABO1</v>
      </c>
    </row>
    <row r="230" spans="4:6" x14ac:dyDescent="0.25">
      <c r="D230" t="str">
        <f>'Ismotic-Data_Extract'!B230</f>
        <v>JEUDI</v>
      </c>
      <c r="E230" t="str">
        <f>'Ismotic-Data_Extract'!C230</f>
        <v>S3</v>
      </c>
      <c r="F230" t="str">
        <f>'Ismotic-Data'!A230</f>
        <v>COURS3</v>
      </c>
    </row>
    <row r="231" spans="4:6" x14ac:dyDescent="0.25">
      <c r="D231" t="str">
        <f>'Ismotic-Data_Extract'!B231</f>
        <v>JEUDI</v>
      </c>
      <c r="E231" t="str">
        <f>'Ismotic-Data_Extract'!C231</f>
        <v>S3</v>
      </c>
      <c r="F231" t="str">
        <f>'Ismotic-Data'!A231</f>
        <v>COURS2</v>
      </c>
    </row>
    <row r="232" spans="4:6" x14ac:dyDescent="0.25">
      <c r="D232" t="str">
        <f>'Ismotic-Data_Extract'!B232</f>
        <v>JEUDI</v>
      </c>
      <c r="E232" t="str">
        <f>'Ismotic-Data_Extract'!C232</f>
        <v>S3</v>
      </c>
      <c r="F232" t="str">
        <f>'Ismotic-Data'!A232</f>
        <v>TP1</v>
      </c>
    </row>
    <row r="233" spans="4:6" x14ac:dyDescent="0.25">
      <c r="D233" t="str">
        <f>'Ismotic-Data_Extract'!B233</f>
        <v>JEUDI</v>
      </c>
      <c r="E233" t="str">
        <f>'Ismotic-Data_Extract'!C233</f>
        <v>S3</v>
      </c>
      <c r="F233" t="str">
        <f>'Ismotic-Data'!A233</f>
        <v>WIFI</v>
      </c>
    </row>
    <row r="234" spans="4:6" x14ac:dyDescent="0.25">
      <c r="D234" t="str">
        <f>'Ismotic-Data_Extract'!B234</f>
        <v>JEUDI</v>
      </c>
      <c r="E234" t="str">
        <f>'Ismotic-Data_Extract'!C234</f>
        <v>S3</v>
      </c>
      <c r="F234" t="str">
        <f>'Ismotic-Data'!A234</f>
        <v>TP2</v>
      </c>
    </row>
    <row r="235" spans="4:6" x14ac:dyDescent="0.25">
      <c r="D235" t="str">
        <f>'Ismotic-Data_Extract'!B235</f>
        <v>JEUDI</v>
      </c>
      <c r="E235" t="str">
        <f>'Ismotic-Data_Extract'!C235</f>
        <v>S3</v>
      </c>
      <c r="F235" t="str">
        <f>'Ismotic-Data'!A235</f>
        <v>CBRRDC</v>
      </c>
    </row>
    <row r="236" spans="4:6" x14ac:dyDescent="0.25">
      <c r="D236" t="str">
        <f>'Ismotic-Data_Extract'!B236</f>
        <v>JEUDI</v>
      </c>
      <c r="E236" t="str">
        <f>'Ismotic-Data_Extract'!C236</f>
        <v>S3</v>
      </c>
      <c r="F236" t="str">
        <f>'Ismotic-Data'!A236</f>
        <v>TP7</v>
      </c>
    </row>
    <row r="237" spans="4:6" x14ac:dyDescent="0.25">
      <c r="D237" t="str">
        <f>'Ismotic-Data_Extract'!B237</f>
        <v>JEUDI</v>
      </c>
      <c r="E237" t="str">
        <f>'Ismotic-Data_Extract'!C237</f>
        <v>S4</v>
      </c>
      <c r="F237" t="str">
        <f>'Ismotic-Data'!A237</f>
        <v>SEM2</v>
      </c>
    </row>
    <row r="238" spans="4:6" x14ac:dyDescent="0.25">
      <c r="D238" t="str">
        <f>'Ismotic-Data_Extract'!B238</f>
        <v>JEUDI</v>
      </c>
      <c r="E238" t="str">
        <f>'Ismotic-Data_Extract'!C238</f>
        <v>S4</v>
      </c>
      <c r="F238" t="str">
        <f>'Ismotic-Data'!A238</f>
        <v>COURS4</v>
      </c>
    </row>
    <row r="239" spans="4:6" x14ac:dyDescent="0.25">
      <c r="D239" t="str">
        <f>'Ismotic-Data_Extract'!B239</f>
        <v>JEUDI</v>
      </c>
      <c r="E239" t="str">
        <f>'Ismotic-Data_Extract'!C239</f>
        <v>S4</v>
      </c>
      <c r="F239" t="str">
        <f>'Ismotic-Data'!A239</f>
        <v>CBR ETG</v>
      </c>
    </row>
    <row r="240" spans="4:6" x14ac:dyDescent="0.25">
      <c r="D240" t="str">
        <f>'Ismotic-Data_Extract'!B240</f>
        <v>JEUDI</v>
      </c>
      <c r="E240" t="str">
        <f>'Ismotic-Data_Extract'!C240</f>
        <v>S4</v>
      </c>
      <c r="F240" t="str">
        <f>'Ismotic-Data'!A240</f>
        <v>COURS5</v>
      </c>
    </row>
    <row r="241" spans="4:6" x14ac:dyDescent="0.25">
      <c r="D241" t="str">
        <f>'Ismotic-Data_Extract'!B241</f>
        <v>JEUDI</v>
      </c>
      <c r="E241" t="str">
        <f>'Ismotic-Data_Extract'!C241</f>
        <v>S4</v>
      </c>
      <c r="F241" t="str">
        <f>'Ismotic-Data'!A241</f>
        <v>CA</v>
      </c>
    </row>
    <row r="242" spans="4:6" x14ac:dyDescent="0.25">
      <c r="D242" t="str">
        <f>'Ismotic-Data_Extract'!B242</f>
        <v>JEUDI</v>
      </c>
      <c r="E242" t="str">
        <f>'Ismotic-Data_Extract'!C242</f>
        <v>S4</v>
      </c>
      <c r="F242" t="str">
        <f>'Ismotic-Data'!A242</f>
        <v>COURS3</v>
      </c>
    </row>
    <row r="243" spans="4:6" x14ac:dyDescent="0.25">
      <c r="D243" t="str">
        <f>'Ismotic-Data_Extract'!B243</f>
        <v>JEUDI</v>
      </c>
      <c r="E243" t="str">
        <f>'Ismotic-Data_Extract'!C243</f>
        <v>S4</v>
      </c>
      <c r="F243" t="str">
        <f>'Ismotic-Data'!A243</f>
        <v>TP5</v>
      </c>
    </row>
    <row r="244" spans="4:6" x14ac:dyDescent="0.25">
      <c r="D244" t="str">
        <f>'Ismotic-Data_Extract'!B244</f>
        <v>JEUDI</v>
      </c>
      <c r="E244" t="str">
        <f>'Ismotic-Data_Extract'!C244</f>
        <v>S4</v>
      </c>
      <c r="F244" t="str">
        <f>'Ismotic-Data'!A244</f>
        <v>TP1</v>
      </c>
    </row>
    <row r="245" spans="4:6" x14ac:dyDescent="0.25">
      <c r="D245" t="str">
        <f>'Ismotic-Data_Extract'!B245</f>
        <v>JEUDI</v>
      </c>
      <c r="E245" t="str">
        <f>'Ismotic-Data_Extract'!C245</f>
        <v>S4</v>
      </c>
      <c r="F245" t="str">
        <f>'Ismotic-Data'!A245</f>
        <v>TP2</v>
      </c>
    </row>
    <row r="246" spans="4:6" x14ac:dyDescent="0.25">
      <c r="D246" t="str">
        <f>'Ismotic-Data_Extract'!B246</f>
        <v>JEUDI</v>
      </c>
      <c r="E246" t="str">
        <f>'Ismotic-Data_Extract'!C246</f>
        <v>S4</v>
      </c>
      <c r="F246" t="str">
        <f>'Ismotic-Data'!A246</f>
        <v>TP7</v>
      </c>
    </row>
    <row r="247" spans="4:6" x14ac:dyDescent="0.25">
      <c r="D247" t="str">
        <f>'Ismotic-Data_Extract'!B247</f>
        <v>JEUDI</v>
      </c>
      <c r="E247" t="str">
        <f>'Ismotic-Data_Extract'!C247</f>
        <v>S4</v>
      </c>
      <c r="F247" t="str">
        <f>'Ismotic-Data'!A247</f>
        <v>CBRRDC</v>
      </c>
    </row>
    <row r="248" spans="4:6" x14ac:dyDescent="0.25">
      <c r="D248" t="str">
        <f>'Ismotic-Data_Extract'!B248</f>
        <v>JEUDI</v>
      </c>
      <c r="E248" t="str">
        <f>'Ismotic-Data_Extract'!C248</f>
        <v>S4</v>
      </c>
      <c r="F248" t="str">
        <f>'Ismotic-Data'!A248</f>
        <v>LABO1</v>
      </c>
    </row>
    <row r="249" spans="4:6" x14ac:dyDescent="0.25">
      <c r="D249" t="str">
        <f>'Ismotic-Data_Extract'!B249</f>
        <v>JEUDI</v>
      </c>
      <c r="E249" t="str">
        <f>'Ismotic-Data_Extract'!C249</f>
        <v>S4</v>
      </c>
      <c r="F249" t="str">
        <f>'Ismotic-Data'!A249</f>
        <v>WIFI</v>
      </c>
    </row>
    <row r="250" spans="4:6" x14ac:dyDescent="0.25">
      <c r="D250" t="str">
        <f>'Ismotic-Data_Extract'!B250</f>
        <v>VENDREDI</v>
      </c>
      <c r="E250" t="str">
        <f>'Ismotic-Data_Extract'!C250</f>
        <v>S1</v>
      </c>
      <c r="F250" t="str">
        <f>'Ismotic-Data'!A250</f>
        <v>TP1</v>
      </c>
    </row>
    <row r="251" spans="4:6" x14ac:dyDescent="0.25">
      <c r="D251" t="str">
        <f>'Ismotic-Data_Extract'!B251</f>
        <v>VENDREDI</v>
      </c>
      <c r="E251" t="str">
        <f>'Ismotic-Data_Extract'!C251</f>
        <v>S1</v>
      </c>
      <c r="F251" t="str">
        <f>'Ismotic-Data'!A251</f>
        <v>WIFI</v>
      </c>
    </row>
    <row r="252" spans="4:6" x14ac:dyDescent="0.25">
      <c r="D252" t="str">
        <f>'Ismotic-Data_Extract'!B252</f>
        <v>VENDREDI</v>
      </c>
      <c r="E252" t="str">
        <f>'Ismotic-Data_Extract'!C252</f>
        <v>S1</v>
      </c>
      <c r="F252" t="str">
        <f>'Ismotic-Data'!A252</f>
        <v>COURS1</v>
      </c>
    </row>
    <row r="253" spans="4:6" x14ac:dyDescent="0.25">
      <c r="D253" t="str">
        <f>'Ismotic-Data_Extract'!B253</f>
        <v>VENDREDI</v>
      </c>
      <c r="E253" t="str">
        <f>'Ismotic-Data_Extract'!C253</f>
        <v>S1</v>
      </c>
      <c r="F253" t="str">
        <f>'Ismotic-Data'!A253</f>
        <v>CBR ETG</v>
      </c>
    </row>
    <row r="254" spans="4:6" x14ac:dyDescent="0.25">
      <c r="D254" t="str">
        <f>'Ismotic-Data_Extract'!B254</f>
        <v>VENDREDI</v>
      </c>
      <c r="E254" t="str">
        <f>'Ismotic-Data_Extract'!C254</f>
        <v>S1</v>
      </c>
      <c r="F254" t="str">
        <f>'Ismotic-Data'!A254</f>
        <v>CA</v>
      </c>
    </row>
    <row r="255" spans="4:6" x14ac:dyDescent="0.25">
      <c r="D255" t="str">
        <f>'Ismotic-Data_Extract'!B255</f>
        <v>VENDREDI</v>
      </c>
      <c r="E255" t="str">
        <f>'Ismotic-Data_Extract'!C255</f>
        <v>S1</v>
      </c>
      <c r="F255" t="str">
        <f>'Ismotic-Data'!A255</f>
        <v>SEM2</v>
      </c>
    </row>
    <row r="256" spans="4:6" x14ac:dyDescent="0.25">
      <c r="D256" t="str">
        <f>'Ismotic-Data_Extract'!B256</f>
        <v>VENDREDI</v>
      </c>
      <c r="E256" t="str">
        <f>'Ismotic-Data_Extract'!C256</f>
        <v>S1</v>
      </c>
      <c r="F256" t="str">
        <f>'Ismotic-Data'!A256</f>
        <v>SEM1</v>
      </c>
    </row>
    <row r="257" spans="4:6" x14ac:dyDescent="0.25">
      <c r="D257" t="str">
        <f>'Ismotic-Data_Extract'!B257</f>
        <v>VENDREDI</v>
      </c>
      <c r="E257" t="str">
        <f>'Ismotic-Data_Extract'!C257</f>
        <v>S1</v>
      </c>
      <c r="F257" t="str">
        <f>'Ismotic-Data'!A257</f>
        <v>COURS5</v>
      </c>
    </row>
    <row r="258" spans="4:6" x14ac:dyDescent="0.25">
      <c r="D258" t="str">
        <f>'Ismotic-Data_Extract'!B258</f>
        <v>VENDREDI</v>
      </c>
      <c r="E258" t="str">
        <f>'Ismotic-Data_Extract'!C258</f>
        <v>S1</v>
      </c>
      <c r="F258" t="str">
        <f>'Ismotic-Data'!A258</f>
        <v>TP5</v>
      </c>
    </row>
    <row r="259" spans="4:6" x14ac:dyDescent="0.25">
      <c r="D259" t="str">
        <f>'Ismotic-Data_Extract'!B259</f>
        <v>VENDREDI</v>
      </c>
      <c r="E259" t="str">
        <f>'Ismotic-Data_Extract'!C259</f>
        <v>S1</v>
      </c>
      <c r="F259" t="str">
        <f>'Ismotic-Data'!A259</f>
        <v>COURS3</v>
      </c>
    </row>
    <row r="260" spans="4:6" x14ac:dyDescent="0.25">
      <c r="D260" t="str">
        <f>'Ismotic-Data_Extract'!B260</f>
        <v>VENDREDI</v>
      </c>
      <c r="E260" t="str">
        <f>'Ismotic-Data_Extract'!C260</f>
        <v>S1</v>
      </c>
      <c r="F260" t="str">
        <f>'Ismotic-Data'!A260</f>
        <v>COURS4</v>
      </c>
    </row>
    <row r="261" spans="4:6" x14ac:dyDescent="0.25">
      <c r="D261" t="str">
        <f>'Ismotic-Data_Extract'!B261</f>
        <v>VENDREDI</v>
      </c>
      <c r="E261" t="str">
        <f>'Ismotic-Data_Extract'!C261</f>
        <v>S1</v>
      </c>
      <c r="F261" t="str">
        <f>'Ismotic-Data'!A261</f>
        <v>TP2</v>
      </c>
    </row>
    <row r="262" spans="4:6" x14ac:dyDescent="0.25">
      <c r="D262" t="str">
        <f>'Ismotic-Data_Extract'!B262</f>
        <v>VENDREDI</v>
      </c>
      <c r="E262" t="str">
        <f>'Ismotic-Data_Extract'!C262</f>
        <v>S1</v>
      </c>
      <c r="F262" t="str">
        <f>'Ismotic-Data'!A262</f>
        <v>CBRRDC</v>
      </c>
    </row>
    <row r="263" spans="4:6" x14ac:dyDescent="0.25">
      <c r="D263" t="str">
        <f>'Ismotic-Data_Extract'!B263</f>
        <v>VENDREDI</v>
      </c>
      <c r="E263" t="str">
        <f>'Ismotic-Data_Extract'!C263</f>
        <v>S1</v>
      </c>
      <c r="F263" t="str">
        <f>'Ismotic-Data'!A263</f>
        <v>TP3</v>
      </c>
    </row>
    <row r="264" spans="4:6" x14ac:dyDescent="0.25">
      <c r="D264" t="str">
        <f>'Ismotic-Data_Extract'!B264</f>
        <v>VENDREDI</v>
      </c>
      <c r="E264" t="str">
        <f>'Ismotic-Data_Extract'!C264</f>
        <v>S1</v>
      </c>
      <c r="F264" t="str">
        <f>'Ismotic-Data'!A264</f>
        <v>LABO1</v>
      </c>
    </row>
    <row r="265" spans="4:6" x14ac:dyDescent="0.25">
      <c r="D265" t="str">
        <f>'Ismotic-Data_Extract'!B265</f>
        <v>VENDREDI</v>
      </c>
      <c r="E265" t="str">
        <f>'Ismotic-Data_Extract'!C265</f>
        <v>S1</v>
      </c>
      <c r="F265" t="str">
        <f>'Ismotic-Data'!A265</f>
        <v>TP7</v>
      </c>
    </row>
    <row r="266" spans="4:6" x14ac:dyDescent="0.25">
      <c r="D266" t="str">
        <f>'Ismotic-Data_Extract'!B266</f>
        <v>VENDREDI</v>
      </c>
      <c r="E266" t="str">
        <f>'Ismotic-Data_Extract'!C266</f>
        <v>S2</v>
      </c>
      <c r="F266" t="str">
        <f>'Ismotic-Data'!A266</f>
        <v>WIFI</v>
      </c>
    </row>
    <row r="267" spans="4:6" x14ac:dyDescent="0.25">
      <c r="D267" t="str">
        <f>'Ismotic-Data_Extract'!B267</f>
        <v>VENDREDI</v>
      </c>
      <c r="E267" t="str">
        <f>'Ismotic-Data_Extract'!C267</f>
        <v>S2</v>
      </c>
      <c r="F267" t="str">
        <f>'Ismotic-Data'!A267</f>
        <v>COURS5</v>
      </c>
    </row>
    <row r="268" spans="4:6" x14ac:dyDescent="0.25">
      <c r="D268" t="str">
        <f>'Ismotic-Data_Extract'!B268</f>
        <v>VENDREDI</v>
      </c>
      <c r="E268" t="str">
        <f>'Ismotic-Data_Extract'!C268</f>
        <v>S2</v>
      </c>
      <c r="F268" t="str">
        <f>'Ismotic-Data'!A268</f>
        <v>COURS1</v>
      </c>
    </row>
    <row r="269" spans="4:6" x14ac:dyDescent="0.25">
      <c r="D269" t="str">
        <f>'Ismotic-Data_Extract'!B269</f>
        <v>VENDREDI</v>
      </c>
      <c r="E269" t="str">
        <f>'Ismotic-Data_Extract'!C269</f>
        <v>S2</v>
      </c>
      <c r="F269" t="str">
        <f>'Ismotic-Data'!A269</f>
        <v>CBR ETG</v>
      </c>
    </row>
    <row r="270" spans="4:6" x14ac:dyDescent="0.25">
      <c r="D270" t="str">
        <f>'Ismotic-Data_Extract'!B270</f>
        <v>VENDREDI</v>
      </c>
      <c r="E270" t="str">
        <f>'Ismotic-Data_Extract'!C270</f>
        <v>S2</v>
      </c>
      <c r="F270" t="str">
        <f>'Ismotic-Data'!A270</f>
        <v>SEM2</v>
      </c>
    </row>
    <row r="271" spans="4:6" x14ac:dyDescent="0.25">
      <c r="D271" t="str">
        <f>'Ismotic-Data_Extract'!B271</f>
        <v>VENDREDI</v>
      </c>
      <c r="E271" t="str">
        <f>'Ismotic-Data_Extract'!C271</f>
        <v>S2</v>
      </c>
      <c r="F271" t="str">
        <f>'Ismotic-Data'!A271</f>
        <v>CA</v>
      </c>
    </row>
    <row r="272" spans="4:6" x14ac:dyDescent="0.25">
      <c r="D272" t="str">
        <f>'Ismotic-Data_Extract'!B272</f>
        <v>VENDREDI</v>
      </c>
      <c r="E272" t="str">
        <f>'Ismotic-Data_Extract'!C272</f>
        <v>S2</v>
      </c>
      <c r="F272" t="str">
        <f>'Ismotic-Data'!A272</f>
        <v>TP5</v>
      </c>
    </row>
    <row r="273" spans="4:6" x14ac:dyDescent="0.25">
      <c r="D273" t="str">
        <f>'Ismotic-Data_Extract'!B273</f>
        <v>VENDREDI</v>
      </c>
      <c r="E273" t="str">
        <f>'Ismotic-Data_Extract'!C273</f>
        <v>S2</v>
      </c>
      <c r="F273" t="str">
        <f>'Ismotic-Data'!A273</f>
        <v>TP3</v>
      </c>
    </row>
    <row r="274" spans="4:6" x14ac:dyDescent="0.25">
      <c r="D274" t="str">
        <f>'Ismotic-Data_Extract'!B274</f>
        <v>VENDREDI</v>
      </c>
      <c r="E274" t="str">
        <f>'Ismotic-Data_Extract'!C274</f>
        <v>S2</v>
      </c>
      <c r="F274" t="str">
        <f>'Ismotic-Data'!A274</f>
        <v>TP2</v>
      </c>
    </row>
    <row r="275" spans="4:6" x14ac:dyDescent="0.25">
      <c r="D275" t="str">
        <f>'Ismotic-Data_Extract'!B275</f>
        <v>VENDREDI</v>
      </c>
      <c r="E275" t="str">
        <f>'Ismotic-Data_Extract'!C275</f>
        <v>S2</v>
      </c>
      <c r="F275" t="str">
        <f>'Ismotic-Data'!A275</f>
        <v>TP7</v>
      </c>
    </row>
    <row r="276" spans="4:6" x14ac:dyDescent="0.25">
      <c r="D276" t="str">
        <f>'Ismotic-Data_Extract'!B276</f>
        <v>VENDREDI</v>
      </c>
      <c r="E276" t="str">
        <f>'Ismotic-Data_Extract'!C276</f>
        <v>S2</v>
      </c>
      <c r="F276" t="str">
        <f>'Ismotic-Data'!A276</f>
        <v>COURS3</v>
      </c>
    </row>
    <row r="277" spans="4:6" x14ac:dyDescent="0.25">
      <c r="D277" t="str">
        <f>'Ismotic-Data_Extract'!B277</f>
        <v>VENDREDI</v>
      </c>
      <c r="E277" t="str">
        <f>'Ismotic-Data_Extract'!C277</f>
        <v>S2</v>
      </c>
      <c r="F277" t="str">
        <f>'Ismotic-Data'!A277</f>
        <v>CBRRDC</v>
      </c>
    </row>
    <row r="278" spans="4:6" x14ac:dyDescent="0.25">
      <c r="D278" t="str">
        <f>'Ismotic-Data_Extract'!B278</f>
        <v>VENDREDI</v>
      </c>
      <c r="E278" t="str">
        <f>'Ismotic-Data_Extract'!C278</f>
        <v>S2</v>
      </c>
      <c r="F278" t="str">
        <f>'Ismotic-Data'!A278</f>
        <v>LABO1</v>
      </c>
    </row>
    <row r="279" spans="4:6" x14ac:dyDescent="0.25">
      <c r="D279" t="str">
        <f>'Ismotic-Data_Extract'!B279</f>
        <v>VENDREDI</v>
      </c>
      <c r="E279" t="str">
        <f>'Ismotic-Data_Extract'!C279</f>
        <v>S2</v>
      </c>
      <c r="F279" t="str">
        <f>'Ismotic-Data'!A279</f>
        <v>TP1</v>
      </c>
    </row>
    <row r="280" spans="4:6" x14ac:dyDescent="0.25">
      <c r="D280" t="str">
        <f>'Ismotic-Data_Extract'!B280</f>
        <v>VENDREDI</v>
      </c>
      <c r="E280" t="str">
        <f>'Ismotic-Data_Extract'!C280</f>
        <v>S2</v>
      </c>
      <c r="F280" t="str">
        <f>'Ismotic-Data'!A280</f>
        <v>COURS4</v>
      </c>
    </row>
    <row r="281" spans="4:6" x14ac:dyDescent="0.25">
      <c r="D281" t="str">
        <f>'Ismotic-Data_Extract'!B281</f>
        <v>VENDREDI</v>
      </c>
      <c r="E281" t="str">
        <f>'Ismotic-Data_Extract'!C281</f>
        <v>S2</v>
      </c>
      <c r="F281" t="str">
        <f>'Ismotic-Data'!A281</f>
        <v>SEM1</v>
      </c>
    </row>
    <row r="282" spans="4:6" x14ac:dyDescent="0.25">
      <c r="D282" t="str">
        <f>'Ismotic-Data_Extract'!B282</f>
        <v>VENDREDI</v>
      </c>
      <c r="E282" t="str">
        <f>'Ismotic-Data_Extract'!C282</f>
        <v>S3</v>
      </c>
      <c r="F282" t="str">
        <f>'Ismotic-Data'!A282</f>
        <v>COURS5</v>
      </c>
    </row>
    <row r="283" spans="4:6" x14ac:dyDescent="0.25">
      <c r="D283" t="str">
        <f>'Ismotic-Data_Extract'!B283</f>
        <v>VENDREDI</v>
      </c>
      <c r="E283" t="str">
        <f>'Ismotic-Data_Extract'!C283</f>
        <v>S3</v>
      </c>
      <c r="F283" t="str">
        <f>'Ismotic-Data'!A283</f>
        <v>LABO1</v>
      </c>
    </row>
    <row r="284" spans="4:6" x14ac:dyDescent="0.25">
      <c r="D284" t="str">
        <f>'Ismotic-Data_Extract'!B284</f>
        <v>VENDREDI</v>
      </c>
      <c r="E284" t="str">
        <f>'Ismotic-Data_Extract'!C284</f>
        <v>S3</v>
      </c>
      <c r="F284" t="str">
        <f>'Ismotic-Data'!A284</f>
        <v>TP2</v>
      </c>
    </row>
    <row r="285" spans="4:6" x14ac:dyDescent="0.25">
      <c r="D285" t="str">
        <f>'Ismotic-Data_Extract'!B285</f>
        <v>VENDREDI</v>
      </c>
      <c r="E285" t="str">
        <f>'Ismotic-Data_Extract'!C285</f>
        <v>S3</v>
      </c>
      <c r="F285" t="str">
        <f>'Ismotic-Data'!A285</f>
        <v>CA</v>
      </c>
    </row>
    <row r="286" spans="4:6" x14ac:dyDescent="0.25">
      <c r="D286" t="str">
        <f>'Ismotic-Data_Extract'!B286</f>
        <v>VENDREDI</v>
      </c>
      <c r="E286" t="str">
        <f>'Ismotic-Data_Extract'!C286</f>
        <v>S3</v>
      </c>
      <c r="F286" t="str">
        <f>'Ismotic-Data'!A286</f>
        <v>COURS1</v>
      </c>
    </row>
    <row r="287" spans="4:6" x14ac:dyDescent="0.25">
      <c r="D287" t="str">
        <f>'Ismotic-Data_Extract'!B287</f>
        <v>VENDREDI</v>
      </c>
      <c r="E287" t="str">
        <f>'Ismotic-Data_Extract'!C287</f>
        <v>S3</v>
      </c>
      <c r="F287" t="str">
        <f>'Ismotic-Data'!A287</f>
        <v>TP4</v>
      </c>
    </row>
    <row r="288" spans="4:6" x14ac:dyDescent="0.25">
      <c r="D288" t="str">
        <f>'Ismotic-Data_Extract'!B288</f>
        <v>VENDREDI</v>
      </c>
      <c r="E288" t="str">
        <f>'Ismotic-Data_Extract'!C288</f>
        <v>S3</v>
      </c>
      <c r="F288" t="str">
        <f>'Ismotic-Data'!A288</f>
        <v>TP7</v>
      </c>
    </row>
    <row r="289" spans="4:6" x14ac:dyDescent="0.25">
      <c r="D289" t="str">
        <f>'Ismotic-Data_Extract'!B289</f>
        <v>VENDREDI</v>
      </c>
      <c r="E289" t="str">
        <f>'Ismotic-Data_Extract'!C289</f>
        <v>S3</v>
      </c>
      <c r="F289" t="str">
        <f>'Ismotic-Data'!A289</f>
        <v>COURS3</v>
      </c>
    </row>
    <row r="290" spans="4:6" x14ac:dyDescent="0.25">
      <c r="D290" t="str">
        <f>'Ismotic-Data_Extract'!B290</f>
        <v>VENDREDI</v>
      </c>
      <c r="E290" t="str">
        <f>'Ismotic-Data_Extract'!C290</f>
        <v>S3</v>
      </c>
      <c r="F290" t="str">
        <f>'Ismotic-Data'!A290</f>
        <v>SEM2</v>
      </c>
    </row>
    <row r="291" spans="4:6" x14ac:dyDescent="0.25">
      <c r="D291" t="str">
        <f>'Ismotic-Data_Extract'!B291</f>
        <v>VENDREDI</v>
      </c>
      <c r="E291" t="str">
        <f>'Ismotic-Data_Extract'!C291</f>
        <v>S3</v>
      </c>
      <c r="F291" t="str">
        <f>'Ismotic-Data'!A291</f>
        <v>TP5</v>
      </c>
    </row>
    <row r="292" spans="4:6" x14ac:dyDescent="0.25">
      <c r="D292" t="str">
        <f>'Ismotic-Data_Extract'!B292</f>
        <v>VENDREDI</v>
      </c>
      <c r="E292" t="str">
        <f>'Ismotic-Data_Extract'!C292</f>
        <v>S3</v>
      </c>
      <c r="F292" t="str">
        <f>'Ismotic-Data'!A292</f>
        <v>TP3</v>
      </c>
    </row>
    <row r="293" spans="4:6" x14ac:dyDescent="0.25">
      <c r="D293" t="str">
        <f>'Ismotic-Data_Extract'!B293</f>
        <v>VENDREDI</v>
      </c>
      <c r="E293" t="str">
        <f>'Ismotic-Data_Extract'!C293</f>
        <v>S3</v>
      </c>
      <c r="F293" t="str">
        <f>'Ismotic-Data'!A293</f>
        <v>COURS4</v>
      </c>
    </row>
    <row r="294" spans="4:6" x14ac:dyDescent="0.25">
      <c r="D294" t="str">
        <f>'Ismotic-Data_Extract'!B294</f>
        <v>VENDREDI</v>
      </c>
      <c r="E294" t="str">
        <f>'Ismotic-Data_Extract'!C294</f>
        <v>S3</v>
      </c>
      <c r="F294" t="str">
        <f>'Ismotic-Data'!A294</f>
        <v>TP1</v>
      </c>
    </row>
    <row r="295" spans="4:6" x14ac:dyDescent="0.25">
      <c r="D295" t="str">
        <f>'Ismotic-Data_Extract'!B295</f>
        <v>VENDREDI</v>
      </c>
      <c r="E295" t="str">
        <f>'Ismotic-Data_Extract'!C295</f>
        <v>S3</v>
      </c>
      <c r="F295" t="str">
        <f>'Ismotic-Data'!A295</f>
        <v>CBRRDC</v>
      </c>
    </row>
    <row r="296" spans="4:6" x14ac:dyDescent="0.25">
      <c r="D296" t="str">
        <f>'Ismotic-Data_Extract'!B296</f>
        <v>VENDREDI</v>
      </c>
      <c r="E296" t="str">
        <f>'Ismotic-Data_Extract'!C296</f>
        <v>S3</v>
      </c>
      <c r="F296" t="str">
        <f>'Ismotic-Data'!A296</f>
        <v>WIFI</v>
      </c>
    </row>
    <row r="297" spans="4:6" x14ac:dyDescent="0.25">
      <c r="D297" t="str">
        <f>'Ismotic-Data_Extract'!B297</f>
        <v>VENDREDI</v>
      </c>
      <c r="E297" t="str">
        <f>'Ismotic-Data_Extract'!C297</f>
        <v>S4</v>
      </c>
      <c r="F297" t="str">
        <f>'Ismotic-Data'!A297</f>
        <v>TP2</v>
      </c>
    </row>
    <row r="298" spans="4:6" x14ac:dyDescent="0.25">
      <c r="D298" t="str">
        <f>'Ismotic-Data_Extract'!B298</f>
        <v>VENDREDI</v>
      </c>
      <c r="E298" t="str">
        <f>'Ismotic-Data_Extract'!C298</f>
        <v>S4</v>
      </c>
      <c r="F298" t="str">
        <f>'Ismotic-Data'!A298</f>
        <v>COURS5</v>
      </c>
    </row>
    <row r="299" spans="4:6" x14ac:dyDescent="0.25">
      <c r="D299" t="str">
        <f>'Ismotic-Data_Extract'!B299</f>
        <v>VENDREDI</v>
      </c>
      <c r="E299" t="str">
        <f>'Ismotic-Data_Extract'!C299</f>
        <v>S4</v>
      </c>
      <c r="F299" t="str">
        <f>'Ismotic-Data'!A299</f>
        <v>TP1</v>
      </c>
    </row>
    <row r="300" spans="4:6" x14ac:dyDescent="0.25">
      <c r="D300" t="str">
        <f>'Ismotic-Data_Extract'!B300</f>
        <v>VENDREDI</v>
      </c>
      <c r="E300" t="str">
        <f>'Ismotic-Data_Extract'!C300</f>
        <v>S4</v>
      </c>
      <c r="F300" t="str">
        <f>'Ismotic-Data'!A300</f>
        <v>SEM2</v>
      </c>
    </row>
    <row r="301" spans="4:6" x14ac:dyDescent="0.25">
      <c r="D301" t="str">
        <f>'Ismotic-Data_Extract'!B301</f>
        <v>VENDREDI</v>
      </c>
      <c r="E301" t="str">
        <f>'Ismotic-Data_Extract'!C301</f>
        <v>S4</v>
      </c>
      <c r="F301" t="str">
        <f>'Ismotic-Data'!A301</f>
        <v>CA</v>
      </c>
    </row>
    <row r="302" spans="4:6" x14ac:dyDescent="0.25">
      <c r="D302" t="str">
        <f>'Ismotic-Data_Extract'!B302</f>
        <v>VENDREDI</v>
      </c>
      <c r="E302" t="str">
        <f>'Ismotic-Data_Extract'!C302</f>
        <v>S4</v>
      </c>
      <c r="F302" t="str">
        <f>'Ismotic-Data'!A302</f>
        <v>TP4</v>
      </c>
    </row>
    <row r="303" spans="4:6" x14ac:dyDescent="0.25">
      <c r="D303" t="str">
        <f>'Ismotic-Data_Extract'!B303</f>
        <v>VENDREDI</v>
      </c>
      <c r="E303" t="str">
        <f>'Ismotic-Data_Extract'!C303</f>
        <v>S4</v>
      </c>
      <c r="F303" t="str">
        <f>'Ismotic-Data'!A303</f>
        <v>TP5</v>
      </c>
    </row>
    <row r="304" spans="4:6" x14ac:dyDescent="0.25">
      <c r="D304" t="str">
        <f>'Ismotic-Data_Extract'!B304</f>
        <v>VENDREDI</v>
      </c>
      <c r="E304" t="str">
        <f>'Ismotic-Data_Extract'!C304</f>
        <v>S4</v>
      </c>
      <c r="F304" t="str">
        <f>'Ismotic-Data'!A304</f>
        <v>TP7</v>
      </c>
    </row>
    <row r="305" spans="4:6" x14ac:dyDescent="0.25">
      <c r="D305" t="str">
        <f>'Ismotic-Data_Extract'!B305</f>
        <v>VENDREDI</v>
      </c>
      <c r="E305" t="str">
        <f>'Ismotic-Data_Extract'!C305</f>
        <v>S4</v>
      </c>
      <c r="F305" t="str">
        <f>'Ismotic-Data'!A305</f>
        <v>TP3</v>
      </c>
    </row>
    <row r="306" spans="4:6" x14ac:dyDescent="0.25">
      <c r="D306" t="str">
        <f>'Ismotic-Data_Extract'!B306</f>
        <v>VENDREDI</v>
      </c>
      <c r="E306" t="str">
        <f>'Ismotic-Data_Extract'!C306</f>
        <v>S4</v>
      </c>
      <c r="F306" t="str">
        <f>'Ismotic-Data'!A306</f>
        <v>COURS4</v>
      </c>
    </row>
    <row r="307" spans="4:6" x14ac:dyDescent="0.25">
      <c r="D307" t="str">
        <f>'Ismotic-Data_Extract'!B307</f>
        <v>VENDREDI</v>
      </c>
      <c r="E307" t="str">
        <f>'Ismotic-Data_Extract'!C307</f>
        <v>S4</v>
      </c>
      <c r="F307" t="str">
        <f>'Ismotic-Data'!A307</f>
        <v>LABO1</v>
      </c>
    </row>
    <row r="308" spans="4:6" x14ac:dyDescent="0.25">
      <c r="D308" t="str">
        <f>'Ismotic-Data_Extract'!B308</f>
        <v>VENDREDI</v>
      </c>
      <c r="E308" t="str">
        <f>'Ismotic-Data_Extract'!C308</f>
        <v>S4</v>
      </c>
      <c r="F308" t="str">
        <f>'Ismotic-Data'!A308</f>
        <v>WIFI</v>
      </c>
    </row>
    <row r="309" spans="4:6" x14ac:dyDescent="0.25">
      <c r="D309" t="str">
        <f>'Ismotic-Data_Extract'!B309</f>
        <v>VENDREDI</v>
      </c>
      <c r="E309" t="str">
        <f>'Ismotic-Data_Extract'!C309</f>
        <v>S4</v>
      </c>
      <c r="F309" t="str">
        <f>'Ismotic-Data'!A309</f>
        <v>CBRRDC</v>
      </c>
    </row>
    <row r="310" spans="4:6" x14ac:dyDescent="0.25">
      <c r="D310" t="str">
        <f>'Ismotic-Data_Extract'!B310</f>
        <v>SAMEDI</v>
      </c>
      <c r="E310" t="str">
        <f>'Ismotic-Data_Extract'!C310</f>
        <v>S1</v>
      </c>
      <c r="F310" t="str">
        <f>'Ismotic-Data'!A310</f>
        <v>TP3</v>
      </c>
    </row>
    <row r="311" spans="4:6" x14ac:dyDescent="0.25">
      <c r="D311" t="str">
        <f>'Ismotic-Data_Extract'!B311</f>
        <v>SAMEDI</v>
      </c>
      <c r="E311" t="str">
        <f>'Ismotic-Data_Extract'!C311</f>
        <v>S1</v>
      </c>
      <c r="F311" t="str">
        <f>'Ismotic-Data'!A311</f>
        <v>SEM2</v>
      </c>
    </row>
    <row r="312" spans="4:6" x14ac:dyDescent="0.25">
      <c r="D312" t="str">
        <f>'Ismotic-Data_Extract'!B312</f>
        <v>SAMEDI</v>
      </c>
      <c r="E312" t="str">
        <f>'Ismotic-Data_Extract'!C312</f>
        <v>S1</v>
      </c>
      <c r="F312" t="str">
        <f>'Ismotic-Data'!A312</f>
        <v>COURS1</v>
      </c>
    </row>
    <row r="313" spans="4:6" x14ac:dyDescent="0.25">
      <c r="D313" t="str">
        <f>'Ismotic-Data_Extract'!B313</f>
        <v>SAMEDI</v>
      </c>
      <c r="E313" t="str">
        <f>'Ismotic-Data_Extract'!C313</f>
        <v>S1</v>
      </c>
      <c r="F313" t="str">
        <f>'Ismotic-Data'!A313</f>
        <v>CA</v>
      </c>
    </row>
    <row r="314" spans="4:6" x14ac:dyDescent="0.25">
      <c r="D314" t="str">
        <f>'Ismotic-Data_Extract'!B314</f>
        <v>SAMEDI</v>
      </c>
      <c r="E314" t="str">
        <f>'Ismotic-Data_Extract'!C314</f>
        <v>S1</v>
      </c>
      <c r="F314" t="str">
        <f>'Ismotic-Data'!A314</f>
        <v>CBR ETG</v>
      </c>
    </row>
    <row r="315" spans="4:6" x14ac:dyDescent="0.25">
      <c r="D315" t="str">
        <f>'Ismotic-Data_Extract'!B315</f>
        <v>SAMEDI</v>
      </c>
      <c r="E315" t="str">
        <f>'Ismotic-Data_Extract'!C315</f>
        <v>S1</v>
      </c>
      <c r="F315" t="str">
        <f>'Ismotic-Data'!A315</f>
        <v>LABO1</v>
      </c>
    </row>
    <row r="316" spans="4:6" x14ac:dyDescent="0.25">
      <c r="D316" t="str">
        <f>'Ismotic-Data_Extract'!B316</f>
        <v>SAMEDI</v>
      </c>
      <c r="E316" t="str">
        <f>'Ismotic-Data_Extract'!C316</f>
        <v>S1</v>
      </c>
      <c r="F316" t="str">
        <f>'Ismotic-Data'!A316</f>
        <v>TP2</v>
      </c>
    </row>
    <row r="317" spans="4:6" x14ac:dyDescent="0.25">
      <c r="D317" t="str">
        <f>'Ismotic-Data_Extract'!B317</f>
        <v>SAMEDI</v>
      </c>
      <c r="E317" t="str">
        <f>'Ismotic-Data_Extract'!C317</f>
        <v>S1</v>
      </c>
      <c r="F317" t="str">
        <f>'Ismotic-Data'!A317</f>
        <v>TP4</v>
      </c>
    </row>
    <row r="318" spans="4:6" x14ac:dyDescent="0.25">
      <c r="D318" t="str">
        <f>'Ismotic-Data_Extract'!B318</f>
        <v>SAMEDI</v>
      </c>
      <c r="E318" t="str">
        <f>'Ismotic-Data_Extract'!C318</f>
        <v>S1</v>
      </c>
      <c r="F318" t="str">
        <f>'Ismotic-Data'!A318</f>
        <v>COURS3</v>
      </c>
    </row>
    <row r="319" spans="4:6" x14ac:dyDescent="0.25">
      <c r="D319" t="str">
        <f>'Ismotic-Data_Extract'!B319</f>
        <v>SAMEDI</v>
      </c>
      <c r="E319" t="str">
        <f>'Ismotic-Data_Extract'!C319</f>
        <v>S1</v>
      </c>
      <c r="F319" t="str">
        <f>'Ismotic-Data'!A319</f>
        <v>COURS5</v>
      </c>
    </row>
    <row r="320" spans="4:6" x14ac:dyDescent="0.25">
      <c r="D320" t="str">
        <f>'Ismotic-Data_Extract'!B320</f>
        <v>SAMEDI</v>
      </c>
      <c r="E320" t="str">
        <f>'Ismotic-Data_Extract'!C320</f>
        <v>S1</v>
      </c>
      <c r="F320" t="str">
        <f>'Ismotic-Data'!A320</f>
        <v>SEM1</v>
      </c>
    </row>
    <row r="321" spans="4:6" x14ac:dyDescent="0.25">
      <c r="D321" t="str">
        <f>'Ismotic-Data_Extract'!B321</f>
        <v>SAMEDI</v>
      </c>
      <c r="E321" t="str">
        <f>'Ismotic-Data_Extract'!C321</f>
        <v>S1</v>
      </c>
      <c r="F321" t="str">
        <f>'Ismotic-Data'!A321</f>
        <v>COURS2</v>
      </c>
    </row>
    <row r="322" spans="4:6" x14ac:dyDescent="0.25">
      <c r="D322" t="str">
        <f>'Ismotic-Data_Extract'!B322</f>
        <v>SAMEDI</v>
      </c>
      <c r="E322" t="str">
        <f>'Ismotic-Data_Extract'!C322</f>
        <v>S1</v>
      </c>
      <c r="F322" t="str">
        <f>'Ismotic-Data'!A322</f>
        <v>TP5</v>
      </c>
    </row>
    <row r="323" spans="4:6" x14ac:dyDescent="0.25">
      <c r="D323" t="str">
        <f>'Ismotic-Data_Extract'!B323</f>
        <v>SAMEDI</v>
      </c>
      <c r="E323" t="str">
        <f>'Ismotic-Data_Extract'!C323</f>
        <v>S1</v>
      </c>
      <c r="F323" t="str">
        <f>'Ismotic-Data'!A323</f>
        <v>CBRRDC</v>
      </c>
    </row>
    <row r="324" spans="4:6" x14ac:dyDescent="0.25">
      <c r="D324" t="str">
        <f>'Ismotic-Data_Extract'!B324</f>
        <v>SAMEDI</v>
      </c>
      <c r="E324" t="str">
        <f>'Ismotic-Data_Extract'!C324</f>
        <v>S2</v>
      </c>
      <c r="F324" t="str">
        <f>'Ismotic-Data'!A324</f>
        <v>TP3</v>
      </c>
    </row>
    <row r="325" spans="4:6" x14ac:dyDescent="0.25">
      <c r="D325" t="str">
        <f>'Ismotic-Data_Extract'!B325</f>
        <v>SAMEDI</v>
      </c>
      <c r="E325" t="str">
        <f>'Ismotic-Data_Extract'!C325</f>
        <v>S2</v>
      </c>
      <c r="F325" t="str">
        <f>'Ismotic-Data'!A325</f>
        <v>COURS5</v>
      </c>
    </row>
    <row r="326" spans="4:6" x14ac:dyDescent="0.25">
      <c r="D326" t="str">
        <f>'Ismotic-Data_Extract'!B326</f>
        <v>SAMEDI</v>
      </c>
      <c r="E326" t="str">
        <f>'Ismotic-Data_Extract'!C326</f>
        <v>S2</v>
      </c>
      <c r="F326" t="str">
        <f>'Ismotic-Data'!A326</f>
        <v>COURS1</v>
      </c>
    </row>
    <row r="327" spans="4:6" x14ac:dyDescent="0.25">
      <c r="D327" t="str">
        <f>'Ismotic-Data_Extract'!B327</f>
        <v>SAMEDI</v>
      </c>
      <c r="E327" t="str">
        <f>'Ismotic-Data_Extract'!C327</f>
        <v>S2</v>
      </c>
      <c r="F327" t="str">
        <f>'Ismotic-Data'!A327</f>
        <v>CBR ETG</v>
      </c>
    </row>
    <row r="328" spans="4:6" x14ac:dyDescent="0.25">
      <c r="D328" t="str">
        <f>'Ismotic-Data_Extract'!B328</f>
        <v>SAMEDI</v>
      </c>
      <c r="E328" t="str">
        <f>'Ismotic-Data_Extract'!C328</f>
        <v>S2</v>
      </c>
      <c r="F328" t="str">
        <f>'Ismotic-Data'!A328</f>
        <v>CA</v>
      </c>
    </row>
    <row r="329" spans="4:6" x14ac:dyDescent="0.25">
      <c r="D329" t="str">
        <f>'Ismotic-Data_Extract'!B329</f>
        <v>SAMEDI</v>
      </c>
      <c r="E329" t="str">
        <f>'Ismotic-Data_Extract'!C329</f>
        <v>S2</v>
      </c>
      <c r="F329" t="str">
        <f>'Ismotic-Data'!A329</f>
        <v>TP4</v>
      </c>
    </row>
    <row r="330" spans="4:6" x14ac:dyDescent="0.25">
      <c r="D330" t="str">
        <f>'Ismotic-Data_Extract'!B330</f>
        <v>SAMEDI</v>
      </c>
      <c r="E330" t="str">
        <f>'Ismotic-Data_Extract'!C330</f>
        <v>S2</v>
      </c>
      <c r="F330" t="str">
        <f>'Ismotic-Data'!A330</f>
        <v>TP5</v>
      </c>
    </row>
    <row r="331" spans="4:6" x14ac:dyDescent="0.25">
      <c r="D331" t="str">
        <f>'Ismotic-Data_Extract'!B331</f>
        <v>SAMEDI</v>
      </c>
      <c r="E331" t="str">
        <f>'Ismotic-Data_Extract'!C331</f>
        <v>S2</v>
      </c>
      <c r="F331" t="str">
        <f>'Ismotic-Data'!A331</f>
        <v>COURS3</v>
      </c>
    </row>
    <row r="332" spans="4:6" x14ac:dyDescent="0.25">
      <c r="D332" t="str">
        <f>'Ismotic-Data_Extract'!B332</f>
        <v>SAMEDI</v>
      </c>
      <c r="E332" t="str">
        <f>'Ismotic-Data_Extract'!C332</f>
        <v>S2</v>
      </c>
      <c r="F332" t="str">
        <f>'Ismotic-Data'!A332</f>
        <v>CBRRDC</v>
      </c>
    </row>
    <row r="333" spans="4:6" x14ac:dyDescent="0.25">
      <c r="D333" t="str">
        <f>'Ismotic-Data_Extract'!B333</f>
        <v>SAMEDI</v>
      </c>
      <c r="E333" t="str">
        <f>'Ismotic-Data_Extract'!C333</f>
        <v>S2</v>
      </c>
      <c r="F333" t="str">
        <f>'Ismotic-Data'!A333</f>
        <v>SEM2</v>
      </c>
    </row>
    <row r="334" spans="4:6" x14ac:dyDescent="0.25">
      <c r="D334" t="str">
        <f>'Ismotic-Data_Extract'!B334</f>
        <v>SAMEDI</v>
      </c>
      <c r="E334" t="str">
        <f>'Ismotic-Data_Extract'!C334</f>
        <v>S2</v>
      </c>
      <c r="F334" t="str">
        <f>'Ismotic-Data'!A334</f>
        <v>LABO1</v>
      </c>
    </row>
    <row r="335" spans="4:6" x14ac:dyDescent="0.25">
      <c r="D335" t="str">
        <f>'Ismotic-Data_Extract'!B335</f>
        <v>SAMEDI</v>
      </c>
      <c r="E335" t="str">
        <f>'Ismotic-Data_Extract'!C335</f>
        <v>S2</v>
      </c>
      <c r="F335" t="str">
        <f>'Ismotic-Data'!A335</f>
        <v>COURS2</v>
      </c>
    </row>
    <row r="336" spans="4:6" x14ac:dyDescent="0.25">
      <c r="D336" t="str">
        <f>'Ismotic-Data_Extract'!B336</f>
        <v>SAMEDI</v>
      </c>
      <c r="E336" t="str">
        <f>'Ismotic-Data_Extract'!C336</f>
        <v>S2</v>
      </c>
      <c r="F336" t="str">
        <f>'Ismotic-Data'!A336</f>
        <v>TP2</v>
      </c>
    </row>
    <row r="337" spans="4:6" x14ac:dyDescent="0.25">
      <c r="D337" t="str">
        <f>'Ismotic-Data_Extract'!B337</f>
        <v>SAMEDI</v>
      </c>
      <c r="E337" t="str">
        <f>'Ismotic-Data_Extract'!C337</f>
        <v>Colonne2</v>
      </c>
      <c r="F337" t="str">
        <f>'Ismotic-Data'!A337</f>
        <v>TP7</v>
      </c>
    </row>
    <row r="338" spans="4:6" x14ac:dyDescent="0.25">
      <c r="D338" t="str">
        <f>'Ismotic-Data_Extract'!B338</f>
        <v>SAMEDI</v>
      </c>
      <c r="E338">
        <f>'Ismotic-Data_Extract'!C338</f>
        <v>0</v>
      </c>
      <c r="F338" t="str">
        <f>'Ismotic-Data'!A338</f>
        <v>SEM1</v>
      </c>
    </row>
    <row r="339" spans="4:6" x14ac:dyDescent="0.25">
      <c r="D339" t="str">
        <f>'Ismotic-Data_Extract'!B339</f>
        <v>SAMEDI</v>
      </c>
      <c r="E339">
        <f>'Ismotic-Data_Extract'!C339</f>
        <v>0</v>
      </c>
      <c r="F339" t="str">
        <f>'Ismotic-Data'!A339</f>
        <v>TP2</v>
      </c>
    </row>
    <row r="340" spans="4:6" x14ac:dyDescent="0.25">
      <c r="D340" t="str">
        <f>'Ismotic-Data_Extract'!B340</f>
        <v>SAMEDI</v>
      </c>
      <c r="E340">
        <f>'Ismotic-Data_Extract'!C340</f>
        <v>0</v>
      </c>
      <c r="F340" t="str">
        <f>'Ismotic-Data'!A340</f>
        <v>COURS1</v>
      </c>
    </row>
    <row r="341" spans="4:6" x14ac:dyDescent="0.25">
      <c r="D341" t="str">
        <f>'Ismotic-Data_Extract'!B341</f>
        <v>SAMEDI</v>
      </c>
      <c r="E341">
        <f>'Ismotic-Data_Extract'!C341</f>
        <v>0</v>
      </c>
      <c r="F341" t="str">
        <f>'Ismotic-Data'!A341</f>
        <v>SEM1</v>
      </c>
    </row>
    <row r="342" spans="4:6" x14ac:dyDescent="0.25">
      <c r="D342" t="str">
        <f>'Ismotic-Data_Extract'!B342</f>
        <v>SAMEDI</v>
      </c>
      <c r="E342">
        <f>'Ismotic-Data_Extract'!C342</f>
        <v>0</v>
      </c>
      <c r="F342" t="str">
        <f>'Ismotic-Data'!A342</f>
        <v>CA</v>
      </c>
    </row>
    <row r="343" spans="4:6" x14ac:dyDescent="0.25">
      <c r="D343" t="str">
        <f>'Ismotic-Data_Extract'!B343</f>
        <v>SAMEDI</v>
      </c>
      <c r="E343">
        <f>'Ismotic-Data_Extract'!C343</f>
        <v>0</v>
      </c>
      <c r="F343" t="str">
        <f>'Ismotic-Data'!A343</f>
        <v>COURS4</v>
      </c>
    </row>
    <row r="344" spans="4:6" x14ac:dyDescent="0.25">
      <c r="D344" t="str">
        <f>'Ismotic-Data_Extract'!B344</f>
        <v>SAMEDI</v>
      </c>
      <c r="E344">
        <f>'Ismotic-Data_Extract'!C344</f>
        <v>0</v>
      </c>
      <c r="F344" t="str">
        <f>'Ismotic-Data'!A344</f>
        <v>TP5</v>
      </c>
    </row>
    <row r="345" spans="4:6" x14ac:dyDescent="0.25">
      <c r="D345" t="str">
        <f>'Ismotic-Data_Extract'!B345</f>
        <v>SAMEDI</v>
      </c>
      <c r="E345">
        <f>'Ismotic-Data_Extract'!C345</f>
        <v>0</v>
      </c>
      <c r="F345" t="str">
        <f>'Ismotic-Data'!A345</f>
        <v>COURS3</v>
      </c>
    </row>
    <row r="346" spans="4:6" x14ac:dyDescent="0.25">
      <c r="D346" t="str">
        <f>'Ismotic-Data_Extract'!B346</f>
        <v>SAMEDI</v>
      </c>
      <c r="E346">
        <f>'Ismotic-Data_Extract'!C346</f>
        <v>0</v>
      </c>
      <c r="F346" t="str">
        <f>'Ismotic-Data'!A346</f>
        <v>TP1</v>
      </c>
    </row>
    <row r="347" spans="4:6" x14ac:dyDescent="0.25">
      <c r="D347" t="str">
        <f>'Ismotic-Data_Extract'!B347</f>
        <v>SAMEDI</v>
      </c>
      <c r="E347">
        <f>'Ismotic-Data_Extract'!C347</f>
        <v>0</v>
      </c>
      <c r="F347" t="str">
        <f>'Ismotic-Data'!A347</f>
        <v>LABO1</v>
      </c>
    </row>
    <row r="348" spans="4:6" x14ac:dyDescent="0.25">
      <c r="D348" t="str">
        <f>'Ismotic-Data_Extract'!B348</f>
        <v>SAMEDI</v>
      </c>
      <c r="E348">
        <f>'Ismotic-Data_Extract'!C348</f>
        <v>0</v>
      </c>
      <c r="F348" t="str">
        <f>'Ismotic-Data'!A348</f>
        <v>WIFI</v>
      </c>
    </row>
    <row r="349" spans="4:6" x14ac:dyDescent="0.25">
      <c r="D349" t="str">
        <f>'Ismotic-Data_Extract'!B349</f>
        <v>SAMEDI</v>
      </c>
      <c r="E349">
        <f>'Ismotic-Data_Extract'!C349</f>
        <v>0</v>
      </c>
      <c r="F349" t="str">
        <f>'Ismotic-Data'!A349</f>
        <v>CBRRDC</v>
      </c>
    </row>
    <row r="350" spans="4:6" x14ac:dyDescent="0.25">
      <c r="D350" t="str">
        <f>'Ismotic-Data_Extract'!B350</f>
        <v>SAMEDI</v>
      </c>
      <c r="E350">
        <f>'Ismotic-Data_Extract'!C350</f>
        <v>0</v>
      </c>
      <c r="F350" t="str">
        <f>'Ismotic-Data'!A350</f>
        <v>TP1</v>
      </c>
    </row>
    <row r="351" spans="4:6" x14ac:dyDescent="0.25">
      <c r="D351" t="str">
        <f>'Ismotic-Data_Extract'!B351</f>
        <v>SAMEDI</v>
      </c>
      <c r="E351">
        <f>'Ismotic-Data_Extract'!C351</f>
        <v>0</v>
      </c>
      <c r="F351" t="str">
        <f>'Ismotic-Data'!A351</f>
        <v>TP2</v>
      </c>
    </row>
    <row r="352" spans="4:6" x14ac:dyDescent="0.25">
      <c r="D352" t="str">
        <f>'Ismotic-Data_Extract'!B352</f>
        <v>SAMEDI</v>
      </c>
      <c r="E352">
        <f>'Ismotic-Data_Extract'!C352</f>
        <v>0</v>
      </c>
      <c r="F352" t="str">
        <f>'Ismotic-Data'!A352</f>
        <v>CA</v>
      </c>
    </row>
    <row r="353" spans="4:6" x14ac:dyDescent="0.25">
      <c r="D353" t="str">
        <f>'Ismotic-Data_Extract'!B353</f>
        <v>SAMEDI</v>
      </c>
      <c r="E353">
        <f>'Ismotic-Data_Extract'!C353</f>
        <v>0</v>
      </c>
      <c r="F353" t="str">
        <f>'Ismotic-Data'!A353</f>
        <v>SEM1</v>
      </c>
    </row>
    <row r="354" spans="4:6" x14ac:dyDescent="0.25">
      <c r="D354" t="str">
        <f>'Ismotic-Data_Extract'!B354</f>
        <v>SAMEDI</v>
      </c>
      <c r="E354">
        <f>'Ismotic-Data_Extract'!C354</f>
        <v>0</v>
      </c>
      <c r="F354" t="str">
        <f>'Ismotic-Data'!A354</f>
        <v>COURS3</v>
      </c>
    </row>
    <row r="355" spans="4:6" x14ac:dyDescent="0.25">
      <c r="D355" t="str">
        <f>'Ismotic-Data_Extract'!B355</f>
        <v>SAMEDI</v>
      </c>
      <c r="E355">
        <f>'Ismotic-Data_Extract'!C355</f>
        <v>0</v>
      </c>
      <c r="F355" t="str">
        <f>'Ismotic-Data'!A355</f>
        <v>TP5</v>
      </c>
    </row>
    <row r="356" spans="4:6" x14ac:dyDescent="0.25">
      <c r="D356" t="str">
        <f>'Ismotic-Data_Extract'!B356</f>
        <v>SAMEDI</v>
      </c>
      <c r="E356">
        <f>'Ismotic-Data_Extract'!C356</f>
        <v>0</v>
      </c>
      <c r="F356" t="str">
        <f>'Ismotic-Data'!A356</f>
        <v>COURS4</v>
      </c>
    </row>
    <row r="357" spans="4:6" x14ac:dyDescent="0.25">
      <c r="D357" t="str">
        <f>'Ismotic-Data_Extract'!B357</f>
        <v>SAMEDI</v>
      </c>
      <c r="E357">
        <f>'Ismotic-Data_Extract'!C357</f>
        <v>0</v>
      </c>
      <c r="F357" t="str">
        <f>'Ismotic-Data'!A357</f>
        <v>LABO1</v>
      </c>
    </row>
    <row r="358" spans="4:6" x14ac:dyDescent="0.25">
      <c r="D358" t="str">
        <f>'Ismotic-Data_Extract'!B358</f>
        <v>SAMEDI</v>
      </c>
      <c r="E358">
        <f>'Ismotic-Data_Extract'!C358</f>
        <v>0</v>
      </c>
      <c r="F358" t="str">
        <f>'Ismotic-Data'!A358</f>
        <v>WIFI</v>
      </c>
    </row>
    <row r="359" spans="4:6" x14ac:dyDescent="0.25">
      <c r="D359" t="str">
        <f>'Ismotic-Data_Extract'!B359</f>
        <v>SAMEDI</v>
      </c>
      <c r="E359">
        <f>'Ismotic-Data_Extract'!C359</f>
        <v>0</v>
      </c>
      <c r="F359" t="str">
        <f>'Ismotic-Data'!A359</f>
        <v>CBRRDC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tabSelected="1" workbookViewId="0">
      <selection activeCell="L16" sqref="L16"/>
    </sheetView>
  </sheetViews>
  <sheetFormatPr baseColWidth="10" defaultRowHeight="15" x14ac:dyDescent="0.25"/>
  <cols>
    <col min="1" max="1" width="20.140625" style="14" customWidth="1"/>
    <col min="2" max="2" width="9" style="14" customWidth="1"/>
    <col min="3" max="3" width="20" style="15" customWidth="1"/>
    <col min="4" max="4" width="13" style="14" customWidth="1"/>
    <col min="5" max="5" width="37.28515625" style="14" customWidth="1"/>
    <col min="6" max="6" width="24.85546875" style="14" customWidth="1"/>
    <col min="7" max="7" width="30.28515625" style="14" customWidth="1"/>
    <col min="8" max="8" width="23.140625" style="14" customWidth="1"/>
    <col min="9" max="9" width="13" style="14" customWidth="1"/>
    <col min="10" max="11" width="20.140625" customWidth="1"/>
    <col min="12" max="12" width="15.7109375" style="14" customWidth="1"/>
    <col min="13" max="13" width="18" style="15" customWidth="1"/>
    <col min="14" max="16384" width="11.42578125" style="14"/>
  </cols>
  <sheetData>
    <row r="1" spans="1:13" x14ac:dyDescent="0.25">
      <c r="A1" s="13" t="s">
        <v>206</v>
      </c>
      <c r="B1" s="12" t="s">
        <v>1</v>
      </c>
      <c r="C1" s="12" t="s">
        <v>2</v>
      </c>
      <c r="D1" s="13" t="s">
        <v>203</v>
      </c>
      <c r="E1" s="13" t="s">
        <v>198</v>
      </c>
      <c r="F1" s="13" t="s">
        <v>202</v>
      </c>
      <c r="G1" s="13" t="s">
        <v>497</v>
      </c>
      <c r="H1" s="13" t="s">
        <v>199</v>
      </c>
      <c r="I1" s="16" t="s">
        <v>209</v>
      </c>
      <c r="J1" s="16" t="s">
        <v>208</v>
      </c>
      <c r="K1" s="16"/>
      <c r="L1" s="16" t="s">
        <v>210</v>
      </c>
      <c r="M1" s="17" t="s">
        <v>292</v>
      </c>
    </row>
    <row r="2" spans="1:13" x14ac:dyDescent="0.25">
      <c r="A2" s="8" t="s">
        <v>207</v>
      </c>
      <c r="B2" s="7" t="str">
        <f>'Ismotic-Data'!F2</f>
        <v>LUNDI</v>
      </c>
      <c r="C2" s="7" t="str">
        <f>RIGHT('Ismotic-Data'!D2,2)</f>
        <v>S1</v>
      </c>
      <c r="D2" s="8"/>
      <c r="E2" s="8" t="str">
        <f>CONCATENATE(L2,"-",J2,"_",A2)</f>
        <v>TRI205-NTIC_TRI_TS_2018-2019</v>
      </c>
      <c r="F2" s="8">
        <f>VLOOKUP(G2,Convertion_NomPrénom_Mat_For!$A$2:$B$42,2,FALSE)</f>
        <v>10750</v>
      </c>
      <c r="G2" s="8" t="str">
        <f>SUBSTITUTE(SUBSTITUTE(SUBSTITUTE(UPPER('Ismotic-Data'!H2),"  ","")," ",""),"-","")</f>
        <v>RHAZOUANIABDELALI</v>
      </c>
      <c r="H2" s="8" t="str">
        <f>CONCATENATE(J2,"-",I2,"-",M2)</f>
        <v>NTIC_TRI_TS-M14-2</v>
      </c>
      <c r="I2" s="14" t="str">
        <f>'Ismotic-Data'!E2</f>
        <v>M14</v>
      </c>
      <c r="J2" s="14" t="str">
        <f>VLOOKUP(L2,Cplus_Groups!$A$2:$C$53,3,FALSE)</f>
        <v>NTIC_TRI_TS</v>
      </c>
      <c r="K2" s="14"/>
      <c r="L2" s="14" t="str">
        <f>'Ismotic-Data'!B2</f>
        <v>TRI205</v>
      </c>
      <c r="M2" s="15" t="str">
        <f>LEFT(RIGHT(L2,3),1)</f>
        <v>2</v>
      </c>
    </row>
    <row r="3" spans="1:13" x14ac:dyDescent="0.25">
      <c r="A3" s="8" t="s">
        <v>207</v>
      </c>
      <c r="B3" s="7" t="str">
        <f>'Ismotic-Data'!F3</f>
        <v>LUNDI</v>
      </c>
      <c r="C3" s="7" t="str">
        <f>RIGHT('Ismotic-Data'!D3,2)</f>
        <v>S1</v>
      </c>
      <c r="D3" s="8"/>
      <c r="E3" s="8" t="str">
        <f t="shared" ref="E3:E66" si="0">CONCATENATE(L3,"-",J3,"_",A3)</f>
        <v>TMSIR203-NTIC_TMSIR_T_2018-2019</v>
      </c>
      <c r="F3" s="8">
        <f>VLOOKUP(G3,Convertion_NomPrénom_Mat_For!$A$2:$B$42,2,FALSE)</f>
        <v>11272</v>
      </c>
      <c r="G3" s="8" t="str">
        <f>SUBSTITUTE(SUBSTITUTE(SUBSTITUTE(UPPER('Ismotic-Data'!H3),"  ","")," ",""),"-","")</f>
        <v>HAJJAJJIHANE</v>
      </c>
      <c r="H3" s="8" t="str">
        <f t="shared" ref="H3:H66" si="1">CONCATENATE(J3,"-",I3,"-",M3)</f>
        <v>NTIC_TMSIR_T-M12-2</v>
      </c>
      <c r="I3" s="14" t="str">
        <f>'Ismotic-Data'!E3</f>
        <v>M12</v>
      </c>
      <c r="J3" s="14" t="str">
        <f>VLOOKUP(L3,Cplus_Groups!$A$2:$C$53,3,FALSE)</f>
        <v>NTIC_TMSIR_T</v>
      </c>
      <c r="K3" s="14"/>
      <c r="L3" s="14" t="str">
        <f>'Ismotic-Data'!B3</f>
        <v>TMSIR203</v>
      </c>
      <c r="M3" s="15" t="str">
        <f t="shared" ref="M3:M66" si="2">LEFT(RIGHT(L3,3),1)</f>
        <v>2</v>
      </c>
    </row>
    <row r="4" spans="1:13" x14ac:dyDescent="0.25">
      <c r="A4" s="8" t="s">
        <v>207</v>
      </c>
      <c r="B4" s="7" t="str">
        <f>'Ismotic-Data'!F4</f>
        <v>LUNDI</v>
      </c>
      <c r="C4" s="7" t="str">
        <f>RIGHT('Ismotic-Data'!D4,2)</f>
        <v>S1</v>
      </c>
      <c r="D4" s="8"/>
      <c r="E4" s="8" t="str">
        <f t="shared" si="0"/>
        <v>TDI202-NTIC_TDI_TS_2018-2019</v>
      </c>
      <c r="F4" s="8" t="e">
        <f>VLOOKUP(G4,Convertion_NomPrénom_Mat_For!$A$2:$B$42,2,FALSE)</f>
        <v>#N/A</v>
      </c>
      <c r="G4" s="8" t="str">
        <f>SUBSTITUTE(SUBSTITUTE(SUBSTITUTE(UPPER('Ismotic-Data'!H4),"  ","")," ",""),"-","")</f>
        <v>ELMASOUDIABDELOUAHAB</v>
      </c>
      <c r="H4" s="8" t="str">
        <f t="shared" si="1"/>
        <v>NTIC_TDI_TS-M10-2</v>
      </c>
      <c r="I4" s="14" t="str">
        <f>'Ismotic-Data'!E4</f>
        <v>M10</v>
      </c>
      <c r="J4" s="14" t="str">
        <f>VLOOKUP(L4,Cplus_Groups!$A$2:$C$53,3,FALSE)</f>
        <v>NTIC_TDI_TS</v>
      </c>
      <c r="K4" s="14"/>
      <c r="L4" s="14" t="str">
        <f>'Ismotic-Data'!B4</f>
        <v>TDI202</v>
      </c>
      <c r="M4" s="15" t="str">
        <f t="shared" si="2"/>
        <v>2</v>
      </c>
    </row>
    <row r="5" spans="1:13" x14ac:dyDescent="0.25">
      <c r="A5" s="8" t="s">
        <v>207</v>
      </c>
      <c r="B5" s="7" t="str">
        <f>'Ismotic-Data'!F5</f>
        <v>LUNDI</v>
      </c>
      <c r="C5" s="7" t="str">
        <f>RIGHT('Ismotic-Data'!D5,2)</f>
        <v>S1</v>
      </c>
      <c r="D5" s="8"/>
      <c r="E5" s="8" t="str">
        <f t="shared" si="0"/>
        <v>TDI204-NTIC_TDI_TS_2018-2019</v>
      </c>
      <c r="F5" s="8" t="e">
        <f>VLOOKUP(G5,Convertion_NomPrénom_Mat_For!$A$2:$B$42,2,FALSE)</f>
        <v>#N/A</v>
      </c>
      <c r="G5" s="8" t="str">
        <f>SUBSTITUTE(SUBSTITUTE(SUBSTITUTE(UPPER('Ismotic-Data'!H5),"  ","")," ",""),"-","")</f>
        <v>FORMATEURCAREERCENTER1</v>
      </c>
      <c r="H5" s="8" t="str">
        <f t="shared" si="1"/>
        <v>NTIC_TDI_TS-MKPE-2</v>
      </c>
      <c r="I5" s="14" t="str">
        <f>'Ismotic-Data'!E5</f>
        <v>MKPE</v>
      </c>
      <c r="J5" s="14" t="str">
        <f>VLOOKUP(L5,Cplus_Groups!$A$2:$C$53,3,FALSE)</f>
        <v>NTIC_TDI_TS</v>
      </c>
      <c r="K5" s="14"/>
      <c r="L5" s="14" t="str">
        <f>'Ismotic-Data'!B5</f>
        <v>TDI204</v>
      </c>
      <c r="M5" s="15" t="str">
        <f t="shared" si="2"/>
        <v>2</v>
      </c>
    </row>
    <row r="6" spans="1:13" x14ac:dyDescent="0.25">
      <c r="A6" s="8" t="s">
        <v>207</v>
      </c>
      <c r="B6" s="7" t="str">
        <f>'Ismotic-Data'!F6</f>
        <v>LUNDI</v>
      </c>
      <c r="C6" s="7" t="str">
        <f>RIGHT('Ismotic-Data'!D6,2)</f>
        <v>S1</v>
      </c>
      <c r="D6" s="8"/>
      <c r="E6" s="8" t="str">
        <f t="shared" si="0"/>
        <v>TDM201-NTIC_TDM_TS_2018-2019</v>
      </c>
      <c r="F6" s="8">
        <f>VLOOKUP(G6,Convertion_NomPrénom_Mat_For!$A$2:$B$42,2,FALSE)</f>
        <v>10777</v>
      </c>
      <c r="G6" s="8" t="str">
        <f>SUBSTITUTE(SUBSTITUTE(SUBSTITUTE(UPPER('Ismotic-Data'!H6),"  ","")," ",""),"-","")</f>
        <v>AZEGGOUARMOHAMEDKARIM</v>
      </c>
      <c r="H6" s="8" t="str">
        <f t="shared" si="1"/>
        <v>NTIC_TDM_TS-M11-2</v>
      </c>
      <c r="I6" s="14" t="str">
        <f>'Ismotic-Data'!E6</f>
        <v>M11</v>
      </c>
      <c r="J6" s="14" t="str">
        <f>VLOOKUP(L6,Cplus_Groups!$A$2:$C$53,3,FALSE)</f>
        <v>NTIC_TDM_TS</v>
      </c>
      <c r="K6" s="14"/>
      <c r="L6" s="14" t="str">
        <f>'Ismotic-Data'!B6</f>
        <v>TDM201</v>
      </c>
      <c r="M6" s="15" t="str">
        <f t="shared" si="2"/>
        <v>2</v>
      </c>
    </row>
    <row r="7" spans="1:13" x14ac:dyDescent="0.25">
      <c r="A7" s="8" t="s">
        <v>207</v>
      </c>
      <c r="B7" s="7" t="str">
        <f>'Ismotic-Data'!F7</f>
        <v>LUNDI</v>
      </c>
      <c r="C7" s="7" t="str">
        <f>RIGHT('Ismotic-Data'!D7,2)</f>
        <v>S1</v>
      </c>
      <c r="D7" s="8"/>
      <c r="E7" s="8" t="str">
        <f t="shared" si="0"/>
        <v>TDM202-NTIC_TDM_TS_2018-2019</v>
      </c>
      <c r="F7" s="8">
        <f>VLOOKUP(G7,Convertion_NomPrénom_Mat_For!$A$2:$B$42,2,FALSE)</f>
        <v>8438</v>
      </c>
      <c r="G7" s="8" t="str">
        <f>SUBSTITUTE(SUBSTITUTE(SUBSTITUTE(UPPER('Ismotic-Data'!H7),"  ","")," ",""),"-","")</f>
        <v>ELAFIFIRACHIDA</v>
      </c>
      <c r="H7" s="8" t="str">
        <f t="shared" si="1"/>
        <v>NTIC_TDM_TS-M10-2</v>
      </c>
      <c r="I7" s="14" t="str">
        <f>'Ismotic-Data'!E7</f>
        <v>M10</v>
      </c>
      <c r="J7" s="14" t="str">
        <f>VLOOKUP(L7,Cplus_Groups!$A$2:$C$53,3,FALSE)</f>
        <v>NTIC_TDM_TS</v>
      </c>
      <c r="K7" s="14"/>
      <c r="L7" s="14" t="str">
        <f>'Ismotic-Data'!B7</f>
        <v>TDM202</v>
      </c>
      <c r="M7" s="15" t="str">
        <f t="shared" si="2"/>
        <v>2</v>
      </c>
    </row>
    <row r="8" spans="1:13" x14ac:dyDescent="0.25">
      <c r="A8" s="8" t="s">
        <v>207</v>
      </c>
      <c r="B8" s="7" t="str">
        <f>'Ismotic-Data'!F8</f>
        <v>LUNDI</v>
      </c>
      <c r="C8" s="7" t="str">
        <f>RIGHT('Ismotic-Data'!D8,2)</f>
        <v>S1</v>
      </c>
      <c r="D8" s="8"/>
      <c r="E8" s="8" t="str">
        <f t="shared" si="0"/>
        <v>TDI101-NTIC_TDI_TS_2018-2019</v>
      </c>
      <c r="F8" s="8">
        <f>VLOOKUP(G8,Convertion_NomPrénom_Mat_For!$A$2:$B$42,2,FALSE)</f>
        <v>10148</v>
      </c>
      <c r="G8" s="8" t="str">
        <f>SUBSTITUTE(SUBSTITUTE(SUBSTITUTE(UPPER('Ismotic-Data'!H8),"  ","")," ",""),"-","")</f>
        <v>ELBEGGARMERIEM</v>
      </c>
      <c r="H8" s="8" t="str">
        <f t="shared" si="1"/>
        <v>NTIC_TDI_TS-M03-1</v>
      </c>
      <c r="I8" s="14" t="str">
        <f>'Ismotic-Data'!E8</f>
        <v>M03</v>
      </c>
      <c r="J8" s="14" t="str">
        <f>VLOOKUP(L8,Cplus_Groups!$A$2:$C$53,3,FALSE)</f>
        <v>NTIC_TDI_TS</v>
      </c>
      <c r="K8" s="14"/>
      <c r="L8" s="14" t="str">
        <f>'Ismotic-Data'!B8</f>
        <v>TDI101</v>
      </c>
      <c r="M8" s="15" t="str">
        <f t="shared" si="2"/>
        <v>1</v>
      </c>
    </row>
    <row r="9" spans="1:13" x14ac:dyDescent="0.25">
      <c r="A9" s="8" t="s">
        <v>207</v>
      </c>
      <c r="B9" s="7" t="str">
        <f>'Ismotic-Data'!F9</f>
        <v>LUNDI</v>
      </c>
      <c r="C9" s="7" t="str">
        <f>RIGHT('Ismotic-Data'!D9,2)</f>
        <v>S1</v>
      </c>
      <c r="D9" s="8"/>
      <c r="E9" s="8" t="str">
        <f t="shared" si="0"/>
        <v>TDI102-NTIC_TDI_TS_2018-2019</v>
      </c>
      <c r="F9" s="8" t="str">
        <f>VLOOKUP(G9,Convertion_NomPrénom_Mat_For!$A$2:$B$42,2,FALSE)</f>
        <v>Matricule_1</v>
      </c>
      <c r="G9" s="8" t="str">
        <f>SUBSTITUTE(SUBSTITUTE(SUBSTITUTE(UPPER('Ismotic-Data'!H9),"  ","")," ",""),"-","")</f>
        <v>HARRAKLAILA</v>
      </c>
      <c r="H9" s="8" t="str">
        <f t="shared" si="1"/>
        <v>NTIC_TDI_TS-M04-1</v>
      </c>
      <c r="I9" s="14" t="str">
        <f>'Ismotic-Data'!E9</f>
        <v>M04</v>
      </c>
      <c r="J9" s="14" t="str">
        <f>VLOOKUP(L9,Cplus_Groups!$A$2:$C$53,3,FALSE)</f>
        <v>NTIC_TDI_TS</v>
      </c>
      <c r="K9" s="14"/>
      <c r="L9" s="14" t="str">
        <f>'Ismotic-Data'!B9</f>
        <v>TDI102</v>
      </c>
      <c r="M9" s="15" t="str">
        <f t="shared" si="2"/>
        <v>1</v>
      </c>
    </row>
    <row r="10" spans="1:13" x14ac:dyDescent="0.25">
      <c r="A10" s="8" t="s">
        <v>207</v>
      </c>
      <c r="B10" s="7" t="str">
        <f>'Ismotic-Data'!F10</f>
        <v>LUNDI</v>
      </c>
      <c r="C10" s="7" t="str">
        <f>RIGHT('Ismotic-Data'!D10,2)</f>
        <v>S1</v>
      </c>
      <c r="D10" s="8"/>
      <c r="E10" s="8" t="str">
        <f t="shared" si="0"/>
        <v>TDI106-NTIC_TDI_TS_2018-2019</v>
      </c>
      <c r="F10" s="8">
        <f>VLOOKUP(G10,Convertion_NomPrénom_Mat_For!$A$2:$B$42,2,FALSE)</f>
        <v>9435</v>
      </c>
      <c r="G10" s="8" t="str">
        <f>SUBSTITUTE(SUBSTITUTE(SUBSTITUTE(UPPER('Ismotic-Data'!H10),"  ","")," ",""),"-","")</f>
        <v>RIADAMAL</v>
      </c>
      <c r="H10" s="8" t="str">
        <f t="shared" si="1"/>
        <v>NTIC_TDI_TS-M07-1</v>
      </c>
      <c r="I10" s="14" t="str">
        <f>'Ismotic-Data'!E10</f>
        <v>M07</v>
      </c>
      <c r="J10" s="14" t="str">
        <f>VLOOKUP(L10,Cplus_Groups!$A$2:$C$53,3,FALSE)</f>
        <v>NTIC_TDI_TS</v>
      </c>
      <c r="K10" s="14"/>
      <c r="L10" s="14" t="str">
        <f>'Ismotic-Data'!B10</f>
        <v>TDI106</v>
      </c>
      <c r="M10" s="15" t="str">
        <f t="shared" si="2"/>
        <v>1</v>
      </c>
    </row>
    <row r="11" spans="1:13" x14ac:dyDescent="0.25">
      <c r="A11" s="8" t="s">
        <v>207</v>
      </c>
      <c r="B11" s="7" t="str">
        <f>'Ismotic-Data'!F11</f>
        <v>LUNDI</v>
      </c>
      <c r="C11" s="7" t="str">
        <f>RIGHT('Ismotic-Data'!D11,2)</f>
        <v>S1</v>
      </c>
      <c r="D11" s="8"/>
      <c r="E11" s="8" t="str">
        <f t="shared" si="0"/>
        <v>TDM102-NTIC_TDM_TS_2018-2019</v>
      </c>
      <c r="F11" s="8" t="e">
        <f>VLOOKUP(G11,Convertion_NomPrénom_Mat_For!$A$2:$B$42,2,FALSE)</f>
        <v>#N/A</v>
      </c>
      <c r="G11" s="8" t="str">
        <f>SUBSTITUTE(SUBSTITUTE(SUBSTITUTE(UPPER('Ismotic-Data'!H11),"  ","")," ",""),"-","")</f>
        <v>FORMATEURCAREERCENTER2</v>
      </c>
      <c r="H11" s="8" t="str">
        <f t="shared" si="1"/>
        <v>NTIC_TDM_TS-MKPE-1</v>
      </c>
      <c r="I11" s="14" t="str">
        <f>'Ismotic-Data'!E11</f>
        <v>MKPE</v>
      </c>
      <c r="J11" s="14" t="str">
        <f>VLOOKUP(L11,Cplus_Groups!$A$2:$C$53,3,FALSE)</f>
        <v>NTIC_TDM_TS</v>
      </c>
      <c r="K11" s="14"/>
      <c r="L11" s="14" t="str">
        <f>'Ismotic-Data'!B11</f>
        <v>TDM102</v>
      </c>
      <c r="M11" s="15" t="str">
        <f t="shared" si="2"/>
        <v>1</v>
      </c>
    </row>
    <row r="12" spans="1:13" x14ac:dyDescent="0.25">
      <c r="A12" s="8" t="s">
        <v>207</v>
      </c>
      <c r="B12" s="7" t="str">
        <f>'Ismotic-Data'!F12</f>
        <v>LUNDI</v>
      </c>
      <c r="C12" s="7" t="str">
        <f>RIGHT('Ismotic-Data'!D12,2)</f>
        <v>S1</v>
      </c>
      <c r="D12" s="8"/>
      <c r="E12" s="8" t="str">
        <f t="shared" si="0"/>
        <v>TRI102-NTIC_TRI_TS_2018-2019</v>
      </c>
      <c r="F12" s="8">
        <f>VLOOKUP(G12,Convertion_NomPrénom_Mat_For!$A$2:$B$42,2,FALSE)</f>
        <v>10854</v>
      </c>
      <c r="G12" s="8" t="str">
        <f>SUBSTITUTE(SUBSTITUTE(SUBSTITUTE(UPPER('Ismotic-Data'!H12),"  ","")," ",""),"-","")</f>
        <v>MOUMNISANAE</v>
      </c>
      <c r="H12" s="8" t="str">
        <f t="shared" si="1"/>
        <v>NTIC_TRI_TS-M08-1</v>
      </c>
      <c r="I12" s="14" t="str">
        <f>'Ismotic-Data'!E12</f>
        <v>M08</v>
      </c>
      <c r="J12" s="14" t="str">
        <f>VLOOKUP(L12,Cplus_Groups!$A$2:$C$53,3,FALSE)</f>
        <v>NTIC_TRI_TS</v>
      </c>
      <c r="K12" s="14"/>
      <c r="L12" s="14" t="str">
        <f>'Ismotic-Data'!B12</f>
        <v>TRI102</v>
      </c>
      <c r="M12" s="15" t="str">
        <f t="shared" si="2"/>
        <v>1</v>
      </c>
    </row>
    <row r="13" spans="1:13" x14ac:dyDescent="0.25">
      <c r="A13" s="8" t="s">
        <v>207</v>
      </c>
      <c r="B13" s="7" t="str">
        <f>'Ismotic-Data'!F13</f>
        <v>LUNDI</v>
      </c>
      <c r="C13" s="7" t="str">
        <f>RIGHT('Ismotic-Data'!D13,2)</f>
        <v>S1</v>
      </c>
      <c r="D13" s="8"/>
      <c r="E13" s="8" t="str">
        <f t="shared" si="0"/>
        <v>TRI103-NTIC_TRI_TS_2018-2019</v>
      </c>
      <c r="F13" s="8" t="e">
        <f>VLOOKUP(G13,Convertion_NomPrénom_Mat_For!$A$2:$B$42,2,FALSE)</f>
        <v>#N/A</v>
      </c>
      <c r="G13" s="8" t="str">
        <f>SUBSTITUTE(SUBSTITUTE(SUBSTITUTE(UPPER('Ismotic-Data'!H13),"  ","")," ",""),"-","")</f>
        <v>ELOUHABIMOUNIR</v>
      </c>
      <c r="H13" s="8" t="str">
        <f t="shared" si="1"/>
        <v>NTIC_TRI_TS-EGT1-1</v>
      </c>
      <c r="I13" s="14" t="str">
        <f>'Ismotic-Data'!E13</f>
        <v>EGT1</v>
      </c>
      <c r="J13" s="14" t="str">
        <f>VLOOKUP(L13,Cplus_Groups!$A$2:$C$53,3,FALSE)</f>
        <v>NTIC_TRI_TS</v>
      </c>
      <c r="K13" s="14"/>
      <c r="L13" s="14" t="str">
        <f>'Ismotic-Data'!B13</f>
        <v>TRI103</v>
      </c>
      <c r="M13" s="15" t="str">
        <f t="shared" si="2"/>
        <v>1</v>
      </c>
    </row>
    <row r="14" spans="1:13" x14ac:dyDescent="0.25">
      <c r="A14" s="8" t="s">
        <v>207</v>
      </c>
      <c r="B14" s="7" t="str">
        <f>'Ismotic-Data'!F14</f>
        <v>LUNDI</v>
      </c>
      <c r="C14" s="7" t="str">
        <f>RIGHT('Ismotic-Data'!D14,2)</f>
        <v>S1</v>
      </c>
      <c r="D14" s="8"/>
      <c r="E14" s="8" t="str">
        <f t="shared" si="0"/>
        <v>TRI104-NTIC_TRI_TS_2018-2019</v>
      </c>
      <c r="F14" s="8">
        <f>VLOOKUP(G14,Convertion_NomPrénom_Mat_For!$A$2:$B$42,2,FALSE)</f>
        <v>14041</v>
      </c>
      <c r="G14" s="8" t="str">
        <f>SUBSTITUTE(SUBSTITUTE(SUBSTITUTE(UPPER('Ismotic-Data'!H14),"  ","")," ",""),"-","")</f>
        <v>SAMADIBOUCHRA</v>
      </c>
      <c r="H14" s="8" t="str">
        <f t="shared" si="1"/>
        <v>NTIC_TRI_TS-M08-1</v>
      </c>
      <c r="I14" s="14" t="str">
        <f>'Ismotic-Data'!E14</f>
        <v>M08</v>
      </c>
      <c r="J14" s="14" t="str">
        <f>VLOOKUP(L14,Cplus_Groups!$A$2:$C$53,3,FALSE)</f>
        <v>NTIC_TRI_TS</v>
      </c>
      <c r="K14" s="14"/>
      <c r="L14" s="14" t="str">
        <f>'Ismotic-Data'!B14</f>
        <v>TRI104</v>
      </c>
      <c r="M14" s="15" t="str">
        <f t="shared" si="2"/>
        <v>1</v>
      </c>
    </row>
    <row r="15" spans="1:13" x14ac:dyDescent="0.25">
      <c r="A15" s="8" t="s">
        <v>207</v>
      </c>
      <c r="B15" s="7" t="str">
        <f>'Ismotic-Data'!F15</f>
        <v>LUNDI</v>
      </c>
      <c r="C15" s="7" t="str">
        <f>RIGHT('Ismotic-Data'!D15,2)</f>
        <v>S1</v>
      </c>
      <c r="D15" s="8"/>
      <c r="E15" s="8" t="str">
        <f t="shared" si="0"/>
        <v>TMSIR101-NTIC_TMSIR_T_2018-2019</v>
      </c>
      <c r="F15" s="8">
        <f>VLOOKUP(G15,Convertion_NomPrénom_Mat_For!$A$2:$B$42,2,FALSE)</f>
        <v>13553</v>
      </c>
      <c r="G15" s="8" t="str">
        <f>SUBSTITUTE(SUBSTITUTE(SUBSTITUTE(UPPER('Ismotic-Data'!H15),"  ","")," ",""),"-","")</f>
        <v>SANDIMERYEM</v>
      </c>
      <c r="H15" s="8" t="str">
        <f t="shared" si="1"/>
        <v>NTIC_TMSIR_T-M05-1</v>
      </c>
      <c r="I15" s="14" t="str">
        <f>'Ismotic-Data'!E15</f>
        <v>M05</v>
      </c>
      <c r="J15" s="14" t="str">
        <f>VLOOKUP(L15,Cplus_Groups!$A$2:$C$53,3,FALSE)</f>
        <v>NTIC_TMSIR_T</v>
      </c>
      <c r="K15" s="14"/>
      <c r="L15" s="14" t="str">
        <f>'Ismotic-Data'!B15</f>
        <v>TMSIR101</v>
      </c>
      <c r="M15" s="15" t="str">
        <f t="shared" si="2"/>
        <v>1</v>
      </c>
    </row>
    <row r="16" spans="1:13" x14ac:dyDescent="0.25">
      <c r="A16" s="8" t="s">
        <v>207</v>
      </c>
      <c r="B16" s="7" t="str">
        <f>'Ismotic-Data'!F16</f>
        <v>LUNDI</v>
      </c>
      <c r="C16" s="7" t="str">
        <f>RIGHT('Ismotic-Data'!D16,2)</f>
        <v>S1</v>
      </c>
      <c r="D16" s="8"/>
      <c r="E16" s="8" t="e">
        <f t="shared" si="0"/>
        <v>#N/A</v>
      </c>
      <c r="F16" s="8">
        <f>VLOOKUP(G16,Convertion_NomPrénom_Mat_For!$A$2:$B$42,2,FALSE)</f>
        <v>13199</v>
      </c>
      <c r="G16" s="8" t="str">
        <f>SUBSTITUTE(SUBSTITUTE(SUBSTITUTE(UPPER('Ismotic-Data'!H16),"  ","")," ",""),"-","")</f>
        <v>BADAABDERRAHIM</v>
      </c>
      <c r="H16" s="8" t="e">
        <f t="shared" si="1"/>
        <v>#N/A</v>
      </c>
      <c r="I16" s="14" t="str">
        <f>'Ismotic-Data'!E16</f>
        <v>M04</v>
      </c>
      <c r="J16" s="14" t="e">
        <f>VLOOKUP(L16,Cplus_Groups!$A$2:$C$53,3,FALSE)</f>
        <v>#N/A</v>
      </c>
      <c r="K16" s="14"/>
      <c r="L16" s="14" t="str">
        <f>'Ismotic-Data'!B16</f>
        <v>MIRBP101</v>
      </c>
      <c r="M16" s="15" t="str">
        <f t="shared" si="2"/>
        <v>1</v>
      </c>
    </row>
    <row r="17" spans="1:13" x14ac:dyDescent="0.25">
      <c r="A17" s="8" t="s">
        <v>207</v>
      </c>
      <c r="B17" s="7" t="str">
        <f>'Ismotic-Data'!F17</f>
        <v>LUNDI</v>
      </c>
      <c r="C17" s="7" t="str">
        <f>RIGHT('Ismotic-Data'!D17,2)</f>
        <v>S2</v>
      </c>
      <c r="D17" s="8"/>
      <c r="E17" s="8" t="str">
        <f t="shared" si="0"/>
        <v>TRI201-NTIC_TRI_TS_2018-2019</v>
      </c>
      <c r="F17" s="8">
        <f>VLOOKUP(G17,Convertion_NomPrénom_Mat_For!$A$2:$B$42,2,FALSE)</f>
        <v>10750</v>
      </c>
      <c r="G17" s="8" t="str">
        <f>SUBSTITUTE(SUBSTITUTE(SUBSTITUTE(UPPER('Ismotic-Data'!H17),"  ","")," ",""),"-","")</f>
        <v>RHAZOUANIABDELALI</v>
      </c>
      <c r="H17" s="8" t="str">
        <f t="shared" si="1"/>
        <v>NTIC_TRI_TS-M13-2</v>
      </c>
      <c r="I17" s="14" t="str">
        <f>'Ismotic-Data'!E17</f>
        <v>M13</v>
      </c>
      <c r="J17" s="14" t="str">
        <f>VLOOKUP(L17,Cplus_Groups!$A$2:$C$53,3,FALSE)</f>
        <v>NTIC_TRI_TS</v>
      </c>
      <c r="K17" s="14"/>
      <c r="L17" s="14" t="str">
        <f>'Ismotic-Data'!B17</f>
        <v>TRI201</v>
      </c>
      <c r="M17" s="15" t="str">
        <f t="shared" si="2"/>
        <v>2</v>
      </c>
    </row>
    <row r="18" spans="1:13" x14ac:dyDescent="0.25">
      <c r="A18" s="8" t="s">
        <v>207</v>
      </c>
      <c r="B18" s="7" t="str">
        <f>'Ismotic-Data'!F18</f>
        <v>LUNDI</v>
      </c>
      <c r="C18" s="7" t="str">
        <f>RIGHT('Ismotic-Data'!D18,2)</f>
        <v>S2</v>
      </c>
      <c r="D18" s="8"/>
      <c r="E18" s="8" t="str">
        <f t="shared" si="0"/>
        <v>TRI205-NTIC_TRI_TS_2018-2019</v>
      </c>
      <c r="F18" s="8">
        <f>VLOOKUP(G18,Convertion_NomPrénom_Mat_For!$A$2:$B$42,2,FALSE)</f>
        <v>10854</v>
      </c>
      <c r="G18" s="8" t="str">
        <f>SUBSTITUTE(SUBSTITUTE(SUBSTITUTE(UPPER('Ismotic-Data'!H18),"  ","")," ",""),"-","")</f>
        <v>MOUMNISANAE</v>
      </c>
      <c r="H18" s="8" t="str">
        <f t="shared" si="1"/>
        <v>NTIC_TRI_TS-M13-2</v>
      </c>
      <c r="I18" s="14" t="str">
        <f>'Ismotic-Data'!E18</f>
        <v>M13</v>
      </c>
      <c r="J18" s="14" t="str">
        <f>VLOOKUP(L18,Cplus_Groups!$A$2:$C$53,3,FALSE)</f>
        <v>NTIC_TRI_TS</v>
      </c>
      <c r="K18" s="14"/>
      <c r="L18" s="14" t="str">
        <f>'Ismotic-Data'!B18</f>
        <v>TRI205</v>
      </c>
      <c r="M18" s="15" t="str">
        <f t="shared" si="2"/>
        <v>2</v>
      </c>
    </row>
    <row r="19" spans="1:13" x14ac:dyDescent="0.25">
      <c r="A19" s="8" t="s">
        <v>207</v>
      </c>
      <c r="B19" s="7" t="str">
        <f>'Ismotic-Data'!F19</f>
        <v>LUNDI</v>
      </c>
      <c r="C19" s="7" t="str">
        <f>RIGHT('Ismotic-Data'!D19,2)</f>
        <v>S2</v>
      </c>
      <c r="D19" s="8"/>
      <c r="E19" s="8" t="str">
        <f t="shared" si="0"/>
        <v>TDI204-NTIC_TDI_TS_2018-2019</v>
      </c>
      <c r="F19" s="8" t="e">
        <f>VLOOKUP(G19,Convertion_NomPrénom_Mat_For!$A$2:$B$42,2,FALSE)</f>
        <v>#N/A</v>
      </c>
      <c r="G19" s="8" t="str">
        <f>SUBSTITUTE(SUBSTITUTE(SUBSTITUTE(UPPER('Ismotic-Data'!H19),"  ","")," ",""),"-","")</f>
        <v>FORMATEURCAREERCENTER1</v>
      </c>
      <c r="H19" s="8" t="str">
        <f t="shared" si="1"/>
        <v>NTIC_TDI_TS-MKPE-2</v>
      </c>
      <c r="I19" s="14" t="str">
        <f>'Ismotic-Data'!E19</f>
        <v>MKPE</v>
      </c>
      <c r="J19" s="14" t="str">
        <f>VLOOKUP(L19,Cplus_Groups!$A$2:$C$53,3,FALSE)</f>
        <v>NTIC_TDI_TS</v>
      </c>
      <c r="K19" s="14"/>
      <c r="L19" s="14" t="str">
        <f>'Ismotic-Data'!B19</f>
        <v>TDI204</v>
      </c>
      <c r="M19" s="15" t="str">
        <f t="shared" si="2"/>
        <v>2</v>
      </c>
    </row>
    <row r="20" spans="1:13" x14ac:dyDescent="0.25">
      <c r="A20" s="8" t="s">
        <v>207</v>
      </c>
      <c r="B20" s="7" t="str">
        <f>'Ismotic-Data'!F20</f>
        <v>LUNDI</v>
      </c>
      <c r="C20" s="7" t="str">
        <f>RIGHT('Ismotic-Data'!D20,2)</f>
        <v>S2</v>
      </c>
      <c r="D20" s="8"/>
      <c r="E20" s="8" t="str">
        <f t="shared" si="0"/>
        <v>TDI205-NTIC_TDI_TS_2018-2019</v>
      </c>
      <c r="F20" s="8" t="e">
        <f>VLOOKUP(G20,Convertion_NomPrénom_Mat_For!$A$2:$B$42,2,FALSE)</f>
        <v>#N/A</v>
      </c>
      <c r="G20" s="8" t="str">
        <f>SUBSTITUTE(SUBSTITUTE(SUBSTITUTE(UPPER('Ismotic-Data'!H20),"  ","")," ",""),"-","")</f>
        <v>ELMASOUDIABDELOUAHAB</v>
      </c>
      <c r="H20" s="8" t="str">
        <f t="shared" si="1"/>
        <v>NTIC_TDI_TS-M10-2</v>
      </c>
      <c r="I20" s="14" t="str">
        <f>'Ismotic-Data'!E20</f>
        <v>M10</v>
      </c>
      <c r="J20" s="14" t="str">
        <f>VLOOKUP(L20,Cplus_Groups!$A$2:$C$53,3,FALSE)</f>
        <v>NTIC_TDI_TS</v>
      </c>
      <c r="K20" s="14"/>
      <c r="L20" s="14" t="str">
        <f>'Ismotic-Data'!B20</f>
        <v>TDI205</v>
      </c>
      <c r="M20" s="15" t="str">
        <f t="shared" si="2"/>
        <v>2</v>
      </c>
    </row>
    <row r="21" spans="1:13" x14ac:dyDescent="0.25">
      <c r="A21" s="8" t="s">
        <v>207</v>
      </c>
      <c r="B21" s="7" t="str">
        <f>'Ismotic-Data'!F21</f>
        <v>LUNDI</v>
      </c>
      <c r="C21" s="7" t="str">
        <f>RIGHT('Ismotic-Data'!D21,2)</f>
        <v>S2</v>
      </c>
      <c r="D21" s="8"/>
      <c r="E21" s="8" t="str">
        <f t="shared" si="0"/>
        <v>TDM201-NTIC_TDM_TS_2018-2019</v>
      </c>
      <c r="F21" s="8">
        <f>VLOOKUP(G21,Convertion_NomPrénom_Mat_For!$A$2:$B$42,2,FALSE)</f>
        <v>8438</v>
      </c>
      <c r="G21" s="8" t="str">
        <f>SUBSTITUTE(SUBSTITUTE(SUBSTITUTE(UPPER('Ismotic-Data'!H21),"  ","")," ",""),"-","")</f>
        <v>ELAFIFIRACHIDA</v>
      </c>
      <c r="H21" s="8" t="str">
        <f t="shared" si="1"/>
        <v>NTIC_TDM_TS-M10-2</v>
      </c>
      <c r="I21" s="14" t="str">
        <f>'Ismotic-Data'!E21</f>
        <v>M10</v>
      </c>
      <c r="J21" s="14" t="str">
        <f>VLOOKUP(L21,Cplus_Groups!$A$2:$C$53,3,FALSE)</f>
        <v>NTIC_TDM_TS</v>
      </c>
      <c r="K21" s="14"/>
      <c r="L21" s="14" t="str">
        <f>'Ismotic-Data'!B21</f>
        <v>TDM201</v>
      </c>
      <c r="M21" s="15" t="str">
        <f t="shared" si="2"/>
        <v>2</v>
      </c>
    </row>
    <row r="22" spans="1:13" x14ac:dyDescent="0.25">
      <c r="A22" s="8" t="s">
        <v>207</v>
      </c>
      <c r="B22" s="7" t="str">
        <f>'Ismotic-Data'!F22</f>
        <v>LUNDI</v>
      </c>
      <c r="C22" s="7" t="str">
        <f>RIGHT('Ismotic-Data'!D22,2)</f>
        <v>S2</v>
      </c>
      <c r="D22" s="8"/>
      <c r="E22" s="8" t="str">
        <f t="shared" si="0"/>
        <v>TDM202-NTIC_TDM_TS_2018-2019</v>
      </c>
      <c r="F22" s="8">
        <f>VLOOKUP(G22,Convertion_NomPrénom_Mat_For!$A$2:$B$42,2,FALSE)</f>
        <v>10777</v>
      </c>
      <c r="G22" s="8" t="str">
        <f>SUBSTITUTE(SUBSTITUTE(SUBSTITUTE(UPPER('Ismotic-Data'!H22),"  ","")," ",""),"-","")</f>
        <v>AZEGGOUARMOHAMEDKARIM</v>
      </c>
      <c r="H22" s="8" t="str">
        <f t="shared" si="1"/>
        <v>NTIC_TDM_TS-M11-2</v>
      </c>
      <c r="I22" s="14" t="str">
        <f>'Ismotic-Data'!E22</f>
        <v>M11</v>
      </c>
      <c r="J22" s="14" t="str">
        <f>VLOOKUP(L22,Cplus_Groups!$A$2:$C$53,3,FALSE)</f>
        <v>NTIC_TDM_TS</v>
      </c>
      <c r="K22" s="14"/>
      <c r="L22" s="14" t="str">
        <f>'Ismotic-Data'!B22</f>
        <v>TDM202</v>
      </c>
      <c r="M22" s="15" t="str">
        <f t="shared" si="2"/>
        <v>2</v>
      </c>
    </row>
    <row r="23" spans="1:13" x14ac:dyDescent="0.25">
      <c r="A23" s="8" t="s">
        <v>207</v>
      </c>
      <c r="B23" s="7" t="str">
        <f>'Ismotic-Data'!F23</f>
        <v>LUNDI</v>
      </c>
      <c r="C23" s="7" t="str">
        <f>RIGHT('Ismotic-Data'!D23,2)</f>
        <v>S2</v>
      </c>
      <c r="D23" s="8"/>
      <c r="E23" s="8" t="str">
        <f t="shared" si="0"/>
        <v>TDI106-NTIC_TDI_TS_2018-2019</v>
      </c>
      <c r="F23" s="8" t="str">
        <f>VLOOKUP(G23,Convertion_NomPrénom_Mat_For!$A$2:$B$42,2,FALSE)</f>
        <v>Matricule_1</v>
      </c>
      <c r="G23" s="8" t="str">
        <f>SUBSTITUTE(SUBSTITUTE(SUBSTITUTE(UPPER('Ismotic-Data'!H23),"  ","")," ",""),"-","")</f>
        <v>HARRAKLAILA</v>
      </c>
      <c r="H23" s="8" t="str">
        <f t="shared" si="1"/>
        <v>NTIC_TDI_TS-M04-1</v>
      </c>
      <c r="I23" s="14" t="str">
        <f>'Ismotic-Data'!E23</f>
        <v>M04</v>
      </c>
      <c r="J23" s="14" t="str">
        <f>VLOOKUP(L23,Cplus_Groups!$A$2:$C$53,3,FALSE)</f>
        <v>NTIC_TDI_TS</v>
      </c>
      <c r="K23" s="14"/>
      <c r="L23" s="14" t="str">
        <f>'Ismotic-Data'!B23</f>
        <v>TDI106</v>
      </c>
      <c r="M23" s="15" t="str">
        <f t="shared" si="2"/>
        <v>1</v>
      </c>
    </row>
    <row r="24" spans="1:13" x14ac:dyDescent="0.25">
      <c r="A24" s="8" t="s">
        <v>207</v>
      </c>
      <c r="B24" s="7" t="str">
        <f>'Ismotic-Data'!F24</f>
        <v>LUNDI</v>
      </c>
      <c r="C24" s="7" t="str">
        <f>RIGHT('Ismotic-Data'!D24,2)</f>
        <v>S2</v>
      </c>
      <c r="D24" s="8"/>
      <c r="E24" s="8" t="str">
        <f t="shared" si="0"/>
        <v>TDM101-NTIC_TDM_TS_2018-2019</v>
      </c>
      <c r="F24" s="8" t="e">
        <f>VLOOKUP(G24,Convertion_NomPrénom_Mat_For!$A$2:$B$42,2,FALSE)</f>
        <v>#N/A</v>
      </c>
      <c r="G24" s="8" t="str">
        <f>SUBSTITUTE(SUBSTITUTE(SUBSTITUTE(UPPER('Ismotic-Data'!H24),"  ","")," ",""),"-","")</f>
        <v>ELOUHABIMOUNIR</v>
      </c>
      <c r="H24" s="8" t="str">
        <f t="shared" si="1"/>
        <v>NTIC_TDM_TS-EGTS1-1</v>
      </c>
      <c r="I24" s="14" t="str">
        <f>'Ismotic-Data'!E24</f>
        <v>EGTS1</v>
      </c>
      <c r="J24" s="14" t="str">
        <f>VLOOKUP(L24,Cplus_Groups!$A$2:$C$53,3,FALSE)</f>
        <v>NTIC_TDM_TS</v>
      </c>
      <c r="K24" s="14"/>
      <c r="L24" s="14" t="str">
        <f>'Ismotic-Data'!B24</f>
        <v>TDM101</v>
      </c>
      <c r="M24" s="15" t="str">
        <f t="shared" si="2"/>
        <v>1</v>
      </c>
    </row>
    <row r="25" spans="1:13" x14ac:dyDescent="0.25">
      <c r="A25" s="8" t="s">
        <v>207</v>
      </c>
      <c r="B25" s="7" t="str">
        <f>'Ismotic-Data'!F25</f>
        <v>LUNDI</v>
      </c>
      <c r="C25" s="7" t="str">
        <f>RIGHT('Ismotic-Data'!D25,2)</f>
        <v>S2</v>
      </c>
      <c r="D25" s="8"/>
      <c r="E25" s="8" t="str">
        <f t="shared" si="0"/>
        <v>TDM102-NTIC_TDM_TS_2018-2019</v>
      </c>
      <c r="F25" s="8" t="e">
        <f>VLOOKUP(G25,Convertion_NomPrénom_Mat_For!$A$2:$B$42,2,FALSE)</f>
        <v>#N/A</v>
      </c>
      <c r="G25" s="8" t="str">
        <f>SUBSTITUTE(SUBSTITUTE(SUBSTITUTE(UPPER('Ismotic-Data'!H25),"  ","")," ",""),"-","")</f>
        <v>FORMATEURCAREERCENTER2</v>
      </c>
      <c r="H25" s="8" t="str">
        <f t="shared" si="1"/>
        <v>NTIC_TDM_TS-MKPE-1</v>
      </c>
      <c r="I25" s="14" t="str">
        <f>'Ismotic-Data'!E25</f>
        <v>MKPE</v>
      </c>
      <c r="J25" s="14" t="str">
        <f>VLOOKUP(L25,Cplus_Groups!$A$2:$C$53,3,FALSE)</f>
        <v>NTIC_TDM_TS</v>
      </c>
      <c r="K25" s="14"/>
      <c r="L25" s="14" t="str">
        <f>'Ismotic-Data'!B25</f>
        <v>TDM102</v>
      </c>
      <c r="M25" s="15" t="str">
        <f t="shared" si="2"/>
        <v>1</v>
      </c>
    </row>
    <row r="26" spans="1:13" x14ac:dyDescent="0.25">
      <c r="A26" s="8" t="s">
        <v>207</v>
      </c>
      <c r="B26" s="7" t="str">
        <f>'Ismotic-Data'!F26</f>
        <v>LUNDI</v>
      </c>
      <c r="C26" s="7" t="str">
        <f>RIGHT('Ismotic-Data'!D26,2)</f>
        <v>S2</v>
      </c>
      <c r="D26" s="8"/>
      <c r="E26" s="8" t="str">
        <f t="shared" si="0"/>
        <v>TRI101-NTIC_TRI_TS_2018-2019</v>
      </c>
      <c r="F26" s="8">
        <f>VLOOKUP(G26,Convertion_NomPrénom_Mat_For!$A$2:$B$42,2,FALSE)</f>
        <v>10148</v>
      </c>
      <c r="G26" s="8" t="str">
        <f>SUBSTITUTE(SUBSTITUTE(SUBSTITUTE(UPPER('Ismotic-Data'!H26),"  ","")," ",""),"-","")</f>
        <v>ELBEGGARMERIEM</v>
      </c>
      <c r="H26" s="8" t="str">
        <f t="shared" si="1"/>
        <v>NTIC_TRI_TS-M08-1</v>
      </c>
      <c r="I26" s="14" t="str">
        <f>'Ismotic-Data'!E26</f>
        <v>M08</v>
      </c>
      <c r="J26" s="14" t="str">
        <f>VLOOKUP(L26,Cplus_Groups!$A$2:$C$53,3,FALSE)</f>
        <v>NTIC_TRI_TS</v>
      </c>
      <c r="K26" s="14"/>
      <c r="L26" s="14" t="str">
        <f>'Ismotic-Data'!B26</f>
        <v>TRI101</v>
      </c>
      <c r="M26" s="15" t="str">
        <f t="shared" si="2"/>
        <v>1</v>
      </c>
    </row>
    <row r="27" spans="1:13" x14ac:dyDescent="0.25">
      <c r="A27" s="8" t="s">
        <v>207</v>
      </c>
      <c r="B27" s="7" t="str">
        <f>'Ismotic-Data'!F27</f>
        <v>LUNDI</v>
      </c>
      <c r="C27" s="7" t="str">
        <f>RIGHT('Ismotic-Data'!D27,2)</f>
        <v>S2</v>
      </c>
      <c r="D27" s="8"/>
      <c r="E27" s="8" t="str">
        <f t="shared" si="0"/>
        <v>TRI102-NTIC_TRI_TS_2018-2019</v>
      </c>
      <c r="F27" s="8">
        <f>VLOOKUP(G27,Convertion_NomPrénom_Mat_For!$A$2:$B$42,2,FALSE)</f>
        <v>14041</v>
      </c>
      <c r="G27" s="8" t="str">
        <f>SUBSTITUTE(SUBSTITUTE(SUBSTITUTE(UPPER('Ismotic-Data'!H27),"  ","")," ",""),"-","")</f>
        <v>SAMADIBOUCHRA</v>
      </c>
      <c r="H27" s="8" t="str">
        <f t="shared" si="1"/>
        <v>NTIC_TRI_TS-M06-1</v>
      </c>
      <c r="I27" s="14" t="str">
        <f>'Ismotic-Data'!E27</f>
        <v>M06</v>
      </c>
      <c r="J27" s="14" t="str">
        <f>VLOOKUP(L27,Cplus_Groups!$A$2:$C$53,3,FALSE)</f>
        <v>NTIC_TRI_TS</v>
      </c>
      <c r="K27" s="14"/>
      <c r="L27" s="14" t="str">
        <f>'Ismotic-Data'!B27</f>
        <v>TRI102</v>
      </c>
      <c r="M27" s="15" t="str">
        <f t="shared" si="2"/>
        <v>1</v>
      </c>
    </row>
    <row r="28" spans="1:13" x14ac:dyDescent="0.25">
      <c r="A28" s="8" t="s">
        <v>207</v>
      </c>
      <c r="B28" s="7" t="str">
        <f>'Ismotic-Data'!F28</f>
        <v>LUNDI</v>
      </c>
      <c r="C28" s="7" t="str">
        <f>RIGHT('Ismotic-Data'!D28,2)</f>
        <v>S2</v>
      </c>
      <c r="D28" s="8"/>
      <c r="E28" s="8" t="str">
        <f t="shared" si="0"/>
        <v>TRI103-NTIC_TRI_TS_2018-2019</v>
      </c>
      <c r="F28" s="8">
        <f>VLOOKUP(G28,Convertion_NomPrénom_Mat_For!$A$2:$B$42,2,FALSE)</f>
        <v>11272</v>
      </c>
      <c r="G28" s="8" t="str">
        <f>SUBSTITUTE(SUBSTITUTE(SUBSTITUTE(UPPER('Ismotic-Data'!H28),"  ","")," ",""),"-","")</f>
        <v>HAJJAJJIHANE</v>
      </c>
      <c r="H28" s="8" t="str">
        <f t="shared" si="1"/>
        <v>NTIC_TRI_TS-M08-1</v>
      </c>
      <c r="I28" s="14" t="str">
        <f>'Ismotic-Data'!E28</f>
        <v>M08</v>
      </c>
      <c r="J28" s="14" t="str">
        <f>VLOOKUP(L28,Cplus_Groups!$A$2:$C$53,3,FALSE)</f>
        <v>NTIC_TRI_TS</v>
      </c>
      <c r="K28" s="14"/>
      <c r="L28" s="14" t="str">
        <f>'Ismotic-Data'!B28</f>
        <v>TRI103</v>
      </c>
      <c r="M28" s="15" t="str">
        <f t="shared" si="2"/>
        <v>1</v>
      </c>
    </row>
    <row r="29" spans="1:13" x14ac:dyDescent="0.25">
      <c r="A29" s="8" t="s">
        <v>207</v>
      </c>
      <c r="B29" s="7" t="str">
        <f>'Ismotic-Data'!F29</f>
        <v>LUNDI</v>
      </c>
      <c r="C29" s="7" t="str">
        <f>RIGHT('Ismotic-Data'!D29,2)</f>
        <v>S2</v>
      </c>
      <c r="D29" s="8"/>
      <c r="E29" s="8" t="str">
        <f t="shared" si="0"/>
        <v>TRI105-NTIC_TRI_TS_2018-2019</v>
      </c>
      <c r="F29" s="8">
        <f>VLOOKUP(G29,Convertion_NomPrénom_Mat_For!$A$2:$B$42,2,FALSE)</f>
        <v>9435</v>
      </c>
      <c r="G29" s="8" t="str">
        <f>SUBSTITUTE(SUBSTITUTE(SUBSTITUTE(UPPER('Ismotic-Data'!H29),"  ","")," ",""),"-","")</f>
        <v>RIADAMAL</v>
      </c>
      <c r="H29" s="8" t="str">
        <f t="shared" si="1"/>
        <v>NTIC_TRI_TS-M04-1</v>
      </c>
      <c r="I29" s="14" t="str">
        <f>'Ismotic-Data'!E29</f>
        <v>M04</v>
      </c>
      <c r="J29" s="14" t="str">
        <f>VLOOKUP(L29,Cplus_Groups!$A$2:$C$53,3,FALSE)</f>
        <v>NTIC_TRI_TS</v>
      </c>
      <c r="K29" s="14"/>
      <c r="L29" s="14" t="str">
        <f>'Ismotic-Data'!B29</f>
        <v>TRI105</v>
      </c>
      <c r="M29" s="15" t="str">
        <f t="shared" si="2"/>
        <v>1</v>
      </c>
    </row>
    <row r="30" spans="1:13" x14ac:dyDescent="0.25">
      <c r="A30" s="8" t="s">
        <v>207</v>
      </c>
      <c r="B30" s="7" t="str">
        <f>'Ismotic-Data'!F30</f>
        <v>LUNDI</v>
      </c>
      <c r="C30" s="7" t="str">
        <f>RIGHT('Ismotic-Data'!D30,2)</f>
        <v>S2</v>
      </c>
      <c r="D30" s="8"/>
      <c r="E30" s="8" t="str">
        <f t="shared" si="0"/>
        <v>TMSIR101-NTIC_TMSIR_T_2018-2019</v>
      </c>
      <c r="F30" s="8" t="str">
        <f>VLOOKUP(G30,Convertion_NomPrénom_Mat_For!$A$2:$B$42,2,FALSE)</f>
        <v>Matricule_5</v>
      </c>
      <c r="G30" s="8" t="str">
        <f>SUBSTITUTE(SUBSTITUTE(SUBSTITUTE(UPPER('Ismotic-Data'!H30),"  ","")," ",""),"-","")</f>
        <v>KHAIROUNIABDELLAH</v>
      </c>
      <c r="H30" s="8" t="str">
        <f t="shared" si="1"/>
        <v>NTIC_TMSIR_T-EGT3-1</v>
      </c>
      <c r="I30" s="14" t="str">
        <f>'Ismotic-Data'!E30</f>
        <v>EGT3</v>
      </c>
      <c r="J30" s="14" t="str">
        <f>VLOOKUP(L30,Cplus_Groups!$A$2:$C$53,3,FALSE)</f>
        <v>NTIC_TMSIR_T</v>
      </c>
      <c r="K30" s="14"/>
      <c r="L30" s="14" t="str">
        <f>'Ismotic-Data'!B30</f>
        <v>TMSIR101</v>
      </c>
      <c r="M30" s="15" t="str">
        <f t="shared" si="2"/>
        <v>1</v>
      </c>
    </row>
    <row r="31" spans="1:13" x14ac:dyDescent="0.25">
      <c r="A31" s="8" t="s">
        <v>207</v>
      </c>
      <c r="B31" s="7" t="str">
        <f>'Ismotic-Data'!F31</f>
        <v>LUNDI</v>
      </c>
      <c r="C31" s="7" t="str">
        <f>RIGHT('Ismotic-Data'!D31,2)</f>
        <v>S2</v>
      </c>
      <c r="D31" s="8"/>
      <c r="E31" s="8" t="str">
        <f t="shared" si="0"/>
        <v>TMSIR102-NTIC_TMSIR_T_2018-2019</v>
      </c>
      <c r="F31" s="8">
        <f>VLOOKUP(G31,Convertion_NomPrénom_Mat_For!$A$2:$B$42,2,FALSE)</f>
        <v>13553</v>
      </c>
      <c r="G31" s="8" t="str">
        <f>SUBSTITUTE(SUBSTITUTE(SUBSTITUTE(UPPER('Ismotic-Data'!H31),"  ","")," ",""),"-","")</f>
        <v>SANDIMERYEM</v>
      </c>
      <c r="H31" s="8" t="str">
        <f t="shared" si="1"/>
        <v>NTIC_TMSIR_T-M05-1</v>
      </c>
      <c r="I31" s="14" t="str">
        <f>'Ismotic-Data'!E31</f>
        <v>M05</v>
      </c>
      <c r="J31" s="14" t="str">
        <f>VLOOKUP(L31,Cplus_Groups!$A$2:$C$53,3,FALSE)</f>
        <v>NTIC_TMSIR_T</v>
      </c>
      <c r="K31" s="14"/>
      <c r="L31" s="14" t="str">
        <f>'Ismotic-Data'!B31</f>
        <v>TMSIR102</v>
      </c>
      <c r="M31" s="15" t="str">
        <f t="shared" si="2"/>
        <v>1</v>
      </c>
    </row>
    <row r="32" spans="1:13" x14ac:dyDescent="0.25">
      <c r="A32" s="8" t="s">
        <v>207</v>
      </c>
      <c r="B32" s="7" t="str">
        <f>'Ismotic-Data'!F32</f>
        <v>LUNDI</v>
      </c>
      <c r="C32" s="7" t="str">
        <f>RIGHT('Ismotic-Data'!D32,2)</f>
        <v>S2</v>
      </c>
      <c r="D32" s="8"/>
      <c r="E32" s="8" t="e">
        <f t="shared" si="0"/>
        <v>#N/A</v>
      </c>
      <c r="F32" s="8">
        <f>VLOOKUP(G32,Convertion_NomPrénom_Mat_For!$A$2:$B$42,2,FALSE)</f>
        <v>13199</v>
      </c>
      <c r="G32" s="8" t="str">
        <f>SUBSTITUTE(SUBSTITUTE(SUBSTITUTE(UPPER('Ismotic-Data'!H32),"  ","")," ",""),"-","")</f>
        <v>BADAABDERRAHIM</v>
      </c>
      <c r="H32" s="8" t="e">
        <f t="shared" si="1"/>
        <v>#N/A</v>
      </c>
      <c r="I32" s="14" t="str">
        <f>'Ismotic-Data'!E32</f>
        <v>M06</v>
      </c>
      <c r="J32" s="14" t="e">
        <f>VLOOKUP(L32,Cplus_Groups!$A$2:$C$53,3,FALSE)</f>
        <v>#N/A</v>
      </c>
      <c r="K32" s="14"/>
      <c r="L32" s="14" t="str">
        <f>'Ismotic-Data'!B32</f>
        <v>MIRBP101</v>
      </c>
      <c r="M32" s="15" t="str">
        <f t="shared" si="2"/>
        <v>1</v>
      </c>
    </row>
    <row r="33" spans="1:13" x14ac:dyDescent="0.25">
      <c r="A33" s="8" t="s">
        <v>207</v>
      </c>
      <c r="B33" s="7" t="str">
        <f>'Ismotic-Data'!F33</f>
        <v>LUNDI</v>
      </c>
      <c r="C33" s="7" t="str">
        <f>RIGHT('Ismotic-Data'!D33,2)</f>
        <v>S3</v>
      </c>
      <c r="D33" s="8"/>
      <c r="E33" s="8" t="str">
        <f t="shared" si="0"/>
        <v>TRI203-NTIC_TRI_TS_2018-2019</v>
      </c>
      <c r="F33" s="8">
        <f>VLOOKUP(G33,Convertion_NomPrénom_Mat_For!$A$2:$B$42,2,FALSE)</f>
        <v>10855</v>
      </c>
      <c r="G33" s="8" t="str">
        <f>SUBSTITUTE(SUBSTITUTE(SUBSTITUTE(UPPER('Ismotic-Data'!H33),"  ","")," ",""),"-","")</f>
        <v>JMOULASAFAE</v>
      </c>
      <c r="H33" s="8" t="str">
        <f t="shared" si="1"/>
        <v>NTIC_TRI_TS-M13-2</v>
      </c>
      <c r="I33" s="14" t="str">
        <f>'Ismotic-Data'!E33</f>
        <v>M13</v>
      </c>
      <c r="J33" s="14" t="str">
        <f>VLOOKUP(L33,Cplus_Groups!$A$2:$C$53,3,FALSE)</f>
        <v>NTIC_TRI_TS</v>
      </c>
      <c r="K33" s="14"/>
      <c r="L33" s="14" t="str">
        <f>'Ismotic-Data'!B33</f>
        <v>TRI203</v>
      </c>
      <c r="M33" s="15" t="str">
        <f t="shared" si="2"/>
        <v>2</v>
      </c>
    </row>
    <row r="34" spans="1:13" x14ac:dyDescent="0.25">
      <c r="A34" s="8" t="s">
        <v>207</v>
      </c>
      <c r="B34" s="7" t="str">
        <f>'Ismotic-Data'!F34</f>
        <v>LUNDI</v>
      </c>
      <c r="C34" s="7" t="str">
        <f>RIGHT('Ismotic-Data'!D34,2)</f>
        <v>S3</v>
      </c>
      <c r="D34" s="8"/>
      <c r="E34" s="8" t="str">
        <f t="shared" si="0"/>
        <v>TMSIR201-NTIC_TMSIR_T_2018-2019</v>
      </c>
      <c r="F34" s="8">
        <f>VLOOKUP(G34,Convertion_NomPrénom_Mat_For!$A$2:$B$42,2,FALSE)</f>
        <v>10849</v>
      </c>
      <c r="G34" s="8" t="str">
        <f>SUBSTITUTE(SUBSTITUTE(SUBSTITUTE(UPPER('Ismotic-Data'!H34),"  ","")," ",""),"-","")</f>
        <v>AZIZIYOUSSEF</v>
      </c>
      <c r="H34" s="8" t="str">
        <f t="shared" si="1"/>
        <v>NTIC_TMSIR_T-M12-2</v>
      </c>
      <c r="I34" s="14" t="str">
        <f>'Ismotic-Data'!E34</f>
        <v>M12</v>
      </c>
      <c r="J34" s="14" t="str">
        <f>VLOOKUP(L34,Cplus_Groups!$A$2:$C$53,3,FALSE)</f>
        <v>NTIC_TMSIR_T</v>
      </c>
      <c r="K34" s="14"/>
      <c r="L34" s="14" t="str">
        <f>'Ismotic-Data'!B34</f>
        <v>TMSIR201</v>
      </c>
      <c r="M34" s="15" t="str">
        <f t="shared" si="2"/>
        <v>2</v>
      </c>
    </row>
    <row r="35" spans="1:13" x14ac:dyDescent="0.25">
      <c r="A35" s="8" t="s">
        <v>207</v>
      </c>
      <c r="B35" s="7" t="str">
        <f>'Ismotic-Data'!F35</f>
        <v>LUNDI</v>
      </c>
      <c r="C35" s="7" t="str">
        <f>RIGHT('Ismotic-Data'!D35,2)</f>
        <v>S3</v>
      </c>
      <c r="D35" s="8"/>
      <c r="E35" s="8" t="str">
        <f t="shared" si="0"/>
        <v>TMSIR202-NTIC_TMSIR_T_2018-2019</v>
      </c>
      <c r="F35" s="8" t="e">
        <f>VLOOKUP(G35,Convertion_NomPrénom_Mat_For!$A$2:$B$42,2,FALSE)</f>
        <v>#N/A</v>
      </c>
      <c r="G35" s="8" t="str">
        <f>SUBSTITUTE(SUBSTITUTE(SUBSTITUTE(UPPER('Ismotic-Data'!H35),"  ","")," ",""),"-","")</f>
        <v>ELKHALOUIFIRDAWS</v>
      </c>
      <c r="H35" s="8" t="str">
        <f t="shared" si="1"/>
        <v>NTIC_TMSIR_T-EGTS2-2</v>
      </c>
      <c r="I35" s="14" t="str">
        <f>'Ismotic-Data'!E35</f>
        <v>EGTS2</v>
      </c>
      <c r="J35" s="14" t="str">
        <f>VLOOKUP(L35,Cplus_Groups!$A$2:$C$53,3,FALSE)</f>
        <v>NTIC_TMSIR_T</v>
      </c>
      <c r="K35" s="14"/>
      <c r="L35" s="14" t="str">
        <f>'Ismotic-Data'!B35</f>
        <v>TMSIR202</v>
      </c>
      <c r="M35" s="15" t="str">
        <f t="shared" si="2"/>
        <v>2</v>
      </c>
    </row>
    <row r="36" spans="1:13" x14ac:dyDescent="0.25">
      <c r="A36" s="8" t="s">
        <v>207</v>
      </c>
      <c r="B36" s="7" t="str">
        <f>'Ismotic-Data'!F36</f>
        <v>LUNDI</v>
      </c>
      <c r="C36" s="7" t="str">
        <f>RIGHT('Ismotic-Data'!D36,2)</f>
        <v>S3</v>
      </c>
      <c r="D36" s="8"/>
      <c r="E36" s="8" t="str">
        <f t="shared" si="0"/>
        <v>TDI201-NTIC_TDI_TS_2018-2019</v>
      </c>
      <c r="F36" s="8">
        <f>VLOOKUP(G36,Convertion_NomPrénom_Mat_For!$A$2:$B$42,2,FALSE)</f>
        <v>13566</v>
      </c>
      <c r="G36" s="8" t="str">
        <f>SUBSTITUTE(SUBSTITUTE(SUBSTITUTE(UPPER('Ismotic-Data'!H36),"  ","")," ",""),"-","")</f>
        <v>ELAKELBOUCHRA</v>
      </c>
      <c r="H36" s="8" t="str">
        <f t="shared" si="1"/>
        <v>NTIC_TDI_TS-M12-2</v>
      </c>
      <c r="I36" s="14" t="str">
        <f>'Ismotic-Data'!E36</f>
        <v>M12</v>
      </c>
      <c r="J36" s="14" t="str">
        <f>VLOOKUP(L36,Cplus_Groups!$A$2:$C$53,3,FALSE)</f>
        <v>NTIC_TDI_TS</v>
      </c>
      <c r="K36" s="14"/>
      <c r="L36" s="14" t="str">
        <f>'Ismotic-Data'!B36</f>
        <v>TDI201</v>
      </c>
      <c r="M36" s="15" t="str">
        <f t="shared" si="2"/>
        <v>2</v>
      </c>
    </row>
    <row r="37" spans="1:13" x14ac:dyDescent="0.25">
      <c r="A37" s="8" t="s">
        <v>207</v>
      </c>
      <c r="B37" s="7" t="str">
        <f>'Ismotic-Data'!F37</f>
        <v>LUNDI</v>
      </c>
      <c r="C37" s="7" t="str">
        <f>RIGHT('Ismotic-Data'!D37,2)</f>
        <v>S3</v>
      </c>
      <c r="D37" s="8"/>
      <c r="E37" s="8" t="str">
        <f t="shared" si="0"/>
        <v>TDI204-NTIC_TDI_TS_2018-2019</v>
      </c>
      <c r="F37" s="8" t="e">
        <f>VLOOKUP(G37,Convertion_NomPrénom_Mat_For!$A$2:$B$42,2,FALSE)</f>
        <v>#N/A</v>
      </c>
      <c r="G37" s="8" t="str">
        <f>SUBSTITUTE(SUBSTITUTE(SUBSTITUTE(UPPER('Ismotic-Data'!H37),"  ","")," ",""),"-","")</f>
        <v>FORMATEURCAREERCENTER1</v>
      </c>
      <c r="H37" s="8" t="str">
        <f t="shared" si="1"/>
        <v>NTIC_TDI_TS-MKPE-2</v>
      </c>
      <c r="I37" s="14" t="str">
        <f>'Ismotic-Data'!E37</f>
        <v>MKPE</v>
      </c>
      <c r="J37" s="14" t="str">
        <f>VLOOKUP(L37,Cplus_Groups!$A$2:$C$53,3,FALSE)</f>
        <v>NTIC_TDI_TS</v>
      </c>
      <c r="K37" s="14"/>
      <c r="L37" s="14" t="str">
        <f>'Ismotic-Data'!B37</f>
        <v>TDI204</v>
      </c>
      <c r="M37" s="15" t="str">
        <f t="shared" si="2"/>
        <v>2</v>
      </c>
    </row>
    <row r="38" spans="1:13" x14ac:dyDescent="0.25">
      <c r="A38" s="8" t="s">
        <v>207</v>
      </c>
      <c r="B38" s="7" t="str">
        <f>'Ismotic-Data'!F38</f>
        <v>LUNDI</v>
      </c>
      <c r="C38" s="7" t="str">
        <f>RIGHT('Ismotic-Data'!D38,2)</f>
        <v>S3</v>
      </c>
      <c r="D38" s="8"/>
      <c r="E38" s="8" t="str">
        <f t="shared" si="0"/>
        <v>INFO201-AG_INFO_TS_2018-2019</v>
      </c>
      <c r="F38" s="8">
        <f>VLOOKUP(G38,Convertion_NomPrénom_Mat_For!$A$2:$B$42,2,FALSE)</f>
        <v>13714</v>
      </c>
      <c r="G38" s="8" t="str">
        <f>SUBSTITUTE(SUBSTITUTE(SUBSTITUTE(UPPER('Ismotic-Data'!H38),"  ","")," ",""),"-","")</f>
        <v>ELMANSOURIOUSSAMA</v>
      </c>
      <c r="H38" s="8" t="str">
        <f t="shared" si="1"/>
        <v>AG_INFO_TS-M12-2</v>
      </c>
      <c r="I38" s="14" t="str">
        <f>'Ismotic-Data'!E38</f>
        <v>M12</v>
      </c>
      <c r="J38" s="14" t="str">
        <f>VLOOKUP(L38,Cplus_Groups!$A$2:$C$53,3,FALSE)</f>
        <v>AG_INFO_TS</v>
      </c>
      <c r="K38" s="14"/>
      <c r="L38" s="14" t="str">
        <f>'Ismotic-Data'!B38</f>
        <v>INFO201</v>
      </c>
      <c r="M38" s="15" t="str">
        <f t="shared" si="2"/>
        <v>2</v>
      </c>
    </row>
    <row r="39" spans="1:13" x14ac:dyDescent="0.25">
      <c r="A39" s="8" t="s">
        <v>207</v>
      </c>
      <c r="B39" s="7" t="str">
        <f>'Ismotic-Data'!F39</f>
        <v>LUNDI</v>
      </c>
      <c r="C39" s="7" t="str">
        <f>RIGHT('Ismotic-Data'!D39,2)</f>
        <v>S3</v>
      </c>
      <c r="D39" s="8"/>
      <c r="E39" s="8" t="str">
        <f t="shared" si="0"/>
        <v>TDI103-NTIC_TDI_TS_2018-2019</v>
      </c>
      <c r="F39" s="8">
        <f>VLOOKUP(G39,Convertion_NomPrénom_Mat_For!$A$2:$B$42,2,FALSE)</f>
        <v>11223</v>
      </c>
      <c r="G39" s="8" t="str">
        <f>SUBSTITUTE(SUBSTITUTE(SUBSTITUTE(UPPER('Ismotic-Data'!H39),"  ","")," ",""),"-","")</f>
        <v>ELFAQUIHLOUBNA</v>
      </c>
      <c r="H39" s="8" t="str">
        <f t="shared" si="1"/>
        <v>NTIC_TDI_TS-M06-1</v>
      </c>
      <c r="I39" s="14" t="str">
        <f>'Ismotic-Data'!E39</f>
        <v>M06</v>
      </c>
      <c r="J39" s="14" t="str">
        <f>VLOOKUP(L39,Cplus_Groups!$A$2:$C$53,3,FALSE)</f>
        <v>NTIC_TDI_TS</v>
      </c>
      <c r="K39" s="14"/>
      <c r="L39" s="14" t="str">
        <f>'Ismotic-Data'!B39</f>
        <v>TDI103</v>
      </c>
      <c r="M39" s="15" t="str">
        <f t="shared" si="2"/>
        <v>1</v>
      </c>
    </row>
    <row r="40" spans="1:13" x14ac:dyDescent="0.25">
      <c r="A40" s="8" t="s">
        <v>207</v>
      </c>
      <c r="B40" s="7" t="str">
        <f>'Ismotic-Data'!F40</f>
        <v>LUNDI</v>
      </c>
      <c r="C40" s="7" t="str">
        <f>RIGHT('Ismotic-Data'!D40,2)</f>
        <v>S3</v>
      </c>
      <c r="D40" s="8"/>
      <c r="E40" s="8" t="str">
        <f t="shared" si="0"/>
        <v>TDM101-NTIC_TDM_TS_2018-2019</v>
      </c>
      <c r="F40" s="8" t="str">
        <f>VLOOKUP(G40,Convertion_NomPrénom_Mat_For!$A$2:$B$42,2,FALSE)</f>
        <v>Matricule_3</v>
      </c>
      <c r="G40" s="8" t="str">
        <f>SUBSTITUTE(SUBSTITUTE(SUBSTITUTE(UPPER('Ismotic-Data'!H40),"  ","")," ",""),"-","")</f>
        <v>ELMIRRABIA</v>
      </c>
      <c r="H40" s="8" t="str">
        <f t="shared" si="1"/>
        <v>NTIC_TDM_TS-EGTS2-1</v>
      </c>
      <c r="I40" s="14" t="str">
        <f>'Ismotic-Data'!E40</f>
        <v>EGTS2</v>
      </c>
      <c r="J40" s="14" t="str">
        <f>VLOOKUP(L40,Cplus_Groups!$A$2:$C$53,3,FALSE)</f>
        <v>NTIC_TDM_TS</v>
      </c>
      <c r="K40" s="14"/>
      <c r="L40" s="14" t="str">
        <f>'Ismotic-Data'!B40</f>
        <v>TDM101</v>
      </c>
      <c r="M40" s="15" t="str">
        <f t="shared" si="2"/>
        <v>1</v>
      </c>
    </row>
    <row r="41" spans="1:13" x14ac:dyDescent="0.25">
      <c r="A41" s="8" t="s">
        <v>207</v>
      </c>
      <c r="B41" s="7" t="str">
        <f>'Ismotic-Data'!F41</f>
        <v>LUNDI</v>
      </c>
      <c r="C41" s="7" t="str">
        <f>RIGHT('Ismotic-Data'!D41,2)</f>
        <v>S3</v>
      </c>
      <c r="D41" s="8"/>
      <c r="E41" s="8" t="str">
        <f t="shared" si="0"/>
        <v>TDM102-NTIC_TDM_TS_2018-2019</v>
      </c>
      <c r="F41" s="8" t="e">
        <f>VLOOKUP(G41,Convertion_NomPrénom_Mat_For!$A$2:$B$42,2,FALSE)</f>
        <v>#N/A</v>
      </c>
      <c r="G41" s="8" t="str">
        <f>SUBSTITUTE(SUBSTITUTE(SUBSTITUTE(UPPER('Ismotic-Data'!H41),"  ","")," ",""),"-","")</f>
        <v>FORMATEURCAREERCENTER2</v>
      </c>
      <c r="H41" s="8" t="str">
        <f t="shared" si="1"/>
        <v>NTIC_TDM_TS-MKPE-1</v>
      </c>
      <c r="I41" s="14" t="str">
        <f>'Ismotic-Data'!E41</f>
        <v>MKPE</v>
      </c>
      <c r="J41" s="14" t="str">
        <f>VLOOKUP(L41,Cplus_Groups!$A$2:$C$53,3,FALSE)</f>
        <v>NTIC_TDM_TS</v>
      </c>
      <c r="K41" s="14"/>
      <c r="L41" s="14" t="str">
        <f>'Ismotic-Data'!B41</f>
        <v>TDM102</v>
      </c>
      <c r="M41" s="15" t="str">
        <f t="shared" si="2"/>
        <v>1</v>
      </c>
    </row>
    <row r="42" spans="1:13" x14ac:dyDescent="0.25">
      <c r="A42" s="8" t="s">
        <v>207</v>
      </c>
      <c r="B42" s="7" t="str">
        <f>'Ismotic-Data'!F42</f>
        <v>LUNDI</v>
      </c>
      <c r="C42" s="7" t="str">
        <f>RIGHT('Ismotic-Data'!D42,2)</f>
        <v>S3</v>
      </c>
      <c r="D42" s="8"/>
      <c r="E42" s="8" t="str">
        <f t="shared" si="0"/>
        <v>TDM103-NTIC_TDM_TS_2018-2019</v>
      </c>
      <c r="F42" s="8">
        <f>VLOOKUP(G42,Convertion_NomPrénom_Mat_For!$A$2:$B$42,2,FALSE)</f>
        <v>10191</v>
      </c>
      <c r="G42" s="8" t="str">
        <f>SUBSTITUTE(SUBSTITUTE(SUBSTITUTE(UPPER('Ismotic-Data'!H42),"  ","")," ",""),"-","")</f>
        <v>ALILOUSAAD</v>
      </c>
      <c r="H42" s="8" t="str">
        <f t="shared" si="1"/>
        <v>NTIC_TDM_TS-M06-1</v>
      </c>
      <c r="I42" s="14" t="str">
        <f>'Ismotic-Data'!E42</f>
        <v>M06</v>
      </c>
      <c r="J42" s="14" t="str">
        <f>VLOOKUP(L42,Cplus_Groups!$A$2:$C$53,3,FALSE)</f>
        <v>NTIC_TDM_TS</v>
      </c>
      <c r="K42" s="14"/>
      <c r="L42" s="14" t="str">
        <f>'Ismotic-Data'!B42</f>
        <v>TDM103</v>
      </c>
      <c r="M42" s="15" t="str">
        <f t="shared" si="2"/>
        <v>1</v>
      </c>
    </row>
    <row r="43" spans="1:13" x14ac:dyDescent="0.25">
      <c r="A43" s="8" t="s">
        <v>207</v>
      </c>
      <c r="B43" s="7" t="str">
        <f>'Ismotic-Data'!F43</f>
        <v>LUNDI</v>
      </c>
      <c r="C43" s="7" t="str">
        <f>RIGHT('Ismotic-Data'!D43,2)</f>
        <v>S3</v>
      </c>
      <c r="D43" s="8"/>
      <c r="E43" s="8" t="str">
        <f t="shared" si="0"/>
        <v>TRI103-NTIC_TRI_TS_2018-2019</v>
      </c>
      <c r="F43" s="8">
        <f>VLOOKUP(G43,Convertion_NomPrénom_Mat_For!$A$2:$B$42,2,FALSE)</f>
        <v>8655</v>
      </c>
      <c r="G43" s="8" t="str">
        <f>SUBSTITUTE(SUBSTITUTE(SUBSTITUTE(UPPER('Ismotic-Data'!H43),"  ","")," ",""),"-","")</f>
        <v>HABIBCHORFAFARID</v>
      </c>
      <c r="H43" s="8" t="str">
        <f t="shared" si="1"/>
        <v>NTIC_TRI_TS-M06-1</v>
      </c>
      <c r="I43" s="14" t="str">
        <f>'Ismotic-Data'!E43</f>
        <v>M06</v>
      </c>
      <c r="J43" s="14" t="str">
        <f>VLOOKUP(L43,Cplus_Groups!$A$2:$C$53,3,FALSE)</f>
        <v>NTIC_TRI_TS</v>
      </c>
      <c r="K43" s="14"/>
      <c r="L43" s="14" t="str">
        <f>'Ismotic-Data'!B43</f>
        <v>TRI103</v>
      </c>
      <c r="M43" s="15" t="str">
        <f t="shared" si="2"/>
        <v>1</v>
      </c>
    </row>
    <row r="44" spans="1:13" x14ac:dyDescent="0.25">
      <c r="A44" s="8" t="s">
        <v>207</v>
      </c>
      <c r="B44" s="7" t="str">
        <f>'Ismotic-Data'!F44</f>
        <v>LUNDI</v>
      </c>
      <c r="C44" s="7" t="str">
        <f>RIGHT('Ismotic-Data'!D44,2)</f>
        <v>S3</v>
      </c>
      <c r="D44" s="8"/>
      <c r="E44" s="8" t="str">
        <f t="shared" si="0"/>
        <v>TRI105-NTIC_TRI_TS_2018-2019</v>
      </c>
      <c r="F44" s="8">
        <f>VLOOKUP(G44,Convertion_NomPrénom_Mat_For!$A$2:$B$42,2,FALSE)</f>
        <v>11062</v>
      </c>
      <c r="G44" s="8" t="str">
        <f>SUBSTITUTE(SUBSTITUTE(SUBSTITUTE(UPPER('Ismotic-Data'!H44),"  ","")," ",""),"-","")</f>
        <v>AURAGHSAMIR</v>
      </c>
      <c r="H44" s="8" t="str">
        <f t="shared" si="1"/>
        <v>NTIC_TRI_TS-M08-1</v>
      </c>
      <c r="I44" s="14" t="str">
        <f>'Ismotic-Data'!E44</f>
        <v>M08</v>
      </c>
      <c r="J44" s="14" t="str">
        <f>VLOOKUP(L44,Cplus_Groups!$A$2:$C$53,3,FALSE)</f>
        <v>NTIC_TRI_TS</v>
      </c>
      <c r="K44" s="14"/>
      <c r="L44" s="14" t="str">
        <f>'Ismotic-Data'!B44</f>
        <v>TRI105</v>
      </c>
      <c r="M44" s="15" t="str">
        <f t="shared" si="2"/>
        <v>1</v>
      </c>
    </row>
    <row r="45" spans="1:13" x14ac:dyDescent="0.25">
      <c r="A45" s="8" t="s">
        <v>207</v>
      </c>
      <c r="B45" s="7" t="str">
        <f>'Ismotic-Data'!F45</f>
        <v>LUNDI</v>
      </c>
      <c r="C45" s="7" t="str">
        <f>RIGHT('Ismotic-Data'!D45,2)</f>
        <v>S3</v>
      </c>
      <c r="D45" s="8"/>
      <c r="E45" s="8" t="str">
        <f t="shared" si="0"/>
        <v>TRI106-NTIC_TRI_TS_2018-2019</v>
      </c>
      <c r="F45" s="8">
        <f>VLOOKUP(G45,Convertion_NomPrénom_Mat_For!$A$2:$B$42,2,FALSE)</f>
        <v>9435</v>
      </c>
      <c r="G45" s="8" t="str">
        <f>SUBSTITUTE(SUBSTITUTE(SUBSTITUTE(UPPER('Ismotic-Data'!H45),"  ","")," ",""),"-","")</f>
        <v>RIADAMAL</v>
      </c>
      <c r="H45" s="8" t="str">
        <f t="shared" si="1"/>
        <v>NTIC_TRI_TS-M04-1</v>
      </c>
      <c r="I45" s="14" t="str">
        <f>'Ismotic-Data'!E45</f>
        <v>M04</v>
      </c>
      <c r="J45" s="14" t="str">
        <f>VLOOKUP(L45,Cplus_Groups!$A$2:$C$53,3,FALSE)</f>
        <v>NTIC_TRI_TS</v>
      </c>
      <c r="K45" s="14"/>
      <c r="L45" s="14" t="str">
        <f>'Ismotic-Data'!B45</f>
        <v>TRI106</v>
      </c>
      <c r="M45" s="15" t="str">
        <f t="shared" si="2"/>
        <v>1</v>
      </c>
    </row>
    <row r="46" spans="1:13" x14ac:dyDescent="0.25">
      <c r="A46" s="8" t="s">
        <v>207</v>
      </c>
      <c r="B46" s="7" t="str">
        <f>'Ismotic-Data'!F46</f>
        <v>LUNDI</v>
      </c>
      <c r="C46" s="7" t="str">
        <f>RIGHT('Ismotic-Data'!D46,2)</f>
        <v>S3</v>
      </c>
      <c r="D46" s="8"/>
      <c r="E46" s="8" t="str">
        <f t="shared" si="0"/>
        <v>TRI107-NTIC_TRI_TS_2018-2019</v>
      </c>
      <c r="F46" s="8">
        <f>VLOOKUP(G46,Convertion_NomPrénom_Mat_For!$A$2:$B$42,2,FALSE)</f>
        <v>13716</v>
      </c>
      <c r="G46" s="8" t="str">
        <f>SUBSTITUTE(SUBSTITUTE(SUBSTITUTE(UPPER('Ismotic-Data'!H46),"  ","")," ",""),"-","")</f>
        <v>BOUYBANINANASS</v>
      </c>
      <c r="H46" s="8" t="str">
        <f t="shared" si="1"/>
        <v>NTIC_TRI_TS-M08-1</v>
      </c>
      <c r="I46" s="14" t="str">
        <f>'Ismotic-Data'!E46</f>
        <v>M08</v>
      </c>
      <c r="J46" s="14" t="str">
        <f>VLOOKUP(L46,Cplus_Groups!$A$2:$C$53,3,FALSE)</f>
        <v>NTIC_TRI_TS</v>
      </c>
      <c r="K46" s="14"/>
      <c r="L46" s="14" t="str">
        <f>'Ismotic-Data'!B46</f>
        <v>TRI107</v>
      </c>
      <c r="M46" s="15" t="str">
        <f t="shared" si="2"/>
        <v>1</v>
      </c>
    </row>
    <row r="47" spans="1:13" x14ac:dyDescent="0.25">
      <c r="A47" s="8" t="s">
        <v>207</v>
      </c>
      <c r="B47" s="7" t="str">
        <f>'Ismotic-Data'!F47</f>
        <v>LUNDI</v>
      </c>
      <c r="C47" s="7" t="str">
        <f>RIGHT('Ismotic-Data'!D47,2)</f>
        <v>S3</v>
      </c>
      <c r="D47" s="8"/>
      <c r="E47" s="8" t="str">
        <f t="shared" si="0"/>
        <v>TMSIR102-NTIC_TMSIR_T_2018-2019</v>
      </c>
      <c r="F47" s="8">
        <f>VLOOKUP(G47,Convertion_NomPrénom_Mat_For!$A$2:$B$42,2,FALSE)</f>
        <v>11330</v>
      </c>
      <c r="G47" s="8" t="str">
        <f>SUBSTITUTE(SUBSTITUTE(SUBSTITUTE(UPPER('Ismotic-Data'!H47),"  ","")," ",""),"-","")</f>
        <v>ZOKRIABDELLAH</v>
      </c>
      <c r="H47" s="8" t="str">
        <f t="shared" si="1"/>
        <v>NTIC_TMSIR_T-M06-1</v>
      </c>
      <c r="I47" s="14" t="str">
        <f>'Ismotic-Data'!E47</f>
        <v>M06</v>
      </c>
      <c r="J47" s="14" t="str">
        <f>VLOOKUP(L47,Cplus_Groups!$A$2:$C$53,3,FALSE)</f>
        <v>NTIC_TMSIR_T</v>
      </c>
      <c r="K47" s="14"/>
      <c r="L47" s="14" t="str">
        <f>'Ismotic-Data'!B47</f>
        <v>TMSIR102</v>
      </c>
      <c r="M47" s="15" t="str">
        <f t="shared" si="2"/>
        <v>1</v>
      </c>
    </row>
    <row r="48" spans="1:13" x14ac:dyDescent="0.25">
      <c r="A48" s="8" t="s">
        <v>207</v>
      </c>
      <c r="B48" s="7" t="str">
        <f>'Ismotic-Data'!F48</f>
        <v>LUNDI</v>
      </c>
      <c r="C48" s="7" t="str">
        <f>RIGHT('Ismotic-Data'!D48,2)</f>
        <v>S3</v>
      </c>
      <c r="D48" s="8"/>
      <c r="E48" s="8" t="str">
        <f t="shared" si="0"/>
        <v>TMSIR103-NTIC_TMSIR_T_2018-2019</v>
      </c>
      <c r="F48" s="8">
        <f>VLOOKUP(G48,Convertion_NomPrénom_Mat_For!$A$2:$B$42,2,FALSE)</f>
        <v>13552</v>
      </c>
      <c r="G48" s="8" t="str">
        <f>SUBSTITUTE(SUBSTITUTE(SUBSTITUTE(UPPER('Ismotic-Data'!H48),"  ","")," ",""),"-","")</f>
        <v>ELGHAILANIHICHAM</v>
      </c>
      <c r="H48" s="8" t="str">
        <f t="shared" si="1"/>
        <v>NTIC_TMSIR_T-M07-1</v>
      </c>
      <c r="I48" s="14" t="str">
        <f>'Ismotic-Data'!E48</f>
        <v>M07</v>
      </c>
      <c r="J48" s="14" t="str">
        <f>VLOOKUP(L48,Cplus_Groups!$A$2:$C$53,3,FALSE)</f>
        <v>NTIC_TMSIR_T</v>
      </c>
      <c r="K48" s="14"/>
      <c r="L48" s="14" t="str">
        <f>'Ismotic-Data'!B48</f>
        <v>TMSIR103</v>
      </c>
      <c r="M48" s="15" t="str">
        <f t="shared" si="2"/>
        <v>1</v>
      </c>
    </row>
    <row r="49" spans="1:13" x14ac:dyDescent="0.25">
      <c r="A49" s="8" t="s">
        <v>207</v>
      </c>
      <c r="B49" s="7" t="str">
        <f>'Ismotic-Data'!F49</f>
        <v>LUNDI</v>
      </c>
      <c r="C49" s="7" t="str">
        <f>RIGHT('Ismotic-Data'!D49,2)</f>
        <v>S3</v>
      </c>
      <c r="D49" s="8"/>
      <c r="E49" s="8" t="str">
        <f t="shared" si="0"/>
        <v>INFO101-AG_INFO_TS_2018-2019</v>
      </c>
      <c r="F49" s="8" t="e">
        <f>VLOOKUP(G49,Convertion_NomPrénom_Mat_For!$A$2:$B$42,2,FALSE)</f>
        <v>#N/A</v>
      </c>
      <c r="G49" s="8" t="str">
        <f>SUBSTITUTE(SUBSTITUTE(SUBSTITUTE(UPPER('Ismotic-Data'!H49),"  ","")," ",""),"-","")</f>
        <v>ELGUEDALIOTHMANE</v>
      </c>
      <c r="H49" s="8" t="str">
        <f t="shared" si="1"/>
        <v>AG_INFO_TS-EGTS3-1</v>
      </c>
      <c r="I49" s="14" t="str">
        <f>'Ismotic-Data'!E49</f>
        <v>EGTS3</v>
      </c>
      <c r="J49" s="14" t="str">
        <f>VLOOKUP(L49,Cplus_Groups!$A$2:$C$53,3,FALSE)</f>
        <v>AG_INFO_TS</v>
      </c>
      <c r="K49" s="14"/>
      <c r="L49" s="14" t="str">
        <f>'Ismotic-Data'!B49</f>
        <v>INFO101</v>
      </c>
      <c r="M49" s="15" t="str">
        <f t="shared" si="2"/>
        <v>1</v>
      </c>
    </row>
    <row r="50" spans="1:13" x14ac:dyDescent="0.25">
      <c r="A50" s="8" t="s">
        <v>207</v>
      </c>
      <c r="B50" s="7" t="str">
        <f>'Ismotic-Data'!F50</f>
        <v>LUNDI</v>
      </c>
      <c r="C50" s="7" t="str">
        <f>RIGHT('Ismotic-Data'!D50,2)</f>
        <v>S4</v>
      </c>
      <c r="D50" s="8"/>
      <c r="E50" s="8" t="str">
        <f t="shared" si="0"/>
        <v>TRI202-NTIC_TRI_TS_2018-2019</v>
      </c>
      <c r="F50" s="8">
        <f>VLOOKUP(G50,Convertion_NomPrénom_Mat_For!$A$2:$B$42,2,FALSE)</f>
        <v>13716</v>
      </c>
      <c r="G50" s="8" t="str">
        <f>SUBSTITUTE(SUBSTITUTE(SUBSTITUTE(UPPER('Ismotic-Data'!H50),"  ","")," ",""),"-","")</f>
        <v>BOUYBANINANASS</v>
      </c>
      <c r="H50" s="8" t="str">
        <f t="shared" si="1"/>
        <v>NTIC_TRI_TS-M13-2</v>
      </c>
      <c r="I50" s="14" t="str">
        <f>'Ismotic-Data'!E50</f>
        <v>M13</v>
      </c>
      <c r="J50" s="14" t="str">
        <f>VLOOKUP(L50,Cplus_Groups!$A$2:$C$53,3,FALSE)</f>
        <v>NTIC_TRI_TS</v>
      </c>
      <c r="K50" s="14"/>
      <c r="L50" s="14" t="str">
        <f>'Ismotic-Data'!B50</f>
        <v>TRI202</v>
      </c>
      <c r="M50" s="15" t="str">
        <f t="shared" si="2"/>
        <v>2</v>
      </c>
    </row>
    <row r="51" spans="1:13" x14ac:dyDescent="0.25">
      <c r="A51" s="8" t="s">
        <v>207</v>
      </c>
      <c r="B51" s="7" t="str">
        <f>'Ismotic-Data'!F51</f>
        <v>LUNDI</v>
      </c>
      <c r="C51" s="7" t="str">
        <f>RIGHT('Ismotic-Data'!D51,2)</f>
        <v>S4</v>
      </c>
      <c r="D51" s="8"/>
      <c r="E51" s="8" t="str">
        <f t="shared" si="0"/>
        <v>TRI203-NTIC_TRI_TS_2018-2019</v>
      </c>
      <c r="F51" s="8">
        <f>VLOOKUP(G51,Convertion_NomPrénom_Mat_For!$A$2:$B$42,2,FALSE)</f>
        <v>10849</v>
      </c>
      <c r="G51" s="8" t="str">
        <f>SUBSTITUTE(SUBSTITUTE(SUBSTITUTE(UPPER('Ismotic-Data'!H51),"  ","")," ",""),"-","")</f>
        <v>AZIZIYOUSSEF</v>
      </c>
      <c r="H51" s="8" t="str">
        <f t="shared" si="1"/>
        <v>NTIC_TRI_TS-M15-2</v>
      </c>
      <c r="I51" s="14" t="str">
        <f>'Ismotic-Data'!E51</f>
        <v>M15</v>
      </c>
      <c r="J51" s="14" t="str">
        <f>VLOOKUP(L51,Cplus_Groups!$A$2:$C$53,3,FALSE)</f>
        <v>NTIC_TRI_TS</v>
      </c>
      <c r="K51" s="14"/>
      <c r="L51" s="14" t="str">
        <f>'Ismotic-Data'!B51</f>
        <v>TRI203</v>
      </c>
      <c r="M51" s="15" t="str">
        <f t="shared" si="2"/>
        <v>2</v>
      </c>
    </row>
    <row r="52" spans="1:13" x14ac:dyDescent="0.25">
      <c r="A52" s="8" t="s">
        <v>207</v>
      </c>
      <c r="B52" s="7" t="str">
        <f>'Ismotic-Data'!F52</f>
        <v>LUNDI</v>
      </c>
      <c r="C52" s="7" t="str">
        <f>RIGHT('Ismotic-Data'!D52,2)</f>
        <v>S4</v>
      </c>
      <c r="D52" s="8"/>
      <c r="E52" s="8" t="str">
        <f t="shared" si="0"/>
        <v>TMSIR201-NTIC_TMSIR_T_2018-2019</v>
      </c>
      <c r="F52" s="8" t="e">
        <f>VLOOKUP(G52,Convertion_NomPrénom_Mat_For!$A$2:$B$42,2,FALSE)</f>
        <v>#N/A</v>
      </c>
      <c r="G52" s="8" t="str">
        <f>SUBSTITUTE(SUBSTITUTE(SUBSTITUTE(UPPER('Ismotic-Data'!H52),"  ","")," ",""),"-","")</f>
        <v>ELKHALOUIFIRDAWS</v>
      </c>
      <c r="H52" s="8" t="str">
        <f t="shared" si="1"/>
        <v>NTIC_TMSIR_T-EGTS2-2</v>
      </c>
      <c r="I52" s="14" t="str">
        <f>'Ismotic-Data'!E52</f>
        <v>EGTS2</v>
      </c>
      <c r="J52" s="14" t="str">
        <f>VLOOKUP(L52,Cplus_Groups!$A$2:$C$53,3,FALSE)</f>
        <v>NTIC_TMSIR_T</v>
      </c>
      <c r="K52" s="14"/>
      <c r="L52" s="14" t="str">
        <f>'Ismotic-Data'!B52</f>
        <v>TMSIR201</v>
      </c>
      <c r="M52" s="15" t="str">
        <f t="shared" si="2"/>
        <v>2</v>
      </c>
    </row>
    <row r="53" spans="1:13" x14ac:dyDescent="0.25">
      <c r="A53" s="8" t="s">
        <v>207</v>
      </c>
      <c r="B53" s="7" t="str">
        <f>'Ismotic-Data'!F53</f>
        <v>LUNDI</v>
      </c>
      <c r="C53" s="7" t="str">
        <f>RIGHT('Ismotic-Data'!D53,2)</f>
        <v>S4</v>
      </c>
      <c r="D53" s="8"/>
      <c r="E53" s="8" t="str">
        <f t="shared" si="0"/>
        <v>TMSIR202-NTIC_TMSIR_T_2018-2019</v>
      </c>
      <c r="F53" s="8">
        <f>VLOOKUP(G53,Convertion_NomPrénom_Mat_For!$A$2:$B$42,2,FALSE)</f>
        <v>11062</v>
      </c>
      <c r="G53" s="8" t="str">
        <f>SUBSTITUTE(SUBSTITUTE(SUBSTITUTE(UPPER('Ismotic-Data'!H53),"  ","")," ",""),"-","")</f>
        <v>AURAGHSAMIR</v>
      </c>
      <c r="H53" s="8" t="str">
        <f t="shared" si="1"/>
        <v>NTIC_TMSIR_T-M12-2</v>
      </c>
      <c r="I53" s="14" t="str">
        <f>'Ismotic-Data'!E53</f>
        <v>M12</v>
      </c>
      <c r="J53" s="14" t="str">
        <f>VLOOKUP(L53,Cplus_Groups!$A$2:$C$53,3,FALSE)</f>
        <v>NTIC_TMSIR_T</v>
      </c>
      <c r="K53" s="14"/>
      <c r="L53" s="14" t="str">
        <f>'Ismotic-Data'!B53</f>
        <v>TMSIR202</v>
      </c>
      <c r="M53" s="15" t="str">
        <f t="shared" si="2"/>
        <v>2</v>
      </c>
    </row>
    <row r="54" spans="1:13" x14ac:dyDescent="0.25">
      <c r="A54" s="8" t="s">
        <v>207</v>
      </c>
      <c r="B54" s="7" t="str">
        <f>'Ismotic-Data'!F54</f>
        <v>LUNDI</v>
      </c>
      <c r="C54" s="7" t="str">
        <f>RIGHT('Ismotic-Data'!D54,2)</f>
        <v>S4</v>
      </c>
      <c r="D54" s="8"/>
      <c r="E54" s="8" t="str">
        <f t="shared" si="0"/>
        <v>TDI201-NTIC_TDI_TS_2018-2019</v>
      </c>
      <c r="F54" s="8">
        <f>VLOOKUP(G54,Convertion_NomPrénom_Mat_For!$A$2:$B$42,2,FALSE)</f>
        <v>10191</v>
      </c>
      <c r="G54" s="8" t="str">
        <f>SUBSTITUTE(SUBSTITUTE(SUBSTITUTE(UPPER('Ismotic-Data'!H54),"  ","")," ",""),"-","")</f>
        <v>ALILOUSAAD</v>
      </c>
      <c r="H54" s="8" t="str">
        <f t="shared" si="1"/>
        <v>NTIC_TDI_TS-M10-2</v>
      </c>
      <c r="I54" s="14" t="str">
        <f>'Ismotic-Data'!E54</f>
        <v>M10</v>
      </c>
      <c r="J54" s="14" t="str">
        <f>VLOOKUP(L54,Cplus_Groups!$A$2:$C$53,3,FALSE)</f>
        <v>NTIC_TDI_TS</v>
      </c>
      <c r="K54" s="14"/>
      <c r="L54" s="14" t="str">
        <f>'Ismotic-Data'!B54</f>
        <v>TDI201</v>
      </c>
      <c r="M54" s="15" t="str">
        <f t="shared" si="2"/>
        <v>2</v>
      </c>
    </row>
    <row r="55" spans="1:13" x14ac:dyDescent="0.25">
      <c r="A55" s="8" t="s">
        <v>207</v>
      </c>
      <c r="B55" s="7" t="str">
        <f>'Ismotic-Data'!F55</f>
        <v>LUNDI</v>
      </c>
      <c r="C55" s="7" t="str">
        <f>RIGHT('Ismotic-Data'!D55,2)</f>
        <v>S4</v>
      </c>
      <c r="D55" s="8"/>
      <c r="E55" s="8" t="str">
        <f t="shared" si="0"/>
        <v>TDI203-NTIC_TDI_TS_2018-2019</v>
      </c>
      <c r="F55" s="8">
        <f>VLOOKUP(G55,Convertion_NomPrénom_Mat_For!$A$2:$B$42,2,FALSE)</f>
        <v>13566</v>
      </c>
      <c r="G55" s="8" t="str">
        <f>SUBSTITUTE(SUBSTITUTE(SUBSTITUTE(UPPER('Ismotic-Data'!H55),"  ","")," ",""),"-","")</f>
        <v>ELAKELBOUCHRA</v>
      </c>
      <c r="H55" s="8" t="str">
        <f t="shared" si="1"/>
        <v>NTIC_TDI_TS-M12-2</v>
      </c>
      <c r="I55" s="14" t="str">
        <f>'Ismotic-Data'!E55</f>
        <v>M12</v>
      </c>
      <c r="J55" s="14" t="str">
        <f>VLOOKUP(L55,Cplus_Groups!$A$2:$C$53,3,FALSE)</f>
        <v>NTIC_TDI_TS</v>
      </c>
      <c r="K55" s="14"/>
      <c r="L55" s="14" t="str">
        <f>'Ismotic-Data'!B55</f>
        <v>TDI203</v>
      </c>
      <c r="M55" s="15" t="str">
        <f t="shared" si="2"/>
        <v>2</v>
      </c>
    </row>
    <row r="56" spans="1:13" x14ac:dyDescent="0.25">
      <c r="A56" s="8" t="s">
        <v>207</v>
      </c>
      <c r="B56" s="7" t="str">
        <f>'Ismotic-Data'!F56</f>
        <v>LUNDI</v>
      </c>
      <c r="C56" s="7" t="str">
        <f>RIGHT('Ismotic-Data'!D56,2)</f>
        <v>S4</v>
      </c>
      <c r="D56" s="8"/>
      <c r="E56" s="8" t="str">
        <f t="shared" si="0"/>
        <v>INFO201-AG_INFO_TS_2018-2019</v>
      </c>
      <c r="F56" s="8" t="str">
        <f>VLOOKUP(G56,Convertion_NomPrénom_Mat_For!$A$2:$B$42,2,FALSE)</f>
        <v>Matricule_2</v>
      </c>
      <c r="G56" s="8" t="str">
        <f>SUBSTITUTE(SUBSTITUTE(SUBSTITUTE(UPPER('Ismotic-Data'!H56),"  ","")," ",""),"-","")</f>
        <v>NASSERHASNAE</v>
      </c>
      <c r="H56" s="8" t="str">
        <f t="shared" si="1"/>
        <v>AG_INFO_TS-EGTS4-2</v>
      </c>
      <c r="I56" s="14" t="str">
        <f>'Ismotic-Data'!E56</f>
        <v>EGTS4</v>
      </c>
      <c r="J56" s="14" t="str">
        <f>VLOOKUP(L56,Cplus_Groups!$A$2:$C$53,3,FALSE)</f>
        <v>AG_INFO_TS</v>
      </c>
      <c r="K56" s="14"/>
      <c r="L56" s="14" t="str">
        <f>'Ismotic-Data'!B56</f>
        <v>INFO201</v>
      </c>
      <c r="M56" s="15" t="str">
        <f t="shared" si="2"/>
        <v>2</v>
      </c>
    </row>
    <row r="57" spans="1:13" x14ac:dyDescent="0.25">
      <c r="A57" s="8" t="s">
        <v>207</v>
      </c>
      <c r="B57" s="7" t="str">
        <f>'Ismotic-Data'!F57</f>
        <v>LUNDI</v>
      </c>
      <c r="C57" s="7" t="str">
        <f>RIGHT('Ismotic-Data'!D57,2)</f>
        <v>S4</v>
      </c>
      <c r="D57" s="8"/>
      <c r="E57" s="8" t="str">
        <f t="shared" si="0"/>
        <v>TDI103-NTIC_TDI_TS_2018-2019</v>
      </c>
      <c r="F57" s="8" t="e">
        <f>VLOOKUP(G57,Convertion_NomPrénom_Mat_For!$A$2:$B$42,2,FALSE)</f>
        <v>#N/A</v>
      </c>
      <c r="G57" s="8" t="str">
        <f>SUBSTITUTE(SUBSTITUTE(SUBSTITUTE(UPPER('Ismotic-Data'!H57),"  ","")," ",""),"-","")</f>
        <v>ELGUEDALIOTHMANE</v>
      </c>
      <c r="H57" s="8" t="str">
        <f t="shared" si="1"/>
        <v>NTIC_TDI_TS-EGTS3-1</v>
      </c>
      <c r="I57" s="14" t="str">
        <f>'Ismotic-Data'!E57</f>
        <v>EGTS3</v>
      </c>
      <c r="J57" s="14" t="str">
        <f>VLOOKUP(L57,Cplus_Groups!$A$2:$C$53,3,FALSE)</f>
        <v>NTIC_TDI_TS</v>
      </c>
      <c r="K57" s="14"/>
      <c r="L57" s="14" t="str">
        <f>'Ismotic-Data'!B57</f>
        <v>TDI103</v>
      </c>
      <c r="M57" s="15" t="str">
        <f t="shared" si="2"/>
        <v>1</v>
      </c>
    </row>
    <row r="58" spans="1:13" x14ac:dyDescent="0.25">
      <c r="A58" s="8" t="s">
        <v>207</v>
      </c>
      <c r="B58" s="7" t="str">
        <f>'Ismotic-Data'!F58</f>
        <v>LUNDI</v>
      </c>
      <c r="C58" s="7" t="str">
        <f>RIGHT('Ismotic-Data'!D58,2)</f>
        <v>S4</v>
      </c>
      <c r="D58" s="8"/>
      <c r="E58" s="8" t="str">
        <f t="shared" si="0"/>
        <v>TDI104-NTIC_TDI_TS_2018-2019</v>
      </c>
      <c r="F58" s="8">
        <f>VLOOKUP(G58,Convertion_NomPrénom_Mat_For!$A$2:$B$42,2,FALSE)</f>
        <v>11223</v>
      </c>
      <c r="G58" s="8" t="str">
        <f>SUBSTITUTE(SUBSTITUTE(SUBSTITUTE(UPPER('Ismotic-Data'!H58),"  ","")," ",""),"-","")</f>
        <v>ELFAQUIHLOUBNA</v>
      </c>
      <c r="H58" s="8" t="str">
        <f t="shared" si="1"/>
        <v>NTIC_TDI_TS-M06-1</v>
      </c>
      <c r="I58" s="14" t="str">
        <f>'Ismotic-Data'!E58</f>
        <v>M06</v>
      </c>
      <c r="J58" s="14" t="str">
        <f>VLOOKUP(L58,Cplus_Groups!$A$2:$C$53,3,FALSE)</f>
        <v>NTIC_TDI_TS</v>
      </c>
      <c r="K58" s="14"/>
      <c r="L58" s="14" t="str">
        <f>'Ismotic-Data'!B58</f>
        <v>TDI104</v>
      </c>
      <c r="M58" s="15" t="str">
        <f t="shared" si="2"/>
        <v>1</v>
      </c>
    </row>
    <row r="59" spans="1:13" x14ac:dyDescent="0.25">
      <c r="A59" s="8" t="s">
        <v>207</v>
      </c>
      <c r="B59" s="7" t="str">
        <f>'Ismotic-Data'!F59</f>
        <v>LUNDI</v>
      </c>
      <c r="C59" s="7" t="str">
        <f>RIGHT('Ismotic-Data'!D59,2)</f>
        <v>S4</v>
      </c>
      <c r="D59" s="8"/>
      <c r="E59" s="8" t="str">
        <f t="shared" si="0"/>
        <v>TDI105-NTIC_TDI_TS_2018-2019</v>
      </c>
      <c r="F59" s="8">
        <f>VLOOKUP(G59,Convertion_NomPrénom_Mat_For!$A$2:$B$42,2,FALSE)</f>
        <v>8655</v>
      </c>
      <c r="G59" s="8" t="str">
        <f>SUBSTITUTE(SUBSTITUTE(SUBSTITUTE(UPPER('Ismotic-Data'!H59),"  ","")," ",""),"-","")</f>
        <v>HABIBCHORFAFARID</v>
      </c>
      <c r="H59" s="8" t="str">
        <f t="shared" si="1"/>
        <v>NTIC_TDI_TS-M06-1</v>
      </c>
      <c r="I59" s="14" t="str">
        <f>'Ismotic-Data'!E59</f>
        <v>M06</v>
      </c>
      <c r="J59" s="14" t="str">
        <f>VLOOKUP(L59,Cplus_Groups!$A$2:$C$53,3,FALSE)</f>
        <v>NTIC_TDI_TS</v>
      </c>
      <c r="K59" s="14"/>
      <c r="L59" s="14" t="str">
        <f>'Ismotic-Data'!B59</f>
        <v>TDI105</v>
      </c>
      <c r="M59" s="15" t="str">
        <f t="shared" si="2"/>
        <v>1</v>
      </c>
    </row>
    <row r="60" spans="1:13" x14ac:dyDescent="0.25">
      <c r="A60" s="8" t="s">
        <v>207</v>
      </c>
      <c r="B60" s="7" t="str">
        <f>'Ismotic-Data'!F60</f>
        <v>LUNDI</v>
      </c>
      <c r="C60" s="7" t="str">
        <f>RIGHT('Ismotic-Data'!D60,2)</f>
        <v>S4</v>
      </c>
      <c r="D60" s="8"/>
      <c r="E60" s="8" t="str">
        <f t="shared" si="0"/>
        <v>TDM103-NTIC_TDM_TS_2018-2019</v>
      </c>
      <c r="F60" s="8">
        <f>VLOOKUP(G60,Convertion_NomPrénom_Mat_For!$A$2:$B$42,2,FALSE)</f>
        <v>13552</v>
      </c>
      <c r="G60" s="8" t="str">
        <f>SUBSTITUTE(SUBSTITUTE(SUBSTITUTE(UPPER('Ismotic-Data'!H60),"  ","")," ",""),"-","")</f>
        <v>ELGHAILANIHICHAM</v>
      </c>
      <c r="H60" s="8" t="str">
        <f t="shared" si="1"/>
        <v>NTIC_TDM_TS-M04-1</v>
      </c>
      <c r="I60" s="14" t="str">
        <f>'Ismotic-Data'!E60</f>
        <v>M04</v>
      </c>
      <c r="J60" s="14" t="str">
        <f>VLOOKUP(L60,Cplus_Groups!$A$2:$C$53,3,FALSE)</f>
        <v>NTIC_TDM_TS</v>
      </c>
      <c r="K60" s="14"/>
      <c r="L60" s="14" t="str">
        <f>'Ismotic-Data'!B60</f>
        <v>TDM103</v>
      </c>
      <c r="M60" s="15" t="str">
        <f t="shared" si="2"/>
        <v>1</v>
      </c>
    </row>
    <row r="61" spans="1:13" x14ac:dyDescent="0.25">
      <c r="A61" s="8" t="s">
        <v>207</v>
      </c>
      <c r="B61" s="7" t="str">
        <f>'Ismotic-Data'!F61</f>
        <v>LUNDI</v>
      </c>
      <c r="C61" s="7" t="str">
        <f>RIGHT('Ismotic-Data'!D61,2)</f>
        <v>S4</v>
      </c>
      <c r="D61" s="8"/>
      <c r="E61" s="8" t="str">
        <f t="shared" si="0"/>
        <v>TRI105-NTIC_TRI_TS_2018-2019</v>
      </c>
      <c r="F61" s="8">
        <f>VLOOKUP(G61,Convertion_NomPrénom_Mat_For!$A$2:$B$42,2,FALSE)</f>
        <v>13053</v>
      </c>
      <c r="G61" s="8" t="str">
        <f>SUBSTITUTE(SUBSTITUTE(SUBSTITUTE(UPPER('Ismotic-Data'!H61),"  ","")," ",""),"-","")</f>
        <v>ZIANEASSIA</v>
      </c>
      <c r="H61" s="8" t="str">
        <f t="shared" si="1"/>
        <v>NTIC_TRI_TS-EGTS2-1</v>
      </c>
      <c r="I61" s="14" t="str">
        <f>'Ismotic-Data'!E61</f>
        <v>EGTS2</v>
      </c>
      <c r="J61" s="14" t="str">
        <f>VLOOKUP(L61,Cplus_Groups!$A$2:$C$53,3,FALSE)</f>
        <v>NTIC_TRI_TS</v>
      </c>
      <c r="K61" s="14"/>
      <c r="L61" s="14" t="str">
        <f>'Ismotic-Data'!B61</f>
        <v>TRI105</v>
      </c>
      <c r="M61" s="15" t="str">
        <f t="shared" si="2"/>
        <v>1</v>
      </c>
    </row>
    <row r="62" spans="1:13" x14ac:dyDescent="0.25">
      <c r="A62" s="8" t="s">
        <v>207</v>
      </c>
      <c r="B62" s="7" t="str">
        <f>'Ismotic-Data'!F62</f>
        <v>LUNDI</v>
      </c>
      <c r="C62" s="7" t="str">
        <f>RIGHT('Ismotic-Data'!D62,2)</f>
        <v>S4</v>
      </c>
      <c r="D62" s="8"/>
      <c r="E62" s="8" t="str">
        <f t="shared" si="0"/>
        <v>TRI106-NTIC_TRI_TS_2018-2019</v>
      </c>
      <c r="F62" s="8">
        <f>VLOOKUP(G62,Convertion_NomPrénom_Mat_For!$A$2:$B$42,2,FALSE)</f>
        <v>10855</v>
      </c>
      <c r="G62" s="8" t="str">
        <f>SUBSTITUTE(SUBSTITUTE(SUBSTITUTE(UPPER('Ismotic-Data'!H62),"  ","")," ",""),"-","")</f>
        <v>JMOULASAFAE</v>
      </c>
      <c r="H62" s="8" t="str">
        <f t="shared" si="1"/>
        <v>NTIC_TRI_TS-M08-1</v>
      </c>
      <c r="I62" s="14" t="str">
        <f>'Ismotic-Data'!E62</f>
        <v>M08</v>
      </c>
      <c r="J62" s="14" t="str">
        <f>VLOOKUP(L62,Cplus_Groups!$A$2:$C$53,3,FALSE)</f>
        <v>NTIC_TRI_TS</v>
      </c>
      <c r="K62" s="14"/>
      <c r="L62" s="14" t="str">
        <f>'Ismotic-Data'!B62</f>
        <v>TRI106</v>
      </c>
      <c r="M62" s="15" t="str">
        <f t="shared" si="2"/>
        <v>1</v>
      </c>
    </row>
    <row r="63" spans="1:13" x14ac:dyDescent="0.25">
      <c r="A63" s="8" t="s">
        <v>207</v>
      </c>
      <c r="B63" s="7" t="str">
        <f>'Ismotic-Data'!F63</f>
        <v>LUNDI</v>
      </c>
      <c r="C63" s="7" t="str">
        <f>RIGHT('Ismotic-Data'!D63,2)</f>
        <v>S4</v>
      </c>
      <c r="D63" s="8"/>
      <c r="E63" s="8" t="str">
        <f t="shared" si="0"/>
        <v>TMSIR103-NTIC_TMSIR_T_2018-2019</v>
      </c>
      <c r="F63" s="8">
        <f>VLOOKUP(G63,Convertion_NomPrénom_Mat_For!$A$2:$B$42,2,FALSE)</f>
        <v>11330</v>
      </c>
      <c r="G63" s="8" t="str">
        <f>SUBSTITUTE(SUBSTITUTE(SUBSTITUTE(UPPER('Ismotic-Data'!H63),"  ","")," ",""),"-","")</f>
        <v>ZOKRIABDELLAH</v>
      </c>
      <c r="H63" s="8" t="str">
        <f t="shared" si="1"/>
        <v>NTIC_TMSIR_T-M06-1</v>
      </c>
      <c r="I63" s="14" t="str">
        <f>'Ismotic-Data'!E63</f>
        <v>M06</v>
      </c>
      <c r="J63" s="14" t="str">
        <f>VLOOKUP(L63,Cplus_Groups!$A$2:$C$53,3,FALSE)</f>
        <v>NTIC_TMSIR_T</v>
      </c>
      <c r="K63" s="14"/>
      <c r="L63" s="14" t="str">
        <f>'Ismotic-Data'!B63</f>
        <v>TMSIR103</v>
      </c>
      <c r="M63" s="15" t="str">
        <f t="shared" si="2"/>
        <v>1</v>
      </c>
    </row>
    <row r="64" spans="1:13" x14ac:dyDescent="0.25">
      <c r="A64" s="8" t="s">
        <v>207</v>
      </c>
      <c r="B64" s="7" t="str">
        <f>'Ismotic-Data'!F64</f>
        <v>LUNDI</v>
      </c>
      <c r="C64" s="7" t="str">
        <f>RIGHT('Ismotic-Data'!D64,2)</f>
        <v>S4</v>
      </c>
      <c r="D64" s="8"/>
      <c r="E64" s="8" t="str">
        <f t="shared" si="0"/>
        <v>INFO101-AG_INFO_TS_2018-2019</v>
      </c>
      <c r="F64" s="8">
        <f>VLOOKUP(G64,Convertion_NomPrénom_Mat_For!$A$2:$B$42,2,FALSE)</f>
        <v>13714</v>
      </c>
      <c r="G64" s="8" t="str">
        <f>SUBSTITUTE(SUBSTITUTE(SUBSTITUTE(UPPER('Ismotic-Data'!H64),"  ","")," ",""),"-","")</f>
        <v>ELMANSOURIOUSSAMA</v>
      </c>
      <c r="H64" s="8" t="str">
        <f t="shared" si="1"/>
        <v>AG_INFO_TS-M10-1</v>
      </c>
      <c r="I64" s="14" t="str">
        <f>'Ismotic-Data'!E64</f>
        <v>M10</v>
      </c>
      <c r="J64" s="14" t="str">
        <f>VLOOKUP(L64,Cplus_Groups!$A$2:$C$53,3,FALSE)</f>
        <v>AG_INFO_TS</v>
      </c>
      <c r="K64" s="14"/>
      <c r="L64" s="14" t="str">
        <f>'Ismotic-Data'!B64</f>
        <v>INFO101</v>
      </c>
      <c r="M64" s="15" t="str">
        <f t="shared" si="2"/>
        <v>1</v>
      </c>
    </row>
    <row r="65" spans="1:13" x14ac:dyDescent="0.25">
      <c r="A65" s="8" t="s">
        <v>207</v>
      </c>
      <c r="B65" s="7" t="str">
        <f>'Ismotic-Data'!F65</f>
        <v>MARDI</v>
      </c>
      <c r="C65" s="7" t="str">
        <f>RIGHT('Ismotic-Data'!D65,2)</f>
        <v>S1</v>
      </c>
      <c r="D65" s="8"/>
      <c r="E65" s="8" t="str">
        <f t="shared" si="0"/>
        <v>TMSIR201-NTIC_TMSIR_T_2018-2019</v>
      </c>
      <c r="F65" s="8">
        <f>VLOOKUP(G65,Convertion_NomPrénom_Mat_For!$A$2:$B$42,2,FALSE)</f>
        <v>10849</v>
      </c>
      <c r="G65" s="8" t="str">
        <f>SUBSTITUTE(SUBSTITUTE(SUBSTITUTE(UPPER('Ismotic-Data'!H65),"  ","")," ",""),"-","")</f>
        <v>AZIZIYOUSSEF</v>
      </c>
      <c r="H65" s="8" t="str">
        <f t="shared" si="1"/>
        <v>NTIC_TMSIR_T-M12-2</v>
      </c>
      <c r="I65" s="14" t="str">
        <f>'Ismotic-Data'!E65</f>
        <v>M12</v>
      </c>
      <c r="J65" s="14" t="str">
        <f>VLOOKUP(L65,Cplus_Groups!$A$2:$C$53,3,FALSE)</f>
        <v>NTIC_TMSIR_T</v>
      </c>
      <c r="K65" s="14"/>
      <c r="L65" s="14" t="str">
        <f>'Ismotic-Data'!B65</f>
        <v>TMSIR201</v>
      </c>
      <c r="M65" s="15" t="str">
        <f t="shared" si="2"/>
        <v>2</v>
      </c>
    </row>
    <row r="66" spans="1:13" x14ac:dyDescent="0.25">
      <c r="A66" s="8" t="s">
        <v>207</v>
      </c>
      <c r="B66" s="7" t="str">
        <f>'Ismotic-Data'!F66</f>
        <v>MARDI</v>
      </c>
      <c r="C66" s="7" t="str">
        <f>RIGHT('Ismotic-Data'!D66,2)</f>
        <v>S1</v>
      </c>
      <c r="D66" s="8"/>
      <c r="E66" s="8" t="str">
        <f t="shared" si="0"/>
        <v>TMSIR202-NTIC_TMSIR_T_2018-2019</v>
      </c>
      <c r="F66" s="8" t="e">
        <f>VLOOKUP(G66,Convertion_NomPrénom_Mat_For!$A$2:$B$42,2,FALSE)</f>
        <v>#N/A</v>
      </c>
      <c r="G66" s="8" t="str">
        <f>SUBSTITUTE(SUBSTITUTE(SUBSTITUTE(UPPER('Ismotic-Data'!H66),"  ","")," ",""),"-","")</f>
        <v>ELKHALOUIFIRDAWS</v>
      </c>
      <c r="H66" s="8" t="str">
        <f t="shared" si="1"/>
        <v>NTIC_TMSIR_T-EGTS2-2</v>
      </c>
      <c r="I66" s="14" t="str">
        <f>'Ismotic-Data'!E66</f>
        <v>EGTS2</v>
      </c>
      <c r="J66" s="14" t="str">
        <f>VLOOKUP(L66,Cplus_Groups!$A$2:$C$53,3,FALSE)</f>
        <v>NTIC_TMSIR_T</v>
      </c>
      <c r="K66" s="14"/>
      <c r="L66" s="14" t="str">
        <f>'Ismotic-Data'!B66</f>
        <v>TMSIR202</v>
      </c>
      <c r="M66" s="15" t="str">
        <f t="shared" si="2"/>
        <v>2</v>
      </c>
    </row>
    <row r="67" spans="1:13" x14ac:dyDescent="0.25">
      <c r="A67" s="8" t="s">
        <v>207</v>
      </c>
      <c r="B67" s="7" t="str">
        <f>'Ismotic-Data'!F67</f>
        <v>MARDI</v>
      </c>
      <c r="C67" s="7" t="str">
        <f>RIGHT('Ismotic-Data'!D67,2)</f>
        <v>S1</v>
      </c>
      <c r="D67" s="8"/>
      <c r="E67" s="8" t="str">
        <f t="shared" ref="E67:E130" si="3">CONCATENATE(L67,"-",J67,"_",A67)</f>
        <v>TMSIR203-NTIC_TMSIR_T_2018-2019</v>
      </c>
      <c r="F67" s="8">
        <f>VLOOKUP(G67,Convertion_NomPrénom_Mat_For!$A$2:$B$42,2,FALSE)</f>
        <v>11272</v>
      </c>
      <c r="G67" s="8" t="str">
        <f>SUBSTITUTE(SUBSTITUTE(SUBSTITUTE(UPPER('Ismotic-Data'!H67),"  ","")," ",""),"-","")</f>
        <v>HAJJAJJIHANE</v>
      </c>
      <c r="H67" s="8" t="str">
        <f t="shared" ref="H67:H130" si="4">CONCATENATE(J67,"-",I67,"-",M67)</f>
        <v>NTIC_TMSIR_T-M12-2</v>
      </c>
      <c r="I67" s="14" t="str">
        <f>'Ismotic-Data'!E67</f>
        <v>M12</v>
      </c>
      <c r="J67" s="14" t="str">
        <f>VLOOKUP(L67,Cplus_Groups!$A$2:$C$53,3,FALSE)</f>
        <v>NTIC_TMSIR_T</v>
      </c>
      <c r="K67" s="14"/>
      <c r="L67" s="14" t="str">
        <f>'Ismotic-Data'!B67</f>
        <v>TMSIR203</v>
      </c>
      <c r="M67" s="15" t="str">
        <f t="shared" ref="M67:M130" si="5">LEFT(RIGHT(L67,3),1)</f>
        <v>2</v>
      </c>
    </row>
    <row r="68" spans="1:13" x14ac:dyDescent="0.25">
      <c r="A68" s="8" t="s">
        <v>207</v>
      </c>
      <c r="B68" s="7" t="str">
        <f>'Ismotic-Data'!F68</f>
        <v>MARDI</v>
      </c>
      <c r="C68" s="7" t="str">
        <f>RIGHT('Ismotic-Data'!D68,2)</f>
        <v>S1</v>
      </c>
      <c r="D68" s="8"/>
      <c r="E68" s="8" t="str">
        <f t="shared" si="3"/>
        <v>TDI201-NTIC_TDI_TS_2018-2019</v>
      </c>
      <c r="F68" s="8">
        <f>VLOOKUP(G68,Convertion_NomPrénom_Mat_For!$A$2:$B$42,2,FALSE)</f>
        <v>10191</v>
      </c>
      <c r="G68" s="8" t="str">
        <f>SUBSTITUTE(SUBSTITUTE(SUBSTITUTE(UPPER('Ismotic-Data'!H68),"  ","")," ",""),"-","")</f>
        <v>ALILOUSAAD</v>
      </c>
      <c r="H68" s="8" t="str">
        <f t="shared" si="4"/>
        <v>NTIC_TDI_TS-M10-2</v>
      </c>
      <c r="I68" s="14" t="str">
        <f>'Ismotic-Data'!E68</f>
        <v>M10</v>
      </c>
      <c r="J68" s="14" t="str">
        <f>VLOOKUP(L68,Cplus_Groups!$A$2:$C$53,3,FALSE)</f>
        <v>NTIC_TDI_TS</v>
      </c>
      <c r="K68" s="14"/>
      <c r="L68" s="14" t="str">
        <f>'Ismotic-Data'!B68</f>
        <v>TDI201</v>
      </c>
      <c r="M68" s="15" t="str">
        <f t="shared" si="5"/>
        <v>2</v>
      </c>
    </row>
    <row r="69" spans="1:13" x14ac:dyDescent="0.25">
      <c r="A69" s="8" t="s">
        <v>207</v>
      </c>
      <c r="B69" s="7" t="str">
        <f>'Ismotic-Data'!F69</f>
        <v>MARDI</v>
      </c>
      <c r="C69" s="7" t="str">
        <f>RIGHT('Ismotic-Data'!D69,2)</f>
        <v>S1</v>
      </c>
      <c r="D69" s="8"/>
      <c r="E69" s="8" t="str">
        <f t="shared" si="3"/>
        <v>TDI203-NTIC_TDI_TS_2018-2019</v>
      </c>
      <c r="F69" s="8">
        <f>VLOOKUP(G69,Convertion_NomPrénom_Mat_For!$A$2:$B$42,2,FALSE)</f>
        <v>13566</v>
      </c>
      <c r="G69" s="8" t="str">
        <f>SUBSTITUTE(SUBSTITUTE(SUBSTITUTE(UPPER('Ismotic-Data'!H69),"  ","")," ",""),"-","")</f>
        <v>ELAKELBOUCHRA</v>
      </c>
      <c r="H69" s="8" t="str">
        <f t="shared" si="4"/>
        <v>NTIC_TDI_TS-M12-2</v>
      </c>
      <c r="I69" s="14" t="str">
        <f>'Ismotic-Data'!E69</f>
        <v>M12</v>
      </c>
      <c r="J69" s="14" t="str">
        <f>VLOOKUP(L69,Cplus_Groups!$A$2:$C$53,3,FALSE)</f>
        <v>NTIC_TDI_TS</v>
      </c>
      <c r="K69" s="14"/>
      <c r="L69" s="14" t="str">
        <f>'Ismotic-Data'!B69</f>
        <v>TDI203</v>
      </c>
      <c r="M69" s="15" t="str">
        <f t="shared" si="5"/>
        <v>2</v>
      </c>
    </row>
    <row r="70" spans="1:13" x14ac:dyDescent="0.25">
      <c r="A70" s="8" t="s">
        <v>207</v>
      </c>
      <c r="B70" s="7" t="str">
        <f>'Ismotic-Data'!F70</f>
        <v>MARDI</v>
      </c>
      <c r="C70" s="7" t="str">
        <f>RIGHT('Ismotic-Data'!D70,2)</f>
        <v>S1</v>
      </c>
      <c r="D70" s="8"/>
      <c r="E70" s="8" t="str">
        <f t="shared" si="3"/>
        <v>TDI204-NTIC_TDI_TS_2018-2019</v>
      </c>
      <c r="F70" s="8" t="e">
        <f>VLOOKUP(G70,Convertion_NomPrénom_Mat_For!$A$2:$B$42,2,FALSE)</f>
        <v>#N/A</v>
      </c>
      <c r="G70" s="8" t="str">
        <f>SUBSTITUTE(SUBSTITUTE(SUBSTITUTE(UPPER('Ismotic-Data'!H70),"  ","")," ",""),"-","")</f>
        <v>FORMATEURCAREERCENTER1</v>
      </c>
      <c r="H70" s="8" t="str">
        <f t="shared" si="4"/>
        <v>NTIC_TDI_TS-MKPE-2</v>
      </c>
      <c r="I70" s="14" t="str">
        <f>'Ismotic-Data'!E70</f>
        <v>MKPE</v>
      </c>
      <c r="J70" s="14" t="str">
        <f>VLOOKUP(L70,Cplus_Groups!$A$2:$C$53,3,FALSE)</f>
        <v>NTIC_TDI_TS</v>
      </c>
      <c r="K70" s="14"/>
      <c r="L70" s="14" t="str">
        <f>'Ismotic-Data'!B70</f>
        <v>TDI204</v>
      </c>
      <c r="M70" s="15" t="str">
        <f t="shared" si="5"/>
        <v>2</v>
      </c>
    </row>
    <row r="71" spans="1:13" x14ac:dyDescent="0.25">
      <c r="A71" s="8" t="s">
        <v>207</v>
      </c>
      <c r="B71" s="7" t="str">
        <f>'Ismotic-Data'!F71</f>
        <v>MARDI</v>
      </c>
      <c r="C71" s="7" t="str">
        <f>RIGHT('Ismotic-Data'!D71,2)</f>
        <v>S1</v>
      </c>
      <c r="D71" s="8"/>
      <c r="E71" s="8" t="str">
        <f t="shared" si="3"/>
        <v>INFO201-AG_INFO_TS_2018-2019</v>
      </c>
      <c r="F71" s="8">
        <f>VLOOKUP(G71,Convertion_NomPrénom_Mat_For!$A$2:$B$42,2,FALSE)</f>
        <v>13714</v>
      </c>
      <c r="G71" s="8" t="str">
        <f>SUBSTITUTE(SUBSTITUTE(SUBSTITUTE(UPPER('Ismotic-Data'!H71),"  ","")," ",""),"-","")</f>
        <v>ELMANSOURIOUSSAMA</v>
      </c>
      <c r="H71" s="8" t="str">
        <f t="shared" si="4"/>
        <v>AG_INFO_TS-M12-2</v>
      </c>
      <c r="I71" s="14" t="str">
        <f>'Ismotic-Data'!E71</f>
        <v>M12</v>
      </c>
      <c r="J71" s="14" t="str">
        <f>VLOOKUP(L71,Cplus_Groups!$A$2:$C$53,3,FALSE)</f>
        <v>AG_INFO_TS</v>
      </c>
      <c r="K71" s="14"/>
      <c r="L71" s="14" t="str">
        <f>'Ismotic-Data'!B71</f>
        <v>INFO201</v>
      </c>
      <c r="M71" s="15" t="str">
        <f t="shared" si="5"/>
        <v>2</v>
      </c>
    </row>
    <row r="72" spans="1:13" x14ac:dyDescent="0.25">
      <c r="A72" s="8" t="s">
        <v>207</v>
      </c>
      <c r="B72" s="7" t="str">
        <f>'Ismotic-Data'!F72</f>
        <v>MARDI</v>
      </c>
      <c r="C72" s="7" t="str">
        <f>RIGHT('Ismotic-Data'!D72,2)</f>
        <v>S1</v>
      </c>
      <c r="D72" s="8"/>
      <c r="E72" s="8" t="str">
        <f t="shared" si="3"/>
        <v>TDI102-NTIC_TDI_TS_2018-2019</v>
      </c>
      <c r="F72" s="8">
        <f>VLOOKUP(G72,Convertion_NomPrénom_Mat_For!$A$2:$B$42,2,FALSE)</f>
        <v>8655</v>
      </c>
      <c r="G72" s="8" t="str">
        <f>SUBSTITUTE(SUBSTITUTE(SUBSTITUTE(UPPER('Ismotic-Data'!H72),"  ","")," ",""),"-","")</f>
        <v>HABIBCHORFAFARID</v>
      </c>
      <c r="H72" s="8" t="str">
        <f t="shared" si="4"/>
        <v>NTIC_TDI_TS-M06-1</v>
      </c>
      <c r="I72" s="14" t="str">
        <f>'Ismotic-Data'!E72</f>
        <v>M06</v>
      </c>
      <c r="J72" s="14" t="str">
        <f>VLOOKUP(L72,Cplus_Groups!$A$2:$C$53,3,FALSE)</f>
        <v>NTIC_TDI_TS</v>
      </c>
      <c r="K72" s="14"/>
      <c r="L72" s="14" t="str">
        <f>'Ismotic-Data'!B72</f>
        <v>TDI102</v>
      </c>
      <c r="M72" s="15" t="str">
        <f t="shared" si="5"/>
        <v>1</v>
      </c>
    </row>
    <row r="73" spans="1:13" x14ac:dyDescent="0.25">
      <c r="A73" s="8" t="s">
        <v>207</v>
      </c>
      <c r="B73" s="7" t="str">
        <f>'Ismotic-Data'!F73</f>
        <v>MARDI</v>
      </c>
      <c r="C73" s="7" t="str">
        <f>RIGHT('Ismotic-Data'!D73,2)</f>
        <v>S1</v>
      </c>
      <c r="D73" s="8"/>
      <c r="E73" s="8" t="str">
        <f t="shared" si="3"/>
        <v>TDI106-NTIC_TDI_TS_2018-2019</v>
      </c>
      <c r="F73" s="8">
        <f>VLOOKUP(G73,Convertion_NomPrénom_Mat_For!$A$2:$B$42,2,FALSE)</f>
        <v>11223</v>
      </c>
      <c r="G73" s="8" t="str">
        <f>SUBSTITUTE(SUBSTITUTE(SUBSTITUTE(UPPER('Ismotic-Data'!H73),"  ","")," ",""),"-","")</f>
        <v>ELFAQUIHLOUBNA</v>
      </c>
      <c r="H73" s="8" t="str">
        <f t="shared" si="4"/>
        <v>NTIC_TDI_TS-M06-1</v>
      </c>
      <c r="I73" s="14" t="str">
        <f>'Ismotic-Data'!E73</f>
        <v>M06</v>
      </c>
      <c r="J73" s="14" t="str">
        <f>VLOOKUP(L73,Cplus_Groups!$A$2:$C$53,3,FALSE)</f>
        <v>NTIC_TDI_TS</v>
      </c>
      <c r="K73" s="14"/>
      <c r="L73" s="14" t="str">
        <f>'Ismotic-Data'!B73</f>
        <v>TDI106</v>
      </c>
      <c r="M73" s="15" t="str">
        <f t="shared" si="5"/>
        <v>1</v>
      </c>
    </row>
    <row r="74" spans="1:13" x14ac:dyDescent="0.25">
      <c r="A74" s="8" t="s">
        <v>207</v>
      </c>
      <c r="B74" s="7" t="str">
        <f>'Ismotic-Data'!F74</f>
        <v>MARDI</v>
      </c>
      <c r="C74" s="7" t="str">
        <f>RIGHT('Ismotic-Data'!D74,2)</f>
        <v>S1</v>
      </c>
      <c r="D74" s="8"/>
      <c r="E74" s="8" t="str">
        <f t="shared" si="3"/>
        <v>TDM102-NTIC_TDM_TS_2018-2019</v>
      </c>
      <c r="F74" s="8" t="e">
        <f>VLOOKUP(G74,Convertion_NomPrénom_Mat_For!$A$2:$B$42,2,FALSE)</f>
        <v>#N/A</v>
      </c>
      <c r="G74" s="8" t="str">
        <f>SUBSTITUTE(SUBSTITUTE(SUBSTITUTE(UPPER('Ismotic-Data'!H74),"  ","")," ",""),"-","")</f>
        <v>FORMATEURCAREERCENTER2</v>
      </c>
      <c r="H74" s="8" t="str">
        <f t="shared" si="4"/>
        <v>NTIC_TDM_TS-MKPE-1</v>
      </c>
      <c r="I74" s="14" t="str">
        <f>'Ismotic-Data'!E74</f>
        <v>MKPE</v>
      </c>
      <c r="J74" s="14" t="str">
        <f>VLOOKUP(L74,Cplus_Groups!$A$2:$C$53,3,FALSE)</f>
        <v>NTIC_TDM_TS</v>
      </c>
      <c r="K74" s="14"/>
      <c r="L74" s="14" t="str">
        <f>'Ismotic-Data'!B74</f>
        <v>TDM102</v>
      </c>
      <c r="M74" s="15" t="str">
        <f t="shared" si="5"/>
        <v>1</v>
      </c>
    </row>
    <row r="75" spans="1:13" x14ac:dyDescent="0.25">
      <c r="A75" s="8" t="s">
        <v>207</v>
      </c>
      <c r="B75" s="7" t="str">
        <f>'Ismotic-Data'!F75</f>
        <v>MARDI</v>
      </c>
      <c r="C75" s="7" t="str">
        <f>RIGHT('Ismotic-Data'!D75,2)</f>
        <v>S1</v>
      </c>
      <c r="D75" s="8"/>
      <c r="E75" s="8" t="str">
        <f t="shared" si="3"/>
        <v>TRI103-NTIC_TRI_TS_2018-2019</v>
      </c>
      <c r="F75" s="8">
        <f>VLOOKUP(G75,Convertion_NomPrénom_Mat_For!$A$2:$B$42,2,FALSE)</f>
        <v>11062</v>
      </c>
      <c r="G75" s="8" t="str">
        <f>SUBSTITUTE(SUBSTITUTE(SUBSTITUTE(UPPER('Ismotic-Data'!H75),"  ","")," ",""),"-","")</f>
        <v>AURAGHSAMIR</v>
      </c>
      <c r="H75" s="8" t="str">
        <f t="shared" si="4"/>
        <v>NTIC_TRI_TS-M07-1</v>
      </c>
      <c r="I75" s="14" t="str">
        <f>'Ismotic-Data'!E75</f>
        <v>M07</v>
      </c>
      <c r="J75" s="14" t="str">
        <f>VLOOKUP(L75,Cplus_Groups!$A$2:$C$53,3,FALSE)</f>
        <v>NTIC_TRI_TS</v>
      </c>
      <c r="K75" s="14"/>
      <c r="L75" s="14" t="str">
        <f>'Ismotic-Data'!B75</f>
        <v>TRI103</v>
      </c>
      <c r="M75" s="15" t="str">
        <f t="shared" si="5"/>
        <v>1</v>
      </c>
    </row>
    <row r="76" spans="1:13" x14ac:dyDescent="0.25">
      <c r="A76" s="8" t="s">
        <v>207</v>
      </c>
      <c r="B76" s="7" t="str">
        <f>'Ismotic-Data'!F76</f>
        <v>MARDI</v>
      </c>
      <c r="C76" s="7" t="str">
        <f>RIGHT('Ismotic-Data'!D76,2)</f>
        <v>S1</v>
      </c>
      <c r="D76" s="8"/>
      <c r="E76" s="8" t="str">
        <f t="shared" si="3"/>
        <v>TRI104-NTIC_TRI_TS_2018-2019</v>
      </c>
      <c r="F76" s="8">
        <f>VLOOKUP(G76,Convertion_NomPrénom_Mat_For!$A$2:$B$42,2,FALSE)</f>
        <v>13552</v>
      </c>
      <c r="G76" s="8" t="str">
        <f>SUBSTITUTE(SUBSTITUTE(SUBSTITUTE(UPPER('Ismotic-Data'!H76),"  ","")," ",""),"-","")</f>
        <v>ELGHAILANIHICHAM</v>
      </c>
      <c r="H76" s="8" t="str">
        <f t="shared" si="4"/>
        <v>NTIC_TRI_TS-M06-1</v>
      </c>
      <c r="I76" s="14" t="str">
        <f>'Ismotic-Data'!E76</f>
        <v>M06</v>
      </c>
      <c r="J76" s="14" t="str">
        <f>VLOOKUP(L76,Cplus_Groups!$A$2:$C$53,3,FALSE)</f>
        <v>NTIC_TRI_TS</v>
      </c>
      <c r="K76" s="14"/>
      <c r="L76" s="14" t="str">
        <f>'Ismotic-Data'!B76</f>
        <v>TRI104</v>
      </c>
      <c r="M76" s="15" t="str">
        <f t="shared" si="5"/>
        <v>1</v>
      </c>
    </row>
    <row r="77" spans="1:13" x14ac:dyDescent="0.25">
      <c r="A77" s="8" t="s">
        <v>207</v>
      </c>
      <c r="B77" s="7" t="str">
        <f>'Ismotic-Data'!F77</f>
        <v>MARDI</v>
      </c>
      <c r="C77" s="7" t="str">
        <f>RIGHT('Ismotic-Data'!D77,2)</f>
        <v>S1</v>
      </c>
      <c r="D77" s="8"/>
      <c r="E77" s="8" t="str">
        <f t="shared" si="3"/>
        <v>TRI105-NTIC_TRI_TS_2018-2019</v>
      </c>
      <c r="F77" s="8">
        <f>VLOOKUP(G77,Convertion_NomPrénom_Mat_For!$A$2:$B$42,2,FALSE)</f>
        <v>13716</v>
      </c>
      <c r="G77" s="8" t="str">
        <f>SUBSTITUTE(SUBSTITUTE(SUBSTITUTE(UPPER('Ismotic-Data'!H77),"  ","")," ",""),"-","")</f>
        <v>BOUYBANINANASS</v>
      </c>
      <c r="H77" s="8" t="str">
        <f t="shared" si="4"/>
        <v>NTIC_TRI_TS-M07-1</v>
      </c>
      <c r="I77" s="14" t="str">
        <f>'Ismotic-Data'!E77</f>
        <v>M07</v>
      </c>
      <c r="J77" s="14" t="str">
        <f>VLOOKUP(L77,Cplus_Groups!$A$2:$C$53,3,FALSE)</f>
        <v>NTIC_TRI_TS</v>
      </c>
      <c r="K77" s="14"/>
      <c r="L77" s="14" t="str">
        <f>'Ismotic-Data'!B77</f>
        <v>TRI105</v>
      </c>
      <c r="M77" s="15" t="str">
        <f t="shared" si="5"/>
        <v>1</v>
      </c>
    </row>
    <row r="78" spans="1:13" x14ac:dyDescent="0.25">
      <c r="A78" s="8" t="s">
        <v>207</v>
      </c>
      <c r="B78" s="7" t="str">
        <f>'Ismotic-Data'!F78</f>
        <v>MARDI</v>
      </c>
      <c r="C78" s="7" t="str">
        <f>RIGHT('Ismotic-Data'!D78,2)</f>
        <v>S1</v>
      </c>
      <c r="D78" s="8"/>
      <c r="E78" s="8" t="str">
        <f t="shared" si="3"/>
        <v>TRI106-NTIC_TRI_TS_2018-2019</v>
      </c>
      <c r="F78" s="8">
        <f>VLOOKUP(G78,Convertion_NomPrénom_Mat_For!$A$2:$B$42,2,FALSE)</f>
        <v>10855</v>
      </c>
      <c r="G78" s="8" t="str">
        <f>SUBSTITUTE(SUBSTITUTE(SUBSTITUTE(UPPER('Ismotic-Data'!H78),"  ","")," ",""),"-","")</f>
        <v>JMOULASAFAE</v>
      </c>
      <c r="H78" s="8" t="str">
        <f t="shared" si="4"/>
        <v>NTIC_TRI_TS-M08-1</v>
      </c>
      <c r="I78" s="14" t="str">
        <f>'Ismotic-Data'!E78</f>
        <v>M08</v>
      </c>
      <c r="J78" s="14" t="str">
        <f>VLOOKUP(L78,Cplus_Groups!$A$2:$C$53,3,FALSE)</f>
        <v>NTIC_TRI_TS</v>
      </c>
      <c r="K78" s="14"/>
      <c r="L78" s="14" t="str">
        <f>'Ismotic-Data'!B78</f>
        <v>TRI106</v>
      </c>
      <c r="M78" s="15" t="str">
        <f t="shared" si="5"/>
        <v>1</v>
      </c>
    </row>
    <row r="79" spans="1:13" x14ac:dyDescent="0.25">
      <c r="A79" s="8" t="s">
        <v>207</v>
      </c>
      <c r="B79" s="7" t="str">
        <f>'Ismotic-Data'!F79</f>
        <v>MARDI</v>
      </c>
      <c r="C79" s="7" t="str">
        <f>RIGHT('Ismotic-Data'!D79,2)</f>
        <v>S1</v>
      </c>
      <c r="D79" s="8"/>
      <c r="E79" s="8" t="str">
        <f t="shared" si="3"/>
        <v>TMSIR101-NTIC_TMSIR_T_2018-2019</v>
      </c>
      <c r="F79" s="8">
        <f>VLOOKUP(G79,Convertion_NomPrénom_Mat_For!$A$2:$B$42,2,FALSE)</f>
        <v>13553</v>
      </c>
      <c r="G79" s="8" t="str">
        <f>SUBSTITUTE(SUBSTITUTE(SUBSTITUTE(UPPER('Ismotic-Data'!H79),"  ","")," ",""),"-","")</f>
        <v>SANDIMERYEM</v>
      </c>
      <c r="H79" s="8" t="str">
        <f t="shared" si="4"/>
        <v>NTIC_TMSIR_T-M05-1</v>
      </c>
      <c r="I79" s="14" t="str">
        <f>'Ismotic-Data'!E79</f>
        <v>M05</v>
      </c>
      <c r="J79" s="14" t="str">
        <f>VLOOKUP(L79,Cplus_Groups!$A$2:$C$53,3,FALSE)</f>
        <v>NTIC_TMSIR_T</v>
      </c>
      <c r="K79" s="14"/>
      <c r="L79" s="14" t="str">
        <f>'Ismotic-Data'!B79</f>
        <v>TMSIR101</v>
      </c>
      <c r="M79" s="15" t="str">
        <f t="shared" si="5"/>
        <v>1</v>
      </c>
    </row>
    <row r="80" spans="1:13" x14ac:dyDescent="0.25">
      <c r="A80" s="8" t="s">
        <v>207</v>
      </c>
      <c r="B80" s="7" t="str">
        <f>'Ismotic-Data'!F80</f>
        <v>MARDI</v>
      </c>
      <c r="C80" s="7" t="str">
        <f>RIGHT('Ismotic-Data'!D80,2)</f>
        <v>S1</v>
      </c>
      <c r="D80" s="8"/>
      <c r="E80" s="8" t="str">
        <f t="shared" si="3"/>
        <v>TMSIR103-NTIC_TMSIR_T_2018-2019</v>
      </c>
      <c r="F80" s="8">
        <f>VLOOKUP(G80,Convertion_NomPrénom_Mat_For!$A$2:$B$42,2,FALSE)</f>
        <v>11330</v>
      </c>
      <c r="G80" s="8" t="str">
        <f>SUBSTITUTE(SUBSTITUTE(SUBSTITUTE(UPPER('Ismotic-Data'!H80),"  ","")," ",""),"-","")</f>
        <v>ZOKRIABDELLAH</v>
      </c>
      <c r="H80" s="8" t="str">
        <f t="shared" si="4"/>
        <v>NTIC_TMSIR_T-M06-1</v>
      </c>
      <c r="I80" s="14" t="str">
        <f>'Ismotic-Data'!E80</f>
        <v>M06</v>
      </c>
      <c r="J80" s="14" t="str">
        <f>VLOOKUP(L80,Cplus_Groups!$A$2:$C$53,3,FALSE)</f>
        <v>NTIC_TMSIR_T</v>
      </c>
      <c r="K80" s="14"/>
      <c r="L80" s="14" t="str">
        <f>'Ismotic-Data'!B80</f>
        <v>TMSIR103</v>
      </c>
      <c r="M80" s="15" t="str">
        <f t="shared" si="5"/>
        <v>1</v>
      </c>
    </row>
    <row r="81" spans="1:13" x14ac:dyDescent="0.25">
      <c r="A81" s="8" t="s">
        <v>207</v>
      </c>
      <c r="B81" s="7" t="str">
        <f>'Ismotic-Data'!F81</f>
        <v>MARDI</v>
      </c>
      <c r="C81" s="7" t="str">
        <f>RIGHT('Ismotic-Data'!D81,2)</f>
        <v>S1</v>
      </c>
      <c r="D81" s="8"/>
      <c r="E81" s="8" t="str">
        <f t="shared" si="3"/>
        <v>INFO101-AG_INFO_TS_2018-2019</v>
      </c>
      <c r="F81" s="8" t="e">
        <f>VLOOKUP(G81,Convertion_NomPrénom_Mat_For!$A$2:$B$42,2,FALSE)</f>
        <v>#N/A</v>
      </c>
      <c r="G81" s="8" t="str">
        <f>SUBSTITUTE(SUBSTITUTE(SUBSTITUTE(UPPER('Ismotic-Data'!H81),"  ","")," ",""),"-","")</f>
        <v>ELGUEDALIOTHMANE</v>
      </c>
      <c r="H81" s="8" t="str">
        <f t="shared" si="4"/>
        <v>AG_INFO_TS-EGTS3-1</v>
      </c>
      <c r="I81" s="14" t="str">
        <f>'Ismotic-Data'!E81</f>
        <v>EGTS3</v>
      </c>
      <c r="J81" s="14" t="str">
        <f>VLOOKUP(L81,Cplus_Groups!$A$2:$C$53,3,FALSE)</f>
        <v>AG_INFO_TS</v>
      </c>
      <c r="K81" s="14"/>
      <c r="L81" s="14" t="str">
        <f>'Ismotic-Data'!B81</f>
        <v>INFO101</v>
      </c>
      <c r="M81" s="15" t="str">
        <f t="shared" si="5"/>
        <v>1</v>
      </c>
    </row>
    <row r="82" spans="1:13" x14ac:dyDescent="0.25">
      <c r="A82" s="8" t="s">
        <v>207</v>
      </c>
      <c r="B82" s="7" t="str">
        <f>'Ismotic-Data'!F82</f>
        <v>MARDI</v>
      </c>
      <c r="C82" s="7" t="str">
        <f>RIGHT('Ismotic-Data'!D82,2)</f>
        <v>S2</v>
      </c>
      <c r="D82" s="8"/>
      <c r="E82" s="8" t="str">
        <f t="shared" si="3"/>
        <v>TRI204-NTIC_TRI_TS_2018-2019</v>
      </c>
      <c r="F82" s="8">
        <f>VLOOKUP(G82,Convertion_NomPrénom_Mat_For!$A$2:$B$42,2,FALSE)</f>
        <v>10849</v>
      </c>
      <c r="G82" s="8" t="str">
        <f>SUBSTITUTE(SUBSTITUTE(SUBSTITUTE(UPPER('Ismotic-Data'!H82),"  ","")," ",""),"-","")</f>
        <v>AZIZIYOUSSEF</v>
      </c>
      <c r="H82" s="8" t="str">
        <f t="shared" si="4"/>
        <v>NTIC_TRI_TS-M15-2</v>
      </c>
      <c r="I82" s="14" t="str">
        <f>'Ismotic-Data'!E82</f>
        <v>M15</v>
      </c>
      <c r="J82" s="14" t="str">
        <f>VLOOKUP(L82,Cplus_Groups!$A$2:$C$53,3,FALSE)</f>
        <v>NTIC_TRI_TS</v>
      </c>
      <c r="K82" s="14"/>
      <c r="L82" s="14" t="str">
        <f>'Ismotic-Data'!B82</f>
        <v>TRI204</v>
      </c>
      <c r="M82" s="15" t="str">
        <f t="shared" si="5"/>
        <v>2</v>
      </c>
    </row>
    <row r="83" spans="1:13" x14ac:dyDescent="0.25">
      <c r="A83" s="8" t="s">
        <v>207</v>
      </c>
      <c r="B83" s="7" t="str">
        <f>'Ismotic-Data'!F83</f>
        <v>MARDI</v>
      </c>
      <c r="C83" s="7" t="str">
        <f>RIGHT('Ismotic-Data'!D83,2)</f>
        <v>S2</v>
      </c>
      <c r="D83" s="8"/>
      <c r="E83" s="8" t="str">
        <f t="shared" si="3"/>
        <v>TMSIR201-NTIC_TMSIR_T_2018-2019</v>
      </c>
      <c r="F83" s="8">
        <f>VLOOKUP(G83,Convertion_NomPrénom_Mat_For!$A$2:$B$42,2,FALSE)</f>
        <v>10855</v>
      </c>
      <c r="G83" s="8" t="str">
        <f>SUBSTITUTE(SUBSTITUTE(SUBSTITUTE(UPPER('Ismotic-Data'!H83),"  ","")," ",""),"-","")</f>
        <v>JMOULASAFAE</v>
      </c>
      <c r="H83" s="8" t="str">
        <f t="shared" si="4"/>
        <v>NTIC_TMSIR_T-M11-2</v>
      </c>
      <c r="I83" s="14" t="str">
        <f>'Ismotic-Data'!E83</f>
        <v>M11</v>
      </c>
      <c r="J83" s="14" t="str">
        <f>VLOOKUP(L83,Cplus_Groups!$A$2:$C$53,3,FALSE)</f>
        <v>NTIC_TMSIR_T</v>
      </c>
      <c r="K83" s="14"/>
      <c r="L83" s="14" t="str">
        <f>'Ismotic-Data'!B83</f>
        <v>TMSIR201</v>
      </c>
      <c r="M83" s="15" t="str">
        <f t="shared" si="5"/>
        <v>2</v>
      </c>
    </row>
    <row r="84" spans="1:13" x14ac:dyDescent="0.25">
      <c r="A84" s="8" t="s">
        <v>207</v>
      </c>
      <c r="B84" s="7" t="str">
        <f>'Ismotic-Data'!F84</f>
        <v>MARDI</v>
      </c>
      <c r="C84" s="7" t="str">
        <f>RIGHT('Ismotic-Data'!D84,2)</f>
        <v>S2</v>
      </c>
      <c r="D84" s="8"/>
      <c r="E84" s="8" t="str">
        <f t="shared" si="3"/>
        <v>TDI202-NTIC_TDI_TS_2018-2019</v>
      </c>
      <c r="F84" s="8">
        <f>VLOOKUP(G84,Convertion_NomPrénom_Mat_For!$A$2:$B$42,2,FALSE)</f>
        <v>13566</v>
      </c>
      <c r="G84" s="8" t="str">
        <f>SUBSTITUTE(SUBSTITUTE(SUBSTITUTE(UPPER('Ismotic-Data'!H84),"  ","")," ",""),"-","")</f>
        <v>ELAKELBOUCHRA</v>
      </c>
      <c r="H84" s="8" t="str">
        <f t="shared" si="4"/>
        <v>NTIC_TDI_TS-M12-2</v>
      </c>
      <c r="I84" s="14" t="str">
        <f>'Ismotic-Data'!E84</f>
        <v>M12</v>
      </c>
      <c r="J84" s="14" t="str">
        <f>VLOOKUP(L84,Cplus_Groups!$A$2:$C$53,3,FALSE)</f>
        <v>NTIC_TDI_TS</v>
      </c>
      <c r="K84" s="14"/>
      <c r="L84" s="14" t="str">
        <f>'Ismotic-Data'!B84</f>
        <v>TDI202</v>
      </c>
      <c r="M84" s="15" t="str">
        <f t="shared" si="5"/>
        <v>2</v>
      </c>
    </row>
    <row r="85" spans="1:13" x14ac:dyDescent="0.25">
      <c r="A85" s="8" t="s">
        <v>207</v>
      </c>
      <c r="B85" s="7" t="str">
        <f>'Ismotic-Data'!F85</f>
        <v>MARDI</v>
      </c>
      <c r="C85" s="7" t="str">
        <f>RIGHT('Ismotic-Data'!D85,2)</f>
        <v>S2</v>
      </c>
      <c r="D85" s="8"/>
      <c r="E85" s="8" t="str">
        <f t="shared" si="3"/>
        <v>TDI204-NTIC_TDI_TS_2018-2019</v>
      </c>
      <c r="F85" s="8" t="e">
        <f>VLOOKUP(G85,Convertion_NomPrénom_Mat_For!$A$2:$B$42,2,FALSE)</f>
        <v>#N/A</v>
      </c>
      <c r="G85" s="8" t="str">
        <f>SUBSTITUTE(SUBSTITUTE(SUBSTITUTE(UPPER('Ismotic-Data'!H85),"  ","")," ",""),"-","")</f>
        <v>FORMATEURCAREERCENTER1</v>
      </c>
      <c r="H85" s="8" t="str">
        <f t="shared" si="4"/>
        <v>NTIC_TDI_TS-MKPE-2</v>
      </c>
      <c r="I85" s="14" t="str">
        <f>'Ismotic-Data'!E85</f>
        <v>MKPE</v>
      </c>
      <c r="J85" s="14" t="str">
        <f>VLOOKUP(L85,Cplus_Groups!$A$2:$C$53,3,FALSE)</f>
        <v>NTIC_TDI_TS</v>
      </c>
      <c r="K85" s="14"/>
      <c r="L85" s="14" t="str">
        <f>'Ismotic-Data'!B85</f>
        <v>TDI204</v>
      </c>
      <c r="M85" s="15" t="str">
        <f t="shared" si="5"/>
        <v>2</v>
      </c>
    </row>
    <row r="86" spans="1:13" x14ac:dyDescent="0.25">
      <c r="A86" s="8" t="s">
        <v>207</v>
      </c>
      <c r="B86" s="7" t="str">
        <f>'Ismotic-Data'!F86</f>
        <v>MARDI</v>
      </c>
      <c r="C86" s="7" t="str">
        <f>RIGHT('Ismotic-Data'!D86,2)</f>
        <v>S2</v>
      </c>
      <c r="D86" s="8"/>
      <c r="E86" s="8" t="str">
        <f t="shared" si="3"/>
        <v>INFO201-AG_INFO_TS_2018-2019</v>
      </c>
      <c r="F86" s="8">
        <f>VLOOKUP(G86,Convertion_NomPrénom_Mat_For!$A$2:$B$42,2,FALSE)</f>
        <v>13714</v>
      </c>
      <c r="G86" s="8" t="str">
        <f>SUBSTITUTE(SUBSTITUTE(SUBSTITUTE(UPPER('Ismotic-Data'!H86),"  ","")," ",""),"-","")</f>
        <v>ELMANSOURIOUSSAMA</v>
      </c>
      <c r="H86" s="8" t="str">
        <f t="shared" si="4"/>
        <v>AG_INFO_TS-M12-2</v>
      </c>
      <c r="I86" s="14" t="str">
        <f>'Ismotic-Data'!E86</f>
        <v>M12</v>
      </c>
      <c r="J86" s="14" t="str">
        <f>VLOOKUP(L86,Cplus_Groups!$A$2:$C$53,3,FALSE)</f>
        <v>AG_INFO_TS</v>
      </c>
      <c r="K86" s="14"/>
      <c r="L86" s="14" t="str">
        <f>'Ismotic-Data'!B86</f>
        <v>INFO201</v>
      </c>
      <c r="M86" s="15" t="str">
        <f t="shared" si="5"/>
        <v>2</v>
      </c>
    </row>
    <row r="87" spans="1:13" x14ac:dyDescent="0.25">
      <c r="A87" s="8" t="s">
        <v>207</v>
      </c>
      <c r="B87" s="7" t="str">
        <f>'Ismotic-Data'!F87</f>
        <v>MARDI</v>
      </c>
      <c r="C87" s="7" t="str">
        <f>RIGHT('Ismotic-Data'!D87,2)</f>
        <v>S2</v>
      </c>
      <c r="D87" s="8"/>
      <c r="E87" s="8" t="str">
        <f t="shared" si="3"/>
        <v>TDI102-NTIC_TDI_TS_2018-2019</v>
      </c>
      <c r="F87" s="8">
        <f>VLOOKUP(G87,Convertion_NomPrénom_Mat_For!$A$2:$B$42,2,FALSE)</f>
        <v>13553</v>
      </c>
      <c r="G87" s="8" t="str">
        <f>SUBSTITUTE(SUBSTITUTE(SUBSTITUTE(UPPER('Ismotic-Data'!H87),"  ","")," ",""),"-","")</f>
        <v>SANDIMERYEM</v>
      </c>
      <c r="H87" s="8" t="str">
        <f t="shared" si="4"/>
        <v>NTIC_TDI_TS-M03-1</v>
      </c>
      <c r="I87" s="14" t="str">
        <f>'Ismotic-Data'!E87</f>
        <v>M03</v>
      </c>
      <c r="J87" s="14" t="str">
        <f>VLOOKUP(L87,Cplus_Groups!$A$2:$C$53,3,FALSE)</f>
        <v>NTIC_TDI_TS</v>
      </c>
      <c r="K87" s="14"/>
      <c r="L87" s="14" t="str">
        <f>'Ismotic-Data'!B87</f>
        <v>TDI102</v>
      </c>
      <c r="M87" s="15" t="str">
        <f t="shared" si="5"/>
        <v>1</v>
      </c>
    </row>
    <row r="88" spans="1:13" x14ac:dyDescent="0.25">
      <c r="A88" s="8" t="s">
        <v>207</v>
      </c>
      <c r="B88" s="7" t="str">
        <f>'Ismotic-Data'!F88</f>
        <v>MARDI</v>
      </c>
      <c r="C88" s="7" t="str">
        <f>RIGHT('Ismotic-Data'!D88,2)</f>
        <v>S2</v>
      </c>
      <c r="D88" s="8"/>
      <c r="E88" s="8" t="str">
        <f t="shared" si="3"/>
        <v>TDI104-NTIC_TDI_TS_2018-2019</v>
      </c>
      <c r="F88" s="8">
        <f>VLOOKUP(G88,Convertion_NomPrénom_Mat_For!$A$2:$B$42,2,FALSE)</f>
        <v>11223</v>
      </c>
      <c r="G88" s="8" t="str">
        <f>SUBSTITUTE(SUBSTITUTE(SUBSTITUTE(UPPER('Ismotic-Data'!H88),"  ","")," ",""),"-","")</f>
        <v>ELFAQUIHLOUBNA</v>
      </c>
      <c r="H88" s="8" t="str">
        <f t="shared" si="4"/>
        <v>NTIC_TDI_TS-M06-1</v>
      </c>
      <c r="I88" s="14" t="str">
        <f>'Ismotic-Data'!E88</f>
        <v>M06</v>
      </c>
      <c r="J88" s="14" t="str">
        <f>VLOOKUP(L88,Cplus_Groups!$A$2:$C$53,3,FALSE)</f>
        <v>NTIC_TDI_TS</v>
      </c>
      <c r="K88" s="14"/>
      <c r="L88" s="14" t="str">
        <f>'Ismotic-Data'!B88</f>
        <v>TDI104</v>
      </c>
      <c r="M88" s="15" t="str">
        <f t="shared" si="5"/>
        <v>1</v>
      </c>
    </row>
    <row r="89" spans="1:13" x14ac:dyDescent="0.25">
      <c r="A89" s="8" t="s">
        <v>207</v>
      </c>
      <c r="B89" s="7" t="str">
        <f>'Ismotic-Data'!F89</f>
        <v>MARDI</v>
      </c>
      <c r="C89" s="7" t="str">
        <f>RIGHT('Ismotic-Data'!D89,2)</f>
        <v>S2</v>
      </c>
      <c r="D89" s="8"/>
      <c r="E89" s="8" t="str">
        <f t="shared" si="3"/>
        <v>TDI106-NTIC_TDI_TS_2018-2019</v>
      </c>
      <c r="F89" s="8" t="e">
        <f>VLOOKUP(G89,Convertion_NomPrénom_Mat_For!$A$2:$B$42,2,FALSE)</f>
        <v>#N/A</v>
      </c>
      <c r="G89" s="8" t="str">
        <f>SUBSTITUTE(SUBSTITUTE(SUBSTITUTE(UPPER('Ismotic-Data'!H89),"  ","")," ",""),"-","")</f>
        <v>ELKHALOUIFIRDAWS</v>
      </c>
      <c r="H89" s="8" t="str">
        <f t="shared" si="4"/>
        <v>NTIC_TDI_TS-EGTS2-1</v>
      </c>
      <c r="I89" s="14" t="str">
        <f>'Ismotic-Data'!E89</f>
        <v>EGTS2</v>
      </c>
      <c r="J89" s="14" t="str">
        <f>VLOOKUP(L89,Cplus_Groups!$A$2:$C$53,3,FALSE)</f>
        <v>NTIC_TDI_TS</v>
      </c>
      <c r="K89" s="14"/>
      <c r="L89" s="14" t="str">
        <f>'Ismotic-Data'!B89</f>
        <v>TDI106</v>
      </c>
      <c r="M89" s="15" t="str">
        <f t="shared" si="5"/>
        <v>1</v>
      </c>
    </row>
    <row r="90" spans="1:13" x14ac:dyDescent="0.25">
      <c r="A90" s="8" t="s">
        <v>207</v>
      </c>
      <c r="B90" s="7" t="str">
        <f>'Ismotic-Data'!F90</f>
        <v>MARDI</v>
      </c>
      <c r="C90" s="7" t="str">
        <f>RIGHT('Ismotic-Data'!D90,2)</f>
        <v>S2</v>
      </c>
      <c r="D90" s="8"/>
      <c r="E90" s="8" t="str">
        <f t="shared" si="3"/>
        <v>TDM101-NTIC_TDM_TS_2018-2019</v>
      </c>
      <c r="F90" s="8" t="e">
        <f>VLOOKUP(G90,Convertion_NomPrénom_Mat_For!$A$2:$B$42,2,FALSE)</f>
        <v>#N/A</v>
      </c>
      <c r="G90" s="8" t="str">
        <f>SUBSTITUTE(SUBSTITUTE(SUBSTITUTE(UPPER('Ismotic-Data'!H90),"  ","")," ",""),"-","")</f>
        <v>ELGUEDALIOTHMANE</v>
      </c>
      <c r="H90" s="8" t="str">
        <f t="shared" si="4"/>
        <v>NTIC_TDM_TS-EGTS3-1</v>
      </c>
      <c r="I90" s="14" t="str">
        <f>'Ismotic-Data'!E90</f>
        <v>EGTS3</v>
      </c>
      <c r="J90" s="14" t="str">
        <f>VLOOKUP(L90,Cplus_Groups!$A$2:$C$53,3,FALSE)</f>
        <v>NTIC_TDM_TS</v>
      </c>
      <c r="K90" s="14"/>
      <c r="L90" s="14" t="str">
        <f>'Ismotic-Data'!B90</f>
        <v>TDM101</v>
      </c>
      <c r="M90" s="15" t="str">
        <f t="shared" si="5"/>
        <v>1</v>
      </c>
    </row>
    <row r="91" spans="1:13" x14ac:dyDescent="0.25">
      <c r="A91" s="8" t="s">
        <v>207</v>
      </c>
      <c r="B91" s="7" t="str">
        <f>'Ismotic-Data'!F91</f>
        <v>MARDI</v>
      </c>
      <c r="C91" s="7" t="str">
        <f>RIGHT('Ismotic-Data'!D91,2)</f>
        <v>S2</v>
      </c>
      <c r="D91" s="8"/>
      <c r="E91" s="8" t="str">
        <f t="shared" si="3"/>
        <v>TDM102-NTIC_TDM_TS_2018-2019</v>
      </c>
      <c r="F91" s="8" t="e">
        <f>VLOOKUP(G91,Convertion_NomPrénom_Mat_For!$A$2:$B$42,2,FALSE)</f>
        <v>#N/A</v>
      </c>
      <c r="G91" s="8" t="str">
        <f>SUBSTITUTE(SUBSTITUTE(SUBSTITUTE(UPPER('Ismotic-Data'!H91),"  ","")," ",""),"-","")</f>
        <v>FORMATEURCAREERCENTER2</v>
      </c>
      <c r="H91" s="8" t="str">
        <f t="shared" si="4"/>
        <v>NTIC_TDM_TS-MKPE-1</v>
      </c>
      <c r="I91" s="14" t="str">
        <f>'Ismotic-Data'!E91</f>
        <v>MKPE</v>
      </c>
      <c r="J91" s="14" t="str">
        <f>VLOOKUP(L91,Cplus_Groups!$A$2:$C$53,3,FALSE)</f>
        <v>NTIC_TDM_TS</v>
      </c>
      <c r="K91" s="14"/>
      <c r="L91" s="14" t="str">
        <f>'Ismotic-Data'!B91</f>
        <v>TDM102</v>
      </c>
      <c r="M91" s="15" t="str">
        <f t="shared" si="5"/>
        <v>1</v>
      </c>
    </row>
    <row r="92" spans="1:13" x14ac:dyDescent="0.25">
      <c r="A92" s="8" t="s">
        <v>207</v>
      </c>
      <c r="B92" s="7" t="str">
        <f>'Ismotic-Data'!F92</f>
        <v>MARDI</v>
      </c>
      <c r="C92" s="7" t="str">
        <f>RIGHT('Ismotic-Data'!D92,2)</f>
        <v>S2</v>
      </c>
      <c r="D92" s="8"/>
      <c r="E92" s="8" t="str">
        <f t="shared" si="3"/>
        <v>TDM103-NTIC_TDM_TS_2018-2019</v>
      </c>
      <c r="F92" s="8">
        <f>VLOOKUP(G92,Convertion_NomPrénom_Mat_For!$A$2:$B$42,2,FALSE)</f>
        <v>10191</v>
      </c>
      <c r="G92" s="8" t="str">
        <f>SUBSTITUTE(SUBSTITUTE(SUBSTITUTE(UPPER('Ismotic-Data'!H92),"  ","")," ",""),"-","")</f>
        <v>ALILOUSAAD</v>
      </c>
      <c r="H92" s="8" t="str">
        <f t="shared" si="4"/>
        <v>NTIC_TDM_TS-M06-1</v>
      </c>
      <c r="I92" s="14" t="str">
        <f>'Ismotic-Data'!E92</f>
        <v>M06</v>
      </c>
      <c r="J92" s="14" t="str">
        <f>VLOOKUP(L92,Cplus_Groups!$A$2:$C$53,3,FALSE)</f>
        <v>NTIC_TDM_TS</v>
      </c>
      <c r="K92" s="14"/>
      <c r="L92" s="14" t="str">
        <f>'Ismotic-Data'!B92</f>
        <v>TDM103</v>
      </c>
      <c r="M92" s="15" t="str">
        <f t="shared" si="5"/>
        <v>1</v>
      </c>
    </row>
    <row r="93" spans="1:13" x14ac:dyDescent="0.25">
      <c r="A93" s="8" t="s">
        <v>207</v>
      </c>
      <c r="B93" s="7" t="str">
        <f>'Ismotic-Data'!F93</f>
        <v>MARDI</v>
      </c>
      <c r="C93" s="7" t="str">
        <f>RIGHT('Ismotic-Data'!D93,2)</f>
        <v>S2</v>
      </c>
      <c r="D93" s="8"/>
      <c r="E93" s="8" t="str">
        <f t="shared" si="3"/>
        <v>TRI103-NTIC_TRI_TS_2018-2019</v>
      </c>
      <c r="F93" s="8">
        <f>VLOOKUP(G93,Convertion_NomPrénom_Mat_For!$A$2:$B$42,2,FALSE)</f>
        <v>8655</v>
      </c>
      <c r="G93" s="8" t="str">
        <f>SUBSTITUTE(SUBSTITUTE(SUBSTITUTE(UPPER('Ismotic-Data'!H93),"  ","")," ",""),"-","")</f>
        <v>HABIBCHORFAFARID</v>
      </c>
      <c r="H93" s="8" t="str">
        <f t="shared" si="4"/>
        <v>NTIC_TRI_TS-M06-1</v>
      </c>
      <c r="I93" s="14" t="str">
        <f>'Ismotic-Data'!E93</f>
        <v>M06</v>
      </c>
      <c r="J93" s="14" t="str">
        <f>VLOOKUP(L93,Cplus_Groups!$A$2:$C$53,3,FALSE)</f>
        <v>NTIC_TRI_TS</v>
      </c>
      <c r="K93" s="14"/>
      <c r="L93" s="14" t="str">
        <f>'Ismotic-Data'!B93</f>
        <v>TRI103</v>
      </c>
      <c r="M93" s="15" t="str">
        <f t="shared" si="5"/>
        <v>1</v>
      </c>
    </row>
    <row r="94" spans="1:13" x14ac:dyDescent="0.25">
      <c r="A94" s="8" t="s">
        <v>207</v>
      </c>
      <c r="B94" s="7" t="str">
        <f>'Ismotic-Data'!F94</f>
        <v>MARDI</v>
      </c>
      <c r="C94" s="7" t="str">
        <f>RIGHT('Ismotic-Data'!D94,2)</f>
        <v>S2</v>
      </c>
      <c r="D94" s="8"/>
      <c r="E94" s="8" t="str">
        <f t="shared" si="3"/>
        <v>TRI104-NTIC_TRI_TS_2018-2019</v>
      </c>
      <c r="F94" s="8">
        <f>VLOOKUP(G94,Convertion_NomPrénom_Mat_For!$A$2:$B$42,2,FALSE)</f>
        <v>13716</v>
      </c>
      <c r="G94" s="8" t="str">
        <f>SUBSTITUTE(SUBSTITUTE(SUBSTITUTE(UPPER('Ismotic-Data'!H94),"  ","")," ",""),"-","")</f>
        <v>BOUYBANINANASS</v>
      </c>
      <c r="H94" s="8" t="str">
        <f t="shared" si="4"/>
        <v>NTIC_TRI_TS-M07-1</v>
      </c>
      <c r="I94" s="14" t="str">
        <f>'Ismotic-Data'!E94</f>
        <v>M07</v>
      </c>
      <c r="J94" s="14" t="str">
        <f>VLOOKUP(L94,Cplus_Groups!$A$2:$C$53,3,FALSE)</f>
        <v>NTIC_TRI_TS</v>
      </c>
      <c r="K94" s="14"/>
      <c r="L94" s="14" t="str">
        <f>'Ismotic-Data'!B94</f>
        <v>TRI104</v>
      </c>
      <c r="M94" s="15" t="str">
        <f t="shared" si="5"/>
        <v>1</v>
      </c>
    </row>
    <row r="95" spans="1:13" x14ac:dyDescent="0.25">
      <c r="A95" s="8" t="s">
        <v>207</v>
      </c>
      <c r="B95" s="7" t="str">
        <f>'Ismotic-Data'!F95</f>
        <v>MARDI</v>
      </c>
      <c r="C95" s="7" t="str">
        <f>RIGHT('Ismotic-Data'!D95,2)</f>
        <v>S2</v>
      </c>
      <c r="D95" s="8"/>
      <c r="E95" s="8" t="str">
        <f t="shared" si="3"/>
        <v>TRI105-NTIC_TRI_TS_2018-2019</v>
      </c>
      <c r="F95" s="8">
        <f>VLOOKUP(G95,Convertion_NomPrénom_Mat_For!$A$2:$B$42,2,FALSE)</f>
        <v>11062</v>
      </c>
      <c r="G95" s="8" t="str">
        <f>SUBSTITUTE(SUBSTITUTE(SUBSTITUTE(UPPER('Ismotic-Data'!H95),"  ","")," ",""),"-","")</f>
        <v>AURAGHSAMIR</v>
      </c>
      <c r="H95" s="8" t="str">
        <f t="shared" si="4"/>
        <v>NTIC_TRI_TS-M08-1</v>
      </c>
      <c r="I95" s="14" t="str">
        <f>'Ismotic-Data'!E95</f>
        <v>M08</v>
      </c>
      <c r="J95" s="14" t="str">
        <f>VLOOKUP(L95,Cplus_Groups!$A$2:$C$53,3,FALSE)</f>
        <v>NTIC_TRI_TS</v>
      </c>
      <c r="K95" s="14"/>
      <c r="L95" s="14" t="str">
        <f>'Ismotic-Data'!B95</f>
        <v>TRI105</v>
      </c>
      <c r="M95" s="15" t="str">
        <f t="shared" si="5"/>
        <v>1</v>
      </c>
    </row>
    <row r="96" spans="1:13" x14ac:dyDescent="0.25">
      <c r="A96" s="8" t="s">
        <v>207</v>
      </c>
      <c r="B96" s="7" t="str">
        <f>'Ismotic-Data'!F96</f>
        <v>MARDI</v>
      </c>
      <c r="C96" s="7" t="str">
        <f>RIGHT('Ismotic-Data'!D96,2)</f>
        <v>S2</v>
      </c>
      <c r="D96" s="8"/>
      <c r="E96" s="8" t="str">
        <f t="shared" si="3"/>
        <v>TRI106-NTIC_TRI_TS_2018-2019</v>
      </c>
      <c r="F96" s="8">
        <f>VLOOKUP(G96,Convertion_NomPrénom_Mat_For!$A$2:$B$42,2,FALSE)</f>
        <v>11272</v>
      </c>
      <c r="G96" s="8" t="str">
        <f>SUBSTITUTE(SUBSTITUTE(SUBSTITUTE(UPPER('Ismotic-Data'!H96),"  ","")," ",""),"-","")</f>
        <v>HAJJAJJIHANE</v>
      </c>
      <c r="H96" s="8" t="str">
        <f t="shared" si="4"/>
        <v>NTIC_TRI_TS-M07-1</v>
      </c>
      <c r="I96" s="14" t="str">
        <f>'Ismotic-Data'!E96</f>
        <v>M07</v>
      </c>
      <c r="J96" s="14" t="str">
        <f>VLOOKUP(L96,Cplus_Groups!$A$2:$C$53,3,FALSE)</f>
        <v>NTIC_TRI_TS</v>
      </c>
      <c r="K96" s="14"/>
      <c r="L96" s="14" t="str">
        <f>'Ismotic-Data'!B96</f>
        <v>TRI106</v>
      </c>
      <c r="M96" s="15" t="str">
        <f t="shared" si="5"/>
        <v>1</v>
      </c>
    </row>
    <row r="97" spans="1:13" x14ac:dyDescent="0.25">
      <c r="A97" s="8" t="s">
        <v>207</v>
      </c>
      <c r="B97" s="7" t="str">
        <f>'Ismotic-Data'!F97</f>
        <v>MARDI</v>
      </c>
      <c r="C97" s="7" t="str">
        <f>RIGHT('Ismotic-Data'!D97,2)</f>
        <v>S2</v>
      </c>
      <c r="D97" s="8"/>
      <c r="E97" s="8" t="str">
        <f t="shared" si="3"/>
        <v>TMSIR101-NTIC_TMSIR_T_2018-2019</v>
      </c>
      <c r="F97" s="8">
        <f>VLOOKUP(G97,Convertion_NomPrénom_Mat_For!$A$2:$B$42,2,FALSE)</f>
        <v>11330</v>
      </c>
      <c r="G97" s="8" t="str">
        <f>SUBSTITUTE(SUBSTITUTE(SUBSTITUTE(UPPER('Ismotic-Data'!H97),"  ","")," ",""),"-","")</f>
        <v>ZOKRIABDELLAH</v>
      </c>
      <c r="H97" s="8" t="str">
        <f t="shared" si="4"/>
        <v>NTIC_TMSIR_T-M06-1</v>
      </c>
      <c r="I97" s="14" t="str">
        <f>'Ismotic-Data'!E97</f>
        <v>M06</v>
      </c>
      <c r="J97" s="14" t="str">
        <f>VLOOKUP(L97,Cplus_Groups!$A$2:$C$53,3,FALSE)</f>
        <v>NTIC_TMSIR_T</v>
      </c>
      <c r="K97" s="14"/>
      <c r="L97" s="14" t="str">
        <f>'Ismotic-Data'!B97</f>
        <v>TMSIR101</v>
      </c>
      <c r="M97" s="15" t="str">
        <f t="shared" si="5"/>
        <v>1</v>
      </c>
    </row>
    <row r="98" spans="1:13" x14ac:dyDescent="0.25">
      <c r="A98" s="8" t="s">
        <v>207</v>
      </c>
      <c r="B98" s="7" t="str">
        <f>'Ismotic-Data'!F98</f>
        <v>MARDI</v>
      </c>
      <c r="C98" s="7" t="str">
        <f>RIGHT('Ismotic-Data'!D98,2)</f>
        <v>S2</v>
      </c>
      <c r="D98" s="8"/>
      <c r="E98" s="8" t="str">
        <f t="shared" si="3"/>
        <v>TMSIR103-NTIC_TMSIR_T_2018-2019</v>
      </c>
      <c r="F98" s="8">
        <f>VLOOKUP(G98,Convertion_NomPrénom_Mat_For!$A$2:$B$42,2,FALSE)</f>
        <v>13552</v>
      </c>
      <c r="G98" s="8" t="str">
        <f>SUBSTITUTE(SUBSTITUTE(SUBSTITUTE(UPPER('Ismotic-Data'!H98),"  ","")," ",""),"-","")</f>
        <v>ELGHAILANIHICHAM</v>
      </c>
      <c r="H98" s="8" t="str">
        <f t="shared" si="4"/>
        <v>NTIC_TMSIR_T-M07-1</v>
      </c>
      <c r="I98" s="14" t="str">
        <f>'Ismotic-Data'!E98</f>
        <v>M07</v>
      </c>
      <c r="J98" s="14" t="str">
        <f>VLOOKUP(L98,Cplus_Groups!$A$2:$C$53,3,FALSE)</f>
        <v>NTIC_TMSIR_T</v>
      </c>
      <c r="K98" s="14"/>
      <c r="L98" s="14" t="str">
        <f>'Ismotic-Data'!B98</f>
        <v>TMSIR103</v>
      </c>
      <c r="M98" s="15" t="str">
        <f t="shared" si="5"/>
        <v>1</v>
      </c>
    </row>
    <row r="99" spans="1:13" x14ac:dyDescent="0.25">
      <c r="A99" s="8" t="s">
        <v>207</v>
      </c>
      <c r="B99" s="7" t="str">
        <f>'Ismotic-Data'!F99</f>
        <v>MARDI</v>
      </c>
      <c r="C99" s="7" t="str">
        <f>RIGHT('Ismotic-Data'!D99,2)</f>
        <v>S3</v>
      </c>
      <c r="D99" s="8"/>
      <c r="E99" s="8" t="str">
        <f t="shared" si="3"/>
        <v>TRI201-NTIC_TRI_TS_2018-2019</v>
      </c>
      <c r="F99" s="8">
        <f>VLOOKUP(G99,Convertion_NomPrénom_Mat_For!$A$2:$B$42,2,FALSE)</f>
        <v>11062</v>
      </c>
      <c r="G99" s="8" t="str">
        <f>SUBSTITUTE(SUBSTITUTE(SUBSTITUTE(UPPER('Ismotic-Data'!H99),"  ","")," ",""),"-","")</f>
        <v>AURAGHSAMIR</v>
      </c>
      <c r="H99" s="8" t="str">
        <f t="shared" si="4"/>
        <v>NTIC_TRI_TS-M14-2</v>
      </c>
      <c r="I99" s="14" t="str">
        <f>'Ismotic-Data'!E99</f>
        <v>M14</v>
      </c>
      <c r="J99" s="14" t="str">
        <f>VLOOKUP(L99,Cplus_Groups!$A$2:$C$53,3,FALSE)</f>
        <v>NTIC_TRI_TS</v>
      </c>
      <c r="K99" s="14"/>
      <c r="L99" s="14" t="str">
        <f>'Ismotic-Data'!B99</f>
        <v>TRI201</v>
      </c>
      <c r="M99" s="15" t="str">
        <f t="shared" si="5"/>
        <v>2</v>
      </c>
    </row>
    <row r="100" spans="1:13" x14ac:dyDescent="0.25">
      <c r="A100" s="8" t="s">
        <v>207</v>
      </c>
      <c r="B100" s="7" t="str">
        <f>'Ismotic-Data'!F100</f>
        <v>MARDI</v>
      </c>
      <c r="C100" s="7" t="str">
        <f>RIGHT('Ismotic-Data'!D100,2)</f>
        <v>S3</v>
      </c>
      <c r="D100" s="8"/>
      <c r="E100" s="8" t="str">
        <f t="shared" si="3"/>
        <v>TDI202-NTIC_TDI_TS_2018-2019</v>
      </c>
      <c r="F100" s="8" t="e">
        <f>VLOOKUP(G100,Convertion_NomPrénom_Mat_For!$A$2:$B$42,2,FALSE)</f>
        <v>#N/A</v>
      </c>
      <c r="G100" s="8" t="str">
        <f>SUBSTITUTE(SUBSTITUTE(SUBSTITUTE(UPPER('Ismotic-Data'!H100),"  ","")," ",""),"-","")</f>
        <v>ELMASOUDIABDELOUAHAB</v>
      </c>
      <c r="H100" s="8" t="str">
        <f t="shared" si="4"/>
        <v>NTIC_TDI_TS-M10-2</v>
      </c>
      <c r="I100" s="14" t="str">
        <f>'Ismotic-Data'!E100</f>
        <v>M10</v>
      </c>
      <c r="J100" s="14" t="str">
        <f>VLOOKUP(L100,Cplus_Groups!$A$2:$C$53,3,FALSE)</f>
        <v>NTIC_TDI_TS</v>
      </c>
      <c r="K100" s="14"/>
      <c r="L100" s="14" t="str">
        <f>'Ismotic-Data'!B100</f>
        <v>TDI202</v>
      </c>
      <c r="M100" s="15" t="str">
        <f t="shared" si="5"/>
        <v>2</v>
      </c>
    </row>
    <row r="101" spans="1:13" x14ac:dyDescent="0.25">
      <c r="A101" s="8" t="s">
        <v>207</v>
      </c>
      <c r="B101" s="7" t="str">
        <f>'Ismotic-Data'!F101</f>
        <v>MARDI</v>
      </c>
      <c r="C101" s="7" t="str">
        <f>RIGHT('Ismotic-Data'!D101,2)</f>
        <v>S3</v>
      </c>
      <c r="D101" s="8"/>
      <c r="E101" s="8" t="str">
        <f t="shared" si="3"/>
        <v>TDI204-NTIC_TDI_TS_2018-2019</v>
      </c>
      <c r="F101" s="8" t="e">
        <f>VLOOKUP(G101,Convertion_NomPrénom_Mat_For!$A$2:$B$42,2,FALSE)</f>
        <v>#N/A</v>
      </c>
      <c r="G101" s="8" t="str">
        <f>SUBSTITUTE(SUBSTITUTE(SUBSTITUTE(UPPER('Ismotic-Data'!H101),"  ","")," ",""),"-","")</f>
        <v>FORMATEURCAREERCENTER1</v>
      </c>
      <c r="H101" s="8" t="str">
        <f t="shared" si="4"/>
        <v>NTIC_TDI_TS-MKPE-2</v>
      </c>
      <c r="I101" s="14" t="str">
        <f>'Ismotic-Data'!E101</f>
        <v>MKPE</v>
      </c>
      <c r="J101" s="14" t="str">
        <f>VLOOKUP(L101,Cplus_Groups!$A$2:$C$53,3,FALSE)</f>
        <v>NTIC_TDI_TS</v>
      </c>
      <c r="K101" s="14"/>
      <c r="L101" s="14" t="str">
        <f>'Ismotic-Data'!B101</f>
        <v>TDI204</v>
      </c>
      <c r="M101" s="15" t="str">
        <f t="shared" si="5"/>
        <v>2</v>
      </c>
    </row>
    <row r="102" spans="1:13" x14ac:dyDescent="0.25">
      <c r="A102" s="8" t="s">
        <v>207</v>
      </c>
      <c r="B102" s="7" t="str">
        <f>'Ismotic-Data'!F102</f>
        <v>MARDI</v>
      </c>
      <c r="C102" s="7" t="str">
        <f>RIGHT('Ismotic-Data'!D102,2)</f>
        <v>S3</v>
      </c>
      <c r="D102" s="8"/>
      <c r="E102" s="8" t="str">
        <f t="shared" si="3"/>
        <v>TDM202-NTIC_TDM_TS_2018-2019</v>
      </c>
      <c r="F102" s="8">
        <f>VLOOKUP(G102,Convertion_NomPrénom_Mat_For!$A$2:$B$42,2,FALSE)</f>
        <v>10777</v>
      </c>
      <c r="G102" s="8" t="str">
        <f>SUBSTITUTE(SUBSTITUTE(SUBSTITUTE(UPPER('Ismotic-Data'!H102),"  ","")," ",""),"-","")</f>
        <v>AZEGGOUARMOHAMEDKARIM</v>
      </c>
      <c r="H102" s="8" t="str">
        <f t="shared" si="4"/>
        <v>NTIC_TDM_TS-M11-2</v>
      </c>
      <c r="I102" s="14" t="str">
        <f>'Ismotic-Data'!E102</f>
        <v>M11</v>
      </c>
      <c r="J102" s="14" t="str">
        <f>VLOOKUP(L102,Cplus_Groups!$A$2:$C$53,3,FALSE)</f>
        <v>NTIC_TDM_TS</v>
      </c>
      <c r="K102" s="14"/>
      <c r="L102" s="14" t="str">
        <f>'Ismotic-Data'!B102</f>
        <v>TDM202</v>
      </c>
      <c r="M102" s="15" t="str">
        <f t="shared" si="5"/>
        <v>2</v>
      </c>
    </row>
    <row r="103" spans="1:13" x14ac:dyDescent="0.25">
      <c r="A103" s="8" t="s">
        <v>207</v>
      </c>
      <c r="B103" s="7" t="str">
        <f>'Ismotic-Data'!F103</f>
        <v>MARDI</v>
      </c>
      <c r="C103" s="7" t="str">
        <f>RIGHT('Ismotic-Data'!D103,2)</f>
        <v>S3</v>
      </c>
      <c r="D103" s="8"/>
      <c r="E103" s="8" t="str">
        <f t="shared" si="3"/>
        <v>TDI101-NTIC_TDI_TS_2018-2019</v>
      </c>
      <c r="F103" s="8" t="str">
        <f>VLOOKUP(G103,Convertion_NomPrénom_Mat_For!$A$2:$B$42,2,FALSE)</f>
        <v>Matricule_1</v>
      </c>
      <c r="G103" s="8" t="str">
        <f>SUBSTITUTE(SUBSTITUTE(SUBSTITUTE(UPPER('Ismotic-Data'!H103),"  ","")," ",""),"-","")</f>
        <v>HARRAKLAILA</v>
      </c>
      <c r="H103" s="8" t="str">
        <f t="shared" si="4"/>
        <v>NTIC_TDI_TS-M04-1</v>
      </c>
      <c r="I103" s="14" t="str">
        <f>'Ismotic-Data'!E103</f>
        <v>M04</v>
      </c>
      <c r="J103" s="14" t="str">
        <f>VLOOKUP(L103,Cplus_Groups!$A$2:$C$53,3,FALSE)</f>
        <v>NTIC_TDI_TS</v>
      </c>
      <c r="K103" s="14"/>
      <c r="L103" s="14" t="str">
        <f>'Ismotic-Data'!B103</f>
        <v>TDI101</v>
      </c>
      <c r="M103" s="15" t="str">
        <f t="shared" si="5"/>
        <v>1</v>
      </c>
    </row>
    <row r="104" spans="1:13" x14ac:dyDescent="0.25">
      <c r="A104" s="8" t="s">
        <v>207</v>
      </c>
      <c r="B104" s="7" t="str">
        <f>'Ismotic-Data'!F104</f>
        <v>MARDI</v>
      </c>
      <c r="C104" s="7" t="str">
        <f>RIGHT('Ismotic-Data'!D104,2)</f>
        <v>S3</v>
      </c>
      <c r="D104" s="8"/>
      <c r="E104" s="8" t="str">
        <f t="shared" si="3"/>
        <v>TDI105-NTIC_TDI_TS_2018-2019</v>
      </c>
      <c r="F104" s="8">
        <f>VLOOKUP(G104,Convertion_NomPrénom_Mat_For!$A$2:$B$42,2,FALSE)</f>
        <v>9435</v>
      </c>
      <c r="G104" s="8" t="str">
        <f>SUBSTITUTE(SUBSTITUTE(SUBSTITUTE(UPPER('Ismotic-Data'!H104),"  ","")," ",""),"-","")</f>
        <v>RIADAMAL</v>
      </c>
      <c r="H104" s="8" t="str">
        <f t="shared" si="4"/>
        <v>NTIC_TDI_TS-M07-1</v>
      </c>
      <c r="I104" s="14" t="str">
        <f>'Ismotic-Data'!E104</f>
        <v>M07</v>
      </c>
      <c r="J104" s="14" t="str">
        <f>VLOOKUP(L104,Cplus_Groups!$A$2:$C$53,3,FALSE)</f>
        <v>NTIC_TDI_TS</v>
      </c>
      <c r="K104" s="14"/>
      <c r="L104" s="14" t="str">
        <f>'Ismotic-Data'!B104</f>
        <v>TDI105</v>
      </c>
      <c r="M104" s="15" t="str">
        <f t="shared" si="5"/>
        <v>1</v>
      </c>
    </row>
    <row r="105" spans="1:13" x14ac:dyDescent="0.25">
      <c r="A105" s="8" t="s">
        <v>207</v>
      </c>
      <c r="B105" s="7" t="str">
        <f>'Ismotic-Data'!F105</f>
        <v>MARDI</v>
      </c>
      <c r="C105" s="7" t="str">
        <f>RIGHT('Ismotic-Data'!D105,2)</f>
        <v>S3</v>
      </c>
      <c r="D105" s="8"/>
      <c r="E105" s="8" t="str">
        <f t="shared" si="3"/>
        <v>TDM101-NTIC_TDM_TS_2018-2019</v>
      </c>
      <c r="F105" s="8" t="str">
        <f>VLOOKUP(G105,Convertion_NomPrénom_Mat_For!$A$2:$B$42,2,FALSE)</f>
        <v>Matricule_3</v>
      </c>
      <c r="G105" s="8" t="str">
        <f>SUBSTITUTE(SUBSTITUTE(SUBSTITUTE(UPPER('Ismotic-Data'!H105),"  ","")," ",""),"-","")</f>
        <v>ELMIRRABIA</v>
      </c>
      <c r="H105" s="8" t="str">
        <f t="shared" si="4"/>
        <v>NTIC_TDM_TS-EGTS2-1</v>
      </c>
      <c r="I105" s="14" t="str">
        <f>'Ismotic-Data'!E105</f>
        <v>EGTS2</v>
      </c>
      <c r="J105" s="14" t="str">
        <f>VLOOKUP(L105,Cplus_Groups!$A$2:$C$53,3,FALSE)</f>
        <v>NTIC_TDM_TS</v>
      </c>
      <c r="K105" s="14"/>
      <c r="L105" s="14" t="str">
        <f>'Ismotic-Data'!B105</f>
        <v>TDM101</v>
      </c>
      <c r="M105" s="15" t="str">
        <f t="shared" si="5"/>
        <v>1</v>
      </c>
    </row>
    <row r="106" spans="1:13" x14ac:dyDescent="0.25">
      <c r="A106" s="8" t="s">
        <v>207</v>
      </c>
      <c r="B106" s="7" t="str">
        <f>'Ismotic-Data'!F106</f>
        <v>MARDI</v>
      </c>
      <c r="C106" s="7" t="str">
        <f>RIGHT('Ismotic-Data'!D106,2)</f>
        <v>S3</v>
      </c>
      <c r="D106" s="8"/>
      <c r="E106" s="8" t="str">
        <f t="shared" si="3"/>
        <v>TDM102-NTIC_TDM_TS_2018-2019</v>
      </c>
      <c r="F106" s="8" t="e">
        <f>VLOOKUP(G106,Convertion_NomPrénom_Mat_For!$A$2:$B$42,2,FALSE)</f>
        <v>#N/A</v>
      </c>
      <c r="G106" s="8" t="str">
        <f>SUBSTITUTE(SUBSTITUTE(SUBSTITUTE(UPPER('Ismotic-Data'!H106),"  ","")," ",""),"-","")</f>
        <v>FORMATEURCAREERCENTER2</v>
      </c>
      <c r="H106" s="8" t="str">
        <f t="shared" si="4"/>
        <v>NTIC_TDM_TS-MKPE-1</v>
      </c>
      <c r="I106" s="14" t="str">
        <f>'Ismotic-Data'!E106</f>
        <v>MKPE</v>
      </c>
      <c r="J106" s="14" t="str">
        <f>VLOOKUP(L106,Cplus_Groups!$A$2:$C$53,3,FALSE)</f>
        <v>NTIC_TDM_TS</v>
      </c>
      <c r="K106" s="14"/>
      <c r="L106" s="14" t="str">
        <f>'Ismotic-Data'!B106</f>
        <v>TDM102</v>
      </c>
      <c r="M106" s="15" t="str">
        <f t="shared" si="5"/>
        <v>1</v>
      </c>
    </row>
    <row r="107" spans="1:13" x14ac:dyDescent="0.25">
      <c r="A107" s="8" t="s">
        <v>207</v>
      </c>
      <c r="B107" s="7" t="str">
        <f>'Ismotic-Data'!F107</f>
        <v>MARDI</v>
      </c>
      <c r="C107" s="7" t="str">
        <f>RIGHT('Ismotic-Data'!D107,2)</f>
        <v>S3</v>
      </c>
      <c r="D107" s="8"/>
      <c r="E107" s="8" t="str">
        <f t="shared" si="3"/>
        <v>TDM103-NTIC_TDM_TS_2018-2019</v>
      </c>
      <c r="F107" s="8">
        <f>VLOOKUP(G107,Convertion_NomPrénom_Mat_For!$A$2:$B$42,2,FALSE)</f>
        <v>8438</v>
      </c>
      <c r="G107" s="8" t="str">
        <f>SUBSTITUTE(SUBSTITUTE(SUBSTITUTE(UPPER('Ismotic-Data'!H107),"  ","")," ",""),"-","")</f>
        <v>ELAFIFIRACHIDA</v>
      </c>
      <c r="H107" s="8" t="str">
        <f t="shared" si="4"/>
        <v>NTIC_TDM_TS-M07-1</v>
      </c>
      <c r="I107" s="14" t="str">
        <f>'Ismotic-Data'!E107</f>
        <v>M07</v>
      </c>
      <c r="J107" s="14" t="str">
        <f>VLOOKUP(L107,Cplus_Groups!$A$2:$C$53,3,FALSE)</f>
        <v>NTIC_TDM_TS</v>
      </c>
      <c r="K107" s="14"/>
      <c r="L107" s="14" t="str">
        <f>'Ismotic-Data'!B107</f>
        <v>TDM103</v>
      </c>
      <c r="M107" s="15" t="str">
        <f t="shared" si="5"/>
        <v>1</v>
      </c>
    </row>
    <row r="108" spans="1:13" x14ac:dyDescent="0.25">
      <c r="A108" s="8" t="s">
        <v>207</v>
      </c>
      <c r="B108" s="7" t="str">
        <f>'Ismotic-Data'!F108</f>
        <v>MARDI</v>
      </c>
      <c r="C108" s="7" t="str">
        <f>RIGHT('Ismotic-Data'!D108,2)</f>
        <v>S3</v>
      </c>
      <c r="D108" s="8"/>
      <c r="E108" s="8" t="str">
        <f t="shared" si="3"/>
        <v>TRI101-NTIC_TRI_TS_2018-2019</v>
      </c>
      <c r="F108" s="8">
        <f>VLOOKUP(G108,Convertion_NomPrénom_Mat_For!$A$2:$B$42,2,FALSE)</f>
        <v>10148</v>
      </c>
      <c r="G108" s="8" t="str">
        <f>SUBSTITUTE(SUBSTITUTE(SUBSTITUTE(UPPER('Ismotic-Data'!H108),"  ","")," ",""),"-","")</f>
        <v>ELBEGGARMERIEM</v>
      </c>
      <c r="H108" s="8" t="str">
        <f t="shared" si="4"/>
        <v>NTIC_TRI_TS-M08-1</v>
      </c>
      <c r="I108" s="14" t="str">
        <f>'Ismotic-Data'!E108</f>
        <v>M08</v>
      </c>
      <c r="J108" s="14" t="str">
        <f>VLOOKUP(L108,Cplus_Groups!$A$2:$C$53,3,FALSE)</f>
        <v>NTIC_TRI_TS</v>
      </c>
      <c r="K108" s="14"/>
      <c r="L108" s="14" t="str">
        <f>'Ismotic-Data'!B108</f>
        <v>TRI101</v>
      </c>
      <c r="M108" s="15" t="str">
        <f t="shared" si="5"/>
        <v>1</v>
      </c>
    </row>
    <row r="109" spans="1:13" x14ac:dyDescent="0.25">
      <c r="A109" s="8" t="s">
        <v>207</v>
      </c>
      <c r="B109" s="7" t="str">
        <f>'Ismotic-Data'!F109</f>
        <v>MARDI</v>
      </c>
      <c r="C109" s="7" t="str">
        <f>RIGHT('Ismotic-Data'!D109,2)</f>
        <v>S3</v>
      </c>
      <c r="D109" s="8"/>
      <c r="E109" s="8" t="str">
        <f t="shared" si="3"/>
        <v>TRI102-NTIC_TRI_TS_2018-2019</v>
      </c>
      <c r="F109" s="8">
        <f>VLOOKUP(G109,Convertion_NomPrénom_Mat_For!$A$2:$B$42,2,FALSE)</f>
        <v>10854</v>
      </c>
      <c r="G109" s="8" t="str">
        <f>SUBSTITUTE(SUBSTITUTE(SUBSTITUTE(UPPER('Ismotic-Data'!H109),"  ","")," ",""),"-","")</f>
        <v>MOUMNISANAE</v>
      </c>
      <c r="H109" s="8" t="str">
        <f t="shared" si="4"/>
        <v>NTIC_TRI_TS-M08-1</v>
      </c>
      <c r="I109" s="14" t="str">
        <f>'Ismotic-Data'!E109</f>
        <v>M08</v>
      </c>
      <c r="J109" s="14" t="str">
        <f>VLOOKUP(L109,Cplus_Groups!$A$2:$C$53,3,FALSE)</f>
        <v>NTIC_TRI_TS</v>
      </c>
      <c r="K109" s="14"/>
      <c r="L109" s="14" t="str">
        <f>'Ismotic-Data'!B109</f>
        <v>TRI102</v>
      </c>
      <c r="M109" s="15" t="str">
        <f t="shared" si="5"/>
        <v>1</v>
      </c>
    </row>
    <row r="110" spans="1:13" x14ac:dyDescent="0.25">
      <c r="A110" s="8" t="s">
        <v>207</v>
      </c>
      <c r="B110" s="7" t="str">
        <f>'Ismotic-Data'!F110</f>
        <v>MARDI</v>
      </c>
      <c r="C110" s="7" t="str">
        <f>RIGHT('Ismotic-Data'!D110,2)</f>
        <v>S3</v>
      </c>
      <c r="D110" s="8"/>
      <c r="E110" s="8" t="str">
        <f t="shared" si="3"/>
        <v>TRI104-NTIC_TRI_TS_2018-2019</v>
      </c>
      <c r="F110" s="8">
        <f>VLOOKUP(G110,Convertion_NomPrénom_Mat_For!$A$2:$B$42,2,FALSE)</f>
        <v>14041</v>
      </c>
      <c r="G110" s="8" t="str">
        <f>SUBSTITUTE(SUBSTITUTE(SUBSTITUTE(UPPER('Ismotic-Data'!H110),"  ","")," ",""),"-","")</f>
        <v>SAMADIBOUCHRA</v>
      </c>
      <c r="H110" s="8" t="str">
        <f t="shared" si="4"/>
        <v>NTIC_TRI_TS-M08-1</v>
      </c>
      <c r="I110" s="14" t="str">
        <f>'Ismotic-Data'!E110</f>
        <v>M08</v>
      </c>
      <c r="J110" s="14" t="str">
        <f>VLOOKUP(L110,Cplus_Groups!$A$2:$C$53,3,FALSE)</f>
        <v>NTIC_TRI_TS</v>
      </c>
      <c r="K110" s="14"/>
      <c r="L110" s="14" t="str">
        <f>'Ismotic-Data'!B110</f>
        <v>TRI104</v>
      </c>
      <c r="M110" s="15" t="str">
        <f t="shared" si="5"/>
        <v>1</v>
      </c>
    </row>
    <row r="111" spans="1:13" x14ac:dyDescent="0.25">
      <c r="A111" s="8" t="s">
        <v>207</v>
      </c>
      <c r="B111" s="7" t="str">
        <f>'Ismotic-Data'!F111</f>
        <v>MARDI</v>
      </c>
      <c r="C111" s="7" t="str">
        <f>RIGHT('Ismotic-Data'!D111,2)</f>
        <v>S3</v>
      </c>
      <c r="D111" s="8"/>
      <c r="E111" s="8" t="str">
        <f t="shared" si="3"/>
        <v>TRI107-NTIC_TRI_TS_2018-2019</v>
      </c>
      <c r="F111" s="8">
        <f>VLOOKUP(G111,Convertion_NomPrénom_Mat_For!$A$2:$B$42,2,FALSE)</f>
        <v>13053</v>
      </c>
      <c r="G111" s="8" t="str">
        <f>SUBSTITUTE(SUBSTITUTE(SUBSTITUTE(UPPER('Ismotic-Data'!H111),"  ","")," ",""),"-","")</f>
        <v>ZIANEASSIA</v>
      </c>
      <c r="H111" s="8" t="str">
        <f t="shared" si="4"/>
        <v>NTIC_TRI_TS-EGTS2-1</v>
      </c>
      <c r="I111" s="14" t="str">
        <f>'Ismotic-Data'!E111</f>
        <v>EGTS2</v>
      </c>
      <c r="J111" s="14" t="str">
        <f>VLOOKUP(L111,Cplus_Groups!$A$2:$C$53,3,FALSE)</f>
        <v>NTIC_TRI_TS</v>
      </c>
      <c r="K111" s="14"/>
      <c r="L111" s="14" t="str">
        <f>'Ismotic-Data'!B111</f>
        <v>TRI107</v>
      </c>
      <c r="M111" s="15" t="str">
        <f t="shared" si="5"/>
        <v>1</v>
      </c>
    </row>
    <row r="112" spans="1:13" x14ac:dyDescent="0.25">
      <c r="A112" s="8" t="s">
        <v>207</v>
      </c>
      <c r="B112" s="7" t="str">
        <f>'Ismotic-Data'!F112</f>
        <v>MARDI</v>
      </c>
      <c r="C112" s="7" t="str">
        <f>RIGHT('Ismotic-Data'!D112,2)</f>
        <v>S3</v>
      </c>
      <c r="D112" s="8"/>
      <c r="E112" s="8" t="str">
        <f t="shared" si="3"/>
        <v>TMSIR102-NTIC_TMSIR_T_2018-2019</v>
      </c>
      <c r="F112" s="8">
        <f>VLOOKUP(G112,Convertion_NomPrénom_Mat_For!$A$2:$B$42,2,FALSE)</f>
        <v>13553</v>
      </c>
      <c r="G112" s="8" t="str">
        <f>SUBSTITUTE(SUBSTITUTE(SUBSTITUTE(UPPER('Ismotic-Data'!H112),"  ","")," ",""),"-","")</f>
        <v>SANDIMERYEM</v>
      </c>
      <c r="H112" s="8" t="str">
        <f t="shared" si="4"/>
        <v>NTIC_TMSIR_T-M05-1</v>
      </c>
      <c r="I112" s="14" t="str">
        <f>'Ismotic-Data'!E112</f>
        <v>M05</v>
      </c>
      <c r="J112" s="14" t="str">
        <f>VLOOKUP(L112,Cplus_Groups!$A$2:$C$53,3,FALSE)</f>
        <v>NTIC_TMSIR_T</v>
      </c>
      <c r="K112" s="14"/>
      <c r="L112" s="14" t="str">
        <f>'Ismotic-Data'!B112</f>
        <v>TMSIR102</v>
      </c>
      <c r="M112" s="15" t="str">
        <f t="shared" si="5"/>
        <v>1</v>
      </c>
    </row>
    <row r="113" spans="1:13" x14ac:dyDescent="0.25">
      <c r="A113" s="8" t="s">
        <v>207</v>
      </c>
      <c r="B113" s="7" t="str">
        <f>'Ismotic-Data'!F113</f>
        <v>MARDI</v>
      </c>
      <c r="C113" s="7" t="str">
        <f>RIGHT('Ismotic-Data'!D113,2)</f>
        <v>S3</v>
      </c>
      <c r="D113" s="8"/>
      <c r="E113" s="8" t="e">
        <f t="shared" si="3"/>
        <v>#N/A</v>
      </c>
      <c r="F113" s="8">
        <f>VLOOKUP(G113,Convertion_NomPrénom_Mat_For!$A$2:$B$42,2,FALSE)</f>
        <v>13199</v>
      </c>
      <c r="G113" s="8" t="str">
        <f>SUBSTITUTE(SUBSTITUTE(SUBSTITUTE(UPPER('Ismotic-Data'!H113),"  ","")," ",""),"-","")</f>
        <v>BADAABDERRAHIM</v>
      </c>
      <c r="H113" s="8" t="e">
        <f t="shared" si="4"/>
        <v>#N/A</v>
      </c>
      <c r="I113" s="14" t="str">
        <f>'Ismotic-Data'!E113</f>
        <v>M07</v>
      </c>
      <c r="J113" s="14" t="e">
        <f>VLOOKUP(L113,Cplus_Groups!$A$2:$C$53,3,FALSE)</f>
        <v>#N/A</v>
      </c>
      <c r="K113" s="14"/>
      <c r="L113" s="14" t="str">
        <f>'Ismotic-Data'!B113</f>
        <v>MIRBP101</v>
      </c>
      <c r="M113" s="15" t="str">
        <f t="shared" si="5"/>
        <v>1</v>
      </c>
    </row>
    <row r="114" spans="1:13" x14ac:dyDescent="0.25">
      <c r="A114" s="8" t="s">
        <v>207</v>
      </c>
      <c r="B114" s="7" t="str">
        <f>'Ismotic-Data'!F114</f>
        <v>MARDI</v>
      </c>
      <c r="C114" s="7" t="str">
        <f>RIGHT('Ismotic-Data'!D114,2)</f>
        <v>S4</v>
      </c>
      <c r="D114" s="8"/>
      <c r="E114" s="8" t="str">
        <f t="shared" si="3"/>
        <v>TRI201-NTIC_TRI_TS_2018-2019</v>
      </c>
      <c r="F114" s="8">
        <f>VLOOKUP(G114,Convertion_NomPrénom_Mat_For!$A$2:$B$42,2,FALSE)</f>
        <v>10750</v>
      </c>
      <c r="G114" s="8" t="str">
        <f>SUBSTITUTE(SUBSTITUTE(SUBSTITUTE(UPPER('Ismotic-Data'!H114),"  ","")," ",""),"-","")</f>
        <v>RHAZOUANIABDELALI</v>
      </c>
      <c r="H114" s="8" t="str">
        <f t="shared" si="4"/>
        <v>NTIC_TRI_TS-M13-2</v>
      </c>
      <c r="I114" s="14" t="str">
        <f>'Ismotic-Data'!E114</f>
        <v>M13</v>
      </c>
      <c r="J114" s="14" t="str">
        <f>VLOOKUP(L114,Cplus_Groups!$A$2:$C$53,3,FALSE)</f>
        <v>NTIC_TRI_TS</v>
      </c>
      <c r="K114" s="14"/>
      <c r="L114" s="14" t="str">
        <f>'Ismotic-Data'!B114</f>
        <v>TRI201</v>
      </c>
      <c r="M114" s="15" t="str">
        <f t="shared" si="5"/>
        <v>2</v>
      </c>
    </row>
    <row r="115" spans="1:13" x14ac:dyDescent="0.25">
      <c r="A115" s="8" t="s">
        <v>207</v>
      </c>
      <c r="B115" s="7" t="str">
        <f>'Ismotic-Data'!F115</f>
        <v>MARDI</v>
      </c>
      <c r="C115" s="7" t="str">
        <f>RIGHT('Ismotic-Data'!D115,2)</f>
        <v>S4</v>
      </c>
      <c r="D115" s="8"/>
      <c r="E115" s="8" t="str">
        <f t="shared" si="3"/>
        <v>TRI205-NTIC_TRI_TS_2018-2019</v>
      </c>
      <c r="F115" s="8">
        <f>VLOOKUP(G115,Convertion_NomPrénom_Mat_For!$A$2:$B$42,2,FALSE)</f>
        <v>10854</v>
      </c>
      <c r="G115" s="8" t="str">
        <f>SUBSTITUTE(SUBSTITUTE(SUBSTITUTE(UPPER('Ismotic-Data'!H115),"  ","")," ",""),"-","")</f>
        <v>MOUMNISANAE</v>
      </c>
      <c r="H115" s="8" t="str">
        <f t="shared" si="4"/>
        <v>NTIC_TRI_TS-M13-2</v>
      </c>
      <c r="I115" s="14" t="str">
        <f>'Ismotic-Data'!E115</f>
        <v>M13</v>
      </c>
      <c r="J115" s="14" t="str">
        <f>VLOOKUP(L115,Cplus_Groups!$A$2:$C$53,3,FALSE)</f>
        <v>NTIC_TRI_TS</v>
      </c>
      <c r="K115" s="14"/>
      <c r="L115" s="14" t="str">
        <f>'Ismotic-Data'!B115</f>
        <v>TRI205</v>
      </c>
      <c r="M115" s="15" t="str">
        <f t="shared" si="5"/>
        <v>2</v>
      </c>
    </row>
    <row r="116" spans="1:13" x14ac:dyDescent="0.25">
      <c r="A116" s="8" t="s">
        <v>207</v>
      </c>
      <c r="B116" s="7" t="str">
        <f>'Ismotic-Data'!F116</f>
        <v>MARDI</v>
      </c>
      <c r="C116" s="7" t="str">
        <f>RIGHT('Ismotic-Data'!D116,2)</f>
        <v>S4</v>
      </c>
      <c r="D116" s="8"/>
      <c r="E116" s="8" t="str">
        <f t="shared" si="3"/>
        <v>TDI205-NTIC_TDI_TS_2018-2019</v>
      </c>
      <c r="F116" s="8" t="e">
        <f>VLOOKUP(G116,Convertion_NomPrénom_Mat_For!$A$2:$B$42,2,FALSE)</f>
        <v>#N/A</v>
      </c>
      <c r="G116" s="8" t="str">
        <f>SUBSTITUTE(SUBSTITUTE(SUBSTITUTE(UPPER('Ismotic-Data'!H116),"  ","")," ",""),"-","")</f>
        <v>ELMASOUDIABDELOUAHAB</v>
      </c>
      <c r="H116" s="8" t="str">
        <f t="shared" si="4"/>
        <v>NTIC_TDI_TS-M10-2</v>
      </c>
      <c r="I116" s="14" t="str">
        <f>'Ismotic-Data'!E116</f>
        <v>M10</v>
      </c>
      <c r="J116" s="14" t="str">
        <f>VLOOKUP(L116,Cplus_Groups!$A$2:$C$53,3,FALSE)</f>
        <v>NTIC_TDI_TS</v>
      </c>
      <c r="K116" s="14"/>
      <c r="L116" s="14" t="str">
        <f>'Ismotic-Data'!B116</f>
        <v>TDI205</v>
      </c>
      <c r="M116" s="15" t="str">
        <f t="shared" si="5"/>
        <v>2</v>
      </c>
    </row>
    <row r="117" spans="1:13" x14ac:dyDescent="0.25">
      <c r="A117" s="8" t="s">
        <v>207</v>
      </c>
      <c r="B117" s="7" t="str">
        <f>'Ismotic-Data'!F117</f>
        <v>MARDI</v>
      </c>
      <c r="C117" s="7" t="str">
        <f>RIGHT('Ismotic-Data'!D117,2)</f>
        <v>S4</v>
      </c>
      <c r="D117" s="8"/>
      <c r="E117" s="8" t="str">
        <f t="shared" si="3"/>
        <v>TDM201-NTIC_TDM_TS_2018-2019</v>
      </c>
      <c r="F117" s="8">
        <f>VLOOKUP(G117,Convertion_NomPrénom_Mat_For!$A$2:$B$42,2,FALSE)</f>
        <v>10777</v>
      </c>
      <c r="G117" s="8" t="str">
        <f>SUBSTITUTE(SUBSTITUTE(SUBSTITUTE(UPPER('Ismotic-Data'!H117),"  ","")," ",""),"-","")</f>
        <v>AZEGGOUARMOHAMEDKARIM</v>
      </c>
      <c r="H117" s="8" t="str">
        <f t="shared" si="4"/>
        <v>NTIC_TDM_TS-M11-2</v>
      </c>
      <c r="I117" s="14" t="str">
        <f>'Ismotic-Data'!E117</f>
        <v>M11</v>
      </c>
      <c r="J117" s="14" t="str">
        <f>VLOOKUP(L117,Cplus_Groups!$A$2:$C$53,3,FALSE)</f>
        <v>NTIC_TDM_TS</v>
      </c>
      <c r="K117" s="14"/>
      <c r="L117" s="14" t="str">
        <f>'Ismotic-Data'!B117</f>
        <v>TDM201</v>
      </c>
      <c r="M117" s="15" t="str">
        <f t="shared" si="5"/>
        <v>2</v>
      </c>
    </row>
    <row r="118" spans="1:13" x14ac:dyDescent="0.25">
      <c r="A118" s="8" t="s">
        <v>207</v>
      </c>
      <c r="B118" s="7" t="str">
        <f>'Ismotic-Data'!F118</f>
        <v>MARDI</v>
      </c>
      <c r="C118" s="7" t="str">
        <f>RIGHT('Ismotic-Data'!D118,2)</f>
        <v>S4</v>
      </c>
      <c r="D118" s="8"/>
      <c r="E118" s="8" t="str">
        <f t="shared" si="3"/>
        <v>TDM101-NTIC_TDM_TS_2018-2019</v>
      </c>
      <c r="F118" s="8">
        <f>VLOOKUP(G118,Convertion_NomPrénom_Mat_For!$A$2:$B$42,2,FALSE)</f>
        <v>8438</v>
      </c>
      <c r="G118" s="8" t="str">
        <f>SUBSTITUTE(SUBSTITUTE(SUBSTITUTE(UPPER('Ismotic-Data'!H118),"  ","")," ",""),"-","")</f>
        <v>ELAFIFIRACHIDA</v>
      </c>
      <c r="H118" s="8" t="str">
        <f t="shared" si="4"/>
        <v>NTIC_TDM_TS-M07-1</v>
      </c>
      <c r="I118" s="14" t="str">
        <f>'Ismotic-Data'!E118</f>
        <v>M07</v>
      </c>
      <c r="J118" s="14" t="str">
        <f>VLOOKUP(L118,Cplus_Groups!$A$2:$C$53,3,FALSE)</f>
        <v>NTIC_TDM_TS</v>
      </c>
      <c r="K118" s="14"/>
      <c r="L118" s="14" t="str">
        <f>'Ismotic-Data'!B118</f>
        <v>TDM101</v>
      </c>
      <c r="M118" s="15" t="str">
        <f t="shared" si="5"/>
        <v>1</v>
      </c>
    </row>
    <row r="119" spans="1:13" x14ac:dyDescent="0.25">
      <c r="A119" s="8" t="s">
        <v>207</v>
      </c>
      <c r="B119" s="7" t="str">
        <f>'Ismotic-Data'!F119</f>
        <v>MARDI</v>
      </c>
      <c r="C119" s="7" t="str">
        <f>RIGHT('Ismotic-Data'!D119,2)</f>
        <v>S4</v>
      </c>
      <c r="D119" s="8"/>
      <c r="E119" s="8" t="str">
        <f t="shared" si="3"/>
        <v>TDM103-NTIC_TDM_TS_2018-2019</v>
      </c>
      <c r="F119" s="8" t="str">
        <f>VLOOKUP(G119,Convertion_NomPrénom_Mat_For!$A$2:$B$42,2,FALSE)</f>
        <v>Matricule_1</v>
      </c>
      <c r="G119" s="8" t="str">
        <f>SUBSTITUTE(SUBSTITUTE(SUBSTITUTE(UPPER('Ismotic-Data'!H119),"  ","")," ",""),"-","")</f>
        <v>HARRAKLAILA</v>
      </c>
      <c r="H119" s="8" t="str">
        <f t="shared" si="4"/>
        <v>NTIC_TDM_TS-M03-1</v>
      </c>
      <c r="I119" s="14" t="str">
        <f>'Ismotic-Data'!E119</f>
        <v>M03</v>
      </c>
      <c r="J119" s="14" t="str">
        <f>VLOOKUP(L119,Cplus_Groups!$A$2:$C$53,3,FALSE)</f>
        <v>NTIC_TDM_TS</v>
      </c>
      <c r="K119" s="14"/>
      <c r="L119" s="14" t="str">
        <f>'Ismotic-Data'!B119</f>
        <v>TDM103</v>
      </c>
      <c r="M119" s="15" t="str">
        <f t="shared" si="5"/>
        <v>1</v>
      </c>
    </row>
    <row r="120" spans="1:13" x14ac:dyDescent="0.25">
      <c r="A120" s="8" t="s">
        <v>207</v>
      </c>
      <c r="B120" s="7" t="str">
        <f>'Ismotic-Data'!F120</f>
        <v>MARDI</v>
      </c>
      <c r="C120" s="7" t="str">
        <f>RIGHT('Ismotic-Data'!D120,2)</f>
        <v>S4</v>
      </c>
      <c r="D120" s="8"/>
      <c r="E120" s="8" t="str">
        <f t="shared" si="3"/>
        <v>TRI101-NTIC_TRI_TS_2018-2019</v>
      </c>
      <c r="F120" s="8">
        <f>VLOOKUP(G120,Convertion_NomPrénom_Mat_For!$A$2:$B$42,2,FALSE)</f>
        <v>14041</v>
      </c>
      <c r="G120" s="8" t="str">
        <f>SUBSTITUTE(SUBSTITUTE(SUBSTITUTE(UPPER('Ismotic-Data'!H120),"  ","")," ",""),"-","")</f>
        <v>SAMADIBOUCHRA</v>
      </c>
      <c r="H120" s="8" t="str">
        <f t="shared" si="4"/>
        <v>NTIC_TRI_TS-M06-1</v>
      </c>
      <c r="I120" s="14" t="str">
        <f>'Ismotic-Data'!E120</f>
        <v>M06</v>
      </c>
      <c r="J120" s="14" t="str">
        <f>VLOOKUP(L120,Cplus_Groups!$A$2:$C$53,3,FALSE)</f>
        <v>NTIC_TRI_TS</v>
      </c>
      <c r="K120" s="14"/>
      <c r="L120" s="14" t="str">
        <f>'Ismotic-Data'!B120</f>
        <v>TRI101</v>
      </c>
      <c r="M120" s="15" t="str">
        <f t="shared" si="5"/>
        <v>1</v>
      </c>
    </row>
    <row r="121" spans="1:13" x14ac:dyDescent="0.25">
      <c r="A121" s="8" t="s">
        <v>207</v>
      </c>
      <c r="B121" s="7" t="str">
        <f>'Ismotic-Data'!F121</f>
        <v>MARDI</v>
      </c>
      <c r="C121" s="7" t="str">
        <f>RIGHT('Ismotic-Data'!D121,2)</f>
        <v>S4</v>
      </c>
      <c r="D121" s="8"/>
      <c r="E121" s="8" t="str">
        <f t="shared" si="3"/>
        <v>TRI102-NTIC_TRI_TS_2018-2019</v>
      </c>
      <c r="F121" s="8">
        <f>VLOOKUP(G121,Convertion_NomPrénom_Mat_For!$A$2:$B$42,2,FALSE)</f>
        <v>13053</v>
      </c>
      <c r="G121" s="8" t="str">
        <f>SUBSTITUTE(SUBSTITUTE(SUBSTITUTE(UPPER('Ismotic-Data'!H121),"  ","")," ",""),"-","")</f>
        <v>ZIANEASSIA</v>
      </c>
      <c r="H121" s="8" t="str">
        <f t="shared" si="4"/>
        <v>NTIC_TRI_TS-EGTS2-1</v>
      </c>
      <c r="I121" s="14" t="str">
        <f>'Ismotic-Data'!E121</f>
        <v>EGTS2</v>
      </c>
      <c r="J121" s="14" t="str">
        <f>VLOOKUP(L121,Cplus_Groups!$A$2:$C$53,3,FALSE)</f>
        <v>NTIC_TRI_TS</v>
      </c>
      <c r="K121" s="14"/>
      <c r="L121" s="14" t="str">
        <f>'Ismotic-Data'!B121</f>
        <v>TRI102</v>
      </c>
      <c r="M121" s="15" t="str">
        <f t="shared" si="5"/>
        <v>1</v>
      </c>
    </row>
    <row r="122" spans="1:13" x14ac:dyDescent="0.25">
      <c r="A122" s="8" t="s">
        <v>207</v>
      </c>
      <c r="B122" s="7" t="str">
        <f>'Ismotic-Data'!F122</f>
        <v>MARDI</v>
      </c>
      <c r="C122" s="7" t="str">
        <f>RIGHT('Ismotic-Data'!D122,2)</f>
        <v>S4</v>
      </c>
      <c r="D122" s="8"/>
      <c r="E122" s="8" t="str">
        <f t="shared" si="3"/>
        <v>TRI107-NTIC_TRI_TS_2018-2019</v>
      </c>
      <c r="F122" s="8">
        <f>VLOOKUP(G122,Convertion_NomPrénom_Mat_For!$A$2:$B$42,2,FALSE)</f>
        <v>9435</v>
      </c>
      <c r="G122" s="8" t="str">
        <f>SUBSTITUTE(SUBSTITUTE(SUBSTITUTE(UPPER('Ismotic-Data'!H122),"  ","")," ",""),"-","")</f>
        <v>RIADAMAL</v>
      </c>
      <c r="H122" s="8" t="str">
        <f t="shared" si="4"/>
        <v>NTIC_TRI_TS-M04-1</v>
      </c>
      <c r="I122" s="14" t="str">
        <f>'Ismotic-Data'!E122</f>
        <v>M04</v>
      </c>
      <c r="J122" s="14" t="str">
        <f>VLOOKUP(L122,Cplus_Groups!$A$2:$C$53,3,FALSE)</f>
        <v>NTIC_TRI_TS</v>
      </c>
      <c r="K122" s="14"/>
      <c r="L122" s="14" t="str">
        <f>'Ismotic-Data'!B122</f>
        <v>TRI107</v>
      </c>
      <c r="M122" s="15" t="str">
        <f t="shared" si="5"/>
        <v>1</v>
      </c>
    </row>
    <row r="123" spans="1:13" x14ac:dyDescent="0.25">
      <c r="A123" s="8" t="s">
        <v>207</v>
      </c>
      <c r="B123" s="7" t="str">
        <f>'Ismotic-Data'!F123</f>
        <v>MARDI</v>
      </c>
      <c r="C123" s="7" t="str">
        <f>RIGHT('Ismotic-Data'!D123,2)</f>
        <v>S4</v>
      </c>
      <c r="D123" s="8"/>
      <c r="E123" s="8" t="str">
        <f t="shared" si="3"/>
        <v>TMSIR102-NTIC_TMSIR_T_2018-2019</v>
      </c>
      <c r="F123" s="8">
        <f>VLOOKUP(G123,Convertion_NomPrénom_Mat_For!$A$2:$B$42,2,FALSE)</f>
        <v>13199</v>
      </c>
      <c r="G123" s="8" t="str">
        <f>SUBSTITUTE(SUBSTITUTE(SUBSTITUTE(UPPER('Ismotic-Data'!H123),"  ","")," ",""),"-","")</f>
        <v>BADAABDERRAHIM</v>
      </c>
      <c r="H123" s="8" t="str">
        <f t="shared" si="4"/>
        <v>NTIC_TMSIR_T-M04-1</v>
      </c>
      <c r="I123" s="14" t="str">
        <f>'Ismotic-Data'!E123</f>
        <v>M04</v>
      </c>
      <c r="J123" s="14" t="str">
        <f>VLOOKUP(L123,Cplus_Groups!$A$2:$C$53,3,FALSE)</f>
        <v>NTIC_TMSIR_T</v>
      </c>
      <c r="K123" s="14"/>
      <c r="L123" s="14" t="str">
        <f>'Ismotic-Data'!B123</f>
        <v>TMSIR102</v>
      </c>
      <c r="M123" s="15" t="str">
        <f t="shared" si="5"/>
        <v>1</v>
      </c>
    </row>
    <row r="124" spans="1:13" x14ac:dyDescent="0.25">
      <c r="A124" s="8" t="s">
        <v>207</v>
      </c>
      <c r="B124" s="7" t="str">
        <f>'Ismotic-Data'!F124</f>
        <v>MARDI</v>
      </c>
      <c r="C124" s="7" t="str">
        <f>RIGHT('Ismotic-Data'!D124,2)</f>
        <v>S4</v>
      </c>
      <c r="D124" s="8"/>
      <c r="E124" s="8" t="e">
        <f t="shared" si="3"/>
        <v>#N/A</v>
      </c>
      <c r="F124" s="8">
        <f>VLOOKUP(G124,Convertion_NomPrénom_Mat_For!$A$2:$B$42,2,FALSE)</f>
        <v>10148</v>
      </c>
      <c r="G124" s="8" t="str">
        <f>SUBSTITUTE(SUBSTITUTE(SUBSTITUTE(UPPER('Ismotic-Data'!H124),"  ","")," ",""),"-","")</f>
        <v>ELBEGGARMERIEM</v>
      </c>
      <c r="H124" s="8" t="e">
        <f t="shared" si="4"/>
        <v>#N/A</v>
      </c>
      <c r="I124" s="14" t="str">
        <f>'Ismotic-Data'!E124</f>
        <v>M02</v>
      </c>
      <c r="J124" s="14" t="e">
        <f>VLOOKUP(L124,Cplus_Groups!$A$2:$C$53,3,FALSE)</f>
        <v>#N/A</v>
      </c>
      <c r="K124" s="14"/>
      <c r="L124" s="14" t="str">
        <f>'Ismotic-Data'!B124</f>
        <v>MIRBP101</v>
      </c>
      <c r="M124" s="15" t="str">
        <f t="shared" si="5"/>
        <v>1</v>
      </c>
    </row>
    <row r="125" spans="1:13" x14ac:dyDescent="0.25">
      <c r="A125" s="8" t="s">
        <v>207</v>
      </c>
      <c r="B125" s="7" t="str">
        <f>'Ismotic-Data'!F125</f>
        <v>MARDI</v>
      </c>
      <c r="C125" s="7" t="str">
        <f>RIGHT('Ismotic-Data'!D125,2)</f>
        <v>S4</v>
      </c>
      <c r="D125" s="8"/>
      <c r="E125" s="8" t="str">
        <f t="shared" si="3"/>
        <v>CMOSE103-NTIC_CMOSE_FQ_2018-2019</v>
      </c>
      <c r="F125" s="8" t="e">
        <f>VLOOKUP(G125,Convertion_NomPrénom_Mat_For!$A$2:$B$42,2,FALSE)</f>
        <v>#N/A</v>
      </c>
      <c r="G125" s="8" t="str">
        <f>SUBSTITUTE(SUBSTITUTE(SUBSTITUTE(UPPER('Ismotic-Data'!H125),"  ","")," ",""),"-","")</f>
        <v>MRABETJAMALEDDINE</v>
      </c>
      <c r="H125" s="8" t="str">
        <f t="shared" si="4"/>
        <v>NTIC_CMOSE_FQ-M02-1</v>
      </c>
      <c r="I125" s="14" t="str">
        <f>'Ismotic-Data'!E125</f>
        <v>M02</v>
      </c>
      <c r="J125" s="14" t="str">
        <f>VLOOKUP(L125,Cplus_Groups!$A$2:$C$53,3,FALSE)</f>
        <v>NTIC_CMOSE_FQ</v>
      </c>
      <c r="K125" s="14"/>
      <c r="L125" s="14" t="str">
        <f>'Ismotic-Data'!B125</f>
        <v>CMOSE103</v>
      </c>
      <c r="M125" s="15" t="str">
        <f t="shared" si="5"/>
        <v>1</v>
      </c>
    </row>
    <row r="126" spans="1:13" x14ac:dyDescent="0.25">
      <c r="A126" s="8" t="s">
        <v>207</v>
      </c>
      <c r="B126" s="7" t="str">
        <f>'Ismotic-Data'!F126</f>
        <v>MERCREDI</v>
      </c>
      <c r="C126" s="7" t="str">
        <f>RIGHT('Ismotic-Data'!D126,2)</f>
        <v>S1</v>
      </c>
      <c r="D126" s="8"/>
      <c r="E126" s="8" t="str">
        <f t="shared" si="3"/>
        <v>TRI201-NTIC_TRI_TS_2018-2019</v>
      </c>
      <c r="F126" s="8">
        <f>VLOOKUP(G126,Convertion_NomPrénom_Mat_For!$A$2:$B$42,2,FALSE)</f>
        <v>10750</v>
      </c>
      <c r="G126" s="8" t="str">
        <f>SUBSTITUTE(SUBSTITUTE(SUBSTITUTE(UPPER('Ismotic-Data'!H126),"  ","")," ",""),"-","")</f>
        <v>RHAZOUANIABDELALI</v>
      </c>
      <c r="H126" s="8" t="str">
        <f t="shared" si="4"/>
        <v>NTIC_TRI_TS-M13-2</v>
      </c>
      <c r="I126" s="14" t="str">
        <f>'Ismotic-Data'!E126</f>
        <v>M13</v>
      </c>
      <c r="J126" s="14" t="str">
        <f>VLOOKUP(L126,Cplus_Groups!$A$2:$C$53,3,FALSE)</f>
        <v>NTIC_TRI_TS</v>
      </c>
      <c r="K126" s="14"/>
      <c r="L126" s="14" t="str">
        <f>'Ismotic-Data'!B126</f>
        <v>TRI201</v>
      </c>
      <c r="M126" s="15" t="str">
        <f t="shared" si="5"/>
        <v>2</v>
      </c>
    </row>
    <row r="127" spans="1:13" x14ac:dyDescent="0.25">
      <c r="A127" s="8" t="s">
        <v>207</v>
      </c>
      <c r="B127" s="7" t="str">
        <f>'Ismotic-Data'!F127</f>
        <v>MERCREDI</v>
      </c>
      <c r="C127" s="7" t="str">
        <f>RIGHT('Ismotic-Data'!D127,2)</f>
        <v>S1</v>
      </c>
      <c r="D127" s="8"/>
      <c r="E127" s="8" t="str">
        <f t="shared" si="3"/>
        <v>TRI204-NTIC_TRI_TS_2018-2019</v>
      </c>
      <c r="F127" s="8">
        <f>VLOOKUP(G127,Convertion_NomPrénom_Mat_For!$A$2:$B$42,2,FALSE)</f>
        <v>11272</v>
      </c>
      <c r="G127" s="8" t="str">
        <f>SUBSTITUTE(SUBSTITUTE(SUBSTITUTE(UPPER('Ismotic-Data'!H127),"  ","")," ",""),"-","")</f>
        <v>HAJJAJJIHANE</v>
      </c>
      <c r="H127" s="8" t="str">
        <f t="shared" si="4"/>
        <v>NTIC_TRI_TS-M13-2</v>
      </c>
      <c r="I127" s="14" t="str">
        <f>'Ismotic-Data'!E127</f>
        <v>M13</v>
      </c>
      <c r="J127" s="14" t="str">
        <f>VLOOKUP(L127,Cplus_Groups!$A$2:$C$53,3,FALSE)</f>
        <v>NTIC_TRI_TS</v>
      </c>
      <c r="K127" s="14"/>
      <c r="L127" s="14" t="str">
        <f>'Ismotic-Data'!B127</f>
        <v>TRI204</v>
      </c>
      <c r="M127" s="15" t="str">
        <f t="shared" si="5"/>
        <v>2</v>
      </c>
    </row>
    <row r="128" spans="1:13" x14ac:dyDescent="0.25">
      <c r="A128" s="8" t="s">
        <v>207</v>
      </c>
      <c r="B128" s="7" t="str">
        <f>'Ismotic-Data'!F128</f>
        <v>MERCREDI</v>
      </c>
      <c r="C128" s="7" t="str">
        <f>RIGHT('Ismotic-Data'!D128,2)</f>
        <v>S1</v>
      </c>
      <c r="D128" s="8"/>
      <c r="E128" s="8" t="str">
        <f t="shared" si="3"/>
        <v>TMSIR203-NTIC_TMSIR_T_2018-2019</v>
      </c>
      <c r="F128" s="8" t="e">
        <f>VLOOKUP(G128,Convertion_NomPrénom_Mat_For!$A$2:$B$42,2,FALSE)</f>
        <v>#N/A</v>
      </c>
      <c r="G128" s="8" t="str">
        <f>SUBSTITUTE(SUBSTITUTE(SUBSTITUTE(UPPER('Ismotic-Data'!H128),"  ","")," ",""),"-","")</f>
        <v>ELKHALOUIFIRDAWS</v>
      </c>
      <c r="H128" s="8" t="str">
        <f t="shared" si="4"/>
        <v>NTIC_TMSIR_T-EGTS2-2</v>
      </c>
      <c r="I128" s="14" t="str">
        <f>'Ismotic-Data'!E128</f>
        <v>EGTS2</v>
      </c>
      <c r="J128" s="14" t="str">
        <f>VLOOKUP(L128,Cplus_Groups!$A$2:$C$53,3,FALSE)</f>
        <v>NTIC_TMSIR_T</v>
      </c>
      <c r="K128" s="14"/>
      <c r="L128" s="14" t="str">
        <f>'Ismotic-Data'!B128</f>
        <v>TMSIR203</v>
      </c>
      <c r="M128" s="15" t="str">
        <f t="shared" si="5"/>
        <v>2</v>
      </c>
    </row>
    <row r="129" spans="1:13" x14ac:dyDescent="0.25">
      <c r="A129" s="8" t="s">
        <v>207</v>
      </c>
      <c r="B129" s="7" t="str">
        <f>'Ismotic-Data'!F129</f>
        <v>MERCREDI</v>
      </c>
      <c r="C129" s="7" t="str">
        <f>RIGHT('Ismotic-Data'!D129,2)</f>
        <v>S1</v>
      </c>
      <c r="D129" s="8"/>
      <c r="E129" s="8" t="str">
        <f t="shared" si="3"/>
        <v>TDI202-NTIC_TDI_TS_2018-2019</v>
      </c>
      <c r="F129" s="8" t="e">
        <f>VLOOKUP(G129,Convertion_NomPrénom_Mat_For!$A$2:$B$42,2,FALSE)</f>
        <v>#N/A</v>
      </c>
      <c r="G129" s="8" t="str">
        <f>SUBSTITUTE(SUBSTITUTE(SUBSTITUTE(UPPER('Ismotic-Data'!H129),"  ","")," ",""),"-","")</f>
        <v>ELMASOUDIABDELOUAHAB</v>
      </c>
      <c r="H129" s="8" t="str">
        <f t="shared" si="4"/>
        <v>NTIC_TDI_TS-M10-2</v>
      </c>
      <c r="I129" s="14" t="str">
        <f>'Ismotic-Data'!E129</f>
        <v>M10</v>
      </c>
      <c r="J129" s="14" t="str">
        <f>VLOOKUP(L129,Cplus_Groups!$A$2:$C$53,3,FALSE)</f>
        <v>NTIC_TDI_TS</v>
      </c>
      <c r="K129" s="14"/>
      <c r="L129" s="14" t="str">
        <f>'Ismotic-Data'!B129</f>
        <v>TDI202</v>
      </c>
      <c r="M129" s="15" t="str">
        <f t="shared" si="5"/>
        <v>2</v>
      </c>
    </row>
    <row r="130" spans="1:13" x14ac:dyDescent="0.25">
      <c r="A130" s="8" t="s">
        <v>207</v>
      </c>
      <c r="B130" s="7" t="str">
        <f>'Ismotic-Data'!F130</f>
        <v>MERCREDI</v>
      </c>
      <c r="C130" s="7" t="str">
        <f>RIGHT('Ismotic-Data'!D130,2)</f>
        <v>S1</v>
      </c>
      <c r="D130" s="8"/>
      <c r="E130" s="8" t="str">
        <f t="shared" si="3"/>
        <v>TDI204-NTIC_TDI_TS_2018-2019</v>
      </c>
      <c r="F130" s="8" t="e">
        <f>VLOOKUP(G130,Convertion_NomPrénom_Mat_For!$A$2:$B$42,2,FALSE)</f>
        <v>#N/A</v>
      </c>
      <c r="G130" s="8" t="str">
        <f>SUBSTITUTE(SUBSTITUTE(SUBSTITUTE(UPPER('Ismotic-Data'!H130),"  ","")," ",""),"-","")</f>
        <v>FORMATEURCAREERCENTER1</v>
      </c>
      <c r="H130" s="8" t="str">
        <f t="shared" si="4"/>
        <v>NTIC_TDI_TS-MKPE-2</v>
      </c>
      <c r="I130" s="14" t="str">
        <f>'Ismotic-Data'!E130</f>
        <v>MKPE</v>
      </c>
      <c r="J130" s="14" t="str">
        <f>VLOOKUP(L130,Cplus_Groups!$A$2:$C$53,3,FALSE)</f>
        <v>NTIC_TDI_TS</v>
      </c>
      <c r="K130" s="14"/>
      <c r="L130" s="14" t="str">
        <f>'Ismotic-Data'!B130</f>
        <v>TDI204</v>
      </c>
      <c r="M130" s="15" t="str">
        <f t="shared" si="5"/>
        <v>2</v>
      </c>
    </row>
    <row r="131" spans="1:13" x14ac:dyDescent="0.25">
      <c r="A131" s="8" t="s">
        <v>207</v>
      </c>
      <c r="B131" s="7" t="str">
        <f>'Ismotic-Data'!F131</f>
        <v>MERCREDI</v>
      </c>
      <c r="C131" s="7" t="str">
        <f>RIGHT('Ismotic-Data'!D131,2)</f>
        <v>S1</v>
      </c>
      <c r="D131" s="8"/>
      <c r="E131" s="8" t="str">
        <f t="shared" ref="E131:E194" si="6">CONCATENATE(L131,"-",J131,"_",A131)</f>
        <v>TDM201-NTIC_TDM_TS_2018-2019</v>
      </c>
      <c r="F131" s="8">
        <f>VLOOKUP(G131,Convertion_NomPrénom_Mat_For!$A$2:$B$42,2,FALSE)</f>
        <v>8438</v>
      </c>
      <c r="G131" s="8" t="str">
        <f>SUBSTITUTE(SUBSTITUTE(SUBSTITUTE(UPPER('Ismotic-Data'!H131),"  ","")," ",""),"-","")</f>
        <v>ELAFIFIRACHIDA</v>
      </c>
      <c r="H131" s="8" t="str">
        <f t="shared" ref="H131:H194" si="7">CONCATENATE(J131,"-",I131,"-",M131)</f>
        <v>NTIC_TDM_TS-M10-2</v>
      </c>
      <c r="I131" s="14" t="str">
        <f>'Ismotic-Data'!E131</f>
        <v>M10</v>
      </c>
      <c r="J131" s="14" t="str">
        <f>VLOOKUP(L131,Cplus_Groups!$A$2:$C$53,3,FALSE)</f>
        <v>NTIC_TDM_TS</v>
      </c>
      <c r="K131" s="14"/>
      <c r="L131" s="14" t="str">
        <f>'Ismotic-Data'!B131</f>
        <v>TDM201</v>
      </c>
      <c r="M131" s="15" t="str">
        <f t="shared" ref="M131:M194" si="8">LEFT(RIGHT(L131,3),1)</f>
        <v>2</v>
      </c>
    </row>
    <row r="132" spans="1:13" x14ac:dyDescent="0.25">
      <c r="A132" s="8" t="s">
        <v>207</v>
      </c>
      <c r="B132" s="7" t="str">
        <f>'Ismotic-Data'!F132</f>
        <v>MERCREDI</v>
      </c>
      <c r="C132" s="7" t="str">
        <f>RIGHT('Ismotic-Data'!D132,2)</f>
        <v>S1</v>
      </c>
      <c r="D132" s="8"/>
      <c r="E132" s="8" t="str">
        <f t="shared" si="6"/>
        <v>TDM202-NTIC_TDM_TS_2018-2019</v>
      </c>
      <c r="F132" s="8">
        <f>VLOOKUP(G132,Convertion_NomPrénom_Mat_For!$A$2:$B$42,2,FALSE)</f>
        <v>10777</v>
      </c>
      <c r="G132" s="8" t="str">
        <f>SUBSTITUTE(SUBSTITUTE(SUBSTITUTE(UPPER('Ismotic-Data'!H132),"  ","")," ",""),"-","")</f>
        <v>AZEGGOUARMOHAMEDKARIM</v>
      </c>
      <c r="H132" s="8" t="str">
        <f t="shared" si="7"/>
        <v>NTIC_TDM_TS-M11-2</v>
      </c>
      <c r="I132" s="14" t="str">
        <f>'Ismotic-Data'!E132</f>
        <v>M11</v>
      </c>
      <c r="J132" s="14" t="str">
        <f>VLOOKUP(L132,Cplus_Groups!$A$2:$C$53,3,FALSE)</f>
        <v>NTIC_TDM_TS</v>
      </c>
      <c r="K132" s="14"/>
      <c r="L132" s="14" t="str">
        <f>'Ismotic-Data'!B132</f>
        <v>TDM202</v>
      </c>
      <c r="M132" s="15" t="str">
        <f t="shared" si="8"/>
        <v>2</v>
      </c>
    </row>
    <row r="133" spans="1:13" x14ac:dyDescent="0.25">
      <c r="A133" s="8" t="s">
        <v>207</v>
      </c>
      <c r="B133" s="7" t="str">
        <f>'Ismotic-Data'!F133</f>
        <v>MERCREDI</v>
      </c>
      <c r="C133" s="7" t="str">
        <f>RIGHT('Ismotic-Data'!D133,2)</f>
        <v>S1</v>
      </c>
      <c r="D133" s="8"/>
      <c r="E133" s="8" t="str">
        <f t="shared" si="6"/>
        <v>TDI104-NTIC_TDI_TS_2018-2019</v>
      </c>
      <c r="F133" s="8">
        <f>VLOOKUP(G133,Convertion_NomPrénom_Mat_For!$A$2:$B$42,2,FALSE)</f>
        <v>9435</v>
      </c>
      <c r="G133" s="8" t="str">
        <f>SUBSTITUTE(SUBSTITUTE(SUBSTITUTE(UPPER('Ismotic-Data'!H133),"  ","")," ",""),"-","")</f>
        <v>RIADAMAL</v>
      </c>
      <c r="H133" s="8" t="str">
        <f t="shared" si="7"/>
        <v>NTIC_TDI_TS-M07-1</v>
      </c>
      <c r="I133" s="14" t="str">
        <f>'Ismotic-Data'!E133</f>
        <v>M07</v>
      </c>
      <c r="J133" s="14" t="str">
        <f>VLOOKUP(L133,Cplus_Groups!$A$2:$C$53,3,FALSE)</f>
        <v>NTIC_TDI_TS</v>
      </c>
      <c r="K133" s="14"/>
      <c r="L133" s="14" t="str">
        <f>'Ismotic-Data'!B133</f>
        <v>TDI104</v>
      </c>
      <c r="M133" s="15" t="str">
        <f t="shared" si="8"/>
        <v>1</v>
      </c>
    </row>
    <row r="134" spans="1:13" x14ac:dyDescent="0.25">
      <c r="A134" s="8" t="s">
        <v>207</v>
      </c>
      <c r="B134" s="7" t="str">
        <f>'Ismotic-Data'!F134</f>
        <v>MERCREDI</v>
      </c>
      <c r="C134" s="7" t="str">
        <f>RIGHT('Ismotic-Data'!D134,2)</f>
        <v>S1</v>
      </c>
      <c r="D134" s="8"/>
      <c r="E134" s="8" t="str">
        <f t="shared" si="6"/>
        <v>TDI105-NTIC_TDI_TS_2018-2019</v>
      </c>
      <c r="F134" s="8">
        <f>VLOOKUP(G134,Convertion_NomPrénom_Mat_For!$A$2:$B$42,2,FALSE)</f>
        <v>10148</v>
      </c>
      <c r="G134" s="8" t="str">
        <f>SUBSTITUTE(SUBSTITUTE(SUBSTITUTE(UPPER('Ismotic-Data'!H134),"  ","")," ",""),"-","")</f>
        <v>ELBEGGARMERIEM</v>
      </c>
      <c r="H134" s="8" t="str">
        <f t="shared" si="7"/>
        <v>NTIC_TDI_TS-M03-1</v>
      </c>
      <c r="I134" s="14" t="str">
        <f>'Ismotic-Data'!E134</f>
        <v>M03</v>
      </c>
      <c r="J134" s="14" t="str">
        <f>VLOOKUP(L134,Cplus_Groups!$A$2:$C$53,3,FALSE)</f>
        <v>NTIC_TDI_TS</v>
      </c>
      <c r="K134" s="14"/>
      <c r="L134" s="14" t="str">
        <f>'Ismotic-Data'!B134</f>
        <v>TDI105</v>
      </c>
      <c r="M134" s="15" t="str">
        <f t="shared" si="8"/>
        <v>1</v>
      </c>
    </row>
    <row r="135" spans="1:13" x14ac:dyDescent="0.25">
      <c r="A135" s="8" t="s">
        <v>207</v>
      </c>
      <c r="B135" s="7" t="str">
        <f>'Ismotic-Data'!F135</f>
        <v>MERCREDI</v>
      </c>
      <c r="C135" s="7" t="str">
        <f>RIGHT('Ismotic-Data'!D135,2)</f>
        <v>S1</v>
      </c>
      <c r="D135" s="8"/>
      <c r="E135" s="8" t="str">
        <f t="shared" si="6"/>
        <v>TDM101-NTIC_TDM_TS_2018-2019</v>
      </c>
      <c r="F135" s="8" t="e">
        <f>VLOOKUP(G135,Convertion_NomPrénom_Mat_For!$A$2:$B$42,2,FALSE)</f>
        <v>#N/A</v>
      </c>
      <c r="G135" s="8" t="str">
        <f>SUBSTITUTE(SUBSTITUTE(SUBSTITUTE(UPPER('Ismotic-Data'!H135),"  ","")," ",""),"-","")</f>
        <v>FORMATEURCAREERCENTER3</v>
      </c>
      <c r="H135" s="8" t="str">
        <f t="shared" si="7"/>
        <v>NTIC_TDM_TS-MKPE-1</v>
      </c>
      <c r="I135" s="14" t="str">
        <f>'Ismotic-Data'!E135</f>
        <v>MKPE</v>
      </c>
      <c r="J135" s="14" t="str">
        <f>VLOOKUP(L135,Cplus_Groups!$A$2:$C$53,3,FALSE)</f>
        <v>NTIC_TDM_TS</v>
      </c>
      <c r="K135" s="14"/>
      <c r="L135" s="14" t="str">
        <f>'Ismotic-Data'!B135</f>
        <v>TDM101</v>
      </c>
      <c r="M135" s="15" t="str">
        <f t="shared" si="8"/>
        <v>1</v>
      </c>
    </row>
    <row r="136" spans="1:13" x14ac:dyDescent="0.25">
      <c r="A136" s="8" t="s">
        <v>207</v>
      </c>
      <c r="B136" s="7" t="str">
        <f>'Ismotic-Data'!F136</f>
        <v>MERCREDI</v>
      </c>
      <c r="C136" s="7" t="str">
        <f>RIGHT('Ismotic-Data'!D136,2)</f>
        <v>S1</v>
      </c>
      <c r="D136" s="8"/>
      <c r="E136" s="8" t="str">
        <f t="shared" si="6"/>
        <v>TDM102-NTIC_TDM_TS_2018-2019</v>
      </c>
      <c r="F136" s="8" t="e">
        <f>VLOOKUP(G136,Convertion_NomPrénom_Mat_For!$A$2:$B$42,2,FALSE)</f>
        <v>#N/A</v>
      </c>
      <c r="G136" s="8" t="str">
        <f>SUBSTITUTE(SUBSTITUTE(SUBSTITUTE(UPPER('Ismotic-Data'!H136),"  ","")," ",""),"-","")</f>
        <v>FORMATEURCAREERCENTER2</v>
      </c>
      <c r="H136" s="8" t="str">
        <f t="shared" si="7"/>
        <v>NTIC_TDM_TS-MKPE-1</v>
      </c>
      <c r="I136" s="14" t="str">
        <f>'Ismotic-Data'!E136</f>
        <v>MKPE</v>
      </c>
      <c r="J136" s="14" t="str">
        <f>VLOOKUP(L136,Cplus_Groups!$A$2:$C$53,3,FALSE)</f>
        <v>NTIC_TDM_TS</v>
      </c>
      <c r="K136" s="14"/>
      <c r="L136" s="14" t="str">
        <f>'Ismotic-Data'!B136</f>
        <v>TDM102</v>
      </c>
      <c r="M136" s="15" t="str">
        <f t="shared" si="8"/>
        <v>1</v>
      </c>
    </row>
    <row r="137" spans="1:13" x14ac:dyDescent="0.25">
      <c r="A137" s="8" t="s">
        <v>207</v>
      </c>
      <c r="B137" s="7" t="str">
        <f>'Ismotic-Data'!F137</f>
        <v>MERCREDI</v>
      </c>
      <c r="C137" s="7" t="str">
        <f>RIGHT('Ismotic-Data'!D137,2)</f>
        <v>S1</v>
      </c>
      <c r="D137" s="8"/>
      <c r="E137" s="8" t="str">
        <f t="shared" si="6"/>
        <v>TRI101-NTIC_TRI_TS_2018-2019</v>
      </c>
      <c r="F137" s="8">
        <f>VLOOKUP(G137,Convertion_NomPrénom_Mat_For!$A$2:$B$42,2,FALSE)</f>
        <v>14041</v>
      </c>
      <c r="G137" s="8" t="str">
        <f>SUBSTITUTE(SUBSTITUTE(SUBSTITUTE(UPPER('Ismotic-Data'!H137),"  ","")," ",""),"-","")</f>
        <v>SAMADIBOUCHRA</v>
      </c>
      <c r="H137" s="8" t="str">
        <f t="shared" si="7"/>
        <v>NTIC_TRI_TS-M06-1</v>
      </c>
      <c r="I137" s="14" t="str">
        <f>'Ismotic-Data'!E137</f>
        <v>M06</v>
      </c>
      <c r="J137" s="14" t="str">
        <f>VLOOKUP(L137,Cplus_Groups!$A$2:$C$53,3,FALSE)</f>
        <v>NTIC_TRI_TS</v>
      </c>
      <c r="K137" s="14"/>
      <c r="L137" s="14" t="str">
        <f>'Ismotic-Data'!B137</f>
        <v>TRI101</v>
      </c>
      <c r="M137" s="15" t="str">
        <f t="shared" si="8"/>
        <v>1</v>
      </c>
    </row>
    <row r="138" spans="1:13" x14ac:dyDescent="0.25">
      <c r="A138" s="8" t="s">
        <v>207</v>
      </c>
      <c r="B138" s="7" t="str">
        <f>'Ismotic-Data'!F138</f>
        <v>MERCREDI</v>
      </c>
      <c r="C138" s="7" t="str">
        <f>RIGHT('Ismotic-Data'!D138,2)</f>
        <v>S1</v>
      </c>
      <c r="D138" s="8"/>
      <c r="E138" s="8" t="str">
        <f t="shared" si="6"/>
        <v>TRI102-NTIC_TRI_TS_2018-2019</v>
      </c>
      <c r="F138" s="8">
        <f>VLOOKUP(G138,Convertion_NomPrénom_Mat_For!$A$2:$B$42,2,FALSE)</f>
        <v>10854</v>
      </c>
      <c r="G138" s="8" t="str">
        <f>SUBSTITUTE(SUBSTITUTE(SUBSTITUTE(UPPER('Ismotic-Data'!H138),"  ","")," ",""),"-","")</f>
        <v>MOUMNISANAE</v>
      </c>
      <c r="H138" s="8" t="str">
        <f t="shared" si="7"/>
        <v>NTIC_TRI_TS-M08-1</v>
      </c>
      <c r="I138" s="14" t="str">
        <f>'Ismotic-Data'!E138</f>
        <v>M08</v>
      </c>
      <c r="J138" s="14" t="str">
        <f>VLOOKUP(L138,Cplus_Groups!$A$2:$C$53,3,FALSE)</f>
        <v>NTIC_TRI_TS</v>
      </c>
      <c r="K138" s="14"/>
      <c r="L138" s="14" t="str">
        <f>'Ismotic-Data'!B138</f>
        <v>TRI102</v>
      </c>
      <c r="M138" s="15" t="str">
        <f t="shared" si="8"/>
        <v>1</v>
      </c>
    </row>
    <row r="139" spans="1:13" x14ac:dyDescent="0.25">
      <c r="A139" s="8" t="s">
        <v>207</v>
      </c>
      <c r="B139" s="7" t="str">
        <f>'Ismotic-Data'!F139</f>
        <v>MERCREDI</v>
      </c>
      <c r="C139" s="7" t="str">
        <f>RIGHT('Ismotic-Data'!D139,2)</f>
        <v>S1</v>
      </c>
      <c r="D139" s="8"/>
      <c r="E139" s="8" t="str">
        <f t="shared" si="6"/>
        <v>TMSIR101-NTIC_TMSIR_T_2018-2019</v>
      </c>
      <c r="F139" s="8">
        <f>VLOOKUP(G139,Convertion_NomPrénom_Mat_For!$A$2:$B$42,2,FALSE)</f>
        <v>13553</v>
      </c>
      <c r="G139" s="8" t="str">
        <f>SUBSTITUTE(SUBSTITUTE(SUBSTITUTE(UPPER('Ismotic-Data'!H139),"  ","")," ",""),"-","")</f>
        <v>SANDIMERYEM</v>
      </c>
      <c r="H139" s="8" t="str">
        <f t="shared" si="7"/>
        <v>NTIC_TMSIR_T-M05-1</v>
      </c>
      <c r="I139" s="14" t="str">
        <f>'Ismotic-Data'!E139</f>
        <v>M05</v>
      </c>
      <c r="J139" s="14" t="str">
        <f>VLOOKUP(L139,Cplus_Groups!$A$2:$C$53,3,FALSE)</f>
        <v>NTIC_TMSIR_T</v>
      </c>
      <c r="K139" s="14"/>
      <c r="L139" s="14" t="str">
        <f>'Ismotic-Data'!B139</f>
        <v>TMSIR101</v>
      </c>
      <c r="M139" s="15" t="str">
        <f t="shared" si="8"/>
        <v>1</v>
      </c>
    </row>
    <row r="140" spans="1:13" x14ac:dyDescent="0.25">
      <c r="A140" s="8" t="s">
        <v>207</v>
      </c>
      <c r="B140" s="7" t="str">
        <f>'Ismotic-Data'!F140</f>
        <v>MERCREDI</v>
      </c>
      <c r="C140" s="7" t="str">
        <f>RIGHT('Ismotic-Data'!D140,2)</f>
        <v>S1</v>
      </c>
      <c r="D140" s="8"/>
      <c r="E140" s="8" t="str">
        <f t="shared" si="6"/>
        <v>TMSIR102-NTIC_TMSIR_T_2018-2019</v>
      </c>
      <c r="F140" s="8" t="e">
        <f>VLOOKUP(G140,Convertion_NomPrénom_Mat_For!$A$2:$B$42,2,FALSE)</f>
        <v>#N/A</v>
      </c>
      <c r="G140" s="8" t="str">
        <f>SUBSTITUTE(SUBSTITUTE(SUBSTITUTE(UPPER('Ismotic-Data'!H140),"  ","")," ",""),"-","")</f>
        <v>ELOUHABIMOUNIR</v>
      </c>
      <c r="H140" s="8" t="str">
        <f t="shared" si="7"/>
        <v>NTIC_TMSIR_T-EGT1-1</v>
      </c>
      <c r="I140" s="14" t="str">
        <f>'Ismotic-Data'!E140</f>
        <v>EGT1</v>
      </c>
      <c r="J140" s="14" t="str">
        <f>VLOOKUP(L140,Cplus_Groups!$A$2:$C$53,3,FALSE)</f>
        <v>NTIC_TMSIR_T</v>
      </c>
      <c r="K140" s="14"/>
      <c r="L140" s="14" t="str">
        <f>'Ismotic-Data'!B140</f>
        <v>TMSIR102</v>
      </c>
      <c r="M140" s="15" t="str">
        <f t="shared" si="8"/>
        <v>1</v>
      </c>
    </row>
    <row r="141" spans="1:13" x14ac:dyDescent="0.25">
      <c r="A141" s="8" t="s">
        <v>207</v>
      </c>
      <c r="B141" s="7" t="str">
        <f>'Ismotic-Data'!F141</f>
        <v>MERCREDI</v>
      </c>
      <c r="C141" s="7" t="str">
        <f>RIGHT('Ismotic-Data'!D141,2)</f>
        <v>S1</v>
      </c>
      <c r="D141" s="8"/>
      <c r="E141" s="8" t="str">
        <f t="shared" si="6"/>
        <v>TMSIR103-NTIC_TMSIR_T_2018-2019</v>
      </c>
      <c r="F141" s="8">
        <f>VLOOKUP(G141,Convertion_NomPrénom_Mat_For!$A$2:$B$42,2,FALSE)</f>
        <v>13199</v>
      </c>
      <c r="G141" s="8" t="str">
        <f>SUBSTITUTE(SUBSTITUTE(SUBSTITUTE(UPPER('Ismotic-Data'!H141),"  ","")," ",""),"-","")</f>
        <v>BADAABDERRAHIM</v>
      </c>
      <c r="H141" s="8" t="str">
        <f t="shared" si="7"/>
        <v>NTIC_TMSIR_T-M04-1</v>
      </c>
      <c r="I141" s="14" t="str">
        <f>'Ismotic-Data'!E141</f>
        <v>M04</v>
      </c>
      <c r="J141" s="14" t="str">
        <f>VLOOKUP(L141,Cplus_Groups!$A$2:$C$53,3,FALSE)</f>
        <v>NTIC_TMSIR_T</v>
      </c>
      <c r="K141" s="14"/>
      <c r="L141" s="14" t="str">
        <f>'Ismotic-Data'!B141</f>
        <v>TMSIR103</v>
      </c>
      <c r="M141" s="15" t="str">
        <f t="shared" si="8"/>
        <v>1</v>
      </c>
    </row>
    <row r="142" spans="1:13" x14ac:dyDescent="0.25">
      <c r="A142" s="8" t="s">
        <v>207</v>
      </c>
      <c r="B142" s="7" t="str">
        <f>'Ismotic-Data'!F142</f>
        <v>MERCREDI</v>
      </c>
      <c r="C142" s="7" t="str">
        <f>RIGHT('Ismotic-Data'!D142,2)</f>
        <v>S1</v>
      </c>
      <c r="D142" s="8"/>
      <c r="E142" s="8" t="e">
        <f t="shared" si="6"/>
        <v>#N/A</v>
      </c>
      <c r="F142" s="8" t="str">
        <f>VLOOKUP(G142,Convertion_NomPrénom_Mat_For!$A$2:$B$42,2,FALSE)</f>
        <v>Matricule_1</v>
      </c>
      <c r="G142" s="8" t="str">
        <f>SUBSTITUTE(SUBSTITUTE(SUBSTITUTE(UPPER('Ismotic-Data'!H142),"  ","")," ",""),"-","")</f>
        <v>HARRAKLAILA</v>
      </c>
      <c r="H142" s="8" t="e">
        <f t="shared" si="7"/>
        <v>#N/A</v>
      </c>
      <c r="I142" s="14" t="str">
        <f>'Ismotic-Data'!E142</f>
        <v>M03</v>
      </c>
      <c r="J142" s="14" t="e">
        <f>VLOOKUP(L142,Cplus_Groups!$A$2:$C$53,3,FALSE)</f>
        <v>#N/A</v>
      </c>
      <c r="K142" s="14"/>
      <c r="L142" s="14" t="str">
        <f>'Ismotic-Data'!B142</f>
        <v>MIRBP101</v>
      </c>
      <c r="M142" s="15" t="str">
        <f t="shared" si="8"/>
        <v>1</v>
      </c>
    </row>
    <row r="143" spans="1:13" x14ac:dyDescent="0.25">
      <c r="A143" s="8" t="s">
        <v>207</v>
      </c>
      <c r="B143" s="7" t="str">
        <f>'Ismotic-Data'!F143</f>
        <v>MERCREDI</v>
      </c>
      <c r="C143" s="7" t="str">
        <f>RIGHT('Ismotic-Data'!D143,2)</f>
        <v>S2</v>
      </c>
      <c r="D143" s="8"/>
      <c r="E143" s="8" t="str">
        <f t="shared" si="6"/>
        <v>TRI205-NTIC_TRI_TS_2018-2019</v>
      </c>
      <c r="F143" s="8">
        <f>VLOOKUP(G143,Convertion_NomPrénom_Mat_For!$A$2:$B$42,2,FALSE)</f>
        <v>10750</v>
      </c>
      <c r="G143" s="8" t="str">
        <f>SUBSTITUTE(SUBSTITUTE(SUBSTITUTE(UPPER('Ismotic-Data'!H143),"  ","")," ",""),"-","")</f>
        <v>RHAZOUANIABDELALI</v>
      </c>
      <c r="H143" s="8" t="str">
        <f t="shared" si="7"/>
        <v>NTIC_TRI_TS-M14-2</v>
      </c>
      <c r="I143" s="14" t="str">
        <f>'Ismotic-Data'!E143</f>
        <v>M14</v>
      </c>
      <c r="J143" s="14" t="str">
        <f>VLOOKUP(L143,Cplus_Groups!$A$2:$C$53,3,FALSE)</f>
        <v>NTIC_TRI_TS</v>
      </c>
      <c r="K143" s="14"/>
      <c r="L143" s="14" t="str">
        <f>'Ismotic-Data'!B143</f>
        <v>TRI205</v>
      </c>
      <c r="M143" s="15" t="str">
        <f t="shared" si="8"/>
        <v>2</v>
      </c>
    </row>
    <row r="144" spans="1:13" x14ac:dyDescent="0.25">
      <c r="A144" s="8" t="s">
        <v>207</v>
      </c>
      <c r="B144" s="7" t="str">
        <f>'Ismotic-Data'!F144</f>
        <v>MERCREDI</v>
      </c>
      <c r="C144" s="7" t="str">
        <f>RIGHT('Ismotic-Data'!D144,2)</f>
        <v>S2</v>
      </c>
      <c r="D144" s="8"/>
      <c r="E144" s="8" t="str">
        <f t="shared" si="6"/>
        <v>TDI204-NTIC_TDI_TS_2018-2019</v>
      </c>
      <c r="F144" s="8" t="e">
        <f>VLOOKUP(G144,Convertion_NomPrénom_Mat_For!$A$2:$B$42,2,FALSE)</f>
        <v>#N/A</v>
      </c>
      <c r="G144" s="8" t="str">
        <f>SUBSTITUTE(SUBSTITUTE(SUBSTITUTE(UPPER('Ismotic-Data'!H144),"  ","")," ",""),"-","")</f>
        <v>FORMATEURCAREERCENTER1</v>
      </c>
      <c r="H144" s="8" t="str">
        <f t="shared" si="7"/>
        <v>NTIC_TDI_TS-MKPE-2</v>
      </c>
      <c r="I144" s="14" t="str">
        <f>'Ismotic-Data'!E144</f>
        <v>MKPE</v>
      </c>
      <c r="J144" s="14" t="str">
        <f>VLOOKUP(L144,Cplus_Groups!$A$2:$C$53,3,FALSE)</f>
        <v>NTIC_TDI_TS</v>
      </c>
      <c r="K144" s="14"/>
      <c r="L144" s="14" t="str">
        <f>'Ismotic-Data'!B144</f>
        <v>TDI204</v>
      </c>
      <c r="M144" s="15" t="str">
        <f t="shared" si="8"/>
        <v>2</v>
      </c>
    </row>
    <row r="145" spans="1:13" x14ac:dyDescent="0.25">
      <c r="A145" s="8" t="s">
        <v>207</v>
      </c>
      <c r="B145" s="7" t="str">
        <f>'Ismotic-Data'!F145</f>
        <v>MERCREDI</v>
      </c>
      <c r="C145" s="7" t="str">
        <f>RIGHT('Ismotic-Data'!D145,2)</f>
        <v>S2</v>
      </c>
      <c r="D145" s="8"/>
      <c r="E145" s="8" t="str">
        <f t="shared" si="6"/>
        <v>TDI205-NTIC_TDI_TS_2018-2019</v>
      </c>
      <c r="F145" s="8" t="e">
        <f>VLOOKUP(G145,Convertion_NomPrénom_Mat_For!$A$2:$B$42,2,FALSE)</f>
        <v>#N/A</v>
      </c>
      <c r="G145" s="8" t="str">
        <f>SUBSTITUTE(SUBSTITUTE(SUBSTITUTE(UPPER('Ismotic-Data'!H145),"  ","")," ",""),"-","")</f>
        <v>ELMASOUDIABDELOUAHAB</v>
      </c>
      <c r="H145" s="8" t="str">
        <f t="shared" si="7"/>
        <v>NTIC_TDI_TS-M10-2</v>
      </c>
      <c r="I145" s="14" t="str">
        <f>'Ismotic-Data'!E145</f>
        <v>M10</v>
      </c>
      <c r="J145" s="14" t="str">
        <f>VLOOKUP(L145,Cplus_Groups!$A$2:$C$53,3,FALSE)</f>
        <v>NTIC_TDI_TS</v>
      </c>
      <c r="K145" s="14"/>
      <c r="L145" s="14" t="str">
        <f>'Ismotic-Data'!B145</f>
        <v>TDI205</v>
      </c>
      <c r="M145" s="15" t="str">
        <f t="shared" si="8"/>
        <v>2</v>
      </c>
    </row>
    <row r="146" spans="1:13" x14ac:dyDescent="0.25">
      <c r="A146" s="8" t="s">
        <v>207</v>
      </c>
      <c r="B146" s="7" t="str">
        <f>'Ismotic-Data'!F146</f>
        <v>MERCREDI</v>
      </c>
      <c r="C146" s="7" t="str">
        <f>RIGHT('Ismotic-Data'!D146,2)</f>
        <v>S2</v>
      </c>
      <c r="D146" s="8"/>
      <c r="E146" s="8" t="str">
        <f t="shared" si="6"/>
        <v>TDM201-NTIC_TDM_TS_2018-2019</v>
      </c>
      <c r="F146" s="8">
        <f>VLOOKUP(G146,Convertion_NomPrénom_Mat_For!$A$2:$B$42,2,FALSE)</f>
        <v>10777</v>
      </c>
      <c r="G146" s="8" t="str">
        <f>SUBSTITUTE(SUBSTITUTE(SUBSTITUTE(UPPER('Ismotic-Data'!H146),"  ","")," ",""),"-","")</f>
        <v>AZEGGOUARMOHAMEDKARIM</v>
      </c>
      <c r="H146" s="8" t="str">
        <f t="shared" si="7"/>
        <v>NTIC_TDM_TS-M11-2</v>
      </c>
      <c r="I146" s="14" t="str">
        <f>'Ismotic-Data'!E146</f>
        <v>M11</v>
      </c>
      <c r="J146" s="14" t="str">
        <f>VLOOKUP(L146,Cplus_Groups!$A$2:$C$53,3,FALSE)</f>
        <v>NTIC_TDM_TS</v>
      </c>
      <c r="K146" s="14"/>
      <c r="L146" s="14" t="str">
        <f>'Ismotic-Data'!B146</f>
        <v>TDM201</v>
      </c>
      <c r="M146" s="15" t="str">
        <f t="shared" si="8"/>
        <v>2</v>
      </c>
    </row>
    <row r="147" spans="1:13" x14ac:dyDescent="0.25">
      <c r="A147" s="8" t="s">
        <v>207</v>
      </c>
      <c r="B147" s="7" t="str">
        <f>'Ismotic-Data'!F147</f>
        <v>MERCREDI</v>
      </c>
      <c r="C147" s="7" t="str">
        <f>RIGHT('Ismotic-Data'!D147,2)</f>
        <v>S2</v>
      </c>
      <c r="D147" s="8"/>
      <c r="E147" s="8" t="str">
        <f t="shared" si="6"/>
        <v>TDM202-NTIC_TDM_TS_2018-2019</v>
      </c>
      <c r="F147" s="8">
        <f>VLOOKUP(G147,Convertion_NomPrénom_Mat_For!$A$2:$B$42,2,FALSE)</f>
        <v>8438</v>
      </c>
      <c r="G147" s="8" t="str">
        <f>SUBSTITUTE(SUBSTITUTE(SUBSTITUTE(UPPER('Ismotic-Data'!H147),"  ","")," ",""),"-","")</f>
        <v>ELAFIFIRACHIDA</v>
      </c>
      <c r="H147" s="8" t="str">
        <f t="shared" si="7"/>
        <v>NTIC_TDM_TS-M10-2</v>
      </c>
      <c r="I147" s="14" t="str">
        <f>'Ismotic-Data'!E147</f>
        <v>M10</v>
      </c>
      <c r="J147" s="14" t="str">
        <f>VLOOKUP(L147,Cplus_Groups!$A$2:$C$53,3,FALSE)</f>
        <v>NTIC_TDM_TS</v>
      </c>
      <c r="K147" s="14"/>
      <c r="L147" s="14" t="str">
        <f>'Ismotic-Data'!B147</f>
        <v>TDM202</v>
      </c>
      <c r="M147" s="15" t="str">
        <f t="shared" si="8"/>
        <v>2</v>
      </c>
    </row>
    <row r="148" spans="1:13" x14ac:dyDescent="0.25">
      <c r="A148" s="8" t="s">
        <v>207</v>
      </c>
      <c r="B148" s="7" t="str">
        <f>'Ismotic-Data'!F148</f>
        <v>MERCREDI</v>
      </c>
      <c r="C148" s="7" t="str">
        <f>RIGHT('Ismotic-Data'!D148,2)</f>
        <v>S2</v>
      </c>
      <c r="D148" s="8"/>
      <c r="E148" s="8" t="str">
        <f t="shared" si="6"/>
        <v>TDI103-NTIC_TDI_TS_2018-2019</v>
      </c>
      <c r="F148" s="8" t="str">
        <f>VLOOKUP(G148,Convertion_NomPrénom_Mat_For!$A$2:$B$42,2,FALSE)</f>
        <v>Matricule_1</v>
      </c>
      <c r="G148" s="8" t="str">
        <f>SUBSTITUTE(SUBSTITUTE(SUBSTITUTE(UPPER('Ismotic-Data'!H148),"  ","")," ",""),"-","")</f>
        <v>HARRAKLAILA</v>
      </c>
      <c r="H148" s="8" t="str">
        <f t="shared" si="7"/>
        <v>NTIC_TDI_TS-M04-1</v>
      </c>
      <c r="I148" s="14" t="str">
        <f>'Ismotic-Data'!E148</f>
        <v>M04</v>
      </c>
      <c r="J148" s="14" t="str">
        <f>VLOOKUP(L148,Cplus_Groups!$A$2:$C$53,3,FALSE)</f>
        <v>NTIC_TDI_TS</v>
      </c>
      <c r="K148" s="14"/>
      <c r="L148" s="14" t="str">
        <f>'Ismotic-Data'!B148</f>
        <v>TDI103</v>
      </c>
      <c r="M148" s="15" t="str">
        <f t="shared" si="8"/>
        <v>1</v>
      </c>
    </row>
    <row r="149" spans="1:13" x14ac:dyDescent="0.25">
      <c r="A149" s="8" t="s">
        <v>207</v>
      </c>
      <c r="B149" s="7" t="str">
        <f>'Ismotic-Data'!F149</f>
        <v>MERCREDI</v>
      </c>
      <c r="C149" s="7" t="str">
        <f>RIGHT('Ismotic-Data'!D149,2)</f>
        <v>S2</v>
      </c>
      <c r="D149" s="8"/>
      <c r="E149" s="8" t="str">
        <f t="shared" si="6"/>
        <v>TDI104-NTIC_TDI_TS_2018-2019</v>
      </c>
      <c r="F149" s="8" t="e">
        <f>VLOOKUP(G149,Convertion_NomPrénom_Mat_For!$A$2:$B$42,2,FALSE)</f>
        <v>#N/A</v>
      </c>
      <c r="G149" s="8" t="str">
        <f>SUBSTITUTE(SUBSTITUTE(SUBSTITUTE(UPPER('Ismotic-Data'!H149),"  ","")," ",""),"-","")</f>
        <v>ELKHALOUIFIRDAWS</v>
      </c>
      <c r="H149" s="8" t="str">
        <f t="shared" si="7"/>
        <v>NTIC_TDI_TS-EGTS2-1</v>
      </c>
      <c r="I149" s="14" t="str">
        <f>'Ismotic-Data'!E149</f>
        <v>EGTS2</v>
      </c>
      <c r="J149" s="14" t="str">
        <f>VLOOKUP(L149,Cplus_Groups!$A$2:$C$53,3,FALSE)</f>
        <v>NTIC_TDI_TS</v>
      </c>
      <c r="K149" s="14"/>
      <c r="L149" s="14" t="str">
        <f>'Ismotic-Data'!B149</f>
        <v>TDI104</v>
      </c>
      <c r="M149" s="15" t="str">
        <f t="shared" si="8"/>
        <v>1</v>
      </c>
    </row>
    <row r="150" spans="1:13" x14ac:dyDescent="0.25">
      <c r="A150" s="8" t="s">
        <v>207</v>
      </c>
      <c r="B150" s="7" t="str">
        <f>'Ismotic-Data'!F150</f>
        <v>MERCREDI</v>
      </c>
      <c r="C150" s="7" t="str">
        <f>RIGHT('Ismotic-Data'!D150,2)</f>
        <v>S2</v>
      </c>
      <c r="D150" s="8"/>
      <c r="E150" s="8" t="str">
        <f t="shared" si="6"/>
        <v>TDI106-NTIC_TDI_TS_2018-2019</v>
      </c>
      <c r="F150" s="8">
        <f>VLOOKUP(G150,Convertion_NomPrénom_Mat_For!$A$2:$B$42,2,FALSE)</f>
        <v>10148</v>
      </c>
      <c r="G150" s="8" t="str">
        <f>SUBSTITUTE(SUBSTITUTE(SUBSTITUTE(UPPER('Ismotic-Data'!H150),"  ","")," ",""),"-","")</f>
        <v>ELBEGGARMERIEM</v>
      </c>
      <c r="H150" s="8" t="str">
        <f t="shared" si="7"/>
        <v>NTIC_TDI_TS-M03-1</v>
      </c>
      <c r="I150" s="14" t="str">
        <f>'Ismotic-Data'!E150</f>
        <v>M03</v>
      </c>
      <c r="J150" s="14" t="str">
        <f>VLOOKUP(L150,Cplus_Groups!$A$2:$C$53,3,FALSE)</f>
        <v>NTIC_TDI_TS</v>
      </c>
      <c r="K150" s="14"/>
      <c r="L150" s="14" t="str">
        <f>'Ismotic-Data'!B150</f>
        <v>TDI106</v>
      </c>
      <c r="M150" s="15" t="str">
        <f t="shared" si="8"/>
        <v>1</v>
      </c>
    </row>
    <row r="151" spans="1:13" x14ac:dyDescent="0.25">
      <c r="A151" s="8" t="s">
        <v>207</v>
      </c>
      <c r="B151" s="7" t="str">
        <f>'Ismotic-Data'!F151</f>
        <v>MERCREDI</v>
      </c>
      <c r="C151" s="7" t="str">
        <f>RIGHT('Ismotic-Data'!D151,2)</f>
        <v>S2</v>
      </c>
      <c r="D151" s="8"/>
      <c r="E151" s="8" t="str">
        <f t="shared" si="6"/>
        <v>TDM101-NTIC_TDM_TS_2018-2019</v>
      </c>
      <c r="F151" s="8" t="e">
        <f>VLOOKUP(G151,Convertion_NomPrénom_Mat_For!$A$2:$B$42,2,FALSE)</f>
        <v>#N/A</v>
      </c>
      <c r="G151" s="8" t="str">
        <f>SUBSTITUTE(SUBSTITUTE(SUBSTITUTE(UPPER('Ismotic-Data'!H151),"  ","")," ",""),"-","")</f>
        <v>FORMATEURCAREERCENTER3</v>
      </c>
      <c r="H151" s="8" t="str">
        <f t="shared" si="7"/>
        <v>NTIC_TDM_TS-MKPE-1</v>
      </c>
      <c r="I151" s="14" t="str">
        <f>'Ismotic-Data'!E151</f>
        <v>MKPE</v>
      </c>
      <c r="J151" s="14" t="str">
        <f>VLOOKUP(L151,Cplus_Groups!$A$2:$C$53,3,FALSE)</f>
        <v>NTIC_TDM_TS</v>
      </c>
      <c r="K151" s="14"/>
      <c r="L151" s="14" t="str">
        <f>'Ismotic-Data'!B151</f>
        <v>TDM101</v>
      </c>
      <c r="M151" s="15" t="str">
        <f t="shared" si="8"/>
        <v>1</v>
      </c>
    </row>
    <row r="152" spans="1:13" x14ac:dyDescent="0.25">
      <c r="A152" s="8" t="s">
        <v>207</v>
      </c>
      <c r="B152" s="7" t="str">
        <f>'Ismotic-Data'!F152</f>
        <v>MERCREDI</v>
      </c>
      <c r="C152" s="7" t="str">
        <f>RIGHT('Ismotic-Data'!D152,2)</f>
        <v>S2</v>
      </c>
      <c r="D152" s="8"/>
      <c r="E152" s="8" t="str">
        <f t="shared" si="6"/>
        <v>TDM102-NTIC_TDM_TS_2018-2019</v>
      </c>
      <c r="F152" s="8" t="e">
        <f>VLOOKUP(G152,Convertion_NomPrénom_Mat_For!$A$2:$B$42,2,FALSE)</f>
        <v>#N/A</v>
      </c>
      <c r="G152" s="8" t="str">
        <f>SUBSTITUTE(SUBSTITUTE(SUBSTITUTE(UPPER('Ismotic-Data'!H152),"  ","")," ",""),"-","")</f>
        <v>FORMATEURCAREERCENTER2</v>
      </c>
      <c r="H152" s="8" t="str">
        <f t="shared" si="7"/>
        <v>NTIC_TDM_TS-MKPE-1</v>
      </c>
      <c r="I152" s="14" t="str">
        <f>'Ismotic-Data'!E152</f>
        <v>MKPE</v>
      </c>
      <c r="J152" s="14" t="str">
        <f>VLOOKUP(L152,Cplus_Groups!$A$2:$C$53,3,FALSE)</f>
        <v>NTIC_TDM_TS</v>
      </c>
      <c r="K152" s="14"/>
      <c r="L152" s="14" t="str">
        <f>'Ismotic-Data'!B152</f>
        <v>TDM102</v>
      </c>
      <c r="M152" s="15" t="str">
        <f t="shared" si="8"/>
        <v>1</v>
      </c>
    </row>
    <row r="153" spans="1:13" x14ac:dyDescent="0.25">
      <c r="A153" s="8" t="s">
        <v>207</v>
      </c>
      <c r="B153" s="7" t="str">
        <f>'Ismotic-Data'!F153</f>
        <v>MERCREDI</v>
      </c>
      <c r="C153" s="7" t="str">
        <f>RIGHT('Ismotic-Data'!D153,2)</f>
        <v>S2</v>
      </c>
      <c r="D153" s="8"/>
      <c r="E153" s="8" t="str">
        <f t="shared" si="6"/>
        <v>TRI101-NTIC_TRI_TS_2018-2019</v>
      </c>
      <c r="F153" s="8">
        <f>VLOOKUP(G153,Convertion_NomPrénom_Mat_For!$A$2:$B$42,2,FALSE)</f>
        <v>10854</v>
      </c>
      <c r="G153" s="8" t="str">
        <f>SUBSTITUTE(SUBSTITUTE(SUBSTITUTE(UPPER('Ismotic-Data'!H153),"  ","")," ",""),"-","")</f>
        <v>MOUMNISANAE</v>
      </c>
      <c r="H153" s="8" t="str">
        <f t="shared" si="7"/>
        <v>NTIC_TRI_TS-M07-1</v>
      </c>
      <c r="I153" s="14" t="str">
        <f>'Ismotic-Data'!E153</f>
        <v>M07</v>
      </c>
      <c r="J153" s="14" t="str">
        <f>VLOOKUP(L153,Cplus_Groups!$A$2:$C$53,3,FALSE)</f>
        <v>NTIC_TRI_TS</v>
      </c>
      <c r="K153" s="14"/>
      <c r="L153" s="14" t="str">
        <f>'Ismotic-Data'!B153</f>
        <v>TRI101</v>
      </c>
      <c r="M153" s="15" t="str">
        <f t="shared" si="8"/>
        <v>1</v>
      </c>
    </row>
    <row r="154" spans="1:13" x14ac:dyDescent="0.25">
      <c r="A154" s="8" t="s">
        <v>207</v>
      </c>
      <c r="B154" s="7" t="str">
        <f>'Ismotic-Data'!F154</f>
        <v>MERCREDI</v>
      </c>
      <c r="C154" s="7" t="str">
        <f>RIGHT('Ismotic-Data'!D154,2)</f>
        <v>S2</v>
      </c>
      <c r="D154" s="8"/>
      <c r="E154" s="8" t="str">
        <f t="shared" si="6"/>
        <v>TRI102-NTIC_TRI_TS_2018-2019</v>
      </c>
      <c r="F154" s="8" t="e">
        <f>VLOOKUP(G154,Convertion_NomPrénom_Mat_For!$A$2:$B$42,2,FALSE)</f>
        <v>#N/A</v>
      </c>
      <c r="G154" s="8" t="str">
        <f>SUBSTITUTE(SUBSTITUTE(SUBSTITUTE(UPPER('Ismotic-Data'!H154),"  ","")," ",""),"-","")</f>
        <v>ELOUHABIMOUNIR</v>
      </c>
      <c r="H154" s="8" t="str">
        <f t="shared" si="7"/>
        <v>NTIC_TRI_TS-EGT1-1</v>
      </c>
      <c r="I154" s="14" t="str">
        <f>'Ismotic-Data'!E154</f>
        <v>EGT1</v>
      </c>
      <c r="J154" s="14" t="str">
        <f>VLOOKUP(L154,Cplus_Groups!$A$2:$C$53,3,FALSE)</f>
        <v>NTIC_TRI_TS</v>
      </c>
      <c r="K154" s="14"/>
      <c r="L154" s="14" t="str">
        <f>'Ismotic-Data'!B154</f>
        <v>TRI102</v>
      </c>
      <c r="M154" s="15" t="str">
        <f t="shared" si="8"/>
        <v>1</v>
      </c>
    </row>
    <row r="155" spans="1:13" x14ac:dyDescent="0.25">
      <c r="A155" s="8" t="s">
        <v>207</v>
      </c>
      <c r="B155" s="7" t="str">
        <f>'Ismotic-Data'!F155</f>
        <v>MERCREDI</v>
      </c>
      <c r="C155" s="7" t="str">
        <f>RIGHT('Ismotic-Data'!D155,2)</f>
        <v>S2</v>
      </c>
      <c r="D155" s="8"/>
      <c r="E155" s="8" t="str">
        <f t="shared" si="6"/>
        <v>TRI103-NTIC_TRI_TS_2018-2019</v>
      </c>
      <c r="F155" s="8">
        <f>VLOOKUP(G155,Convertion_NomPrénom_Mat_For!$A$2:$B$42,2,FALSE)</f>
        <v>11272</v>
      </c>
      <c r="G155" s="8" t="str">
        <f>SUBSTITUTE(SUBSTITUTE(SUBSTITUTE(UPPER('Ismotic-Data'!H155),"  ","")," ",""),"-","")</f>
        <v>HAJJAJJIHANE</v>
      </c>
      <c r="H155" s="8" t="str">
        <f t="shared" si="7"/>
        <v>NTIC_TRI_TS-M08-1</v>
      </c>
      <c r="I155" s="14" t="str">
        <f>'Ismotic-Data'!E155</f>
        <v>M08</v>
      </c>
      <c r="J155" s="14" t="str">
        <f>VLOOKUP(L155,Cplus_Groups!$A$2:$C$53,3,FALSE)</f>
        <v>NTIC_TRI_TS</v>
      </c>
      <c r="K155" s="14"/>
      <c r="L155" s="14" t="str">
        <f>'Ismotic-Data'!B155</f>
        <v>TRI103</v>
      </c>
      <c r="M155" s="15" t="str">
        <f t="shared" si="8"/>
        <v>1</v>
      </c>
    </row>
    <row r="156" spans="1:13" x14ac:dyDescent="0.25">
      <c r="A156" s="8" t="s">
        <v>207</v>
      </c>
      <c r="B156" s="7" t="str">
        <f>'Ismotic-Data'!F156</f>
        <v>MERCREDI</v>
      </c>
      <c r="C156" s="7" t="str">
        <f>RIGHT('Ismotic-Data'!D156,2)</f>
        <v>S2</v>
      </c>
      <c r="D156" s="8"/>
      <c r="E156" s="8" t="str">
        <f t="shared" si="6"/>
        <v>TMSIR101-NTIC_TMSIR_T_2018-2019</v>
      </c>
      <c r="F156" s="8">
        <f>VLOOKUP(G156,Convertion_NomPrénom_Mat_For!$A$2:$B$42,2,FALSE)</f>
        <v>14041</v>
      </c>
      <c r="G156" s="8" t="str">
        <f>SUBSTITUTE(SUBSTITUTE(SUBSTITUTE(UPPER('Ismotic-Data'!H156),"  ","")," ",""),"-","")</f>
        <v>SAMADIBOUCHRA</v>
      </c>
      <c r="H156" s="8" t="str">
        <f t="shared" si="7"/>
        <v>NTIC_TMSIR_T-M07-1</v>
      </c>
      <c r="I156" s="14" t="str">
        <f>'Ismotic-Data'!E156</f>
        <v>M07</v>
      </c>
      <c r="J156" s="14" t="str">
        <f>VLOOKUP(L156,Cplus_Groups!$A$2:$C$53,3,FALSE)</f>
        <v>NTIC_TMSIR_T</v>
      </c>
      <c r="K156" s="14"/>
      <c r="L156" s="14" t="str">
        <f>'Ismotic-Data'!B156</f>
        <v>TMSIR101</v>
      </c>
      <c r="M156" s="15" t="str">
        <f t="shared" si="8"/>
        <v>1</v>
      </c>
    </row>
    <row r="157" spans="1:13" x14ac:dyDescent="0.25">
      <c r="A157" s="8" t="s">
        <v>207</v>
      </c>
      <c r="B157" s="7" t="str">
        <f>'Ismotic-Data'!F157</f>
        <v>MERCREDI</v>
      </c>
      <c r="C157" s="7" t="str">
        <f>RIGHT('Ismotic-Data'!D157,2)</f>
        <v>S2</v>
      </c>
      <c r="D157" s="8"/>
      <c r="E157" s="8" t="str">
        <f t="shared" si="6"/>
        <v>TMSIR102-NTIC_TMSIR_T_2018-2019</v>
      </c>
      <c r="F157" s="8">
        <f>VLOOKUP(G157,Convertion_NomPrénom_Mat_For!$A$2:$B$42,2,FALSE)</f>
        <v>13553</v>
      </c>
      <c r="G157" s="8" t="str">
        <f>SUBSTITUTE(SUBSTITUTE(SUBSTITUTE(UPPER('Ismotic-Data'!H157),"  ","")," ",""),"-","")</f>
        <v>SANDIMERYEM</v>
      </c>
      <c r="H157" s="8" t="str">
        <f t="shared" si="7"/>
        <v>NTIC_TMSIR_T-M07-1</v>
      </c>
      <c r="I157" s="14" t="str">
        <f>'Ismotic-Data'!E157</f>
        <v>M07</v>
      </c>
      <c r="J157" s="14" t="str">
        <f>VLOOKUP(L157,Cplus_Groups!$A$2:$C$53,3,FALSE)</f>
        <v>NTIC_TMSIR_T</v>
      </c>
      <c r="K157" s="14"/>
      <c r="L157" s="14" t="str">
        <f>'Ismotic-Data'!B157</f>
        <v>TMSIR102</v>
      </c>
      <c r="M157" s="15" t="str">
        <f t="shared" si="8"/>
        <v>1</v>
      </c>
    </row>
    <row r="158" spans="1:13" x14ac:dyDescent="0.25">
      <c r="A158" s="8" t="s">
        <v>207</v>
      </c>
      <c r="B158" s="7" t="str">
        <f>'Ismotic-Data'!F158</f>
        <v>MERCREDI</v>
      </c>
      <c r="C158" s="7" t="str">
        <f>RIGHT('Ismotic-Data'!D158,2)</f>
        <v>S2</v>
      </c>
      <c r="D158" s="8"/>
      <c r="E158" s="8" t="e">
        <f t="shared" si="6"/>
        <v>#N/A</v>
      </c>
      <c r="F158" s="8">
        <f>VLOOKUP(G158,Convertion_NomPrénom_Mat_For!$A$2:$B$42,2,FALSE)</f>
        <v>13199</v>
      </c>
      <c r="G158" s="8" t="str">
        <f>SUBSTITUTE(SUBSTITUTE(SUBSTITUTE(UPPER('Ismotic-Data'!H158),"  ","")," ",""),"-","")</f>
        <v>BADAABDERRAHIM</v>
      </c>
      <c r="H158" s="8" t="e">
        <f t="shared" si="7"/>
        <v>#N/A</v>
      </c>
      <c r="I158" s="14" t="str">
        <f>'Ismotic-Data'!E158</f>
        <v>M08</v>
      </c>
      <c r="J158" s="14" t="e">
        <f>VLOOKUP(L158,Cplus_Groups!$A$2:$C$53,3,FALSE)</f>
        <v>#N/A</v>
      </c>
      <c r="K158" s="14"/>
      <c r="L158" s="14" t="str">
        <f>'Ismotic-Data'!B158</f>
        <v>MIRBP101</v>
      </c>
      <c r="M158" s="15" t="str">
        <f t="shared" si="8"/>
        <v>1</v>
      </c>
    </row>
    <row r="159" spans="1:13" x14ac:dyDescent="0.25">
      <c r="A159" s="8" t="s">
        <v>207</v>
      </c>
      <c r="B159" s="7" t="str">
        <f>'Ismotic-Data'!F159</f>
        <v>MERCREDI</v>
      </c>
      <c r="C159" s="7" t="str">
        <f>RIGHT('Ismotic-Data'!D159,2)</f>
        <v>S2</v>
      </c>
      <c r="D159" s="8"/>
      <c r="E159" s="8" t="str">
        <f t="shared" si="6"/>
        <v>INFO101-AG_INFO_TS_2018-2019</v>
      </c>
      <c r="F159" s="8">
        <f>VLOOKUP(G159,Convertion_NomPrénom_Mat_For!$A$2:$B$42,2,FALSE)</f>
        <v>9435</v>
      </c>
      <c r="G159" s="8" t="str">
        <f>SUBSTITUTE(SUBSTITUTE(SUBSTITUTE(UPPER('Ismotic-Data'!H159),"  ","")," ",""),"-","")</f>
        <v>RIADAMAL</v>
      </c>
      <c r="H159" s="8" t="str">
        <f t="shared" si="7"/>
        <v>AG_INFO_TS-M02-1</v>
      </c>
      <c r="I159" s="14" t="str">
        <f>'Ismotic-Data'!E159</f>
        <v>M02</v>
      </c>
      <c r="J159" s="14" t="str">
        <f>VLOOKUP(L159,Cplus_Groups!$A$2:$C$53,3,FALSE)</f>
        <v>AG_INFO_TS</v>
      </c>
      <c r="K159" s="14"/>
      <c r="L159" s="14" t="str">
        <f>'Ismotic-Data'!B159</f>
        <v>INFO101</v>
      </c>
      <c r="M159" s="15" t="str">
        <f t="shared" si="8"/>
        <v>1</v>
      </c>
    </row>
    <row r="160" spans="1:13" x14ac:dyDescent="0.25">
      <c r="A160" s="8" t="s">
        <v>207</v>
      </c>
      <c r="B160" s="7" t="str">
        <f>'Ismotic-Data'!F160</f>
        <v>MERCREDI</v>
      </c>
      <c r="C160" s="7" t="str">
        <f>RIGHT('Ismotic-Data'!D160,2)</f>
        <v>S3</v>
      </c>
      <c r="D160" s="8"/>
      <c r="E160" s="8" t="str">
        <f t="shared" si="6"/>
        <v>TRI202-NTIC_TRI_TS_2018-2019</v>
      </c>
      <c r="F160" s="8">
        <f>VLOOKUP(G160,Convertion_NomPrénom_Mat_For!$A$2:$B$42,2,FALSE)</f>
        <v>13716</v>
      </c>
      <c r="G160" s="8" t="str">
        <f>SUBSTITUTE(SUBSTITUTE(SUBSTITUTE(UPPER('Ismotic-Data'!H160),"  ","")," ",""),"-","")</f>
        <v>BOUYBANINANASS</v>
      </c>
      <c r="H160" s="8" t="str">
        <f t="shared" si="7"/>
        <v>NTIC_TRI_TS-M13-2</v>
      </c>
      <c r="I160" s="14" t="str">
        <f>'Ismotic-Data'!E160</f>
        <v>M13</v>
      </c>
      <c r="J160" s="14" t="str">
        <f>VLOOKUP(L160,Cplus_Groups!$A$2:$C$53,3,FALSE)</f>
        <v>NTIC_TRI_TS</v>
      </c>
      <c r="K160" s="14"/>
      <c r="L160" s="14" t="str">
        <f>'Ismotic-Data'!B160</f>
        <v>TRI202</v>
      </c>
      <c r="M160" s="15" t="str">
        <f t="shared" si="8"/>
        <v>2</v>
      </c>
    </row>
    <row r="161" spans="1:13" x14ac:dyDescent="0.25">
      <c r="A161" s="8" t="s">
        <v>207</v>
      </c>
      <c r="B161" s="7" t="str">
        <f>'Ismotic-Data'!F161</f>
        <v>MERCREDI</v>
      </c>
      <c r="C161" s="7" t="str">
        <f>RIGHT('Ismotic-Data'!D161,2)</f>
        <v>S3</v>
      </c>
      <c r="D161" s="8"/>
      <c r="E161" s="8" t="str">
        <f t="shared" si="6"/>
        <v>TRI205-NTIC_TRI_TS_2018-2019</v>
      </c>
      <c r="F161" s="8">
        <f>VLOOKUP(G161,Convertion_NomPrénom_Mat_For!$A$2:$B$42,2,FALSE)</f>
        <v>10849</v>
      </c>
      <c r="G161" s="8" t="str">
        <f>SUBSTITUTE(SUBSTITUTE(SUBSTITUTE(UPPER('Ismotic-Data'!H161),"  ","")," ",""),"-","")</f>
        <v>AZIZIYOUSSEF</v>
      </c>
      <c r="H161" s="8" t="str">
        <f t="shared" si="7"/>
        <v>NTIC_TRI_TS-M15-2</v>
      </c>
      <c r="I161" s="14" t="str">
        <f>'Ismotic-Data'!E161</f>
        <v>M15</v>
      </c>
      <c r="J161" s="14" t="str">
        <f>VLOOKUP(L161,Cplus_Groups!$A$2:$C$53,3,FALSE)</f>
        <v>NTIC_TRI_TS</v>
      </c>
      <c r="K161" s="14"/>
      <c r="L161" s="14" t="str">
        <f>'Ismotic-Data'!B161</f>
        <v>TRI205</v>
      </c>
      <c r="M161" s="15" t="str">
        <f t="shared" si="8"/>
        <v>2</v>
      </c>
    </row>
    <row r="162" spans="1:13" x14ac:dyDescent="0.25">
      <c r="A162" s="8" t="s">
        <v>207</v>
      </c>
      <c r="B162" s="7" t="str">
        <f>'Ismotic-Data'!F162</f>
        <v>MERCREDI</v>
      </c>
      <c r="C162" s="7" t="str">
        <f>RIGHT('Ismotic-Data'!D162,2)</f>
        <v>S3</v>
      </c>
      <c r="D162" s="8"/>
      <c r="E162" s="8" t="str">
        <f t="shared" si="6"/>
        <v>TDI201-NTIC_TDI_TS_2018-2019</v>
      </c>
      <c r="F162" s="8">
        <f>VLOOKUP(G162,Convertion_NomPrénom_Mat_For!$A$2:$B$42,2,FALSE)</f>
        <v>10191</v>
      </c>
      <c r="G162" s="8" t="str">
        <f>SUBSTITUTE(SUBSTITUTE(SUBSTITUTE(UPPER('Ismotic-Data'!H162),"  ","")," ",""),"-","")</f>
        <v>ALILOUSAAD</v>
      </c>
      <c r="H162" s="8" t="str">
        <f t="shared" si="7"/>
        <v>NTIC_TDI_TS-M10-2</v>
      </c>
      <c r="I162" s="14" t="str">
        <f>'Ismotic-Data'!E162</f>
        <v>M10</v>
      </c>
      <c r="J162" s="14" t="str">
        <f>VLOOKUP(L162,Cplus_Groups!$A$2:$C$53,3,FALSE)</f>
        <v>NTIC_TDI_TS</v>
      </c>
      <c r="K162" s="14"/>
      <c r="L162" s="14" t="str">
        <f>'Ismotic-Data'!B162</f>
        <v>TDI201</v>
      </c>
      <c r="M162" s="15" t="str">
        <f t="shared" si="8"/>
        <v>2</v>
      </c>
    </row>
    <row r="163" spans="1:13" x14ac:dyDescent="0.25">
      <c r="A163" s="8" t="s">
        <v>207</v>
      </c>
      <c r="B163" s="7" t="str">
        <f>'Ismotic-Data'!F163</f>
        <v>MERCREDI</v>
      </c>
      <c r="C163" s="7" t="str">
        <f>RIGHT('Ismotic-Data'!D163,2)</f>
        <v>S3</v>
      </c>
      <c r="D163" s="8"/>
      <c r="E163" s="8" t="str">
        <f t="shared" si="6"/>
        <v>TDI204-NTIC_TDI_TS_2018-2019</v>
      </c>
      <c r="F163" s="8" t="e">
        <f>VLOOKUP(G163,Convertion_NomPrénom_Mat_For!$A$2:$B$42,2,FALSE)</f>
        <v>#N/A</v>
      </c>
      <c r="G163" s="8" t="str">
        <f>SUBSTITUTE(SUBSTITUTE(SUBSTITUTE(UPPER('Ismotic-Data'!H163),"  ","")," ",""),"-","")</f>
        <v>FORMATEURCAREERCENTER1</v>
      </c>
      <c r="H163" s="8" t="str">
        <f t="shared" si="7"/>
        <v>NTIC_TDI_TS-MKPE-2</v>
      </c>
      <c r="I163" s="14" t="str">
        <f>'Ismotic-Data'!E163</f>
        <v>MKPE</v>
      </c>
      <c r="J163" s="14" t="str">
        <f>VLOOKUP(L163,Cplus_Groups!$A$2:$C$53,3,FALSE)</f>
        <v>NTIC_TDI_TS</v>
      </c>
      <c r="K163" s="14"/>
      <c r="L163" s="14" t="str">
        <f>'Ismotic-Data'!B163</f>
        <v>TDI204</v>
      </c>
      <c r="M163" s="15" t="str">
        <f t="shared" si="8"/>
        <v>2</v>
      </c>
    </row>
    <row r="164" spans="1:13" x14ac:dyDescent="0.25">
      <c r="A164" s="8" t="s">
        <v>207</v>
      </c>
      <c r="B164" s="7" t="str">
        <f>'Ismotic-Data'!F164</f>
        <v>MERCREDI</v>
      </c>
      <c r="C164" s="7" t="str">
        <f>RIGHT('Ismotic-Data'!D164,2)</f>
        <v>S3</v>
      </c>
      <c r="D164" s="8"/>
      <c r="E164" s="8" t="str">
        <f t="shared" si="6"/>
        <v>TDI205-NTIC_TDI_TS_2018-2019</v>
      </c>
      <c r="F164" s="8">
        <f>VLOOKUP(G164,Convertion_NomPrénom_Mat_For!$A$2:$B$42,2,FALSE)</f>
        <v>13566</v>
      </c>
      <c r="G164" s="8" t="str">
        <f>SUBSTITUTE(SUBSTITUTE(SUBSTITUTE(UPPER('Ismotic-Data'!H164),"  ","")," ",""),"-","")</f>
        <v>ELAKELBOUCHRA</v>
      </c>
      <c r="H164" s="8" t="str">
        <f t="shared" si="7"/>
        <v>NTIC_TDI_TS-M12-2</v>
      </c>
      <c r="I164" s="14" t="str">
        <f>'Ismotic-Data'!E164</f>
        <v>M12</v>
      </c>
      <c r="J164" s="14" t="str">
        <f>VLOOKUP(L164,Cplus_Groups!$A$2:$C$53,3,FALSE)</f>
        <v>NTIC_TDI_TS</v>
      </c>
      <c r="K164" s="14"/>
      <c r="L164" s="14" t="str">
        <f>'Ismotic-Data'!B164</f>
        <v>TDI205</v>
      </c>
      <c r="M164" s="15" t="str">
        <f t="shared" si="8"/>
        <v>2</v>
      </c>
    </row>
    <row r="165" spans="1:13" x14ac:dyDescent="0.25">
      <c r="A165" s="8" t="s">
        <v>207</v>
      </c>
      <c r="B165" s="7" t="str">
        <f>'Ismotic-Data'!F165</f>
        <v>MERCREDI</v>
      </c>
      <c r="C165" s="7" t="str">
        <f>RIGHT('Ismotic-Data'!D165,2)</f>
        <v>S3</v>
      </c>
      <c r="D165" s="8"/>
      <c r="E165" s="8" t="str">
        <f t="shared" si="6"/>
        <v>TDI104-NTIC_TDI_TS_2018-2019</v>
      </c>
      <c r="F165" s="8">
        <f>VLOOKUP(G165,Convertion_NomPrénom_Mat_For!$A$2:$B$42,2,FALSE)</f>
        <v>11223</v>
      </c>
      <c r="G165" s="8" t="str">
        <f>SUBSTITUTE(SUBSTITUTE(SUBSTITUTE(UPPER('Ismotic-Data'!H165),"  ","")," ",""),"-","")</f>
        <v>ELFAQUIHLOUBNA</v>
      </c>
      <c r="H165" s="8" t="str">
        <f t="shared" si="7"/>
        <v>NTIC_TDI_TS-M06-1</v>
      </c>
      <c r="I165" s="14" t="str">
        <f>'Ismotic-Data'!E165</f>
        <v>M06</v>
      </c>
      <c r="J165" s="14" t="str">
        <f>VLOOKUP(L165,Cplus_Groups!$A$2:$C$53,3,FALSE)</f>
        <v>NTIC_TDI_TS</v>
      </c>
      <c r="K165" s="14"/>
      <c r="L165" s="14" t="str">
        <f>'Ismotic-Data'!B165</f>
        <v>TDI104</v>
      </c>
      <c r="M165" s="15" t="str">
        <f t="shared" si="8"/>
        <v>1</v>
      </c>
    </row>
    <row r="166" spans="1:13" x14ac:dyDescent="0.25">
      <c r="A166" s="8" t="s">
        <v>207</v>
      </c>
      <c r="B166" s="7" t="str">
        <f>'Ismotic-Data'!F166</f>
        <v>MERCREDI</v>
      </c>
      <c r="C166" s="7" t="str">
        <f>RIGHT('Ismotic-Data'!D166,2)</f>
        <v>S3</v>
      </c>
      <c r="D166" s="8"/>
      <c r="E166" s="8" t="str">
        <f t="shared" si="6"/>
        <v>TDI106-NTIC_TDI_TS_2018-2019</v>
      </c>
      <c r="F166" s="8" t="e">
        <f>VLOOKUP(G166,Convertion_NomPrénom_Mat_For!$A$2:$B$42,2,FALSE)</f>
        <v>#N/A</v>
      </c>
      <c r="G166" s="8" t="str">
        <f>SUBSTITUTE(SUBSTITUTE(SUBSTITUTE(UPPER('Ismotic-Data'!H166),"  ","")," ",""),"-","")</f>
        <v>ELGUEDALIOTHMANE</v>
      </c>
      <c r="H166" s="8" t="str">
        <f t="shared" si="7"/>
        <v>NTIC_TDI_TS-EGTS3-1</v>
      </c>
      <c r="I166" s="14" t="str">
        <f>'Ismotic-Data'!E166</f>
        <v>EGTS3</v>
      </c>
      <c r="J166" s="14" t="str">
        <f>VLOOKUP(L166,Cplus_Groups!$A$2:$C$53,3,FALSE)</f>
        <v>NTIC_TDI_TS</v>
      </c>
      <c r="K166" s="14"/>
      <c r="L166" s="14" t="str">
        <f>'Ismotic-Data'!B166</f>
        <v>TDI106</v>
      </c>
      <c r="M166" s="15" t="str">
        <f t="shared" si="8"/>
        <v>1</v>
      </c>
    </row>
    <row r="167" spans="1:13" x14ac:dyDescent="0.25">
      <c r="A167" s="8" t="s">
        <v>207</v>
      </c>
      <c r="B167" s="7" t="str">
        <f>'Ismotic-Data'!F167</f>
        <v>MERCREDI</v>
      </c>
      <c r="C167" s="7" t="str">
        <f>RIGHT('Ismotic-Data'!D167,2)</f>
        <v>S3</v>
      </c>
      <c r="D167" s="8"/>
      <c r="E167" s="8" t="str">
        <f t="shared" si="6"/>
        <v>TDM101-NTIC_TDM_TS_2018-2019</v>
      </c>
      <c r="F167" s="8" t="e">
        <f>VLOOKUP(G167,Convertion_NomPrénom_Mat_For!$A$2:$B$42,2,FALSE)</f>
        <v>#N/A</v>
      </c>
      <c r="G167" s="8" t="str">
        <f>SUBSTITUTE(SUBSTITUTE(SUBSTITUTE(UPPER('Ismotic-Data'!H167),"  ","")," ",""),"-","")</f>
        <v>FORMATEURCAREERCENTER3</v>
      </c>
      <c r="H167" s="8" t="str">
        <f t="shared" si="7"/>
        <v>NTIC_TDM_TS-MKPE-1</v>
      </c>
      <c r="I167" s="14" t="str">
        <f>'Ismotic-Data'!E167</f>
        <v>MKPE</v>
      </c>
      <c r="J167" s="14" t="str">
        <f>VLOOKUP(L167,Cplus_Groups!$A$2:$C$53,3,FALSE)</f>
        <v>NTIC_TDM_TS</v>
      </c>
      <c r="K167" s="14"/>
      <c r="L167" s="14" t="str">
        <f>'Ismotic-Data'!B167</f>
        <v>TDM101</v>
      </c>
      <c r="M167" s="15" t="str">
        <f t="shared" si="8"/>
        <v>1</v>
      </c>
    </row>
    <row r="168" spans="1:13" x14ac:dyDescent="0.25">
      <c r="A168" s="8" t="s">
        <v>207</v>
      </c>
      <c r="B168" s="7" t="str">
        <f>'Ismotic-Data'!F168</f>
        <v>MERCREDI</v>
      </c>
      <c r="C168" s="7" t="str">
        <f>RIGHT('Ismotic-Data'!D168,2)</f>
        <v>S3</v>
      </c>
      <c r="D168" s="8"/>
      <c r="E168" s="8" t="str">
        <f t="shared" si="6"/>
        <v>TDM102-NTIC_TDM_TS_2018-2019</v>
      </c>
      <c r="F168" s="8" t="e">
        <f>VLOOKUP(G168,Convertion_NomPrénom_Mat_For!$A$2:$B$42,2,FALSE)</f>
        <v>#N/A</v>
      </c>
      <c r="G168" s="8" t="str">
        <f>SUBSTITUTE(SUBSTITUTE(SUBSTITUTE(UPPER('Ismotic-Data'!H168),"  ","")," ",""),"-","")</f>
        <v>FORMATEURCAREERCENTER2</v>
      </c>
      <c r="H168" s="8" t="str">
        <f t="shared" si="7"/>
        <v>NTIC_TDM_TS-MKPE-1</v>
      </c>
      <c r="I168" s="14" t="str">
        <f>'Ismotic-Data'!E168</f>
        <v>MKPE</v>
      </c>
      <c r="J168" s="14" t="str">
        <f>VLOOKUP(L168,Cplus_Groups!$A$2:$C$53,3,FALSE)</f>
        <v>NTIC_TDM_TS</v>
      </c>
      <c r="K168" s="14"/>
      <c r="L168" s="14" t="str">
        <f>'Ismotic-Data'!B168</f>
        <v>TDM102</v>
      </c>
      <c r="M168" s="15" t="str">
        <f t="shared" si="8"/>
        <v>1</v>
      </c>
    </row>
    <row r="169" spans="1:13" x14ac:dyDescent="0.25">
      <c r="A169" s="8" t="s">
        <v>207</v>
      </c>
      <c r="B169" s="7" t="str">
        <f>'Ismotic-Data'!F169</f>
        <v>MERCREDI</v>
      </c>
      <c r="C169" s="7" t="str">
        <f>RIGHT('Ismotic-Data'!D169,2)</f>
        <v>S3</v>
      </c>
      <c r="D169" s="8"/>
      <c r="E169" s="8" t="str">
        <f t="shared" si="6"/>
        <v>TDM103-NTIC_TDM_TS_2018-2019</v>
      </c>
      <c r="F169" s="8" t="str">
        <f>VLOOKUP(G169,Convertion_NomPrénom_Mat_For!$A$2:$B$42,2,FALSE)</f>
        <v>Matricule_3</v>
      </c>
      <c r="G169" s="8" t="str">
        <f>SUBSTITUTE(SUBSTITUTE(SUBSTITUTE(UPPER('Ismotic-Data'!H169),"  ","")," ",""),"-","")</f>
        <v>ELMIRRABIA</v>
      </c>
      <c r="H169" s="8" t="str">
        <f t="shared" si="7"/>
        <v>NTIC_TDM_TS-EGTS2-1</v>
      </c>
      <c r="I169" s="14" t="str">
        <f>'Ismotic-Data'!E169</f>
        <v>EGTS2</v>
      </c>
      <c r="J169" s="14" t="str">
        <f>VLOOKUP(L169,Cplus_Groups!$A$2:$C$53,3,FALSE)</f>
        <v>NTIC_TDM_TS</v>
      </c>
      <c r="K169" s="14"/>
      <c r="L169" s="14" t="str">
        <f>'Ismotic-Data'!B169</f>
        <v>TDM103</v>
      </c>
      <c r="M169" s="15" t="str">
        <f t="shared" si="8"/>
        <v>1</v>
      </c>
    </row>
    <row r="170" spans="1:13" x14ac:dyDescent="0.25">
      <c r="A170" s="8" t="s">
        <v>207</v>
      </c>
      <c r="B170" s="7" t="str">
        <f>'Ismotic-Data'!F170</f>
        <v>MERCREDI</v>
      </c>
      <c r="C170" s="7" t="str">
        <f>RIGHT('Ismotic-Data'!D170,2)</f>
        <v>S3</v>
      </c>
      <c r="D170" s="8"/>
      <c r="E170" s="8" t="str">
        <f t="shared" si="6"/>
        <v>TRI103-NTIC_TRI_TS_2018-2019</v>
      </c>
      <c r="F170" s="8">
        <f>VLOOKUP(G170,Convertion_NomPrénom_Mat_For!$A$2:$B$42,2,FALSE)</f>
        <v>11062</v>
      </c>
      <c r="G170" s="8" t="str">
        <f>SUBSTITUTE(SUBSTITUTE(SUBSTITUTE(UPPER('Ismotic-Data'!H170),"  ","")," ",""),"-","")</f>
        <v>AURAGHSAMIR</v>
      </c>
      <c r="H170" s="8" t="str">
        <f t="shared" si="7"/>
        <v>NTIC_TRI_TS-M07-1</v>
      </c>
      <c r="I170" s="14" t="str">
        <f>'Ismotic-Data'!E170</f>
        <v>M07</v>
      </c>
      <c r="J170" s="14" t="str">
        <f>VLOOKUP(L170,Cplus_Groups!$A$2:$C$53,3,FALSE)</f>
        <v>NTIC_TRI_TS</v>
      </c>
      <c r="K170" s="14"/>
      <c r="L170" s="14" t="str">
        <f>'Ismotic-Data'!B170</f>
        <v>TRI103</v>
      </c>
      <c r="M170" s="15" t="str">
        <f t="shared" si="8"/>
        <v>1</v>
      </c>
    </row>
    <row r="171" spans="1:13" x14ac:dyDescent="0.25">
      <c r="A171" s="8" t="s">
        <v>207</v>
      </c>
      <c r="B171" s="7" t="str">
        <f>'Ismotic-Data'!F171</f>
        <v>MERCREDI</v>
      </c>
      <c r="C171" s="7" t="str">
        <f>RIGHT('Ismotic-Data'!D171,2)</f>
        <v>S3</v>
      </c>
      <c r="D171" s="8"/>
      <c r="E171" s="8" t="str">
        <f t="shared" si="6"/>
        <v>TRI104-NTIC_TRI_TS_2018-2019</v>
      </c>
      <c r="F171" s="8" t="e">
        <f>VLOOKUP(G171,Convertion_NomPrénom_Mat_For!$A$2:$B$42,2,FALSE)</f>
        <v>#N/A</v>
      </c>
      <c r="G171" s="8" t="str">
        <f>SUBSTITUTE(SUBSTITUTE(SUBSTITUTE(UPPER('Ismotic-Data'!H171),"  ","")," ",""),"-","")</f>
        <v>ELOUHABIMOUNIR</v>
      </c>
      <c r="H171" s="8" t="str">
        <f t="shared" si="7"/>
        <v>NTIC_TRI_TS-EGTS1-1</v>
      </c>
      <c r="I171" s="14" t="str">
        <f>'Ismotic-Data'!E171</f>
        <v>EGTS1</v>
      </c>
      <c r="J171" s="14" t="str">
        <f>VLOOKUP(L171,Cplus_Groups!$A$2:$C$53,3,FALSE)</f>
        <v>NTIC_TRI_TS</v>
      </c>
      <c r="K171" s="14"/>
      <c r="L171" s="14" t="str">
        <f>'Ismotic-Data'!B171</f>
        <v>TRI104</v>
      </c>
      <c r="M171" s="15" t="str">
        <f t="shared" si="8"/>
        <v>1</v>
      </c>
    </row>
    <row r="172" spans="1:13" x14ac:dyDescent="0.25">
      <c r="A172" s="8" t="s">
        <v>207</v>
      </c>
      <c r="B172" s="7" t="str">
        <f>'Ismotic-Data'!F172</f>
        <v>MERCREDI</v>
      </c>
      <c r="C172" s="7" t="str">
        <f>RIGHT('Ismotic-Data'!D172,2)</f>
        <v>S3</v>
      </c>
      <c r="D172" s="8"/>
      <c r="E172" s="8" t="str">
        <f t="shared" si="6"/>
        <v>TRI105-NTIC_TRI_TS_2018-2019</v>
      </c>
      <c r="F172" s="8">
        <f>VLOOKUP(G172,Convertion_NomPrénom_Mat_For!$A$2:$B$42,2,FALSE)</f>
        <v>13552</v>
      </c>
      <c r="G172" s="8" t="str">
        <f>SUBSTITUTE(SUBSTITUTE(SUBSTITUTE(UPPER('Ismotic-Data'!H172),"  ","")," ",""),"-","")</f>
        <v>ELGHAILANIHICHAM</v>
      </c>
      <c r="H172" s="8" t="str">
        <f t="shared" si="7"/>
        <v>NTIC_TRI_TS-M06-1</v>
      </c>
      <c r="I172" s="14" t="str">
        <f>'Ismotic-Data'!E172</f>
        <v>M06</v>
      </c>
      <c r="J172" s="14" t="str">
        <f>VLOOKUP(L172,Cplus_Groups!$A$2:$C$53,3,FALSE)</f>
        <v>NTIC_TRI_TS</v>
      </c>
      <c r="K172" s="14"/>
      <c r="L172" s="14" t="str">
        <f>'Ismotic-Data'!B172</f>
        <v>TRI105</v>
      </c>
      <c r="M172" s="15" t="str">
        <f t="shared" si="8"/>
        <v>1</v>
      </c>
    </row>
    <row r="173" spans="1:13" x14ac:dyDescent="0.25">
      <c r="A173" s="8" t="s">
        <v>207</v>
      </c>
      <c r="B173" s="7" t="str">
        <f>'Ismotic-Data'!F173</f>
        <v>MERCREDI</v>
      </c>
      <c r="C173" s="7" t="str">
        <f>RIGHT('Ismotic-Data'!D173,2)</f>
        <v>S3</v>
      </c>
      <c r="D173" s="8"/>
      <c r="E173" s="8" t="str">
        <f t="shared" si="6"/>
        <v>TRI106-NTIC_TRI_TS_2018-2019</v>
      </c>
      <c r="F173" s="8">
        <f>VLOOKUP(G173,Convertion_NomPrénom_Mat_For!$A$2:$B$42,2,FALSE)</f>
        <v>13053</v>
      </c>
      <c r="G173" s="8" t="str">
        <f>SUBSTITUTE(SUBSTITUTE(SUBSTITUTE(UPPER('Ismotic-Data'!H173),"  ","")," ",""),"-","")</f>
        <v>ZIANEASSIA</v>
      </c>
      <c r="H173" s="8" t="str">
        <f t="shared" si="7"/>
        <v>NTIC_TRI_TS-EGTS2-1</v>
      </c>
      <c r="I173" s="14" t="str">
        <f>'Ismotic-Data'!E173</f>
        <v>EGTS2</v>
      </c>
      <c r="J173" s="14" t="str">
        <f>VLOOKUP(L173,Cplus_Groups!$A$2:$C$53,3,FALSE)</f>
        <v>NTIC_TRI_TS</v>
      </c>
      <c r="K173" s="14"/>
      <c r="L173" s="14" t="str">
        <f>'Ismotic-Data'!B173</f>
        <v>TRI106</v>
      </c>
      <c r="M173" s="15" t="str">
        <f t="shared" si="8"/>
        <v>1</v>
      </c>
    </row>
    <row r="174" spans="1:13" x14ac:dyDescent="0.25">
      <c r="A174" s="8" t="s">
        <v>207</v>
      </c>
      <c r="B174" s="7" t="str">
        <f>'Ismotic-Data'!F174</f>
        <v>MERCREDI</v>
      </c>
      <c r="C174" s="7" t="str">
        <f>RIGHT('Ismotic-Data'!D174,2)</f>
        <v>S3</v>
      </c>
      <c r="D174" s="8"/>
      <c r="E174" s="8" t="str">
        <f t="shared" si="6"/>
        <v>TMSIR101-NTIC_TMSIR_T_2018-2019</v>
      </c>
      <c r="F174" s="8">
        <f>VLOOKUP(G174,Convertion_NomPrénom_Mat_For!$A$2:$B$42,2,FALSE)</f>
        <v>11330</v>
      </c>
      <c r="G174" s="8" t="str">
        <f>SUBSTITUTE(SUBSTITUTE(SUBSTITUTE(UPPER('Ismotic-Data'!H174),"  ","")," ",""),"-","")</f>
        <v>ZOKRIABDELLAH</v>
      </c>
      <c r="H174" s="8" t="str">
        <f t="shared" si="7"/>
        <v>NTIC_TMSIR_T-M06-1</v>
      </c>
      <c r="I174" s="14" t="str">
        <f>'Ismotic-Data'!E174</f>
        <v>M06</v>
      </c>
      <c r="J174" s="14" t="str">
        <f>VLOOKUP(L174,Cplus_Groups!$A$2:$C$53,3,FALSE)</f>
        <v>NTIC_TMSIR_T</v>
      </c>
      <c r="K174" s="14"/>
      <c r="L174" s="14" t="str">
        <f>'Ismotic-Data'!B174</f>
        <v>TMSIR101</v>
      </c>
      <c r="M174" s="15" t="str">
        <f t="shared" si="8"/>
        <v>1</v>
      </c>
    </row>
    <row r="175" spans="1:13" x14ac:dyDescent="0.25">
      <c r="A175" s="8" t="s">
        <v>207</v>
      </c>
      <c r="B175" s="7" t="str">
        <f>'Ismotic-Data'!F175</f>
        <v>MERCREDI</v>
      </c>
      <c r="C175" s="7" t="str">
        <f>RIGHT('Ismotic-Data'!D175,2)</f>
        <v>S3</v>
      </c>
      <c r="D175" s="8"/>
      <c r="E175" s="8" t="str">
        <f t="shared" si="6"/>
        <v>TMSIR102-NTIC_TMSIR_T_2018-2019</v>
      </c>
      <c r="F175" s="8">
        <f>VLOOKUP(G175,Convertion_NomPrénom_Mat_For!$A$2:$B$42,2,FALSE)</f>
        <v>13199</v>
      </c>
      <c r="G175" s="8" t="str">
        <f>SUBSTITUTE(SUBSTITUTE(SUBSTITUTE(UPPER('Ismotic-Data'!H175),"  ","")," ",""),"-","")</f>
        <v>BADAABDERRAHIM</v>
      </c>
      <c r="H175" s="8" t="str">
        <f t="shared" si="7"/>
        <v>NTIC_TMSIR_T-M04-1</v>
      </c>
      <c r="I175" s="14" t="str">
        <f>'Ismotic-Data'!E175</f>
        <v>M04</v>
      </c>
      <c r="J175" s="14" t="str">
        <f>VLOOKUP(L175,Cplus_Groups!$A$2:$C$53,3,FALSE)</f>
        <v>NTIC_TMSIR_T</v>
      </c>
      <c r="K175" s="14"/>
      <c r="L175" s="14" t="str">
        <f>'Ismotic-Data'!B175</f>
        <v>TMSIR102</v>
      </c>
      <c r="M175" s="15" t="str">
        <f t="shared" si="8"/>
        <v>1</v>
      </c>
    </row>
    <row r="176" spans="1:13" x14ac:dyDescent="0.25">
      <c r="A176" s="8" t="s">
        <v>207</v>
      </c>
      <c r="B176" s="7" t="str">
        <f>'Ismotic-Data'!F176</f>
        <v>MERCREDI</v>
      </c>
      <c r="C176" s="7" t="str">
        <f>RIGHT('Ismotic-Data'!D176,2)</f>
        <v>S3</v>
      </c>
      <c r="D176" s="8"/>
      <c r="E176" s="8" t="str">
        <f t="shared" si="6"/>
        <v>INFO101-AG_INFO_TS_2018-2019</v>
      </c>
      <c r="F176" s="8">
        <f>VLOOKUP(G176,Convertion_NomPrénom_Mat_For!$A$2:$B$42,2,FALSE)</f>
        <v>13714</v>
      </c>
      <c r="G176" s="8" t="str">
        <f>SUBSTITUTE(SUBSTITUTE(SUBSTITUTE(UPPER('Ismotic-Data'!H176),"  ","")," ",""),"-","")</f>
        <v>ELMANSOURIOUSSAMA</v>
      </c>
      <c r="H176" s="8" t="str">
        <f t="shared" si="7"/>
        <v>AG_INFO_TS-M10-1</v>
      </c>
      <c r="I176" s="14" t="str">
        <f>'Ismotic-Data'!E176</f>
        <v>M10</v>
      </c>
      <c r="J176" s="14" t="str">
        <f>VLOOKUP(L176,Cplus_Groups!$A$2:$C$53,3,FALSE)</f>
        <v>AG_INFO_TS</v>
      </c>
      <c r="K176" s="14"/>
      <c r="L176" s="14" t="str">
        <f>'Ismotic-Data'!B176</f>
        <v>INFO101</v>
      </c>
      <c r="M176" s="15" t="str">
        <f t="shared" si="8"/>
        <v>1</v>
      </c>
    </row>
    <row r="177" spans="1:13" x14ac:dyDescent="0.25">
      <c r="A177" s="8" t="s">
        <v>207</v>
      </c>
      <c r="B177" s="7" t="str">
        <f>'Ismotic-Data'!F177</f>
        <v>MERCREDI</v>
      </c>
      <c r="C177" s="7" t="str">
        <f>RIGHT('Ismotic-Data'!D177,2)</f>
        <v>S4</v>
      </c>
      <c r="D177" s="8"/>
      <c r="E177" s="8" t="str">
        <f t="shared" si="6"/>
        <v>TRI203-NTIC_TRI_TS_2018-2019</v>
      </c>
      <c r="F177" s="8" t="e">
        <f>VLOOKUP(G177,Convertion_NomPrénom_Mat_For!$A$2:$B$42,2,FALSE)</f>
        <v>#N/A</v>
      </c>
      <c r="G177" s="8" t="str">
        <f>SUBSTITUTE(SUBSTITUTE(SUBSTITUTE(UPPER('Ismotic-Data'!H177),"  ","")," ",""),"-","")</f>
        <v>ELGUEDALIOTHMANE</v>
      </c>
      <c r="H177" s="8" t="str">
        <f t="shared" si="7"/>
        <v>NTIC_TRI_TS-EGTS3-2</v>
      </c>
      <c r="I177" s="14" t="str">
        <f>'Ismotic-Data'!E177</f>
        <v>EGTS3</v>
      </c>
      <c r="J177" s="14" t="str">
        <f>VLOOKUP(L177,Cplus_Groups!$A$2:$C$53,3,FALSE)</f>
        <v>NTIC_TRI_TS</v>
      </c>
      <c r="K177" s="14"/>
      <c r="L177" s="14" t="str">
        <f>'Ismotic-Data'!B177</f>
        <v>TRI203</v>
      </c>
      <c r="M177" s="15" t="str">
        <f t="shared" si="8"/>
        <v>2</v>
      </c>
    </row>
    <row r="178" spans="1:13" x14ac:dyDescent="0.25">
      <c r="A178" s="8" t="s">
        <v>207</v>
      </c>
      <c r="B178" s="7" t="str">
        <f>'Ismotic-Data'!F178</f>
        <v>MERCREDI</v>
      </c>
      <c r="C178" s="7" t="str">
        <f>RIGHT('Ismotic-Data'!D178,2)</f>
        <v>S4</v>
      </c>
      <c r="D178" s="8"/>
      <c r="E178" s="8" t="str">
        <f t="shared" si="6"/>
        <v>TMSIR201-NTIC_TMSIR_T_2018-2019</v>
      </c>
      <c r="F178" s="8">
        <f>VLOOKUP(G178,Convertion_NomPrénom_Mat_For!$A$2:$B$42,2,FALSE)</f>
        <v>10849</v>
      </c>
      <c r="G178" s="8" t="str">
        <f>SUBSTITUTE(SUBSTITUTE(SUBSTITUTE(UPPER('Ismotic-Data'!H178),"  ","")," ",""),"-","")</f>
        <v>AZIZIYOUSSEF</v>
      </c>
      <c r="H178" s="8" t="str">
        <f t="shared" si="7"/>
        <v>NTIC_TMSIR_T-M12-2</v>
      </c>
      <c r="I178" s="14" t="str">
        <f>'Ismotic-Data'!E178</f>
        <v>M12</v>
      </c>
      <c r="J178" s="14" t="str">
        <f>VLOOKUP(L178,Cplus_Groups!$A$2:$C$53,3,FALSE)</f>
        <v>NTIC_TMSIR_T</v>
      </c>
      <c r="K178" s="14"/>
      <c r="L178" s="14" t="str">
        <f>'Ismotic-Data'!B178</f>
        <v>TMSIR201</v>
      </c>
      <c r="M178" s="15" t="str">
        <f t="shared" si="8"/>
        <v>2</v>
      </c>
    </row>
    <row r="179" spans="1:13" x14ac:dyDescent="0.25">
      <c r="A179" s="8" t="s">
        <v>207</v>
      </c>
      <c r="B179" s="7" t="str">
        <f>'Ismotic-Data'!F179</f>
        <v>MERCREDI</v>
      </c>
      <c r="C179" s="7" t="str">
        <f>RIGHT('Ismotic-Data'!D179,2)</f>
        <v>S4</v>
      </c>
      <c r="D179" s="8"/>
      <c r="E179" s="8" t="str">
        <f t="shared" si="6"/>
        <v>TMSIR202-NTIC_TMSIR_T_2018-2019</v>
      </c>
      <c r="F179" s="8">
        <f>VLOOKUP(G179,Convertion_NomPrénom_Mat_For!$A$2:$B$42,2,FALSE)</f>
        <v>11062</v>
      </c>
      <c r="G179" s="8" t="str">
        <f>SUBSTITUTE(SUBSTITUTE(SUBSTITUTE(UPPER('Ismotic-Data'!H179),"  ","")," ",""),"-","")</f>
        <v>AURAGHSAMIR</v>
      </c>
      <c r="H179" s="8" t="str">
        <f t="shared" si="7"/>
        <v>NTIC_TMSIR_T-M12-2</v>
      </c>
      <c r="I179" s="14" t="str">
        <f>'Ismotic-Data'!E179</f>
        <v>M12</v>
      </c>
      <c r="J179" s="14" t="str">
        <f>VLOOKUP(L179,Cplus_Groups!$A$2:$C$53,3,FALSE)</f>
        <v>NTIC_TMSIR_T</v>
      </c>
      <c r="K179" s="14"/>
      <c r="L179" s="14" t="str">
        <f>'Ismotic-Data'!B179</f>
        <v>TMSIR202</v>
      </c>
      <c r="M179" s="15" t="str">
        <f t="shared" si="8"/>
        <v>2</v>
      </c>
    </row>
    <row r="180" spans="1:13" x14ac:dyDescent="0.25">
      <c r="A180" s="8" t="s">
        <v>207</v>
      </c>
      <c r="B180" s="7" t="str">
        <f>'Ismotic-Data'!F180</f>
        <v>MERCREDI</v>
      </c>
      <c r="C180" s="7" t="str">
        <f>RIGHT('Ismotic-Data'!D180,2)</f>
        <v>S4</v>
      </c>
      <c r="D180" s="8"/>
      <c r="E180" s="8" t="str">
        <f t="shared" si="6"/>
        <v>TDI201-NTIC_TDI_TS_2018-2019</v>
      </c>
      <c r="F180" s="8">
        <f>VLOOKUP(G180,Convertion_NomPrénom_Mat_For!$A$2:$B$42,2,FALSE)</f>
        <v>13566</v>
      </c>
      <c r="G180" s="8" t="str">
        <f>SUBSTITUTE(SUBSTITUTE(SUBSTITUTE(UPPER('Ismotic-Data'!H180),"  ","")," ",""),"-","")</f>
        <v>ELAKELBOUCHRA</v>
      </c>
      <c r="H180" s="8" t="str">
        <f t="shared" si="7"/>
        <v>NTIC_TDI_TS-M12-2</v>
      </c>
      <c r="I180" s="14" t="str">
        <f>'Ismotic-Data'!E180</f>
        <v>M12</v>
      </c>
      <c r="J180" s="14" t="str">
        <f>VLOOKUP(L180,Cplus_Groups!$A$2:$C$53,3,FALSE)</f>
        <v>NTIC_TDI_TS</v>
      </c>
      <c r="K180" s="14"/>
      <c r="L180" s="14" t="str">
        <f>'Ismotic-Data'!B180</f>
        <v>TDI201</v>
      </c>
      <c r="M180" s="15" t="str">
        <f t="shared" si="8"/>
        <v>2</v>
      </c>
    </row>
    <row r="181" spans="1:13" x14ac:dyDescent="0.25">
      <c r="A181" s="8" t="s">
        <v>207</v>
      </c>
      <c r="B181" s="7" t="str">
        <f>'Ismotic-Data'!F181</f>
        <v>MERCREDI</v>
      </c>
      <c r="C181" s="7" t="str">
        <f>RIGHT('Ismotic-Data'!D181,2)</f>
        <v>S4</v>
      </c>
      <c r="D181" s="8"/>
      <c r="E181" s="8" t="str">
        <f t="shared" si="6"/>
        <v>INFO201-AG_INFO_TS_2018-2019</v>
      </c>
      <c r="F181" s="8">
        <f>VLOOKUP(G181,Convertion_NomPrénom_Mat_For!$A$2:$B$42,2,FALSE)</f>
        <v>13714</v>
      </c>
      <c r="G181" s="8" t="str">
        <f>SUBSTITUTE(SUBSTITUTE(SUBSTITUTE(UPPER('Ismotic-Data'!H181),"  ","")," ",""),"-","")</f>
        <v>ELMANSOURIOUSSAMA</v>
      </c>
      <c r="H181" s="8" t="str">
        <f t="shared" si="7"/>
        <v>AG_INFO_TS-M12-2</v>
      </c>
      <c r="I181" s="14" t="str">
        <f>'Ismotic-Data'!E181</f>
        <v>M12</v>
      </c>
      <c r="J181" s="14" t="str">
        <f>VLOOKUP(L181,Cplus_Groups!$A$2:$C$53,3,FALSE)</f>
        <v>AG_INFO_TS</v>
      </c>
      <c r="K181" s="14"/>
      <c r="L181" s="14" t="str">
        <f>'Ismotic-Data'!B181</f>
        <v>INFO201</v>
      </c>
      <c r="M181" s="15" t="str">
        <f t="shared" si="8"/>
        <v>2</v>
      </c>
    </row>
    <row r="182" spans="1:13" x14ac:dyDescent="0.25">
      <c r="A182" s="8" t="s">
        <v>207</v>
      </c>
      <c r="B182" s="7" t="str">
        <f>'Ismotic-Data'!F182</f>
        <v>MERCREDI</v>
      </c>
      <c r="C182" s="7" t="str">
        <f>RIGHT('Ismotic-Data'!D182,2)</f>
        <v>S4</v>
      </c>
      <c r="D182" s="8"/>
      <c r="E182" s="8" t="str">
        <f t="shared" si="6"/>
        <v>TDI106-NTIC_TDI_TS_2018-2019</v>
      </c>
      <c r="F182" s="8">
        <f>VLOOKUP(G182,Convertion_NomPrénom_Mat_For!$A$2:$B$42,2,FALSE)</f>
        <v>11223</v>
      </c>
      <c r="G182" s="8" t="str">
        <f>SUBSTITUTE(SUBSTITUTE(SUBSTITUTE(UPPER('Ismotic-Data'!H182),"  ","")," ",""),"-","")</f>
        <v>ELFAQUIHLOUBNA</v>
      </c>
      <c r="H182" s="8" t="str">
        <f t="shared" si="7"/>
        <v>NTIC_TDI_TS-M06-1</v>
      </c>
      <c r="I182" s="14" t="str">
        <f>'Ismotic-Data'!E182</f>
        <v>M06</v>
      </c>
      <c r="J182" s="14" t="str">
        <f>VLOOKUP(L182,Cplus_Groups!$A$2:$C$53,3,FALSE)</f>
        <v>NTIC_TDI_TS</v>
      </c>
      <c r="K182" s="14"/>
      <c r="L182" s="14" t="str">
        <f>'Ismotic-Data'!B182</f>
        <v>TDI106</v>
      </c>
      <c r="M182" s="15" t="str">
        <f t="shared" si="8"/>
        <v>1</v>
      </c>
    </row>
    <row r="183" spans="1:13" x14ac:dyDescent="0.25">
      <c r="A183" s="8" t="s">
        <v>207</v>
      </c>
      <c r="B183" s="7" t="str">
        <f>'Ismotic-Data'!F183</f>
        <v>MERCREDI</v>
      </c>
      <c r="C183" s="7" t="str">
        <f>RIGHT('Ismotic-Data'!D183,2)</f>
        <v>S4</v>
      </c>
      <c r="D183" s="8"/>
      <c r="E183" s="8" t="str">
        <f t="shared" si="6"/>
        <v>TDM103-NTIC_TDM_TS_2018-2019</v>
      </c>
      <c r="F183" s="8">
        <f>VLOOKUP(G183,Convertion_NomPrénom_Mat_For!$A$2:$B$42,2,FALSE)</f>
        <v>10191</v>
      </c>
      <c r="G183" s="8" t="str">
        <f>SUBSTITUTE(SUBSTITUTE(SUBSTITUTE(UPPER('Ismotic-Data'!H183),"  ","")," ",""),"-","")</f>
        <v>ALILOUSAAD</v>
      </c>
      <c r="H183" s="8" t="str">
        <f t="shared" si="7"/>
        <v>NTIC_TDM_TS-M08-1</v>
      </c>
      <c r="I183" s="14" t="str">
        <f>'Ismotic-Data'!E183</f>
        <v>M08</v>
      </c>
      <c r="J183" s="14" t="str">
        <f>VLOOKUP(L183,Cplus_Groups!$A$2:$C$53,3,FALSE)</f>
        <v>NTIC_TDM_TS</v>
      </c>
      <c r="K183" s="14"/>
      <c r="L183" s="14" t="str">
        <f>'Ismotic-Data'!B183</f>
        <v>TDM103</v>
      </c>
      <c r="M183" s="15" t="str">
        <f t="shared" si="8"/>
        <v>1</v>
      </c>
    </row>
    <row r="184" spans="1:13" x14ac:dyDescent="0.25">
      <c r="A184" s="8" t="s">
        <v>207</v>
      </c>
      <c r="B184" s="7" t="str">
        <f>'Ismotic-Data'!F184</f>
        <v>MERCREDI</v>
      </c>
      <c r="C184" s="7" t="str">
        <f>RIGHT('Ismotic-Data'!D184,2)</f>
        <v>S4</v>
      </c>
      <c r="D184" s="8"/>
      <c r="E184" s="8" t="str">
        <f t="shared" si="6"/>
        <v>TRI104-NTIC_TRI_TS_2018-2019</v>
      </c>
      <c r="F184" s="8">
        <f>VLOOKUP(G184,Convertion_NomPrénom_Mat_For!$A$2:$B$42,2,FALSE)</f>
        <v>13552</v>
      </c>
      <c r="G184" s="8" t="str">
        <f>SUBSTITUTE(SUBSTITUTE(SUBSTITUTE(UPPER('Ismotic-Data'!H184),"  ","")," ",""),"-","")</f>
        <v>ELGHAILANIHICHAM</v>
      </c>
      <c r="H184" s="8" t="str">
        <f t="shared" si="7"/>
        <v>NTIC_TRI_TS-M06-1</v>
      </c>
      <c r="I184" s="14" t="str">
        <f>'Ismotic-Data'!E184</f>
        <v>M06</v>
      </c>
      <c r="J184" s="14" t="str">
        <f>VLOOKUP(L184,Cplus_Groups!$A$2:$C$53,3,FALSE)</f>
        <v>NTIC_TRI_TS</v>
      </c>
      <c r="K184" s="14"/>
      <c r="L184" s="14" t="str">
        <f>'Ismotic-Data'!B184</f>
        <v>TRI104</v>
      </c>
      <c r="M184" s="15" t="str">
        <f t="shared" si="8"/>
        <v>1</v>
      </c>
    </row>
    <row r="185" spans="1:13" x14ac:dyDescent="0.25">
      <c r="A185" s="8" t="s">
        <v>207</v>
      </c>
      <c r="B185" s="7" t="str">
        <f>'Ismotic-Data'!F185</f>
        <v>MERCREDI</v>
      </c>
      <c r="C185" s="7" t="str">
        <f>RIGHT('Ismotic-Data'!D185,2)</f>
        <v>S4</v>
      </c>
      <c r="D185" s="8"/>
      <c r="E185" s="8" t="str">
        <f t="shared" si="6"/>
        <v>TRI106-NTIC_TRI_TS_2018-2019</v>
      </c>
      <c r="F185" s="8">
        <f>VLOOKUP(G185,Convertion_NomPrénom_Mat_For!$A$2:$B$42,2,FALSE)</f>
        <v>11330</v>
      </c>
      <c r="G185" s="8" t="str">
        <f>SUBSTITUTE(SUBSTITUTE(SUBSTITUTE(UPPER('Ismotic-Data'!H185),"  ","")," ",""),"-","")</f>
        <v>ZOKRIABDELLAH</v>
      </c>
      <c r="H185" s="8" t="str">
        <f t="shared" si="7"/>
        <v>NTIC_TRI_TS-M06-1</v>
      </c>
      <c r="I185" s="14" t="str">
        <f>'Ismotic-Data'!E185</f>
        <v>M06</v>
      </c>
      <c r="J185" s="14" t="str">
        <f>VLOOKUP(L185,Cplus_Groups!$A$2:$C$53,3,FALSE)</f>
        <v>NTIC_TRI_TS</v>
      </c>
      <c r="K185" s="14"/>
      <c r="L185" s="14" t="str">
        <f>'Ismotic-Data'!B185</f>
        <v>TRI106</v>
      </c>
      <c r="M185" s="15" t="str">
        <f t="shared" si="8"/>
        <v>1</v>
      </c>
    </row>
    <row r="186" spans="1:13" x14ac:dyDescent="0.25">
      <c r="A186" s="8" t="s">
        <v>207</v>
      </c>
      <c r="B186" s="7" t="str">
        <f>'Ismotic-Data'!F186</f>
        <v>MERCREDI</v>
      </c>
      <c r="C186" s="7" t="str">
        <f>RIGHT('Ismotic-Data'!D186,2)</f>
        <v>S4</v>
      </c>
      <c r="D186" s="8"/>
      <c r="E186" s="8" t="str">
        <f t="shared" si="6"/>
        <v>TRI107-NTIC_TRI_TS_2018-2019</v>
      </c>
      <c r="F186" s="8">
        <f>VLOOKUP(G186,Convertion_NomPrénom_Mat_For!$A$2:$B$42,2,FALSE)</f>
        <v>13716</v>
      </c>
      <c r="G186" s="8" t="str">
        <f>SUBSTITUTE(SUBSTITUTE(SUBSTITUTE(UPPER('Ismotic-Data'!H186),"  ","")," ",""),"-","")</f>
        <v>BOUYBANINANASS</v>
      </c>
      <c r="H186" s="8" t="str">
        <f t="shared" si="7"/>
        <v>NTIC_TRI_TS-M08-1</v>
      </c>
      <c r="I186" s="14" t="str">
        <f>'Ismotic-Data'!E186</f>
        <v>M08</v>
      </c>
      <c r="J186" s="14" t="str">
        <f>VLOOKUP(L186,Cplus_Groups!$A$2:$C$53,3,FALSE)</f>
        <v>NTIC_TRI_TS</v>
      </c>
      <c r="K186" s="14"/>
      <c r="L186" s="14" t="str">
        <f>'Ismotic-Data'!B186</f>
        <v>TRI107</v>
      </c>
      <c r="M186" s="15" t="str">
        <f t="shared" si="8"/>
        <v>1</v>
      </c>
    </row>
    <row r="187" spans="1:13" x14ac:dyDescent="0.25">
      <c r="A187" s="8" t="s">
        <v>207</v>
      </c>
      <c r="B187" s="7" t="str">
        <f>'Ismotic-Data'!F187</f>
        <v>MERCREDI</v>
      </c>
      <c r="C187" s="7" t="str">
        <f>RIGHT('Ismotic-Data'!D187,2)</f>
        <v>S4</v>
      </c>
      <c r="D187" s="8"/>
      <c r="E187" s="8" t="str">
        <f t="shared" si="6"/>
        <v>INFO101-AG_INFO_TS_2018-2019</v>
      </c>
      <c r="F187" s="8">
        <f>VLOOKUP(G187,Convertion_NomPrénom_Mat_For!$A$2:$B$42,2,FALSE)</f>
        <v>13053</v>
      </c>
      <c r="G187" s="8" t="str">
        <f>SUBSTITUTE(SUBSTITUTE(SUBSTITUTE(UPPER('Ismotic-Data'!H187),"  ","")," ",""),"-","")</f>
        <v>ZIANEASSIA</v>
      </c>
      <c r="H187" s="8" t="str">
        <f t="shared" si="7"/>
        <v>AG_INFO_TS-EGTS2-1</v>
      </c>
      <c r="I187" s="14" t="str">
        <f>'Ismotic-Data'!E187</f>
        <v>EGTS2</v>
      </c>
      <c r="J187" s="14" t="str">
        <f>VLOOKUP(L187,Cplus_Groups!$A$2:$C$53,3,FALSE)</f>
        <v>AG_INFO_TS</v>
      </c>
      <c r="K187" s="14"/>
      <c r="L187" s="14" t="str">
        <f>'Ismotic-Data'!B187</f>
        <v>INFO101</v>
      </c>
      <c r="M187" s="15" t="str">
        <f t="shared" si="8"/>
        <v>1</v>
      </c>
    </row>
    <row r="188" spans="1:13" x14ac:dyDescent="0.25">
      <c r="A188" s="8" t="s">
        <v>207</v>
      </c>
      <c r="B188" s="7" t="str">
        <f>'Ismotic-Data'!F188</f>
        <v>JEUDI</v>
      </c>
      <c r="C188" s="7" t="str">
        <f>RIGHT('Ismotic-Data'!D188,2)</f>
        <v>S1</v>
      </c>
      <c r="D188" s="8"/>
      <c r="E188" s="8" t="str">
        <f t="shared" si="6"/>
        <v>TRI202-NTIC_TRI_TS_2018-2019</v>
      </c>
      <c r="F188" s="8">
        <f>VLOOKUP(G188,Convertion_NomPrénom_Mat_For!$A$2:$B$42,2,FALSE)</f>
        <v>10849</v>
      </c>
      <c r="G188" s="8" t="str">
        <f>SUBSTITUTE(SUBSTITUTE(SUBSTITUTE(UPPER('Ismotic-Data'!H188),"  ","")," ",""),"-","")</f>
        <v>AZIZIYOUSSEF</v>
      </c>
      <c r="H188" s="8" t="str">
        <f t="shared" si="7"/>
        <v>NTIC_TRI_TS-M15-2</v>
      </c>
      <c r="I188" s="14" t="str">
        <f>'Ismotic-Data'!E188</f>
        <v>M15</v>
      </c>
      <c r="J188" s="14" t="str">
        <f>VLOOKUP(L188,Cplus_Groups!$A$2:$C$53,3,FALSE)</f>
        <v>NTIC_TRI_TS</v>
      </c>
      <c r="K188" s="14"/>
      <c r="L188" s="14" t="str">
        <f>'Ismotic-Data'!B188</f>
        <v>TRI202</v>
      </c>
      <c r="M188" s="15" t="str">
        <f t="shared" si="8"/>
        <v>2</v>
      </c>
    </row>
    <row r="189" spans="1:13" x14ac:dyDescent="0.25">
      <c r="A189" s="8" t="s">
        <v>207</v>
      </c>
      <c r="B189" s="7" t="str">
        <f>'Ismotic-Data'!F189</f>
        <v>JEUDI</v>
      </c>
      <c r="C189" s="7" t="str">
        <f>RIGHT('Ismotic-Data'!D189,2)</f>
        <v>S1</v>
      </c>
      <c r="D189" s="8"/>
      <c r="E189" s="8" t="str">
        <f t="shared" si="6"/>
        <v>TMSIR203-NTIC_TMSIR_T_2018-2019</v>
      </c>
      <c r="F189" s="8">
        <f>VLOOKUP(G189,Convertion_NomPrénom_Mat_For!$A$2:$B$42,2,FALSE)</f>
        <v>11272</v>
      </c>
      <c r="G189" s="8" t="str">
        <f>SUBSTITUTE(SUBSTITUTE(SUBSTITUTE(UPPER('Ismotic-Data'!H189),"  ","")," ",""),"-","")</f>
        <v>HAJJAJJIHANE</v>
      </c>
      <c r="H189" s="8" t="str">
        <f t="shared" si="7"/>
        <v>NTIC_TMSIR_T-M12-2</v>
      </c>
      <c r="I189" s="14" t="str">
        <f>'Ismotic-Data'!E189</f>
        <v>M12</v>
      </c>
      <c r="J189" s="14" t="str">
        <f>VLOOKUP(L189,Cplus_Groups!$A$2:$C$53,3,FALSE)</f>
        <v>NTIC_TMSIR_T</v>
      </c>
      <c r="K189" s="14"/>
      <c r="L189" s="14" t="str">
        <f>'Ismotic-Data'!B189</f>
        <v>TMSIR203</v>
      </c>
      <c r="M189" s="15" t="str">
        <f t="shared" si="8"/>
        <v>2</v>
      </c>
    </row>
    <row r="190" spans="1:13" x14ac:dyDescent="0.25">
      <c r="A190" s="8" t="s">
        <v>207</v>
      </c>
      <c r="B190" s="7" t="str">
        <f>'Ismotic-Data'!F190</f>
        <v>JEUDI</v>
      </c>
      <c r="C190" s="7" t="str">
        <f>RIGHT('Ismotic-Data'!D190,2)</f>
        <v>S1</v>
      </c>
      <c r="D190" s="8"/>
      <c r="E190" s="8" t="str">
        <f t="shared" si="6"/>
        <v>TDI201-NTIC_TDI_TS_2018-2019</v>
      </c>
      <c r="F190" s="8">
        <f>VLOOKUP(G190,Convertion_NomPrénom_Mat_For!$A$2:$B$42,2,FALSE)</f>
        <v>10191</v>
      </c>
      <c r="G190" s="8" t="str">
        <f>SUBSTITUTE(SUBSTITUTE(SUBSTITUTE(UPPER('Ismotic-Data'!H190),"  ","")," ",""),"-","")</f>
        <v>ALILOUSAAD</v>
      </c>
      <c r="H190" s="8" t="str">
        <f t="shared" si="7"/>
        <v>NTIC_TDI_TS-M10-2</v>
      </c>
      <c r="I190" s="14" t="str">
        <f>'Ismotic-Data'!E190</f>
        <v>M10</v>
      </c>
      <c r="J190" s="14" t="str">
        <f>VLOOKUP(L190,Cplus_Groups!$A$2:$C$53,3,FALSE)</f>
        <v>NTIC_TDI_TS</v>
      </c>
      <c r="K190" s="14"/>
      <c r="L190" s="14" t="str">
        <f>'Ismotic-Data'!B190</f>
        <v>TDI201</v>
      </c>
      <c r="M190" s="15" t="str">
        <f t="shared" si="8"/>
        <v>2</v>
      </c>
    </row>
    <row r="191" spans="1:13" x14ac:dyDescent="0.25">
      <c r="A191" s="8" t="s">
        <v>207</v>
      </c>
      <c r="B191" s="7" t="str">
        <f>'Ismotic-Data'!F191</f>
        <v>JEUDI</v>
      </c>
      <c r="C191" s="7" t="str">
        <f>RIGHT('Ismotic-Data'!D191,2)</f>
        <v>S1</v>
      </c>
      <c r="D191" s="8"/>
      <c r="E191" s="8" t="str">
        <f t="shared" si="6"/>
        <v>TDI202-NTIC_TDI_TS_2018-2019</v>
      </c>
      <c r="F191" s="8">
        <f>VLOOKUP(G191,Convertion_NomPrénom_Mat_For!$A$2:$B$42,2,FALSE)</f>
        <v>13566</v>
      </c>
      <c r="G191" s="8" t="str">
        <f>SUBSTITUTE(SUBSTITUTE(SUBSTITUTE(UPPER('Ismotic-Data'!H191),"  ","")," ",""),"-","")</f>
        <v>ELAKELBOUCHRA</v>
      </c>
      <c r="H191" s="8" t="str">
        <f t="shared" si="7"/>
        <v>NTIC_TDI_TS-M12-2</v>
      </c>
      <c r="I191" s="14" t="str">
        <f>'Ismotic-Data'!E191</f>
        <v>M12</v>
      </c>
      <c r="J191" s="14" t="str">
        <f>VLOOKUP(L191,Cplus_Groups!$A$2:$C$53,3,FALSE)</f>
        <v>NTIC_TDI_TS</v>
      </c>
      <c r="K191" s="14"/>
      <c r="L191" s="14" t="str">
        <f>'Ismotic-Data'!B191</f>
        <v>TDI202</v>
      </c>
      <c r="M191" s="15" t="str">
        <f t="shared" si="8"/>
        <v>2</v>
      </c>
    </row>
    <row r="192" spans="1:13" x14ac:dyDescent="0.25">
      <c r="A192" s="8" t="s">
        <v>207</v>
      </c>
      <c r="B192" s="7" t="str">
        <f>'Ismotic-Data'!F192</f>
        <v>JEUDI</v>
      </c>
      <c r="C192" s="7" t="str">
        <f>RIGHT('Ismotic-Data'!D192,2)</f>
        <v>S1</v>
      </c>
      <c r="D192" s="8"/>
      <c r="E192" s="8" t="str">
        <f t="shared" si="6"/>
        <v>TDI203-NTIC_TDI_TS_2018-2019</v>
      </c>
      <c r="F192" s="8" t="e">
        <f>VLOOKUP(G192,Convertion_NomPrénom_Mat_For!$A$2:$B$42,2,FALSE)</f>
        <v>#N/A</v>
      </c>
      <c r="G192" s="8" t="str">
        <f>SUBSTITUTE(SUBSTITUTE(SUBSTITUTE(UPPER('Ismotic-Data'!H192),"  ","")," ",""),"-","")</f>
        <v>FORMATEURCAREERCENTER4</v>
      </c>
      <c r="H192" s="8" t="str">
        <f t="shared" si="7"/>
        <v>NTIC_TDI_TS-MKPE-2</v>
      </c>
      <c r="I192" s="14" t="str">
        <f>'Ismotic-Data'!E192</f>
        <v>MKPE</v>
      </c>
      <c r="J192" s="14" t="str">
        <f>VLOOKUP(L192,Cplus_Groups!$A$2:$C$53,3,FALSE)</f>
        <v>NTIC_TDI_TS</v>
      </c>
      <c r="K192" s="14"/>
      <c r="L192" s="14" t="str">
        <f>'Ismotic-Data'!B192</f>
        <v>TDI203</v>
      </c>
      <c r="M192" s="15" t="str">
        <f t="shared" si="8"/>
        <v>2</v>
      </c>
    </row>
    <row r="193" spans="1:13" x14ac:dyDescent="0.25">
      <c r="A193" s="8" t="s">
        <v>207</v>
      </c>
      <c r="B193" s="7" t="str">
        <f>'Ismotic-Data'!F193</f>
        <v>JEUDI</v>
      </c>
      <c r="C193" s="7" t="str">
        <f>RIGHT('Ismotic-Data'!D193,2)</f>
        <v>S1</v>
      </c>
      <c r="D193" s="8"/>
      <c r="E193" s="8" t="str">
        <f t="shared" si="6"/>
        <v>TDI101-NTIC_TDI_TS_2018-2019</v>
      </c>
      <c r="F193" s="8">
        <f>VLOOKUP(G193,Convertion_NomPrénom_Mat_For!$A$2:$B$42,2,FALSE)</f>
        <v>8655</v>
      </c>
      <c r="G193" s="8" t="str">
        <f>SUBSTITUTE(SUBSTITUTE(SUBSTITUTE(UPPER('Ismotic-Data'!H193),"  ","")," ",""),"-","")</f>
        <v>HABIBCHORFAFARID</v>
      </c>
      <c r="H193" s="8" t="str">
        <f t="shared" si="7"/>
        <v>NTIC_TDI_TS-M06-1</v>
      </c>
      <c r="I193" s="14" t="str">
        <f>'Ismotic-Data'!E193</f>
        <v>M06</v>
      </c>
      <c r="J193" s="14" t="str">
        <f>VLOOKUP(L193,Cplus_Groups!$A$2:$C$53,3,FALSE)</f>
        <v>NTIC_TDI_TS</v>
      </c>
      <c r="K193" s="14"/>
      <c r="L193" s="14" t="str">
        <f>'Ismotic-Data'!B193</f>
        <v>TDI101</v>
      </c>
      <c r="M193" s="15" t="str">
        <f t="shared" si="8"/>
        <v>1</v>
      </c>
    </row>
    <row r="194" spans="1:13" x14ac:dyDescent="0.25">
      <c r="A194" s="8" t="s">
        <v>207</v>
      </c>
      <c r="B194" s="7" t="str">
        <f>'Ismotic-Data'!F194</f>
        <v>JEUDI</v>
      </c>
      <c r="C194" s="7" t="str">
        <f>RIGHT('Ismotic-Data'!D194,2)</f>
        <v>S1</v>
      </c>
      <c r="D194" s="8"/>
      <c r="E194" s="8" t="str">
        <f t="shared" si="6"/>
        <v>TDI103-NTIC_TDI_TS_2018-2019</v>
      </c>
      <c r="F194" s="8">
        <f>VLOOKUP(G194,Convertion_NomPrénom_Mat_For!$A$2:$B$42,2,FALSE)</f>
        <v>11223</v>
      </c>
      <c r="G194" s="8" t="str">
        <f>SUBSTITUTE(SUBSTITUTE(SUBSTITUTE(UPPER('Ismotic-Data'!H194),"  ","")," ",""),"-","")</f>
        <v>ELFAQUIHLOUBNA</v>
      </c>
      <c r="H194" s="8" t="str">
        <f t="shared" si="7"/>
        <v>NTIC_TDI_TS-M06-1</v>
      </c>
      <c r="I194" s="14" t="str">
        <f>'Ismotic-Data'!E194</f>
        <v>M06</v>
      </c>
      <c r="J194" s="14" t="str">
        <f>VLOOKUP(L194,Cplus_Groups!$A$2:$C$53,3,FALSE)</f>
        <v>NTIC_TDI_TS</v>
      </c>
      <c r="K194" s="14"/>
      <c r="L194" s="14" t="str">
        <f>'Ismotic-Data'!B194</f>
        <v>TDI103</v>
      </c>
      <c r="M194" s="15" t="str">
        <f t="shared" si="8"/>
        <v>1</v>
      </c>
    </row>
    <row r="195" spans="1:13" x14ac:dyDescent="0.25">
      <c r="A195" s="8" t="s">
        <v>207</v>
      </c>
      <c r="B195" s="7" t="str">
        <f>'Ismotic-Data'!F195</f>
        <v>JEUDI</v>
      </c>
      <c r="C195" s="7" t="str">
        <f>RIGHT('Ismotic-Data'!D195,2)</f>
        <v>S1</v>
      </c>
      <c r="D195" s="8"/>
      <c r="E195" s="8" t="str">
        <f t="shared" ref="E195:E258" si="9">CONCATENATE(L195,"-",J195,"_",A195)</f>
        <v>TDM101-NTIC_TDM_TS_2018-2019</v>
      </c>
      <c r="F195" s="8" t="e">
        <f>VLOOKUP(G195,Convertion_NomPrénom_Mat_For!$A$2:$B$42,2,FALSE)</f>
        <v>#N/A</v>
      </c>
      <c r="G195" s="8" t="str">
        <f>SUBSTITUTE(SUBSTITUTE(SUBSTITUTE(UPPER('Ismotic-Data'!H195),"  ","")," ",""),"-","")</f>
        <v>FORMATEURCAREERCENTER3</v>
      </c>
      <c r="H195" s="8" t="str">
        <f t="shared" ref="H195:H258" si="10">CONCATENATE(J195,"-",I195,"-",M195)</f>
        <v>NTIC_TDM_TS-MKPE-1</v>
      </c>
      <c r="I195" s="14" t="str">
        <f>'Ismotic-Data'!E195</f>
        <v>MKPE</v>
      </c>
      <c r="J195" s="14" t="str">
        <f>VLOOKUP(L195,Cplus_Groups!$A$2:$C$53,3,FALSE)</f>
        <v>NTIC_TDM_TS</v>
      </c>
      <c r="K195" s="14"/>
      <c r="L195" s="14" t="str">
        <f>'Ismotic-Data'!B195</f>
        <v>TDM101</v>
      </c>
      <c r="M195" s="15" t="str">
        <f t="shared" ref="M195:M258" si="11">LEFT(RIGHT(L195,3),1)</f>
        <v>1</v>
      </c>
    </row>
    <row r="196" spans="1:13" x14ac:dyDescent="0.25">
      <c r="A196" s="8" t="s">
        <v>207</v>
      </c>
      <c r="B196" s="7" t="str">
        <f>'Ismotic-Data'!F196</f>
        <v>JEUDI</v>
      </c>
      <c r="C196" s="7" t="str">
        <f>RIGHT('Ismotic-Data'!D196,2)</f>
        <v>S1</v>
      </c>
      <c r="D196" s="8"/>
      <c r="E196" s="8" t="str">
        <f t="shared" si="9"/>
        <v>TDM102-NTIC_TDM_TS_2018-2019</v>
      </c>
      <c r="F196" s="8" t="e">
        <f>VLOOKUP(G196,Convertion_NomPrénom_Mat_For!$A$2:$B$42,2,FALSE)</f>
        <v>#N/A</v>
      </c>
      <c r="G196" s="8" t="str">
        <f>SUBSTITUTE(SUBSTITUTE(SUBSTITUTE(UPPER('Ismotic-Data'!H196),"  ","")," ",""),"-","")</f>
        <v>FORMATEURCAREERCENTER2</v>
      </c>
      <c r="H196" s="8" t="str">
        <f t="shared" si="10"/>
        <v>NTIC_TDM_TS-MKPE-1</v>
      </c>
      <c r="I196" s="14" t="str">
        <f>'Ismotic-Data'!E196</f>
        <v>MKPE</v>
      </c>
      <c r="J196" s="14" t="str">
        <f>VLOOKUP(L196,Cplus_Groups!$A$2:$C$53,3,FALSE)</f>
        <v>NTIC_TDM_TS</v>
      </c>
      <c r="K196" s="14"/>
      <c r="L196" s="14" t="str">
        <f>'Ismotic-Data'!B196</f>
        <v>TDM102</v>
      </c>
      <c r="M196" s="15" t="str">
        <f t="shared" si="11"/>
        <v>1</v>
      </c>
    </row>
    <row r="197" spans="1:13" x14ac:dyDescent="0.25">
      <c r="A197" s="8" t="s">
        <v>207</v>
      </c>
      <c r="B197" s="7" t="str">
        <f>'Ismotic-Data'!F197</f>
        <v>JEUDI</v>
      </c>
      <c r="C197" s="7" t="str">
        <f>RIGHT('Ismotic-Data'!D197,2)</f>
        <v>S1</v>
      </c>
      <c r="D197" s="8"/>
      <c r="E197" s="8" t="str">
        <f t="shared" si="9"/>
        <v>TDM103-NTIC_TDM_TS_2018-2019</v>
      </c>
      <c r="F197" s="8" t="e">
        <f>VLOOKUP(G197,Convertion_NomPrénom_Mat_For!$A$2:$B$42,2,FALSE)</f>
        <v>#N/A</v>
      </c>
      <c r="G197" s="8" t="str">
        <f>SUBSTITUTE(SUBSTITUTE(SUBSTITUTE(UPPER('Ismotic-Data'!H197),"  ","")," ",""),"-","")</f>
        <v>ELGUEDALIOTHMANE</v>
      </c>
      <c r="H197" s="8" t="str">
        <f t="shared" si="10"/>
        <v>NTIC_TDM_TS-EGTS3-1</v>
      </c>
      <c r="I197" s="14" t="str">
        <f>'Ismotic-Data'!E197</f>
        <v>EGTS3</v>
      </c>
      <c r="J197" s="14" t="str">
        <f>VLOOKUP(L197,Cplus_Groups!$A$2:$C$53,3,FALSE)</f>
        <v>NTIC_TDM_TS</v>
      </c>
      <c r="K197" s="14"/>
      <c r="L197" s="14" t="str">
        <f>'Ismotic-Data'!B197</f>
        <v>TDM103</v>
      </c>
      <c r="M197" s="15" t="str">
        <f t="shared" si="11"/>
        <v>1</v>
      </c>
    </row>
    <row r="198" spans="1:13" x14ac:dyDescent="0.25">
      <c r="A198" s="8" t="s">
        <v>207</v>
      </c>
      <c r="B198" s="7" t="str">
        <f>'Ismotic-Data'!F198</f>
        <v>JEUDI</v>
      </c>
      <c r="C198" s="7" t="str">
        <f>RIGHT('Ismotic-Data'!D198,2)</f>
        <v>S1</v>
      </c>
      <c r="D198" s="8"/>
      <c r="E198" s="8" t="str">
        <f t="shared" si="9"/>
        <v>TRI104-NTIC_TRI_TS_2018-2019</v>
      </c>
      <c r="F198" s="8">
        <f>VLOOKUP(G198,Convertion_NomPrénom_Mat_For!$A$2:$B$42,2,FALSE)</f>
        <v>13552</v>
      </c>
      <c r="G198" s="8" t="str">
        <f>SUBSTITUTE(SUBSTITUTE(SUBSTITUTE(UPPER('Ismotic-Data'!H198),"  ","")," ",""),"-","")</f>
        <v>ELGHAILANIHICHAM</v>
      </c>
      <c r="H198" s="8" t="str">
        <f t="shared" si="10"/>
        <v>NTIC_TRI_TS-M06-1</v>
      </c>
      <c r="I198" s="14" t="str">
        <f>'Ismotic-Data'!E198</f>
        <v>M06</v>
      </c>
      <c r="J198" s="14" t="str">
        <f>VLOOKUP(L198,Cplus_Groups!$A$2:$C$53,3,FALSE)</f>
        <v>NTIC_TRI_TS</v>
      </c>
      <c r="K198" s="14"/>
      <c r="L198" s="14" t="str">
        <f>'Ismotic-Data'!B198</f>
        <v>TRI104</v>
      </c>
      <c r="M198" s="15" t="str">
        <f t="shared" si="11"/>
        <v>1</v>
      </c>
    </row>
    <row r="199" spans="1:13" x14ac:dyDescent="0.25">
      <c r="A199" s="8" t="s">
        <v>207</v>
      </c>
      <c r="B199" s="7" t="str">
        <f>'Ismotic-Data'!F199</f>
        <v>JEUDI</v>
      </c>
      <c r="C199" s="7" t="str">
        <f>RIGHT('Ismotic-Data'!D199,2)</f>
        <v>S1</v>
      </c>
      <c r="D199" s="8"/>
      <c r="E199" s="8" t="str">
        <f t="shared" si="9"/>
        <v>TRI106-NTIC_TRI_TS_2018-2019</v>
      </c>
      <c r="F199" s="8">
        <f>VLOOKUP(G199,Convertion_NomPrénom_Mat_For!$A$2:$B$42,2,FALSE)</f>
        <v>10855</v>
      </c>
      <c r="G199" s="8" t="str">
        <f>SUBSTITUTE(SUBSTITUTE(SUBSTITUTE(UPPER('Ismotic-Data'!H199),"  ","")," ",""),"-","")</f>
        <v>JMOULASAFAE</v>
      </c>
      <c r="H199" s="8" t="str">
        <f t="shared" si="10"/>
        <v>NTIC_TRI_TS-M08-1</v>
      </c>
      <c r="I199" s="14" t="str">
        <f>'Ismotic-Data'!E199</f>
        <v>M08</v>
      </c>
      <c r="J199" s="14" t="str">
        <f>VLOOKUP(L199,Cplus_Groups!$A$2:$C$53,3,FALSE)</f>
        <v>NTIC_TRI_TS</v>
      </c>
      <c r="K199" s="14"/>
      <c r="L199" s="14" t="str">
        <f>'Ismotic-Data'!B199</f>
        <v>TRI106</v>
      </c>
      <c r="M199" s="15" t="str">
        <f t="shared" si="11"/>
        <v>1</v>
      </c>
    </row>
    <row r="200" spans="1:13" x14ac:dyDescent="0.25">
      <c r="A200" s="8" t="s">
        <v>207</v>
      </c>
      <c r="B200" s="7" t="str">
        <f>'Ismotic-Data'!F200</f>
        <v>JEUDI</v>
      </c>
      <c r="C200" s="7" t="str">
        <f>RIGHT('Ismotic-Data'!D200,2)</f>
        <v>S1</v>
      </c>
      <c r="D200" s="8"/>
      <c r="E200" s="8" t="str">
        <f t="shared" si="9"/>
        <v>TRI107-NTIC_TRI_TS_2018-2019</v>
      </c>
      <c r="F200" s="8">
        <f>VLOOKUP(G200,Convertion_NomPrénom_Mat_For!$A$2:$B$42,2,FALSE)</f>
        <v>13716</v>
      </c>
      <c r="G200" s="8" t="str">
        <f>SUBSTITUTE(SUBSTITUTE(SUBSTITUTE(UPPER('Ismotic-Data'!H200),"  ","")," ",""),"-","")</f>
        <v>BOUYBANINANASS</v>
      </c>
      <c r="H200" s="8" t="str">
        <f t="shared" si="10"/>
        <v>NTIC_TRI_TS-M08-1</v>
      </c>
      <c r="I200" s="14" t="str">
        <f>'Ismotic-Data'!E200</f>
        <v>M08</v>
      </c>
      <c r="J200" s="14" t="str">
        <f>VLOOKUP(L200,Cplus_Groups!$A$2:$C$53,3,FALSE)</f>
        <v>NTIC_TRI_TS</v>
      </c>
      <c r="K200" s="14"/>
      <c r="L200" s="14" t="str">
        <f>'Ismotic-Data'!B200</f>
        <v>TRI107</v>
      </c>
      <c r="M200" s="15" t="str">
        <f t="shared" si="11"/>
        <v>1</v>
      </c>
    </row>
    <row r="201" spans="1:13" x14ac:dyDescent="0.25">
      <c r="A201" s="8" t="s">
        <v>207</v>
      </c>
      <c r="B201" s="7" t="str">
        <f>'Ismotic-Data'!F201</f>
        <v>JEUDI</v>
      </c>
      <c r="C201" s="7" t="str">
        <f>RIGHT('Ismotic-Data'!D201,2)</f>
        <v>S1</v>
      </c>
      <c r="D201" s="8"/>
      <c r="E201" s="8" t="str">
        <f t="shared" si="9"/>
        <v>TMSIR101-NTIC_TMSIR_T_2018-2019</v>
      </c>
      <c r="F201" s="8">
        <f>VLOOKUP(G201,Convertion_NomPrénom_Mat_For!$A$2:$B$42,2,FALSE)</f>
        <v>13553</v>
      </c>
      <c r="G201" s="8" t="str">
        <f>SUBSTITUTE(SUBSTITUTE(SUBSTITUTE(UPPER('Ismotic-Data'!H201),"  ","")," ",""),"-","")</f>
        <v>SANDIMERYEM</v>
      </c>
      <c r="H201" s="8" t="str">
        <f t="shared" si="10"/>
        <v>NTIC_TMSIR_T-M05-1</v>
      </c>
      <c r="I201" s="14" t="str">
        <f>'Ismotic-Data'!E201</f>
        <v>M05</v>
      </c>
      <c r="J201" s="14" t="str">
        <f>VLOOKUP(L201,Cplus_Groups!$A$2:$C$53,3,FALSE)</f>
        <v>NTIC_TMSIR_T</v>
      </c>
      <c r="K201" s="14"/>
      <c r="L201" s="14" t="str">
        <f>'Ismotic-Data'!B201</f>
        <v>TMSIR101</v>
      </c>
      <c r="M201" s="15" t="str">
        <f t="shared" si="11"/>
        <v>1</v>
      </c>
    </row>
    <row r="202" spans="1:13" x14ac:dyDescent="0.25">
      <c r="A202" s="8" t="s">
        <v>207</v>
      </c>
      <c r="B202" s="7" t="str">
        <f>'Ismotic-Data'!F202</f>
        <v>JEUDI</v>
      </c>
      <c r="C202" s="7" t="str">
        <f>RIGHT('Ismotic-Data'!D202,2)</f>
        <v>S1</v>
      </c>
      <c r="D202" s="8"/>
      <c r="E202" s="8" t="str">
        <f t="shared" si="9"/>
        <v>TMSIR102-NTIC_TMSIR_T_2018-2019</v>
      </c>
      <c r="F202" s="8">
        <f>VLOOKUP(G202,Convertion_NomPrénom_Mat_For!$A$2:$B$42,2,FALSE)</f>
        <v>11330</v>
      </c>
      <c r="G202" s="8" t="str">
        <f>SUBSTITUTE(SUBSTITUTE(SUBSTITUTE(UPPER('Ismotic-Data'!H202),"  ","")," ",""),"-","")</f>
        <v>ZOKRIABDELLAH</v>
      </c>
      <c r="H202" s="8" t="str">
        <f t="shared" si="10"/>
        <v>NTIC_TMSIR_T-M06-1</v>
      </c>
      <c r="I202" s="14" t="str">
        <f>'Ismotic-Data'!E202</f>
        <v>M06</v>
      </c>
      <c r="J202" s="14" t="str">
        <f>VLOOKUP(L202,Cplus_Groups!$A$2:$C$53,3,FALSE)</f>
        <v>NTIC_TMSIR_T</v>
      </c>
      <c r="K202" s="14"/>
      <c r="L202" s="14" t="str">
        <f>'Ismotic-Data'!B202</f>
        <v>TMSIR102</v>
      </c>
      <c r="M202" s="15" t="str">
        <f t="shared" si="11"/>
        <v>1</v>
      </c>
    </row>
    <row r="203" spans="1:13" x14ac:dyDescent="0.25">
      <c r="A203" s="8" t="s">
        <v>207</v>
      </c>
      <c r="B203" s="7" t="str">
        <f>'Ismotic-Data'!F203</f>
        <v>JEUDI</v>
      </c>
      <c r="C203" s="7" t="str">
        <f>RIGHT('Ismotic-Data'!D203,2)</f>
        <v>S1</v>
      </c>
      <c r="D203" s="8"/>
      <c r="E203" s="8" t="str">
        <f t="shared" si="9"/>
        <v>INFO101-AG_INFO_TS_2018-2019</v>
      </c>
      <c r="F203" s="8">
        <f>VLOOKUP(G203,Convertion_NomPrénom_Mat_For!$A$2:$B$42,2,FALSE)</f>
        <v>13714</v>
      </c>
      <c r="G203" s="8" t="str">
        <f>SUBSTITUTE(SUBSTITUTE(SUBSTITUTE(UPPER('Ismotic-Data'!H203),"  ","")," ",""),"-","")</f>
        <v>ELMANSOURIOUSSAMA</v>
      </c>
      <c r="H203" s="8" t="str">
        <f t="shared" si="10"/>
        <v>AG_INFO_TS-M10-1</v>
      </c>
      <c r="I203" s="14" t="str">
        <f>'Ismotic-Data'!E203</f>
        <v>M10</v>
      </c>
      <c r="J203" s="14" t="str">
        <f>VLOOKUP(L203,Cplus_Groups!$A$2:$C$53,3,FALSE)</f>
        <v>AG_INFO_TS</v>
      </c>
      <c r="K203" s="14"/>
      <c r="L203" s="14" t="str">
        <f>'Ismotic-Data'!B203</f>
        <v>INFO101</v>
      </c>
      <c r="M203" s="15" t="str">
        <f t="shared" si="11"/>
        <v>1</v>
      </c>
    </row>
    <row r="204" spans="1:13" x14ac:dyDescent="0.25">
      <c r="A204" s="8" t="s">
        <v>207</v>
      </c>
      <c r="B204" s="7" t="str">
        <f>'Ismotic-Data'!F204</f>
        <v>JEUDI</v>
      </c>
      <c r="C204" s="7" t="str">
        <f>RIGHT('Ismotic-Data'!D204,2)</f>
        <v>S2</v>
      </c>
      <c r="D204" s="8"/>
      <c r="E204" s="8" t="str">
        <f t="shared" si="9"/>
        <v>TRI201-NTIC_TRI_TS_2018-2019</v>
      </c>
      <c r="F204" s="8">
        <f>VLOOKUP(G204,Convertion_NomPrénom_Mat_For!$A$2:$B$42,2,FALSE)</f>
        <v>10849</v>
      </c>
      <c r="G204" s="8" t="str">
        <f>SUBSTITUTE(SUBSTITUTE(SUBSTITUTE(UPPER('Ismotic-Data'!H204),"  ","")," ",""),"-","")</f>
        <v>AZIZIYOUSSEF</v>
      </c>
      <c r="H204" s="8" t="str">
        <f t="shared" si="10"/>
        <v>NTIC_TRI_TS-M15-2</v>
      </c>
      <c r="I204" s="14" t="str">
        <f>'Ismotic-Data'!E204</f>
        <v>M15</v>
      </c>
      <c r="J204" s="14" t="str">
        <f>VLOOKUP(L204,Cplus_Groups!$A$2:$C$53,3,FALSE)</f>
        <v>NTIC_TRI_TS</v>
      </c>
      <c r="K204" s="14"/>
      <c r="L204" s="14" t="str">
        <f>'Ismotic-Data'!B204</f>
        <v>TRI201</v>
      </c>
      <c r="M204" s="15" t="str">
        <f t="shared" si="11"/>
        <v>2</v>
      </c>
    </row>
    <row r="205" spans="1:13" x14ac:dyDescent="0.25">
      <c r="A205" s="8" t="s">
        <v>207</v>
      </c>
      <c r="B205" s="7" t="str">
        <f>'Ismotic-Data'!F205</f>
        <v>JEUDI</v>
      </c>
      <c r="C205" s="7" t="str">
        <f>RIGHT('Ismotic-Data'!D205,2)</f>
        <v>S2</v>
      </c>
      <c r="D205" s="8"/>
      <c r="E205" s="8" t="str">
        <f t="shared" si="9"/>
        <v>TRI204-NTIC_TRI_TS_2018-2019</v>
      </c>
      <c r="F205" s="8" t="e">
        <f>VLOOKUP(G205,Convertion_NomPrénom_Mat_For!$A$2:$B$42,2,FALSE)</f>
        <v>#N/A</v>
      </c>
      <c r="G205" s="8" t="str">
        <f>SUBSTITUTE(SUBSTITUTE(SUBSTITUTE(UPPER('Ismotic-Data'!H205),"  ","")," ",""),"-","")</f>
        <v>ELGUEDALIOTHMANE</v>
      </c>
      <c r="H205" s="8" t="str">
        <f t="shared" si="10"/>
        <v>NTIC_TRI_TS-EGTS3-2</v>
      </c>
      <c r="I205" s="14" t="str">
        <f>'Ismotic-Data'!E205</f>
        <v>EGTS3</v>
      </c>
      <c r="J205" s="14" t="str">
        <f>VLOOKUP(L205,Cplus_Groups!$A$2:$C$53,3,FALSE)</f>
        <v>NTIC_TRI_TS</v>
      </c>
      <c r="K205" s="14"/>
      <c r="L205" s="14" t="str">
        <f>'Ismotic-Data'!B205</f>
        <v>TRI204</v>
      </c>
      <c r="M205" s="15" t="str">
        <f t="shared" si="11"/>
        <v>2</v>
      </c>
    </row>
    <row r="206" spans="1:13" x14ac:dyDescent="0.25">
      <c r="A206" s="8" t="s">
        <v>207</v>
      </c>
      <c r="B206" s="7" t="str">
        <f>'Ismotic-Data'!F206</f>
        <v>JEUDI</v>
      </c>
      <c r="C206" s="7" t="str">
        <f>RIGHT('Ismotic-Data'!D206,2)</f>
        <v>S2</v>
      </c>
      <c r="D206" s="8"/>
      <c r="E206" s="8" t="str">
        <f t="shared" si="9"/>
        <v>TDI203-NTIC_TDI_TS_2018-2019</v>
      </c>
      <c r="F206" s="8" t="e">
        <f>VLOOKUP(G206,Convertion_NomPrénom_Mat_For!$A$2:$B$42,2,FALSE)</f>
        <v>#N/A</v>
      </c>
      <c r="G206" s="8" t="str">
        <f>SUBSTITUTE(SUBSTITUTE(SUBSTITUTE(UPPER('Ismotic-Data'!H206),"  ","")," ",""),"-","")</f>
        <v>FORMATEURCAREERCENTER4</v>
      </c>
      <c r="H206" s="8" t="str">
        <f t="shared" si="10"/>
        <v>NTIC_TDI_TS-MKPE-2</v>
      </c>
      <c r="I206" s="14" t="str">
        <f>'Ismotic-Data'!E206</f>
        <v>MKPE</v>
      </c>
      <c r="J206" s="14" t="str">
        <f>VLOOKUP(L206,Cplus_Groups!$A$2:$C$53,3,FALSE)</f>
        <v>NTIC_TDI_TS</v>
      </c>
      <c r="K206" s="14"/>
      <c r="L206" s="14" t="str">
        <f>'Ismotic-Data'!B206</f>
        <v>TDI203</v>
      </c>
      <c r="M206" s="15" t="str">
        <f t="shared" si="11"/>
        <v>2</v>
      </c>
    </row>
    <row r="207" spans="1:13" x14ac:dyDescent="0.25">
      <c r="A207" s="8" t="s">
        <v>207</v>
      </c>
      <c r="B207" s="7" t="str">
        <f>'Ismotic-Data'!F207</f>
        <v>JEUDI</v>
      </c>
      <c r="C207" s="7" t="str">
        <f>RIGHT('Ismotic-Data'!D207,2)</f>
        <v>S2</v>
      </c>
      <c r="D207" s="8"/>
      <c r="E207" s="8" t="str">
        <f t="shared" si="9"/>
        <v>TDI204-NTIC_TDI_TS_2018-2019</v>
      </c>
      <c r="F207" s="8">
        <f>VLOOKUP(G207,Convertion_NomPrénom_Mat_For!$A$2:$B$42,2,FALSE)</f>
        <v>13566</v>
      </c>
      <c r="G207" s="8" t="str">
        <f>SUBSTITUTE(SUBSTITUTE(SUBSTITUTE(UPPER('Ismotic-Data'!H207),"  ","")," ",""),"-","")</f>
        <v>ELAKELBOUCHRA</v>
      </c>
      <c r="H207" s="8" t="str">
        <f t="shared" si="10"/>
        <v>NTIC_TDI_TS-M12-2</v>
      </c>
      <c r="I207" s="14" t="str">
        <f>'Ismotic-Data'!E207</f>
        <v>M12</v>
      </c>
      <c r="J207" s="14" t="str">
        <f>VLOOKUP(L207,Cplus_Groups!$A$2:$C$53,3,FALSE)</f>
        <v>NTIC_TDI_TS</v>
      </c>
      <c r="K207" s="14"/>
      <c r="L207" s="14" t="str">
        <f>'Ismotic-Data'!B207</f>
        <v>TDI204</v>
      </c>
      <c r="M207" s="15" t="str">
        <f t="shared" si="11"/>
        <v>2</v>
      </c>
    </row>
    <row r="208" spans="1:13" x14ac:dyDescent="0.25">
      <c r="A208" s="8" t="s">
        <v>207</v>
      </c>
      <c r="B208" s="7" t="str">
        <f>'Ismotic-Data'!F208</f>
        <v>JEUDI</v>
      </c>
      <c r="C208" s="7" t="str">
        <f>RIGHT('Ismotic-Data'!D208,2)</f>
        <v>S2</v>
      </c>
      <c r="D208" s="8"/>
      <c r="E208" s="8" t="str">
        <f t="shared" si="9"/>
        <v>TDI103-NTIC_TDI_TS_2018-2019</v>
      </c>
      <c r="F208" s="8">
        <f>VLOOKUP(G208,Convertion_NomPrénom_Mat_For!$A$2:$B$42,2,FALSE)</f>
        <v>11330</v>
      </c>
      <c r="G208" s="8" t="str">
        <f>SUBSTITUTE(SUBSTITUTE(SUBSTITUTE(UPPER('Ismotic-Data'!H208),"  ","")," ",""),"-","")</f>
        <v>ZOKRIABDELLAH</v>
      </c>
      <c r="H208" s="8" t="str">
        <f t="shared" si="10"/>
        <v>NTIC_TDI_TS-M03-1</v>
      </c>
      <c r="I208" s="14" t="str">
        <f>'Ismotic-Data'!E208</f>
        <v>M03</v>
      </c>
      <c r="J208" s="14" t="str">
        <f>VLOOKUP(L208,Cplus_Groups!$A$2:$C$53,3,FALSE)</f>
        <v>NTIC_TDI_TS</v>
      </c>
      <c r="K208" s="14"/>
      <c r="L208" s="14" t="str">
        <f>'Ismotic-Data'!B208</f>
        <v>TDI103</v>
      </c>
      <c r="M208" s="15" t="str">
        <f t="shared" si="11"/>
        <v>1</v>
      </c>
    </row>
    <row r="209" spans="1:13" x14ac:dyDescent="0.25">
      <c r="A209" s="8" t="s">
        <v>207</v>
      </c>
      <c r="B209" s="7" t="str">
        <f>'Ismotic-Data'!F209</f>
        <v>JEUDI</v>
      </c>
      <c r="C209" s="7" t="str">
        <f>RIGHT('Ismotic-Data'!D209,2)</f>
        <v>S2</v>
      </c>
      <c r="D209" s="8"/>
      <c r="E209" s="8" t="str">
        <f t="shared" si="9"/>
        <v>TDI104-NTIC_TDI_TS_2018-2019</v>
      </c>
      <c r="F209" s="8">
        <f>VLOOKUP(G209,Convertion_NomPrénom_Mat_For!$A$2:$B$42,2,FALSE)</f>
        <v>11223</v>
      </c>
      <c r="G209" s="8" t="str">
        <f>SUBSTITUTE(SUBSTITUTE(SUBSTITUTE(UPPER('Ismotic-Data'!H209),"  ","")," ",""),"-","")</f>
        <v>ELFAQUIHLOUBNA</v>
      </c>
      <c r="H209" s="8" t="str">
        <f t="shared" si="10"/>
        <v>NTIC_TDI_TS-M06-1</v>
      </c>
      <c r="I209" s="14" t="str">
        <f>'Ismotic-Data'!E209</f>
        <v>M06</v>
      </c>
      <c r="J209" s="14" t="str">
        <f>VLOOKUP(L209,Cplus_Groups!$A$2:$C$53,3,FALSE)</f>
        <v>NTIC_TDI_TS</v>
      </c>
      <c r="K209" s="14"/>
      <c r="L209" s="14" t="str">
        <f>'Ismotic-Data'!B209</f>
        <v>TDI104</v>
      </c>
      <c r="M209" s="15" t="str">
        <f t="shared" si="11"/>
        <v>1</v>
      </c>
    </row>
    <row r="210" spans="1:13" x14ac:dyDescent="0.25">
      <c r="A210" s="8" t="s">
        <v>207</v>
      </c>
      <c r="B210" s="7" t="str">
        <f>'Ismotic-Data'!F210</f>
        <v>JEUDI</v>
      </c>
      <c r="C210" s="7" t="str">
        <f>RIGHT('Ismotic-Data'!D210,2)</f>
        <v>S2</v>
      </c>
      <c r="D210" s="8"/>
      <c r="E210" s="8" t="str">
        <f t="shared" si="9"/>
        <v>TDM101-NTIC_TDM_TS_2018-2019</v>
      </c>
      <c r="F210" s="8" t="e">
        <f>VLOOKUP(G210,Convertion_NomPrénom_Mat_For!$A$2:$B$42,2,FALSE)</f>
        <v>#N/A</v>
      </c>
      <c r="G210" s="8" t="str">
        <f>SUBSTITUTE(SUBSTITUTE(SUBSTITUTE(UPPER('Ismotic-Data'!H210),"  ","")," ",""),"-","")</f>
        <v>FORMATEURCAREERCENTER3</v>
      </c>
      <c r="H210" s="8" t="str">
        <f t="shared" si="10"/>
        <v>NTIC_TDM_TS-MKPE-1</v>
      </c>
      <c r="I210" s="14" t="str">
        <f>'Ismotic-Data'!E210</f>
        <v>MKPE</v>
      </c>
      <c r="J210" s="14" t="str">
        <f>VLOOKUP(L210,Cplus_Groups!$A$2:$C$53,3,FALSE)</f>
        <v>NTIC_TDM_TS</v>
      </c>
      <c r="K210" s="14"/>
      <c r="L210" s="14" t="str">
        <f>'Ismotic-Data'!B210</f>
        <v>TDM101</v>
      </c>
      <c r="M210" s="15" t="str">
        <f t="shared" si="11"/>
        <v>1</v>
      </c>
    </row>
    <row r="211" spans="1:13" x14ac:dyDescent="0.25">
      <c r="A211" s="8" t="s">
        <v>207</v>
      </c>
      <c r="B211" s="7" t="str">
        <f>'Ismotic-Data'!F211</f>
        <v>JEUDI</v>
      </c>
      <c r="C211" s="7" t="str">
        <f>RIGHT('Ismotic-Data'!D211,2)</f>
        <v>S2</v>
      </c>
      <c r="D211" s="8"/>
      <c r="E211" s="8" t="str">
        <f t="shared" si="9"/>
        <v>TDM102-NTIC_TDM_TS_2018-2019</v>
      </c>
      <c r="F211" s="8" t="e">
        <f>VLOOKUP(G211,Convertion_NomPrénom_Mat_For!$A$2:$B$42,2,FALSE)</f>
        <v>#N/A</v>
      </c>
      <c r="G211" s="8" t="str">
        <f>SUBSTITUTE(SUBSTITUTE(SUBSTITUTE(UPPER('Ismotic-Data'!H211),"  ","")," ",""),"-","")</f>
        <v>FORMATEURCAREERCENTER2</v>
      </c>
      <c r="H211" s="8" t="str">
        <f t="shared" si="10"/>
        <v>NTIC_TDM_TS-MKPE-1</v>
      </c>
      <c r="I211" s="14" t="str">
        <f>'Ismotic-Data'!E211</f>
        <v>MKPE</v>
      </c>
      <c r="J211" s="14" t="str">
        <f>VLOOKUP(L211,Cplus_Groups!$A$2:$C$53,3,FALSE)</f>
        <v>NTIC_TDM_TS</v>
      </c>
      <c r="K211" s="14"/>
      <c r="L211" s="14" t="str">
        <f>'Ismotic-Data'!B211</f>
        <v>TDM102</v>
      </c>
      <c r="M211" s="15" t="str">
        <f t="shared" si="11"/>
        <v>1</v>
      </c>
    </row>
    <row r="212" spans="1:13" x14ac:dyDescent="0.25">
      <c r="A212" s="8" t="s">
        <v>207</v>
      </c>
      <c r="B212" s="7" t="str">
        <f>'Ismotic-Data'!F212</f>
        <v>JEUDI</v>
      </c>
      <c r="C212" s="7" t="str">
        <f>RIGHT('Ismotic-Data'!D212,2)</f>
        <v>S2</v>
      </c>
      <c r="D212" s="8"/>
      <c r="E212" s="8" t="str">
        <f t="shared" si="9"/>
        <v>TDM103-NTIC_TDM_TS_2018-2019</v>
      </c>
      <c r="F212" s="8">
        <f>VLOOKUP(G212,Convertion_NomPrénom_Mat_For!$A$2:$B$42,2,FALSE)</f>
        <v>10191</v>
      </c>
      <c r="G212" s="8" t="str">
        <f>SUBSTITUTE(SUBSTITUTE(SUBSTITUTE(UPPER('Ismotic-Data'!H212),"  ","")," ",""),"-","")</f>
        <v>ALILOUSAAD</v>
      </c>
      <c r="H212" s="8" t="str">
        <f t="shared" si="10"/>
        <v>NTIC_TDM_TS-M08-1</v>
      </c>
      <c r="I212" s="14" t="str">
        <f>'Ismotic-Data'!E212</f>
        <v>M08</v>
      </c>
      <c r="J212" s="14" t="str">
        <f>VLOOKUP(L212,Cplus_Groups!$A$2:$C$53,3,FALSE)</f>
        <v>NTIC_TDM_TS</v>
      </c>
      <c r="K212" s="14"/>
      <c r="L212" s="14" t="str">
        <f>'Ismotic-Data'!B212</f>
        <v>TDM103</v>
      </c>
      <c r="M212" s="15" t="str">
        <f t="shared" si="11"/>
        <v>1</v>
      </c>
    </row>
    <row r="213" spans="1:13" x14ac:dyDescent="0.25">
      <c r="A213" s="8" t="s">
        <v>207</v>
      </c>
      <c r="B213" s="7" t="str">
        <f>'Ismotic-Data'!F213</f>
        <v>JEUDI</v>
      </c>
      <c r="C213" s="7" t="str">
        <f>RIGHT('Ismotic-Data'!D213,2)</f>
        <v>S2</v>
      </c>
      <c r="D213" s="8"/>
      <c r="E213" s="8" t="str">
        <f t="shared" si="9"/>
        <v>TRI103-NTIC_TRI_TS_2018-2019</v>
      </c>
      <c r="F213" s="8">
        <f>VLOOKUP(G213,Convertion_NomPrénom_Mat_For!$A$2:$B$42,2,FALSE)</f>
        <v>8655</v>
      </c>
      <c r="G213" s="8" t="str">
        <f>SUBSTITUTE(SUBSTITUTE(SUBSTITUTE(UPPER('Ismotic-Data'!H213),"  ","")," ",""),"-","")</f>
        <v>HABIBCHORFAFARID</v>
      </c>
      <c r="H213" s="8" t="str">
        <f t="shared" si="10"/>
        <v>NTIC_TRI_TS-M06-1</v>
      </c>
      <c r="I213" s="14" t="str">
        <f>'Ismotic-Data'!E213</f>
        <v>M06</v>
      </c>
      <c r="J213" s="14" t="str">
        <f>VLOOKUP(L213,Cplus_Groups!$A$2:$C$53,3,FALSE)</f>
        <v>NTIC_TRI_TS</v>
      </c>
      <c r="K213" s="14"/>
      <c r="L213" s="14" t="str">
        <f>'Ismotic-Data'!B213</f>
        <v>TRI103</v>
      </c>
      <c r="M213" s="15" t="str">
        <f t="shared" si="11"/>
        <v>1</v>
      </c>
    </row>
    <row r="214" spans="1:13" x14ac:dyDescent="0.25">
      <c r="A214" s="8" t="s">
        <v>207</v>
      </c>
      <c r="B214" s="7" t="str">
        <f>'Ismotic-Data'!F214</f>
        <v>JEUDI</v>
      </c>
      <c r="C214" s="7" t="str">
        <f>RIGHT('Ismotic-Data'!D214,2)</f>
        <v>S2</v>
      </c>
      <c r="D214" s="8"/>
      <c r="E214" s="8" t="str">
        <f t="shared" si="9"/>
        <v>TRI104-NTIC_TRI_TS_2018-2019</v>
      </c>
      <c r="F214" s="8">
        <f>VLOOKUP(G214,Convertion_NomPrénom_Mat_For!$A$2:$B$42,2,FALSE)</f>
        <v>13716</v>
      </c>
      <c r="G214" s="8" t="str">
        <f>SUBSTITUTE(SUBSTITUTE(SUBSTITUTE(UPPER('Ismotic-Data'!H214),"  ","")," ",""),"-","")</f>
        <v>BOUYBANINANASS</v>
      </c>
      <c r="H214" s="8" t="str">
        <f t="shared" si="10"/>
        <v>NTIC_TRI_TS-M07-1</v>
      </c>
      <c r="I214" s="14" t="str">
        <f>'Ismotic-Data'!E214</f>
        <v>M07</v>
      </c>
      <c r="J214" s="14" t="str">
        <f>VLOOKUP(L214,Cplus_Groups!$A$2:$C$53,3,FALSE)</f>
        <v>NTIC_TRI_TS</v>
      </c>
      <c r="K214" s="14"/>
      <c r="L214" s="14" t="str">
        <f>'Ismotic-Data'!B214</f>
        <v>TRI104</v>
      </c>
      <c r="M214" s="15" t="str">
        <f t="shared" si="11"/>
        <v>1</v>
      </c>
    </row>
    <row r="215" spans="1:13" x14ac:dyDescent="0.25">
      <c r="A215" s="8" t="s">
        <v>207</v>
      </c>
      <c r="B215" s="7" t="str">
        <f>'Ismotic-Data'!F215</f>
        <v>JEUDI</v>
      </c>
      <c r="C215" s="7" t="str">
        <f>RIGHT('Ismotic-Data'!D215,2)</f>
        <v>S2</v>
      </c>
      <c r="D215" s="8"/>
      <c r="E215" s="8" t="str">
        <f t="shared" si="9"/>
        <v>TRI105-NTIC_TRI_TS_2018-2019</v>
      </c>
      <c r="F215" s="8">
        <f>VLOOKUP(G215,Convertion_NomPrénom_Mat_For!$A$2:$B$42,2,FALSE)</f>
        <v>13552</v>
      </c>
      <c r="G215" s="8" t="str">
        <f>SUBSTITUTE(SUBSTITUTE(SUBSTITUTE(UPPER('Ismotic-Data'!H215),"  ","")," ",""),"-","")</f>
        <v>ELGHAILANIHICHAM</v>
      </c>
      <c r="H215" s="8" t="str">
        <f t="shared" si="10"/>
        <v>NTIC_TRI_TS-M06-1</v>
      </c>
      <c r="I215" s="14" t="str">
        <f>'Ismotic-Data'!E215</f>
        <v>M06</v>
      </c>
      <c r="J215" s="14" t="str">
        <f>VLOOKUP(L215,Cplus_Groups!$A$2:$C$53,3,FALSE)</f>
        <v>NTIC_TRI_TS</v>
      </c>
      <c r="K215" s="14"/>
      <c r="L215" s="14" t="str">
        <f>'Ismotic-Data'!B215</f>
        <v>TRI105</v>
      </c>
      <c r="M215" s="15" t="str">
        <f t="shared" si="11"/>
        <v>1</v>
      </c>
    </row>
    <row r="216" spans="1:13" x14ac:dyDescent="0.25">
      <c r="A216" s="8" t="s">
        <v>207</v>
      </c>
      <c r="B216" s="7" t="str">
        <f>'Ismotic-Data'!F216</f>
        <v>JEUDI</v>
      </c>
      <c r="C216" s="7" t="str">
        <f>RIGHT('Ismotic-Data'!D216,2)</f>
        <v>S2</v>
      </c>
      <c r="D216" s="8"/>
      <c r="E216" s="8" t="str">
        <f t="shared" si="9"/>
        <v>TRI106-NTIC_TRI_TS_2018-2019</v>
      </c>
      <c r="F216" s="8">
        <f>VLOOKUP(G216,Convertion_NomPrénom_Mat_For!$A$2:$B$42,2,FALSE)</f>
        <v>11272</v>
      </c>
      <c r="G216" s="8" t="str">
        <f>SUBSTITUTE(SUBSTITUTE(SUBSTITUTE(UPPER('Ismotic-Data'!H216),"  ","")," ",""),"-","")</f>
        <v>HAJJAJJIHANE</v>
      </c>
      <c r="H216" s="8" t="str">
        <f t="shared" si="10"/>
        <v>NTIC_TRI_TS-M07-1</v>
      </c>
      <c r="I216" s="14" t="str">
        <f>'Ismotic-Data'!E216</f>
        <v>M07</v>
      </c>
      <c r="J216" s="14" t="str">
        <f>VLOOKUP(L216,Cplus_Groups!$A$2:$C$53,3,FALSE)</f>
        <v>NTIC_TRI_TS</v>
      </c>
      <c r="K216" s="14"/>
      <c r="L216" s="14" t="str">
        <f>'Ismotic-Data'!B216</f>
        <v>TRI106</v>
      </c>
      <c r="M216" s="15" t="str">
        <f t="shared" si="11"/>
        <v>1</v>
      </c>
    </row>
    <row r="217" spans="1:13" x14ac:dyDescent="0.25">
      <c r="A217" s="8" t="s">
        <v>207</v>
      </c>
      <c r="B217" s="7" t="str">
        <f>'Ismotic-Data'!F217</f>
        <v>JEUDI</v>
      </c>
      <c r="C217" s="7" t="str">
        <f>RIGHT('Ismotic-Data'!D217,2)</f>
        <v>S2</v>
      </c>
      <c r="D217" s="8"/>
      <c r="E217" s="8" t="str">
        <f t="shared" si="9"/>
        <v>TRI107-NTIC_TRI_TS_2018-2019</v>
      </c>
      <c r="F217" s="8">
        <f>VLOOKUP(G217,Convertion_NomPrénom_Mat_For!$A$2:$B$42,2,FALSE)</f>
        <v>10855</v>
      </c>
      <c r="G217" s="8" t="str">
        <f>SUBSTITUTE(SUBSTITUTE(SUBSTITUTE(UPPER('Ismotic-Data'!H217),"  ","")," ",""),"-","")</f>
        <v>JMOULASAFAE</v>
      </c>
      <c r="H217" s="8" t="str">
        <f t="shared" si="10"/>
        <v>NTIC_TRI_TS-M07-1</v>
      </c>
      <c r="I217" s="14" t="str">
        <f>'Ismotic-Data'!E217</f>
        <v>M07</v>
      </c>
      <c r="J217" s="14" t="str">
        <f>VLOOKUP(L217,Cplus_Groups!$A$2:$C$53,3,FALSE)</f>
        <v>NTIC_TRI_TS</v>
      </c>
      <c r="K217" s="14"/>
      <c r="L217" s="14" t="str">
        <f>'Ismotic-Data'!B217</f>
        <v>TRI107</v>
      </c>
      <c r="M217" s="15" t="str">
        <f t="shared" si="11"/>
        <v>1</v>
      </c>
    </row>
    <row r="218" spans="1:13" x14ac:dyDescent="0.25">
      <c r="A218" s="8" t="s">
        <v>207</v>
      </c>
      <c r="B218" s="7" t="str">
        <f>'Ismotic-Data'!F218</f>
        <v>JEUDI</v>
      </c>
      <c r="C218" s="7" t="str">
        <f>RIGHT('Ismotic-Data'!D218,2)</f>
        <v>S2</v>
      </c>
      <c r="D218" s="8"/>
      <c r="E218" s="8" t="str">
        <f t="shared" si="9"/>
        <v>TMSIR102-NTIC_TMSIR_T_2018-2019</v>
      </c>
      <c r="F218" s="8">
        <f>VLOOKUP(G218,Convertion_NomPrénom_Mat_For!$A$2:$B$42,2,FALSE)</f>
        <v>13553</v>
      </c>
      <c r="G218" s="8" t="str">
        <f>SUBSTITUTE(SUBSTITUTE(SUBSTITUTE(UPPER('Ismotic-Data'!H218),"  ","")," ",""),"-","")</f>
        <v>SANDIMERYEM</v>
      </c>
      <c r="H218" s="8" t="str">
        <f t="shared" si="10"/>
        <v>NTIC_TMSIR_T-M07-1</v>
      </c>
      <c r="I218" s="14" t="str">
        <f>'Ismotic-Data'!E218</f>
        <v>M07</v>
      </c>
      <c r="J218" s="14" t="str">
        <f>VLOOKUP(L218,Cplus_Groups!$A$2:$C$53,3,FALSE)</f>
        <v>NTIC_TMSIR_T</v>
      </c>
      <c r="K218" s="14"/>
      <c r="L218" s="14" t="str">
        <f>'Ismotic-Data'!B218</f>
        <v>TMSIR102</v>
      </c>
      <c r="M218" s="15" t="str">
        <f t="shared" si="11"/>
        <v>1</v>
      </c>
    </row>
    <row r="219" spans="1:13" x14ac:dyDescent="0.25">
      <c r="A219" s="8" t="s">
        <v>207</v>
      </c>
      <c r="B219" s="7" t="str">
        <f>'Ismotic-Data'!F219</f>
        <v>JEUDI</v>
      </c>
      <c r="C219" s="7" t="str">
        <f>RIGHT('Ismotic-Data'!D219,2)</f>
        <v>S2</v>
      </c>
      <c r="D219" s="8"/>
      <c r="E219" s="8" t="str">
        <f t="shared" si="9"/>
        <v>INFO101-AG_INFO_TS_2018-2019</v>
      </c>
      <c r="F219" s="8">
        <f>VLOOKUP(G219,Convertion_NomPrénom_Mat_For!$A$2:$B$42,2,FALSE)</f>
        <v>13714</v>
      </c>
      <c r="G219" s="8" t="str">
        <f>SUBSTITUTE(SUBSTITUTE(SUBSTITUTE(UPPER('Ismotic-Data'!H219),"  ","")," ",""),"-","")</f>
        <v>ELMANSOURIOUSSAMA</v>
      </c>
      <c r="H219" s="8" t="str">
        <f t="shared" si="10"/>
        <v>AG_INFO_TS-M10-1</v>
      </c>
      <c r="I219" s="14" t="str">
        <f>'Ismotic-Data'!E219</f>
        <v>M10</v>
      </c>
      <c r="J219" s="14" t="str">
        <f>VLOOKUP(L219,Cplus_Groups!$A$2:$C$53,3,FALSE)</f>
        <v>AG_INFO_TS</v>
      </c>
      <c r="K219" s="14"/>
      <c r="L219" s="14" t="str">
        <f>'Ismotic-Data'!B219</f>
        <v>INFO101</v>
      </c>
      <c r="M219" s="15" t="str">
        <f t="shared" si="11"/>
        <v>1</v>
      </c>
    </row>
    <row r="220" spans="1:13" x14ac:dyDescent="0.25">
      <c r="A220" s="8" t="s">
        <v>207</v>
      </c>
      <c r="B220" s="7" t="str">
        <f>'Ismotic-Data'!F220</f>
        <v>JEUDI</v>
      </c>
      <c r="C220" s="7" t="str">
        <f>RIGHT('Ismotic-Data'!D220,2)</f>
        <v>S3</v>
      </c>
      <c r="D220" s="8"/>
      <c r="E220" s="8" t="str">
        <f t="shared" si="9"/>
        <v>TRI201-NTIC_TRI_TS_2018-2019</v>
      </c>
      <c r="F220" s="8">
        <f>VLOOKUP(G220,Convertion_NomPrénom_Mat_For!$A$2:$B$42,2,FALSE)</f>
        <v>10750</v>
      </c>
      <c r="G220" s="8" t="str">
        <f>SUBSTITUTE(SUBSTITUTE(SUBSTITUTE(UPPER('Ismotic-Data'!H220),"  ","")," ",""),"-","")</f>
        <v>RHAZOUANIABDELALI</v>
      </c>
      <c r="H220" s="8" t="str">
        <f t="shared" si="10"/>
        <v>NTIC_TRI_TS-M13-2</v>
      </c>
      <c r="I220" s="14" t="str">
        <f>'Ismotic-Data'!E220</f>
        <v>M13</v>
      </c>
      <c r="J220" s="14" t="str">
        <f>VLOOKUP(L220,Cplus_Groups!$A$2:$C$53,3,FALSE)</f>
        <v>NTIC_TRI_TS</v>
      </c>
      <c r="K220" s="14"/>
      <c r="L220" s="14" t="str">
        <f>'Ismotic-Data'!B220</f>
        <v>TRI201</v>
      </c>
      <c r="M220" s="15" t="str">
        <f t="shared" si="11"/>
        <v>2</v>
      </c>
    </row>
    <row r="221" spans="1:13" x14ac:dyDescent="0.25">
      <c r="A221" s="8" t="s">
        <v>207</v>
      </c>
      <c r="B221" s="7" t="str">
        <f>'Ismotic-Data'!F221</f>
        <v>JEUDI</v>
      </c>
      <c r="C221" s="7" t="str">
        <f>RIGHT('Ismotic-Data'!D221,2)</f>
        <v>S3</v>
      </c>
      <c r="D221" s="8"/>
      <c r="E221" s="8" t="str">
        <f t="shared" si="9"/>
        <v>TRI203-NTIC_TRI_TS_2018-2019</v>
      </c>
      <c r="F221" s="8">
        <f>VLOOKUP(G221,Convertion_NomPrénom_Mat_For!$A$2:$B$42,2,FALSE)</f>
        <v>10855</v>
      </c>
      <c r="G221" s="8" t="str">
        <f>SUBSTITUTE(SUBSTITUTE(SUBSTITUTE(UPPER('Ismotic-Data'!H221),"  ","")," ",""),"-","")</f>
        <v>JMOULASAFAE</v>
      </c>
      <c r="H221" s="8" t="str">
        <f t="shared" si="10"/>
        <v>NTIC_TRI_TS-M13-2</v>
      </c>
      <c r="I221" s="14" t="str">
        <f>'Ismotic-Data'!E221</f>
        <v>M13</v>
      </c>
      <c r="J221" s="14" t="str">
        <f>VLOOKUP(L221,Cplus_Groups!$A$2:$C$53,3,FALSE)</f>
        <v>NTIC_TRI_TS</v>
      </c>
      <c r="K221" s="14"/>
      <c r="L221" s="14" t="str">
        <f>'Ismotic-Data'!B221</f>
        <v>TRI203</v>
      </c>
      <c r="M221" s="15" t="str">
        <f t="shared" si="11"/>
        <v>2</v>
      </c>
    </row>
    <row r="222" spans="1:13" x14ac:dyDescent="0.25">
      <c r="A222" s="8" t="s">
        <v>207</v>
      </c>
      <c r="B222" s="7" t="str">
        <f>'Ismotic-Data'!F222</f>
        <v>JEUDI</v>
      </c>
      <c r="C222" s="7" t="str">
        <f>RIGHT('Ismotic-Data'!D222,2)</f>
        <v>S3</v>
      </c>
      <c r="D222" s="8"/>
      <c r="E222" s="8" t="str">
        <f t="shared" si="9"/>
        <v>TDI203-NTIC_TDI_TS_2018-2019</v>
      </c>
      <c r="F222" s="8" t="e">
        <f>VLOOKUP(G222,Convertion_NomPrénom_Mat_For!$A$2:$B$42,2,FALSE)</f>
        <v>#N/A</v>
      </c>
      <c r="G222" s="8" t="str">
        <f>SUBSTITUTE(SUBSTITUTE(SUBSTITUTE(UPPER('Ismotic-Data'!H222),"  ","")," ",""),"-","")</f>
        <v>FORMATEURCAREERCENTER4</v>
      </c>
      <c r="H222" s="8" t="str">
        <f t="shared" si="10"/>
        <v>NTIC_TDI_TS-MKPE-2</v>
      </c>
      <c r="I222" s="14" t="str">
        <f>'Ismotic-Data'!E222</f>
        <v>MKPE</v>
      </c>
      <c r="J222" s="14" t="str">
        <f>VLOOKUP(L222,Cplus_Groups!$A$2:$C$53,3,FALSE)</f>
        <v>NTIC_TDI_TS</v>
      </c>
      <c r="K222" s="14"/>
      <c r="L222" s="14" t="str">
        <f>'Ismotic-Data'!B222</f>
        <v>TDI203</v>
      </c>
      <c r="M222" s="15" t="str">
        <f t="shared" si="11"/>
        <v>2</v>
      </c>
    </row>
    <row r="223" spans="1:13" x14ac:dyDescent="0.25">
      <c r="A223" s="8" t="s">
        <v>207</v>
      </c>
      <c r="B223" s="7" t="str">
        <f>'Ismotic-Data'!F223</f>
        <v>JEUDI</v>
      </c>
      <c r="C223" s="7" t="str">
        <f>RIGHT('Ismotic-Data'!D223,2)</f>
        <v>S3</v>
      </c>
      <c r="D223" s="8"/>
      <c r="E223" s="8" t="str">
        <f t="shared" si="9"/>
        <v>TDI204-NTIC_TDI_TS_2018-2019</v>
      </c>
      <c r="F223" s="8" t="e">
        <f>VLOOKUP(G223,Convertion_NomPrénom_Mat_For!$A$2:$B$42,2,FALSE)</f>
        <v>#N/A</v>
      </c>
      <c r="G223" s="8" t="str">
        <f>SUBSTITUTE(SUBSTITUTE(SUBSTITUTE(UPPER('Ismotic-Data'!H223),"  ","")," ",""),"-","")</f>
        <v>ELMASOUDIABDELOUAHAB</v>
      </c>
      <c r="H223" s="8" t="str">
        <f t="shared" si="10"/>
        <v>NTIC_TDI_TS-M10-2</v>
      </c>
      <c r="I223" s="14" t="str">
        <f>'Ismotic-Data'!E223</f>
        <v>M10</v>
      </c>
      <c r="J223" s="14" t="str">
        <f>VLOOKUP(L223,Cplus_Groups!$A$2:$C$53,3,FALSE)</f>
        <v>NTIC_TDI_TS</v>
      </c>
      <c r="K223" s="14"/>
      <c r="L223" s="14" t="str">
        <f>'Ismotic-Data'!B223</f>
        <v>TDI204</v>
      </c>
      <c r="M223" s="15" t="str">
        <f t="shared" si="11"/>
        <v>2</v>
      </c>
    </row>
    <row r="224" spans="1:13" x14ac:dyDescent="0.25">
      <c r="A224" s="8" t="s">
        <v>207</v>
      </c>
      <c r="B224" s="7" t="str">
        <f>'Ismotic-Data'!F224</f>
        <v>JEUDI</v>
      </c>
      <c r="C224" s="7" t="str">
        <f>RIGHT('Ismotic-Data'!D224,2)</f>
        <v>S3</v>
      </c>
      <c r="D224" s="8"/>
      <c r="E224" s="8" t="str">
        <f t="shared" si="9"/>
        <v>TDM201-NTIC_TDM_TS_2018-2019</v>
      </c>
      <c r="F224" s="8">
        <f>VLOOKUP(G224,Convertion_NomPrénom_Mat_For!$A$2:$B$42,2,FALSE)</f>
        <v>10777</v>
      </c>
      <c r="G224" s="8" t="str">
        <f>SUBSTITUTE(SUBSTITUTE(SUBSTITUTE(UPPER('Ismotic-Data'!H224),"  ","")," ",""),"-","")</f>
        <v>AZEGGOUARMOHAMEDKARIM</v>
      </c>
      <c r="H224" s="8" t="str">
        <f t="shared" si="10"/>
        <v>NTIC_TDM_TS-M11-2</v>
      </c>
      <c r="I224" s="14" t="str">
        <f>'Ismotic-Data'!E224</f>
        <v>M11</v>
      </c>
      <c r="J224" s="14" t="str">
        <f>VLOOKUP(L224,Cplus_Groups!$A$2:$C$53,3,FALSE)</f>
        <v>NTIC_TDM_TS</v>
      </c>
      <c r="K224" s="14"/>
      <c r="L224" s="14" t="str">
        <f>'Ismotic-Data'!B224</f>
        <v>TDM201</v>
      </c>
      <c r="M224" s="15" t="str">
        <f t="shared" si="11"/>
        <v>2</v>
      </c>
    </row>
    <row r="225" spans="1:13" x14ac:dyDescent="0.25">
      <c r="A225" s="8" t="s">
        <v>207</v>
      </c>
      <c r="B225" s="7" t="str">
        <f>'Ismotic-Data'!F225</f>
        <v>JEUDI</v>
      </c>
      <c r="C225" s="7" t="str">
        <f>RIGHT('Ismotic-Data'!D225,2)</f>
        <v>S3</v>
      </c>
      <c r="D225" s="8"/>
      <c r="E225" s="8" t="str">
        <f t="shared" si="9"/>
        <v>TDM202-NTIC_TDM_TS_2018-2019</v>
      </c>
      <c r="F225" s="8">
        <f>VLOOKUP(G225,Convertion_NomPrénom_Mat_For!$A$2:$B$42,2,FALSE)</f>
        <v>13053</v>
      </c>
      <c r="G225" s="8" t="str">
        <f>SUBSTITUTE(SUBSTITUTE(SUBSTITUTE(UPPER('Ismotic-Data'!H225),"  ","")," ",""),"-","")</f>
        <v>ZIANEASSIA</v>
      </c>
      <c r="H225" s="8" t="str">
        <f t="shared" si="10"/>
        <v>NTIC_TDM_TS-EGTS2-2</v>
      </c>
      <c r="I225" s="14" t="str">
        <f>'Ismotic-Data'!E225</f>
        <v>EGTS2</v>
      </c>
      <c r="J225" s="14" t="str">
        <f>VLOOKUP(L225,Cplus_Groups!$A$2:$C$53,3,FALSE)</f>
        <v>NTIC_TDM_TS</v>
      </c>
      <c r="K225" s="14"/>
      <c r="L225" s="14" t="str">
        <f>'Ismotic-Data'!B225</f>
        <v>TDM202</v>
      </c>
      <c r="M225" s="15" t="str">
        <f t="shared" si="11"/>
        <v>2</v>
      </c>
    </row>
    <row r="226" spans="1:13" x14ac:dyDescent="0.25">
      <c r="A226" s="8" t="s">
        <v>207</v>
      </c>
      <c r="B226" s="7" t="str">
        <f>'Ismotic-Data'!F226</f>
        <v>JEUDI</v>
      </c>
      <c r="C226" s="7" t="str">
        <f>RIGHT('Ismotic-Data'!D226,2)</f>
        <v>S3</v>
      </c>
      <c r="D226" s="8"/>
      <c r="E226" s="8" t="str">
        <f t="shared" si="9"/>
        <v>INFO201-AG_INFO_TS_2018-2019</v>
      </c>
      <c r="F226" s="8">
        <f>VLOOKUP(G226,Convertion_NomPrénom_Mat_For!$A$2:$B$42,2,FALSE)</f>
        <v>8438</v>
      </c>
      <c r="G226" s="8" t="str">
        <f>SUBSTITUTE(SUBSTITUTE(SUBSTITUTE(UPPER('Ismotic-Data'!H226),"  ","")," ",""),"-","")</f>
        <v>ELAFIFIRACHIDA</v>
      </c>
      <c r="H226" s="8" t="str">
        <f t="shared" si="10"/>
        <v>AG_INFO_TS-M09-2</v>
      </c>
      <c r="I226" s="14" t="str">
        <f>'Ismotic-Data'!E226</f>
        <v>M09</v>
      </c>
      <c r="J226" s="14" t="str">
        <f>VLOOKUP(L226,Cplus_Groups!$A$2:$C$53,3,FALSE)</f>
        <v>AG_INFO_TS</v>
      </c>
      <c r="K226" s="14"/>
      <c r="L226" s="14" t="str">
        <f>'Ismotic-Data'!B226</f>
        <v>INFO201</v>
      </c>
      <c r="M226" s="15" t="str">
        <f t="shared" si="11"/>
        <v>2</v>
      </c>
    </row>
    <row r="227" spans="1:13" x14ac:dyDescent="0.25">
      <c r="A227" s="8" t="s">
        <v>207</v>
      </c>
      <c r="B227" s="7" t="str">
        <f>'Ismotic-Data'!F227</f>
        <v>JEUDI</v>
      </c>
      <c r="C227" s="7" t="str">
        <f>RIGHT('Ismotic-Data'!D227,2)</f>
        <v>S3</v>
      </c>
      <c r="D227" s="8"/>
      <c r="E227" s="8" t="str">
        <f t="shared" si="9"/>
        <v>TDI103-NTIC_TDI_TS_2018-2019</v>
      </c>
      <c r="F227" s="8" t="e">
        <f>VLOOKUP(G227,Convertion_NomPrénom_Mat_For!$A$2:$B$42,2,FALSE)</f>
        <v>#N/A</v>
      </c>
      <c r="G227" s="8" t="str">
        <f>SUBSTITUTE(SUBSTITUTE(SUBSTITUTE(UPPER('Ismotic-Data'!H227),"  ","")," ",""),"-","")</f>
        <v>ELKHALOUIFIRDAWS</v>
      </c>
      <c r="H227" s="8" t="str">
        <f t="shared" si="10"/>
        <v>NTIC_TDI_TS-EGTS2-1</v>
      </c>
      <c r="I227" s="14" t="str">
        <f>'Ismotic-Data'!E227</f>
        <v>EGTS2</v>
      </c>
      <c r="J227" s="14" t="str">
        <f>VLOOKUP(L227,Cplus_Groups!$A$2:$C$53,3,FALSE)</f>
        <v>NTIC_TDI_TS</v>
      </c>
      <c r="K227" s="14"/>
      <c r="L227" s="14" t="str">
        <f>'Ismotic-Data'!B227</f>
        <v>TDI103</v>
      </c>
      <c r="M227" s="15" t="str">
        <f t="shared" si="11"/>
        <v>1</v>
      </c>
    </row>
    <row r="228" spans="1:13" x14ac:dyDescent="0.25">
      <c r="A228" s="8" t="s">
        <v>207</v>
      </c>
      <c r="B228" s="7" t="str">
        <f>'Ismotic-Data'!F228</f>
        <v>JEUDI</v>
      </c>
      <c r="C228" s="7" t="str">
        <f>RIGHT('Ismotic-Data'!D228,2)</f>
        <v>S3</v>
      </c>
      <c r="D228" s="8"/>
      <c r="E228" s="8" t="str">
        <f t="shared" si="9"/>
        <v>TDI104-NTIC_TDI_TS_2018-2019</v>
      </c>
      <c r="F228" s="8" t="str">
        <f>VLOOKUP(G228,Convertion_NomPrénom_Mat_For!$A$2:$B$42,2,FALSE)</f>
        <v>Matricule_1</v>
      </c>
      <c r="G228" s="8" t="str">
        <f>SUBSTITUTE(SUBSTITUTE(SUBSTITUTE(UPPER('Ismotic-Data'!H228),"  ","")," ",""),"-","")</f>
        <v>HARRAKLAILA</v>
      </c>
      <c r="H228" s="8" t="str">
        <f t="shared" si="10"/>
        <v>NTIC_TDI_TS-M04-1</v>
      </c>
      <c r="I228" s="14" t="str">
        <f>'Ismotic-Data'!E228</f>
        <v>M04</v>
      </c>
      <c r="J228" s="14" t="str">
        <f>VLOOKUP(L228,Cplus_Groups!$A$2:$C$53,3,FALSE)</f>
        <v>NTIC_TDI_TS</v>
      </c>
      <c r="K228" s="14"/>
      <c r="L228" s="14" t="str">
        <f>'Ismotic-Data'!B228</f>
        <v>TDI104</v>
      </c>
      <c r="M228" s="15" t="str">
        <f t="shared" si="11"/>
        <v>1</v>
      </c>
    </row>
    <row r="229" spans="1:13" x14ac:dyDescent="0.25">
      <c r="A229" s="8" t="s">
        <v>207</v>
      </c>
      <c r="B229" s="7" t="str">
        <f>'Ismotic-Data'!F229</f>
        <v>JEUDI</v>
      </c>
      <c r="C229" s="7" t="str">
        <f>RIGHT('Ismotic-Data'!D229,2)</f>
        <v>S3</v>
      </c>
      <c r="D229" s="8"/>
      <c r="E229" s="8" t="str">
        <f t="shared" si="9"/>
        <v>TDI105-NTIC_TDI_TS_2018-2019</v>
      </c>
      <c r="F229" s="8">
        <f>VLOOKUP(G229,Convertion_NomPrénom_Mat_For!$A$2:$B$42,2,FALSE)</f>
        <v>10148</v>
      </c>
      <c r="G229" s="8" t="str">
        <f>SUBSTITUTE(SUBSTITUTE(SUBSTITUTE(UPPER('Ismotic-Data'!H229),"  ","")," ",""),"-","")</f>
        <v>ELBEGGARMERIEM</v>
      </c>
      <c r="H229" s="8" t="str">
        <f t="shared" si="10"/>
        <v>NTIC_TDI_TS-M03-1</v>
      </c>
      <c r="I229" s="14" t="str">
        <f>'Ismotic-Data'!E229</f>
        <v>M03</v>
      </c>
      <c r="J229" s="14" t="str">
        <f>VLOOKUP(L229,Cplus_Groups!$A$2:$C$53,3,FALSE)</f>
        <v>NTIC_TDI_TS</v>
      </c>
      <c r="K229" s="14"/>
      <c r="L229" s="14" t="str">
        <f>'Ismotic-Data'!B229</f>
        <v>TDI105</v>
      </c>
      <c r="M229" s="15" t="str">
        <f t="shared" si="11"/>
        <v>1</v>
      </c>
    </row>
    <row r="230" spans="1:13" x14ac:dyDescent="0.25">
      <c r="A230" s="8" t="s">
        <v>207</v>
      </c>
      <c r="B230" s="7" t="str">
        <f>'Ismotic-Data'!F230</f>
        <v>JEUDI</v>
      </c>
      <c r="C230" s="7" t="str">
        <f>RIGHT('Ismotic-Data'!D230,2)</f>
        <v>S3</v>
      </c>
      <c r="D230" s="8"/>
      <c r="E230" s="8" t="str">
        <f t="shared" si="9"/>
        <v>TDM101-NTIC_TDM_TS_2018-2019</v>
      </c>
      <c r="F230" s="8" t="e">
        <f>VLOOKUP(G230,Convertion_NomPrénom_Mat_For!$A$2:$B$42,2,FALSE)</f>
        <v>#N/A</v>
      </c>
      <c r="G230" s="8" t="str">
        <f>SUBSTITUTE(SUBSTITUTE(SUBSTITUTE(UPPER('Ismotic-Data'!H230),"  ","")," ",""),"-","")</f>
        <v>FORMATEURCAREERCENTER3</v>
      </c>
      <c r="H230" s="8" t="str">
        <f t="shared" si="10"/>
        <v>NTIC_TDM_TS-MKPE-1</v>
      </c>
      <c r="I230" s="14" t="str">
        <f>'Ismotic-Data'!E230</f>
        <v>MKPE</v>
      </c>
      <c r="J230" s="14" t="str">
        <f>VLOOKUP(L230,Cplus_Groups!$A$2:$C$53,3,FALSE)</f>
        <v>NTIC_TDM_TS</v>
      </c>
      <c r="K230" s="14"/>
      <c r="L230" s="14" t="str">
        <f>'Ismotic-Data'!B230</f>
        <v>TDM101</v>
      </c>
      <c r="M230" s="15" t="str">
        <f t="shared" si="11"/>
        <v>1</v>
      </c>
    </row>
    <row r="231" spans="1:13" x14ac:dyDescent="0.25">
      <c r="A231" s="8" t="s">
        <v>207</v>
      </c>
      <c r="B231" s="7" t="str">
        <f>'Ismotic-Data'!F231</f>
        <v>JEUDI</v>
      </c>
      <c r="C231" s="7" t="str">
        <f>RIGHT('Ismotic-Data'!D231,2)</f>
        <v>S3</v>
      </c>
      <c r="D231" s="8"/>
      <c r="E231" s="8" t="str">
        <f t="shared" si="9"/>
        <v>TDM102-NTIC_TDM_TS_2018-2019</v>
      </c>
      <c r="F231" s="8" t="e">
        <f>VLOOKUP(G231,Convertion_NomPrénom_Mat_For!$A$2:$B$42,2,FALSE)</f>
        <v>#N/A</v>
      </c>
      <c r="G231" s="8" t="str">
        <f>SUBSTITUTE(SUBSTITUTE(SUBSTITUTE(UPPER('Ismotic-Data'!H231),"  ","")," ",""),"-","")</f>
        <v>FORMATEURCAREERCENTER2</v>
      </c>
      <c r="H231" s="8" t="str">
        <f t="shared" si="10"/>
        <v>NTIC_TDM_TS-MKPE-1</v>
      </c>
      <c r="I231" s="14" t="str">
        <f>'Ismotic-Data'!E231</f>
        <v>MKPE</v>
      </c>
      <c r="J231" s="14" t="str">
        <f>VLOOKUP(L231,Cplus_Groups!$A$2:$C$53,3,FALSE)</f>
        <v>NTIC_TDM_TS</v>
      </c>
      <c r="K231" s="14"/>
      <c r="L231" s="14" t="str">
        <f>'Ismotic-Data'!B231</f>
        <v>TDM102</v>
      </c>
      <c r="M231" s="15" t="str">
        <f t="shared" si="11"/>
        <v>1</v>
      </c>
    </row>
    <row r="232" spans="1:13" x14ac:dyDescent="0.25">
      <c r="A232" s="8" t="s">
        <v>207</v>
      </c>
      <c r="B232" s="7" t="str">
        <f>'Ismotic-Data'!F232</f>
        <v>JEUDI</v>
      </c>
      <c r="C232" s="7" t="str">
        <f>RIGHT('Ismotic-Data'!D232,2)</f>
        <v>S3</v>
      </c>
      <c r="D232" s="8"/>
      <c r="E232" s="8" t="str">
        <f t="shared" si="9"/>
        <v>TRI102-NTIC_TRI_TS_2018-2019</v>
      </c>
      <c r="F232" s="8">
        <f>VLOOKUP(G232,Convertion_NomPrénom_Mat_For!$A$2:$B$42,2,FALSE)</f>
        <v>10854</v>
      </c>
      <c r="G232" s="8" t="str">
        <f>SUBSTITUTE(SUBSTITUTE(SUBSTITUTE(UPPER('Ismotic-Data'!H232),"  ","")," ",""),"-","")</f>
        <v>MOUMNISANAE</v>
      </c>
      <c r="H232" s="8" t="str">
        <f t="shared" si="10"/>
        <v>NTIC_TRI_TS-M08-1</v>
      </c>
      <c r="I232" s="14" t="str">
        <f>'Ismotic-Data'!E232</f>
        <v>M08</v>
      </c>
      <c r="J232" s="14" t="str">
        <f>VLOOKUP(L232,Cplus_Groups!$A$2:$C$53,3,FALSE)</f>
        <v>NTIC_TRI_TS</v>
      </c>
      <c r="K232" s="14"/>
      <c r="L232" s="14" t="str">
        <f>'Ismotic-Data'!B232</f>
        <v>TRI102</v>
      </c>
      <c r="M232" s="15" t="str">
        <f t="shared" si="11"/>
        <v>1</v>
      </c>
    </row>
    <row r="233" spans="1:13" x14ac:dyDescent="0.25">
      <c r="A233" s="8" t="s">
        <v>207</v>
      </c>
      <c r="B233" s="7" t="str">
        <f>'Ismotic-Data'!F233</f>
        <v>JEUDI</v>
      </c>
      <c r="C233" s="7" t="str">
        <f>RIGHT('Ismotic-Data'!D233,2)</f>
        <v>S3</v>
      </c>
      <c r="D233" s="8"/>
      <c r="E233" s="8" t="str">
        <f t="shared" si="9"/>
        <v>TRI103-NTIC_TRI_TS_2018-2019</v>
      </c>
      <c r="F233" s="8">
        <f>VLOOKUP(G233,Convertion_NomPrénom_Mat_For!$A$2:$B$42,2,FALSE)</f>
        <v>11272</v>
      </c>
      <c r="G233" s="8" t="str">
        <f>SUBSTITUTE(SUBSTITUTE(SUBSTITUTE(UPPER('Ismotic-Data'!H233),"  ","")," ",""),"-","")</f>
        <v>HAJJAJJIHANE</v>
      </c>
      <c r="H233" s="8" t="str">
        <f t="shared" si="10"/>
        <v>NTIC_TRI_TS-M08-1</v>
      </c>
      <c r="I233" s="14" t="str">
        <f>'Ismotic-Data'!E233</f>
        <v>M08</v>
      </c>
      <c r="J233" s="14" t="str">
        <f>VLOOKUP(L233,Cplus_Groups!$A$2:$C$53,3,FALSE)</f>
        <v>NTIC_TRI_TS</v>
      </c>
      <c r="K233" s="14"/>
      <c r="L233" s="14" t="str">
        <f>'Ismotic-Data'!B233</f>
        <v>TRI103</v>
      </c>
      <c r="M233" s="15" t="str">
        <f t="shared" si="11"/>
        <v>1</v>
      </c>
    </row>
    <row r="234" spans="1:13" x14ac:dyDescent="0.25">
      <c r="A234" s="8" t="s">
        <v>207</v>
      </c>
      <c r="B234" s="7" t="str">
        <f>'Ismotic-Data'!F234</f>
        <v>JEUDI</v>
      </c>
      <c r="C234" s="7" t="str">
        <f>RIGHT('Ismotic-Data'!D234,2)</f>
        <v>S3</v>
      </c>
      <c r="D234" s="8"/>
      <c r="E234" s="8" t="str">
        <f t="shared" si="9"/>
        <v>TRI104-NTIC_TRI_TS_2018-2019</v>
      </c>
      <c r="F234" s="8">
        <f>VLOOKUP(G234,Convertion_NomPrénom_Mat_For!$A$2:$B$42,2,FALSE)</f>
        <v>14041</v>
      </c>
      <c r="G234" s="8" t="str">
        <f>SUBSTITUTE(SUBSTITUTE(SUBSTITUTE(UPPER('Ismotic-Data'!H234),"  ","")," ",""),"-","")</f>
        <v>SAMADIBOUCHRA</v>
      </c>
      <c r="H234" s="8" t="str">
        <f t="shared" si="10"/>
        <v>NTIC_TRI_TS-M08-1</v>
      </c>
      <c r="I234" s="14" t="str">
        <f>'Ismotic-Data'!E234</f>
        <v>M08</v>
      </c>
      <c r="J234" s="14" t="str">
        <f>VLOOKUP(L234,Cplus_Groups!$A$2:$C$53,3,FALSE)</f>
        <v>NTIC_TRI_TS</v>
      </c>
      <c r="K234" s="14"/>
      <c r="L234" s="14" t="str">
        <f>'Ismotic-Data'!B234</f>
        <v>TRI104</v>
      </c>
      <c r="M234" s="15" t="str">
        <f t="shared" si="11"/>
        <v>1</v>
      </c>
    </row>
    <row r="235" spans="1:13" x14ac:dyDescent="0.25">
      <c r="A235" s="8" t="s">
        <v>207</v>
      </c>
      <c r="B235" s="7" t="str">
        <f>'Ismotic-Data'!F235</f>
        <v>JEUDI</v>
      </c>
      <c r="C235" s="7" t="str">
        <f>RIGHT('Ismotic-Data'!D235,2)</f>
        <v>S3</v>
      </c>
      <c r="D235" s="8"/>
      <c r="E235" s="8" t="e">
        <f t="shared" si="9"/>
        <v>#N/A</v>
      </c>
      <c r="F235" s="8">
        <f>VLOOKUP(G235,Convertion_NomPrénom_Mat_For!$A$2:$B$42,2,FALSE)</f>
        <v>13199</v>
      </c>
      <c r="G235" s="8" t="str">
        <f>SUBSTITUTE(SUBSTITUTE(SUBSTITUTE(UPPER('Ismotic-Data'!H235),"  ","")," ",""),"-","")</f>
        <v>BADAABDERRAHIM</v>
      </c>
      <c r="H235" s="8" t="e">
        <f t="shared" si="10"/>
        <v>#N/A</v>
      </c>
      <c r="I235" s="14" t="str">
        <f>'Ismotic-Data'!E235</f>
        <v>M09</v>
      </c>
      <c r="J235" s="14" t="e">
        <f>VLOOKUP(L235,Cplus_Groups!$A$2:$C$53,3,FALSE)</f>
        <v>#N/A</v>
      </c>
      <c r="K235" s="14"/>
      <c r="L235" s="14" t="str">
        <f>'Ismotic-Data'!B235</f>
        <v>MIRBP101</v>
      </c>
      <c r="M235" s="15" t="str">
        <f t="shared" si="11"/>
        <v>1</v>
      </c>
    </row>
    <row r="236" spans="1:13" x14ac:dyDescent="0.25">
      <c r="A236" s="8" t="s">
        <v>207</v>
      </c>
      <c r="B236" s="7" t="str">
        <f>'Ismotic-Data'!F236</f>
        <v>JEUDI</v>
      </c>
      <c r="C236" s="7" t="str">
        <f>RIGHT('Ismotic-Data'!D236,2)</f>
        <v>S3</v>
      </c>
      <c r="D236" s="8"/>
      <c r="E236" s="8" t="str">
        <f t="shared" si="9"/>
        <v>INFO101-AG_INFO_TS_2018-2019</v>
      </c>
      <c r="F236" s="8">
        <f>VLOOKUP(G236,Convertion_NomPrénom_Mat_For!$A$2:$B$42,2,FALSE)</f>
        <v>9435</v>
      </c>
      <c r="G236" s="8" t="str">
        <f>SUBSTITUTE(SUBSTITUTE(SUBSTITUTE(UPPER('Ismotic-Data'!H236),"  ","")," ",""),"-","")</f>
        <v>RIADAMAL</v>
      </c>
      <c r="H236" s="8" t="str">
        <f t="shared" si="10"/>
        <v>AG_INFO_TS-M02-1</v>
      </c>
      <c r="I236" s="14" t="str">
        <f>'Ismotic-Data'!E236</f>
        <v>M02</v>
      </c>
      <c r="J236" s="14" t="str">
        <f>VLOOKUP(L236,Cplus_Groups!$A$2:$C$53,3,FALSE)</f>
        <v>AG_INFO_TS</v>
      </c>
      <c r="K236" s="14"/>
      <c r="L236" s="14" t="str">
        <f>'Ismotic-Data'!B236</f>
        <v>INFO101</v>
      </c>
      <c r="M236" s="15" t="str">
        <f t="shared" si="11"/>
        <v>1</v>
      </c>
    </row>
    <row r="237" spans="1:13" x14ac:dyDescent="0.25">
      <c r="A237" s="8" t="s">
        <v>207</v>
      </c>
      <c r="B237" s="7" t="str">
        <f>'Ismotic-Data'!F237</f>
        <v>JEUDI</v>
      </c>
      <c r="C237" s="7" t="str">
        <f>RIGHT('Ismotic-Data'!D237,2)</f>
        <v>S4</v>
      </c>
      <c r="D237" s="8"/>
      <c r="E237" s="8" t="str">
        <f t="shared" si="9"/>
        <v>TRI205-NTIC_TRI_TS_2018-2019</v>
      </c>
      <c r="F237" s="8">
        <f>VLOOKUP(G237,Convertion_NomPrénom_Mat_For!$A$2:$B$42,2,FALSE)</f>
        <v>10750</v>
      </c>
      <c r="G237" s="8" t="str">
        <f>SUBSTITUTE(SUBSTITUTE(SUBSTITUTE(UPPER('Ismotic-Data'!H237),"  ","")," ",""),"-","")</f>
        <v>RHAZOUANIABDELALI</v>
      </c>
      <c r="H237" s="8" t="str">
        <f t="shared" si="10"/>
        <v>NTIC_TRI_TS-M14-2</v>
      </c>
      <c r="I237" s="14" t="str">
        <f>'Ismotic-Data'!E237</f>
        <v>M14</v>
      </c>
      <c r="J237" s="14" t="str">
        <f>VLOOKUP(L237,Cplus_Groups!$A$2:$C$53,3,FALSE)</f>
        <v>NTIC_TRI_TS</v>
      </c>
      <c r="K237" s="14"/>
      <c r="L237" s="14" t="str">
        <f>'Ismotic-Data'!B237</f>
        <v>TRI205</v>
      </c>
      <c r="M237" s="15" t="str">
        <f t="shared" si="11"/>
        <v>2</v>
      </c>
    </row>
    <row r="238" spans="1:13" x14ac:dyDescent="0.25">
      <c r="A238" s="8" t="s">
        <v>207</v>
      </c>
      <c r="B238" s="7" t="str">
        <f>'Ismotic-Data'!F238</f>
        <v>JEUDI</v>
      </c>
      <c r="C238" s="7" t="str">
        <f>RIGHT('Ismotic-Data'!D238,2)</f>
        <v>S4</v>
      </c>
      <c r="D238" s="8"/>
      <c r="E238" s="8" t="str">
        <f t="shared" si="9"/>
        <v>TMSIR201-NTIC_TMSIR_T_2018-2019</v>
      </c>
      <c r="F238" s="8" t="e">
        <f>VLOOKUP(G238,Convertion_NomPrénom_Mat_For!$A$2:$B$42,2,FALSE)</f>
        <v>#N/A</v>
      </c>
      <c r="G238" s="8" t="str">
        <f>SUBSTITUTE(SUBSTITUTE(SUBSTITUTE(UPPER('Ismotic-Data'!H238),"  ","")," ",""),"-","")</f>
        <v>ELKHALOUIFIRDAWS</v>
      </c>
      <c r="H238" s="8" t="str">
        <f t="shared" si="10"/>
        <v>NTIC_TMSIR_T-EGTS2-2</v>
      </c>
      <c r="I238" s="14" t="str">
        <f>'Ismotic-Data'!E238</f>
        <v>EGTS2</v>
      </c>
      <c r="J238" s="14" t="str">
        <f>VLOOKUP(L238,Cplus_Groups!$A$2:$C$53,3,FALSE)</f>
        <v>NTIC_TMSIR_T</v>
      </c>
      <c r="K238" s="14"/>
      <c r="L238" s="14" t="str">
        <f>'Ismotic-Data'!B238</f>
        <v>TMSIR201</v>
      </c>
      <c r="M238" s="15" t="str">
        <f t="shared" si="11"/>
        <v>2</v>
      </c>
    </row>
    <row r="239" spans="1:13" x14ac:dyDescent="0.25">
      <c r="A239" s="8" t="s">
        <v>207</v>
      </c>
      <c r="B239" s="7" t="str">
        <f>'Ismotic-Data'!F239</f>
        <v>JEUDI</v>
      </c>
      <c r="C239" s="7" t="str">
        <f>RIGHT('Ismotic-Data'!D239,2)</f>
        <v>S4</v>
      </c>
      <c r="D239" s="8"/>
      <c r="E239" s="8" t="str">
        <f t="shared" si="9"/>
        <v>TDI205-NTIC_TDI_TS_2018-2019</v>
      </c>
      <c r="F239" s="8" t="e">
        <f>VLOOKUP(G239,Convertion_NomPrénom_Mat_For!$A$2:$B$42,2,FALSE)</f>
        <v>#N/A</v>
      </c>
      <c r="G239" s="8" t="str">
        <f>SUBSTITUTE(SUBSTITUTE(SUBSTITUTE(UPPER('Ismotic-Data'!H239),"  ","")," ",""),"-","")</f>
        <v>ELMASOUDIABDELOUAHAB</v>
      </c>
      <c r="H239" s="8" t="str">
        <f t="shared" si="10"/>
        <v>NTIC_TDI_TS-M10-2</v>
      </c>
      <c r="I239" s="14" t="str">
        <f>'Ismotic-Data'!E239</f>
        <v>M10</v>
      </c>
      <c r="J239" s="14" t="str">
        <f>VLOOKUP(L239,Cplus_Groups!$A$2:$C$53,3,FALSE)</f>
        <v>NTIC_TDI_TS</v>
      </c>
      <c r="K239" s="14"/>
      <c r="L239" s="14" t="str">
        <f>'Ismotic-Data'!B239</f>
        <v>TDI205</v>
      </c>
      <c r="M239" s="15" t="str">
        <f t="shared" si="11"/>
        <v>2</v>
      </c>
    </row>
    <row r="240" spans="1:13" x14ac:dyDescent="0.25">
      <c r="A240" s="8" t="s">
        <v>207</v>
      </c>
      <c r="B240" s="7" t="str">
        <f>'Ismotic-Data'!F240</f>
        <v>JEUDI</v>
      </c>
      <c r="C240" s="7" t="str">
        <f>RIGHT('Ismotic-Data'!D240,2)</f>
        <v>S4</v>
      </c>
      <c r="D240" s="8"/>
      <c r="E240" s="8" t="str">
        <f t="shared" si="9"/>
        <v>TDM201-NTIC_TDM_TS_2018-2019</v>
      </c>
      <c r="F240" s="8">
        <f>VLOOKUP(G240,Convertion_NomPrénom_Mat_For!$A$2:$B$42,2,FALSE)</f>
        <v>13053</v>
      </c>
      <c r="G240" s="8" t="str">
        <f>SUBSTITUTE(SUBSTITUTE(SUBSTITUTE(UPPER('Ismotic-Data'!H240),"  ","")," ",""),"-","")</f>
        <v>ZIANEASSIA</v>
      </c>
      <c r="H240" s="8" t="str">
        <f t="shared" si="10"/>
        <v>NTIC_TDM_TS-EGTS2-2</v>
      </c>
      <c r="I240" s="14" t="str">
        <f>'Ismotic-Data'!E240</f>
        <v>EGTS2</v>
      </c>
      <c r="J240" s="14" t="str">
        <f>VLOOKUP(L240,Cplus_Groups!$A$2:$C$53,3,FALSE)</f>
        <v>NTIC_TDM_TS</v>
      </c>
      <c r="K240" s="14"/>
      <c r="L240" s="14" t="str">
        <f>'Ismotic-Data'!B240</f>
        <v>TDM201</v>
      </c>
      <c r="M240" s="15" t="str">
        <f t="shared" si="11"/>
        <v>2</v>
      </c>
    </row>
    <row r="241" spans="1:13" x14ac:dyDescent="0.25">
      <c r="A241" s="8" t="s">
        <v>207</v>
      </c>
      <c r="B241" s="7" t="str">
        <f>'Ismotic-Data'!F241</f>
        <v>JEUDI</v>
      </c>
      <c r="C241" s="7" t="str">
        <f>RIGHT('Ismotic-Data'!D241,2)</f>
        <v>S4</v>
      </c>
      <c r="D241" s="8"/>
      <c r="E241" s="8" t="str">
        <f t="shared" si="9"/>
        <v>TDM202-NTIC_TDM_TS_2018-2019</v>
      </c>
      <c r="F241" s="8">
        <f>VLOOKUP(G241,Convertion_NomPrénom_Mat_For!$A$2:$B$42,2,FALSE)</f>
        <v>10777</v>
      </c>
      <c r="G241" s="8" t="str">
        <f>SUBSTITUTE(SUBSTITUTE(SUBSTITUTE(UPPER('Ismotic-Data'!H241),"  ","")," ",""),"-","")</f>
        <v>AZEGGOUARMOHAMEDKARIM</v>
      </c>
      <c r="H241" s="8" t="str">
        <f t="shared" si="10"/>
        <v>NTIC_TDM_TS-M11-2</v>
      </c>
      <c r="I241" s="14" t="str">
        <f>'Ismotic-Data'!E241</f>
        <v>M11</v>
      </c>
      <c r="J241" s="14" t="str">
        <f>VLOOKUP(L241,Cplus_Groups!$A$2:$C$53,3,FALSE)</f>
        <v>NTIC_TDM_TS</v>
      </c>
      <c r="K241" s="14"/>
      <c r="L241" s="14" t="str">
        <f>'Ismotic-Data'!B241</f>
        <v>TDM202</v>
      </c>
      <c r="M241" s="15" t="str">
        <f t="shared" si="11"/>
        <v>2</v>
      </c>
    </row>
    <row r="242" spans="1:13" x14ac:dyDescent="0.25">
      <c r="A242" s="8" t="s">
        <v>207</v>
      </c>
      <c r="B242" s="7" t="str">
        <f>'Ismotic-Data'!F242</f>
        <v>JEUDI</v>
      </c>
      <c r="C242" s="7" t="str">
        <f>RIGHT('Ismotic-Data'!D242,2)</f>
        <v>S4</v>
      </c>
      <c r="D242" s="8"/>
      <c r="E242" s="8" t="str">
        <f t="shared" si="9"/>
        <v>INFO201-AG_INFO_TS_2018-2019</v>
      </c>
      <c r="F242" s="8" t="str">
        <f>VLOOKUP(G242,Convertion_NomPrénom_Mat_For!$A$2:$B$42,2,FALSE)</f>
        <v>Matricule_2</v>
      </c>
      <c r="G242" s="8" t="str">
        <f>SUBSTITUTE(SUBSTITUTE(SUBSTITUTE(UPPER('Ismotic-Data'!H242),"  ","")," ",""),"-","")</f>
        <v>NASSERHASNAE</v>
      </c>
      <c r="H242" s="8" t="str">
        <f t="shared" si="10"/>
        <v>AG_INFO_TS-EGTS4-2</v>
      </c>
      <c r="I242" s="14" t="str">
        <f>'Ismotic-Data'!E242</f>
        <v>EGTS4</v>
      </c>
      <c r="J242" s="14" t="str">
        <f>VLOOKUP(L242,Cplus_Groups!$A$2:$C$53,3,FALSE)</f>
        <v>AG_INFO_TS</v>
      </c>
      <c r="K242" s="14"/>
      <c r="L242" s="14" t="str">
        <f>'Ismotic-Data'!B242</f>
        <v>INFO201</v>
      </c>
      <c r="M242" s="15" t="str">
        <f t="shared" si="11"/>
        <v>2</v>
      </c>
    </row>
    <row r="243" spans="1:13" x14ac:dyDescent="0.25">
      <c r="A243" s="8" t="s">
        <v>207</v>
      </c>
      <c r="B243" s="7" t="str">
        <f>'Ismotic-Data'!F243</f>
        <v>JEUDI</v>
      </c>
      <c r="C243" s="7" t="str">
        <f>RIGHT('Ismotic-Data'!D243,2)</f>
        <v>S4</v>
      </c>
      <c r="D243" s="8"/>
      <c r="E243" s="8" t="str">
        <f t="shared" si="9"/>
        <v>TDI102-NTIC_TDI_TS_2018-2019</v>
      </c>
      <c r="F243" s="8" t="str">
        <f>VLOOKUP(G243,Convertion_NomPrénom_Mat_For!$A$2:$B$42,2,FALSE)</f>
        <v>Matricule_1</v>
      </c>
      <c r="G243" s="8" t="str">
        <f>SUBSTITUTE(SUBSTITUTE(SUBSTITUTE(UPPER('Ismotic-Data'!H243),"  ","")," ",""),"-","")</f>
        <v>HARRAKLAILA</v>
      </c>
      <c r="H243" s="8" t="str">
        <f t="shared" si="10"/>
        <v>NTIC_TDI_TS-M04-1</v>
      </c>
      <c r="I243" s="14" t="str">
        <f>'Ismotic-Data'!E243</f>
        <v>M04</v>
      </c>
      <c r="J243" s="14" t="str">
        <f>VLOOKUP(L243,Cplus_Groups!$A$2:$C$53,3,FALSE)</f>
        <v>NTIC_TDI_TS</v>
      </c>
      <c r="K243" s="14"/>
      <c r="L243" s="14" t="str">
        <f>'Ismotic-Data'!B243</f>
        <v>TDI102</v>
      </c>
      <c r="M243" s="15" t="str">
        <f t="shared" si="11"/>
        <v>1</v>
      </c>
    </row>
    <row r="244" spans="1:13" x14ac:dyDescent="0.25">
      <c r="A244" s="8" t="s">
        <v>207</v>
      </c>
      <c r="B244" s="7" t="str">
        <f>'Ismotic-Data'!F244</f>
        <v>JEUDI</v>
      </c>
      <c r="C244" s="7" t="str">
        <f>RIGHT('Ismotic-Data'!D244,2)</f>
        <v>S4</v>
      </c>
      <c r="D244" s="8"/>
      <c r="E244" s="8" t="str">
        <f t="shared" si="9"/>
        <v>TRI101-NTIC_TRI_TS_2018-2019</v>
      </c>
      <c r="F244" s="8">
        <f>VLOOKUP(G244,Convertion_NomPrénom_Mat_For!$A$2:$B$42,2,FALSE)</f>
        <v>10854</v>
      </c>
      <c r="G244" s="8" t="str">
        <f>SUBSTITUTE(SUBSTITUTE(SUBSTITUTE(UPPER('Ismotic-Data'!H244),"  ","")," ",""),"-","")</f>
        <v>MOUMNISANAE</v>
      </c>
      <c r="H244" s="8" t="str">
        <f t="shared" si="10"/>
        <v>NTIC_TRI_TS-M07-1</v>
      </c>
      <c r="I244" s="14" t="str">
        <f>'Ismotic-Data'!E244</f>
        <v>M07</v>
      </c>
      <c r="J244" s="14" t="str">
        <f>VLOOKUP(L244,Cplus_Groups!$A$2:$C$53,3,FALSE)</f>
        <v>NTIC_TRI_TS</v>
      </c>
      <c r="K244" s="14"/>
      <c r="L244" s="14" t="str">
        <f>'Ismotic-Data'!B244</f>
        <v>TRI101</v>
      </c>
      <c r="M244" s="15" t="str">
        <f t="shared" si="11"/>
        <v>1</v>
      </c>
    </row>
    <row r="245" spans="1:13" x14ac:dyDescent="0.25">
      <c r="A245" s="8" t="s">
        <v>207</v>
      </c>
      <c r="B245" s="7" t="str">
        <f>'Ismotic-Data'!F245</f>
        <v>JEUDI</v>
      </c>
      <c r="C245" s="7" t="str">
        <f>RIGHT('Ismotic-Data'!D245,2)</f>
        <v>S4</v>
      </c>
      <c r="D245" s="8"/>
      <c r="E245" s="8" t="str">
        <f t="shared" si="9"/>
        <v>TRI102-NTIC_TRI_TS_2018-2019</v>
      </c>
      <c r="F245" s="8">
        <f>VLOOKUP(G245,Convertion_NomPrénom_Mat_For!$A$2:$B$42,2,FALSE)</f>
        <v>14041</v>
      </c>
      <c r="G245" s="8" t="str">
        <f>SUBSTITUTE(SUBSTITUTE(SUBSTITUTE(UPPER('Ismotic-Data'!H245),"  ","")," ",""),"-","")</f>
        <v>SAMADIBOUCHRA</v>
      </c>
      <c r="H245" s="8" t="str">
        <f t="shared" si="10"/>
        <v>NTIC_TRI_TS-M07-1</v>
      </c>
      <c r="I245" s="14" t="str">
        <f>'Ismotic-Data'!E245</f>
        <v>M07</v>
      </c>
      <c r="J245" s="14" t="str">
        <f>VLOOKUP(L245,Cplus_Groups!$A$2:$C$53,3,FALSE)</f>
        <v>NTIC_TRI_TS</v>
      </c>
      <c r="K245" s="14"/>
      <c r="L245" s="14" t="str">
        <f>'Ismotic-Data'!B245</f>
        <v>TRI102</v>
      </c>
      <c r="M245" s="15" t="str">
        <f t="shared" si="11"/>
        <v>1</v>
      </c>
    </row>
    <row r="246" spans="1:13" x14ac:dyDescent="0.25">
      <c r="A246" s="8" t="s">
        <v>207</v>
      </c>
      <c r="B246" s="7" t="str">
        <f>'Ismotic-Data'!F246</f>
        <v>JEUDI</v>
      </c>
      <c r="C246" s="7" t="str">
        <f>RIGHT('Ismotic-Data'!D246,2)</f>
        <v>S4</v>
      </c>
      <c r="D246" s="8"/>
      <c r="E246" s="8" t="str">
        <f t="shared" si="9"/>
        <v>TRI103-NTIC_TRI_TS_2018-2019</v>
      </c>
      <c r="F246" s="8">
        <f>VLOOKUP(G246,Convertion_NomPrénom_Mat_For!$A$2:$B$42,2,FALSE)</f>
        <v>9435</v>
      </c>
      <c r="G246" s="8" t="str">
        <f>SUBSTITUTE(SUBSTITUTE(SUBSTITUTE(UPPER('Ismotic-Data'!H246),"  ","")," ",""),"-","")</f>
        <v>RIADAMAL</v>
      </c>
      <c r="H246" s="8" t="str">
        <f t="shared" si="10"/>
        <v>NTIC_TRI_TS-M04-1</v>
      </c>
      <c r="I246" s="14" t="str">
        <f>'Ismotic-Data'!E246</f>
        <v>M04</v>
      </c>
      <c r="J246" s="14" t="str">
        <f>VLOOKUP(L246,Cplus_Groups!$A$2:$C$53,3,FALSE)</f>
        <v>NTIC_TRI_TS</v>
      </c>
      <c r="K246" s="14"/>
      <c r="L246" s="14" t="str">
        <f>'Ismotic-Data'!B246</f>
        <v>TRI103</v>
      </c>
      <c r="M246" s="15" t="str">
        <f t="shared" si="11"/>
        <v>1</v>
      </c>
    </row>
    <row r="247" spans="1:13" x14ac:dyDescent="0.25">
      <c r="A247" s="8" t="s">
        <v>207</v>
      </c>
      <c r="B247" s="7" t="str">
        <f>'Ismotic-Data'!F247</f>
        <v>JEUDI</v>
      </c>
      <c r="C247" s="7" t="str">
        <f>RIGHT('Ismotic-Data'!D247,2)</f>
        <v>S4</v>
      </c>
      <c r="D247" s="8"/>
      <c r="E247" s="8" t="str">
        <f t="shared" si="9"/>
        <v>TMSIR103-NTIC_TMSIR_T_2018-2019</v>
      </c>
      <c r="F247" s="8">
        <f>VLOOKUP(G247,Convertion_NomPrénom_Mat_For!$A$2:$B$42,2,FALSE)</f>
        <v>13199</v>
      </c>
      <c r="G247" s="8" t="str">
        <f>SUBSTITUTE(SUBSTITUTE(SUBSTITUTE(UPPER('Ismotic-Data'!H247),"  ","")," ",""),"-","")</f>
        <v>BADAABDERRAHIM</v>
      </c>
      <c r="H247" s="8" t="str">
        <f t="shared" si="10"/>
        <v>NTIC_TMSIR_T-M04-1</v>
      </c>
      <c r="I247" s="14" t="str">
        <f>'Ismotic-Data'!E247</f>
        <v>M04</v>
      </c>
      <c r="J247" s="14" t="str">
        <f>VLOOKUP(L247,Cplus_Groups!$A$2:$C$53,3,FALSE)</f>
        <v>NTIC_TMSIR_T</v>
      </c>
      <c r="K247" s="14"/>
      <c r="L247" s="14" t="str">
        <f>'Ismotic-Data'!B247</f>
        <v>TMSIR103</v>
      </c>
      <c r="M247" s="15" t="str">
        <f t="shared" si="11"/>
        <v>1</v>
      </c>
    </row>
    <row r="248" spans="1:13" x14ac:dyDescent="0.25">
      <c r="A248" s="8" t="s">
        <v>207</v>
      </c>
      <c r="B248" s="7" t="str">
        <f>'Ismotic-Data'!F248</f>
        <v>JEUDI</v>
      </c>
      <c r="C248" s="7" t="str">
        <f>RIGHT('Ismotic-Data'!D248,2)</f>
        <v>S4</v>
      </c>
      <c r="D248" s="8"/>
      <c r="E248" s="8" t="e">
        <f t="shared" si="9"/>
        <v>#N/A</v>
      </c>
      <c r="F248" s="8">
        <f>VLOOKUP(G248,Convertion_NomPrénom_Mat_For!$A$2:$B$42,2,FALSE)</f>
        <v>10148</v>
      </c>
      <c r="G248" s="8" t="str">
        <f>SUBSTITUTE(SUBSTITUTE(SUBSTITUTE(UPPER('Ismotic-Data'!H248),"  ","")," ",""),"-","")</f>
        <v>ELBEGGARMERIEM</v>
      </c>
      <c r="H248" s="8" t="e">
        <f t="shared" si="10"/>
        <v>#N/A</v>
      </c>
      <c r="I248" s="14" t="str">
        <f>'Ismotic-Data'!E248</f>
        <v>M05</v>
      </c>
      <c r="J248" s="14" t="e">
        <f>VLOOKUP(L248,Cplus_Groups!$A$2:$C$53,3,FALSE)</f>
        <v>#N/A</v>
      </c>
      <c r="K248" s="14"/>
      <c r="L248" s="14" t="str">
        <f>'Ismotic-Data'!B248</f>
        <v>MIRBP101</v>
      </c>
      <c r="M248" s="15" t="str">
        <f t="shared" si="11"/>
        <v>1</v>
      </c>
    </row>
    <row r="249" spans="1:13" x14ac:dyDescent="0.25">
      <c r="A249" s="8" t="s">
        <v>207</v>
      </c>
      <c r="B249" s="7" t="str">
        <f>'Ismotic-Data'!F249</f>
        <v>JEUDI</v>
      </c>
      <c r="C249" s="7" t="str">
        <f>RIGHT('Ismotic-Data'!D249,2)</f>
        <v>S4</v>
      </c>
      <c r="D249" s="8"/>
      <c r="E249" s="8" t="str">
        <f t="shared" si="9"/>
        <v>CMOSE103-NTIC_CMOSE_FQ_2018-2019</v>
      </c>
      <c r="F249" s="8" t="e">
        <f>VLOOKUP(G249,Convertion_NomPrénom_Mat_For!$A$2:$B$42,2,FALSE)</f>
        <v>#N/A</v>
      </c>
      <c r="G249" s="8" t="str">
        <f>SUBSTITUTE(SUBSTITUTE(SUBSTITUTE(UPPER('Ismotic-Data'!H249),"  ","")," ",""),"-","")</f>
        <v>MRABETJAMALEDDINE</v>
      </c>
      <c r="H249" s="8" t="str">
        <f t="shared" si="10"/>
        <v>NTIC_CMOSE_FQ-M02-1</v>
      </c>
      <c r="I249" s="14" t="str">
        <f>'Ismotic-Data'!E249</f>
        <v>M02</v>
      </c>
      <c r="J249" s="14" t="str">
        <f>VLOOKUP(L249,Cplus_Groups!$A$2:$C$53,3,FALSE)</f>
        <v>NTIC_CMOSE_FQ</v>
      </c>
      <c r="K249" s="14"/>
      <c r="L249" s="14" t="str">
        <f>'Ismotic-Data'!B249</f>
        <v>CMOSE103</v>
      </c>
      <c r="M249" s="15" t="str">
        <f t="shared" si="11"/>
        <v>1</v>
      </c>
    </row>
    <row r="250" spans="1:13" x14ac:dyDescent="0.25">
      <c r="A250" s="8" t="s">
        <v>207</v>
      </c>
      <c r="B250" s="7" t="str">
        <f>'Ismotic-Data'!F250</f>
        <v>VENDREDI</v>
      </c>
      <c r="C250" s="7" t="str">
        <f>RIGHT('Ismotic-Data'!D250,2)</f>
        <v>S1</v>
      </c>
      <c r="D250" s="8"/>
      <c r="E250" s="8" t="str">
        <f t="shared" si="9"/>
        <v>TRI204-NTIC_TRI_TS_2018-2019</v>
      </c>
      <c r="F250" s="8">
        <f>VLOOKUP(G250,Convertion_NomPrénom_Mat_For!$A$2:$B$42,2,FALSE)</f>
        <v>10854</v>
      </c>
      <c r="G250" s="8" t="str">
        <f>SUBSTITUTE(SUBSTITUTE(SUBSTITUTE(UPPER('Ismotic-Data'!H250),"  ","")," ",""),"-","")</f>
        <v>MOUMNISANAE</v>
      </c>
      <c r="H250" s="8" t="str">
        <f t="shared" si="10"/>
        <v>NTIC_TRI_TS-M14-2</v>
      </c>
      <c r="I250" s="14" t="str">
        <f>'Ismotic-Data'!E250</f>
        <v>M14</v>
      </c>
      <c r="J250" s="14" t="str">
        <f>VLOOKUP(L250,Cplus_Groups!$A$2:$C$53,3,FALSE)</f>
        <v>NTIC_TRI_TS</v>
      </c>
      <c r="K250" s="14"/>
      <c r="L250" s="14" t="str">
        <f>'Ismotic-Data'!B250</f>
        <v>TRI204</v>
      </c>
      <c r="M250" s="15" t="str">
        <f t="shared" si="11"/>
        <v>2</v>
      </c>
    </row>
    <row r="251" spans="1:13" x14ac:dyDescent="0.25">
      <c r="A251" s="8" t="s">
        <v>207</v>
      </c>
      <c r="B251" s="7" t="str">
        <f>'Ismotic-Data'!F251</f>
        <v>VENDREDI</v>
      </c>
      <c r="C251" s="7" t="str">
        <f>RIGHT('Ismotic-Data'!D251,2)</f>
        <v>S1</v>
      </c>
      <c r="D251" s="8"/>
      <c r="E251" s="8" t="str">
        <f t="shared" si="9"/>
        <v>TMSIR203-NTIC_TMSIR_T_2018-2019</v>
      </c>
      <c r="F251" s="8">
        <f>VLOOKUP(G251,Convertion_NomPrénom_Mat_For!$A$2:$B$42,2,FALSE)</f>
        <v>11272</v>
      </c>
      <c r="G251" s="8" t="str">
        <f>SUBSTITUTE(SUBSTITUTE(SUBSTITUTE(UPPER('Ismotic-Data'!H251),"  ","")," ",""),"-","")</f>
        <v>HAJJAJJIHANE</v>
      </c>
      <c r="H251" s="8" t="str">
        <f t="shared" si="10"/>
        <v>NTIC_TMSIR_T-M12-2</v>
      </c>
      <c r="I251" s="14" t="str">
        <f>'Ismotic-Data'!E251</f>
        <v>M12</v>
      </c>
      <c r="J251" s="14" t="str">
        <f>VLOOKUP(L251,Cplus_Groups!$A$2:$C$53,3,FALSE)</f>
        <v>NTIC_TMSIR_T</v>
      </c>
      <c r="K251" s="14"/>
      <c r="L251" s="14" t="str">
        <f>'Ismotic-Data'!B251</f>
        <v>TMSIR203</v>
      </c>
      <c r="M251" s="15" t="str">
        <f t="shared" si="11"/>
        <v>2</v>
      </c>
    </row>
    <row r="252" spans="1:13" x14ac:dyDescent="0.25">
      <c r="A252" s="8" t="s">
        <v>207</v>
      </c>
      <c r="B252" s="7" t="str">
        <f>'Ismotic-Data'!F252</f>
        <v>VENDREDI</v>
      </c>
      <c r="C252" s="7" t="str">
        <f>RIGHT('Ismotic-Data'!D252,2)</f>
        <v>S1</v>
      </c>
      <c r="D252" s="8"/>
      <c r="E252" s="8" t="str">
        <f t="shared" si="9"/>
        <v>TDI203-NTIC_TDI_TS_2018-2019</v>
      </c>
      <c r="F252" s="8" t="e">
        <f>VLOOKUP(G252,Convertion_NomPrénom_Mat_For!$A$2:$B$42,2,FALSE)</f>
        <v>#N/A</v>
      </c>
      <c r="G252" s="8" t="str">
        <f>SUBSTITUTE(SUBSTITUTE(SUBSTITUTE(UPPER('Ismotic-Data'!H252),"  ","")," ",""),"-","")</f>
        <v>FORMATEURCAREERCENTER4</v>
      </c>
      <c r="H252" s="8" t="str">
        <f t="shared" si="10"/>
        <v>NTIC_TDI_TS-MKPE-2</v>
      </c>
      <c r="I252" s="14" t="str">
        <f>'Ismotic-Data'!E252</f>
        <v>MKPE</v>
      </c>
      <c r="J252" s="14" t="str">
        <f>VLOOKUP(L252,Cplus_Groups!$A$2:$C$53,3,FALSE)</f>
        <v>NTIC_TDI_TS</v>
      </c>
      <c r="K252" s="14"/>
      <c r="L252" s="14" t="str">
        <f>'Ismotic-Data'!B252</f>
        <v>TDI203</v>
      </c>
      <c r="M252" s="15" t="str">
        <f t="shared" si="11"/>
        <v>2</v>
      </c>
    </row>
    <row r="253" spans="1:13" x14ac:dyDescent="0.25">
      <c r="A253" s="8" t="s">
        <v>207</v>
      </c>
      <c r="B253" s="7" t="str">
        <f>'Ismotic-Data'!F253</f>
        <v>VENDREDI</v>
      </c>
      <c r="C253" s="7" t="str">
        <f>RIGHT('Ismotic-Data'!D253,2)</f>
        <v>S1</v>
      </c>
      <c r="D253" s="8"/>
      <c r="E253" s="8" t="str">
        <f t="shared" si="9"/>
        <v>TDI204-NTIC_TDI_TS_2018-2019</v>
      </c>
      <c r="F253" s="8" t="e">
        <f>VLOOKUP(G253,Convertion_NomPrénom_Mat_For!$A$2:$B$42,2,FALSE)</f>
        <v>#N/A</v>
      </c>
      <c r="G253" s="8" t="str">
        <f>SUBSTITUTE(SUBSTITUTE(SUBSTITUTE(UPPER('Ismotic-Data'!H253),"  ","")," ",""),"-","")</f>
        <v>ELMASOUDIABDELOUAHAB</v>
      </c>
      <c r="H253" s="8" t="str">
        <f t="shared" si="10"/>
        <v>NTIC_TDI_TS-M10-2</v>
      </c>
      <c r="I253" s="14" t="str">
        <f>'Ismotic-Data'!E253</f>
        <v>M10</v>
      </c>
      <c r="J253" s="14" t="str">
        <f>VLOOKUP(L253,Cplus_Groups!$A$2:$C$53,3,FALSE)</f>
        <v>NTIC_TDI_TS</v>
      </c>
      <c r="K253" s="14"/>
      <c r="L253" s="14" t="str">
        <f>'Ismotic-Data'!B253</f>
        <v>TDI204</v>
      </c>
      <c r="M253" s="15" t="str">
        <f t="shared" si="11"/>
        <v>2</v>
      </c>
    </row>
    <row r="254" spans="1:13" x14ac:dyDescent="0.25">
      <c r="A254" s="8" t="s">
        <v>207</v>
      </c>
      <c r="B254" s="7" t="str">
        <f>'Ismotic-Data'!F254</f>
        <v>VENDREDI</v>
      </c>
      <c r="C254" s="7" t="str">
        <f>RIGHT('Ismotic-Data'!D254,2)</f>
        <v>S1</v>
      </c>
      <c r="D254" s="8"/>
      <c r="E254" s="8" t="str">
        <f t="shared" si="9"/>
        <v>TDM201-NTIC_TDM_TS_2018-2019</v>
      </c>
      <c r="F254" s="8">
        <f>VLOOKUP(G254,Convertion_NomPrénom_Mat_For!$A$2:$B$42,2,FALSE)</f>
        <v>10777</v>
      </c>
      <c r="G254" s="8" t="str">
        <f>SUBSTITUTE(SUBSTITUTE(SUBSTITUTE(UPPER('Ismotic-Data'!H254),"  ","")," ",""),"-","")</f>
        <v>AZEGGOUARMOHAMEDKARIM</v>
      </c>
      <c r="H254" s="8" t="str">
        <f t="shared" si="10"/>
        <v>NTIC_TDM_TS-M11-2</v>
      </c>
      <c r="I254" s="14" t="str">
        <f>'Ismotic-Data'!E254</f>
        <v>M11</v>
      </c>
      <c r="J254" s="14" t="str">
        <f>VLOOKUP(L254,Cplus_Groups!$A$2:$C$53,3,FALSE)</f>
        <v>NTIC_TDM_TS</v>
      </c>
      <c r="K254" s="14"/>
      <c r="L254" s="14" t="str">
        <f>'Ismotic-Data'!B254</f>
        <v>TDM201</v>
      </c>
      <c r="M254" s="15" t="str">
        <f t="shared" si="11"/>
        <v>2</v>
      </c>
    </row>
    <row r="255" spans="1:13" x14ac:dyDescent="0.25">
      <c r="A255" s="8" t="s">
        <v>207</v>
      </c>
      <c r="B255" s="7" t="str">
        <f>'Ismotic-Data'!F255</f>
        <v>VENDREDI</v>
      </c>
      <c r="C255" s="7" t="str">
        <f>RIGHT('Ismotic-Data'!D255,2)</f>
        <v>S1</v>
      </c>
      <c r="D255" s="8"/>
      <c r="E255" s="8" t="str">
        <f t="shared" si="9"/>
        <v>TDM202-NTIC_TDM_TS_2018-2019</v>
      </c>
      <c r="F255" s="8">
        <f>VLOOKUP(G255,Convertion_NomPrénom_Mat_For!$A$2:$B$42,2,FALSE)</f>
        <v>13714</v>
      </c>
      <c r="G255" s="8" t="str">
        <f>SUBSTITUTE(SUBSTITUTE(SUBSTITUTE(UPPER('Ismotic-Data'!H255),"  ","")," ",""),"-","")</f>
        <v>ELMANSOURIOUSSAMA</v>
      </c>
      <c r="H255" s="8" t="str">
        <f t="shared" si="10"/>
        <v>NTIC_TDM_TS-M10-2</v>
      </c>
      <c r="I255" s="14" t="str">
        <f>'Ismotic-Data'!E255</f>
        <v>M10</v>
      </c>
      <c r="J255" s="14" t="str">
        <f>VLOOKUP(L255,Cplus_Groups!$A$2:$C$53,3,FALSE)</f>
        <v>NTIC_TDM_TS</v>
      </c>
      <c r="K255" s="14"/>
      <c r="L255" s="14" t="str">
        <f>'Ismotic-Data'!B255</f>
        <v>TDM202</v>
      </c>
      <c r="M255" s="15" t="str">
        <f t="shared" si="11"/>
        <v>2</v>
      </c>
    </row>
    <row r="256" spans="1:13" x14ac:dyDescent="0.25">
      <c r="A256" s="8" t="s">
        <v>207</v>
      </c>
      <c r="B256" s="7" t="str">
        <f>'Ismotic-Data'!F256</f>
        <v>VENDREDI</v>
      </c>
      <c r="C256" s="7" t="str">
        <f>RIGHT('Ismotic-Data'!D256,2)</f>
        <v>S1</v>
      </c>
      <c r="D256" s="8"/>
      <c r="E256" s="8" t="str">
        <f t="shared" si="9"/>
        <v>INFO201-AG_INFO_TS_2018-2019</v>
      </c>
      <c r="F256" s="8">
        <f>VLOOKUP(G256,Convertion_NomPrénom_Mat_For!$A$2:$B$42,2,FALSE)</f>
        <v>8438</v>
      </c>
      <c r="G256" s="8" t="str">
        <f>SUBSTITUTE(SUBSTITUTE(SUBSTITUTE(UPPER('Ismotic-Data'!H256),"  ","")," ",""),"-","")</f>
        <v>ELAFIFIRACHIDA</v>
      </c>
      <c r="H256" s="8" t="str">
        <f t="shared" si="10"/>
        <v>AG_INFO_TS-M09-2</v>
      </c>
      <c r="I256" s="14" t="str">
        <f>'Ismotic-Data'!E256</f>
        <v>M09</v>
      </c>
      <c r="J256" s="14" t="str">
        <f>VLOOKUP(L256,Cplus_Groups!$A$2:$C$53,3,FALSE)</f>
        <v>AG_INFO_TS</v>
      </c>
      <c r="K256" s="14"/>
      <c r="L256" s="14" t="str">
        <f>'Ismotic-Data'!B256</f>
        <v>INFO201</v>
      </c>
      <c r="M256" s="15" t="str">
        <f t="shared" si="11"/>
        <v>2</v>
      </c>
    </row>
    <row r="257" spans="1:13" x14ac:dyDescent="0.25">
      <c r="A257" s="8" t="s">
        <v>207</v>
      </c>
      <c r="B257" s="7" t="str">
        <f>'Ismotic-Data'!F257</f>
        <v>VENDREDI</v>
      </c>
      <c r="C257" s="7" t="str">
        <f>RIGHT('Ismotic-Data'!D257,2)</f>
        <v>S1</v>
      </c>
      <c r="D257" s="8"/>
      <c r="E257" s="8" t="str">
        <f t="shared" si="9"/>
        <v>TDI101-NTIC_TDI_TS_2018-2019</v>
      </c>
      <c r="F257" s="8" t="e">
        <f>VLOOKUP(G257,Convertion_NomPrénom_Mat_For!$A$2:$B$42,2,FALSE)</f>
        <v>#N/A</v>
      </c>
      <c r="G257" s="8" t="str">
        <f>SUBSTITUTE(SUBSTITUTE(SUBSTITUTE(UPPER('Ismotic-Data'!H257),"  ","")," ",""),"-","")</f>
        <v>ELKHALOUIFIRDAWS</v>
      </c>
      <c r="H257" s="8" t="str">
        <f t="shared" si="10"/>
        <v>NTIC_TDI_TS-EGTS2-1</v>
      </c>
      <c r="I257" s="14" t="str">
        <f>'Ismotic-Data'!E257</f>
        <v>EGTS2</v>
      </c>
      <c r="J257" s="14" t="str">
        <f>VLOOKUP(L257,Cplus_Groups!$A$2:$C$53,3,FALSE)</f>
        <v>NTIC_TDI_TS</v>
      </c>
      <c r="K257" s="14"/>
      <c r="L257" s="14" t="str">
        <f>'Ismotic-Data'!B257</f>
        <v>TDI101</v>
      </c>
      <c r="M257" s="15" t="str">
        <f t="shared" si="11"/>
        <v>1</v>
      </c>
    </row>
    <row r="258" spans="1:13" x14ac:dyDescent="0.25">
      <c r="A258" s="8" t="s">
        <v>207</v>
      </c>
      <c r="B258" s="7" t="str">
        <f>'Ismotic-Data'!F258</f>
        <v>VENDREDI</v>
      </c>
      <c r="C258" s="7" t="str">
        <f>RIGHT('Ismotic-Data'!D258,2)</f>
        <v>S1</v>
      </c>
      <c r="D258" s="8"/>
      <c r="E258" s="8" t="str">
        <f t="shared" si="9"/>
        <v>TDI102-NTIC_TDI_TS_2018-2019</v>
      </c>
      <c r="F258" s="8">
        <f>VLOOKUP(G258,Convertion_NomPrénom_Mat_For!$A$2:$B$42,2,FALSE)</f>
        <v>8655</v>
      </c>
      <c r="G258" s="8" t="str">
        <f>SUBSTITUTE(SUBSTITUTE(SUBSTITUTE(UPPER('Ismotic-Data'!H258),"  ","")," ",""),"-","")</f>
        <v>HABIBCHORFAFARID</v>
      </c>
      <c r="H258" s="8" t="str">
        <f t="shared" si="10"/>
        <v>NTIC_TDI_TS-M06-1</v>
      </c>
      <c r="I258" s="14" t="str">
        <f>'Ismotic-Data'!E258</f>
        <v>M06</v>
      </c>
      <c r="J258" s="14" t="str">
        <f>VLOOKUP(L258,Cplus_Groups!$A$2:$C$53,3,FALSE)</f>
        <v>NTIC_TDI_TS</v>
      </c>
      <c r="K258" s="14"/>
      <c r="L258" s="14" t="str">
        <f>'Ismotic-Data'!B258</f>
        <v>TDI102</v>
      </c>
      <c r="M258" s="15" t="str">
        <f t="shared" si="11"/>
        <v>1</v>
      </c>
    </row>
    <row r="259" spans="1:13" x14ac:dyDescent="0.25">
      <c r="A259" s="8" t="s">
        <v>207</v>
      </c>
      <c r="B259" s="7" t="str">
        <f>'Ismotic-Data'!F259</f>
        <v>VENDREDI</v>
      </c>
      <c r="C259" s="7" t="str">
        <f>RIGHT('Ismotic-Data'!D259,2)</f>
        <v>S1</v>
      </c>
      <c r="D259" s="8"/>
      <c r="E259" s="8" t="str">
        <f t="shared" ref="E259:E322" si="12">CONCATENATE(L259,"-",J259,"_",A259)</f>
        <v>TDM101-NTIC_TDM_TS_2018-2019</v>
      </c>
      <c r="F259" s="8" t="e">
        <f>VLOOKUP(G259,Convertion_NomPrénom_Mat_For!$A$2:$B$42,2,FALSE)</f>
        <v>#N/A</v>
      </c>
      <c r="G259" s="8" t="str">
        <f>SUBSTITUTE(SUBSTITUTE(SUBSTITUTE(UPPER('Ismotic-Data'!H259),"  ","")," ",""),"-","")</f>
        <v>FORMATEURCAREERCENTER3</v>
      </c>
      <c r="H259" s="8" t="str">
        <f t="shared" ref="H259:H322" si="13">CONCATENATE(J259,"-",I259,"-",M259)</f>
        <v>NTIC_TDM_TS-MKPE-1</v>
      </c>
      <c r="I259" s="14" t="str">
        <f>'Ismotic-Data'!E259</f>
        <v>MKPE</v>
      </c>
      <c r="J259" s="14" t="str">
        <f>VLOOKUP(L259,Cplus_Groups!$A$2:$C$53,3,FALSE)</f>
        <v>NTIC_TDM_TS</v>
      </c>
      <c r="K259" s="14"/>
      <c r="L259" s="14" t="str">
        <f>'Ismotic-Data'!B259</f>
        <v>TDM101</v>
      </c>
      <c r="M259" s="15" t="str">
        <f t="shared" ref="M259:M322" si="14">LEFT(RIGHT(L259,3),1)</f>
        <v>1</v>
      </c>
    </row>
    <row r="260" spans="1:13" x14ac:dyDescent="0.25">
      <c r="A260" s="8" t="s">
        <v>207</v>
      </c>
      <c r="B260" s="7" t="str">
        <f>'Ismotic-Data'!F260</f>
        <v>VENDREDI</v>
      </c>
      <c r="C260" s="7" t="str">
        <f>RIGHT('Ismotic-Data'!D260,2)</f>
        <v>S1</v>
      </c>
      <c r="D260" s="8"/>
      <c r="E260" s="8" t="str">
        <f t="shared" si="12"/>
        <v>TRI101-NTIC_TRI_TS_2018-2019</v>
      </c>
      <c r="F260" s="8">
        <f>VLOOKUP(G260,Convertion_NomPrénom_Mat_For!$A$2:$B$42,2,FALSE)</f>
        <v>13053</v>
      </c>
      <c r="G260" s="8" t="str">
        <f>SUBSTITUTE(SUBSTITUTE(SUBSTITUTE(UPPER('Ismotic-Data'!H260),"  ","")," ",""),"-","")</f>
        <v>ZIANEASSIA</v>
      </c>
      <c r="H260" s="8" t="str">
        <f t="shared" si="13"/>
        <v>NTIC_TRI_TS-EGTS2-1</v>
      </c>
      <c r="I260" s="14" t="str">
        <f>'Ismotic-Data'!E260</f>
        <v>EGTS2</v>
      </c>
      <c r="J260" s="14" t="str">
        <f>VLOOKUP(L260,Cplus_Groups!$A$2:$C$53,3,FALSE)</f>
        <v>NTIC_TRI_TS</v>
      </c>
      <c r="K260" s="14"/>
      <c r="L260" s="14" t="str">
        <f>'Ismotic-Data'!B260</f>
        <v>TRI101</v>
      </c>
      <c r="M260" s="15" t="str">
        <f t="shared" si="14"/>
        <v>1</v>
      </c>
    </row>
    <row r="261" spans="1:13" x14ac:dyDescent="0.25">
      <c r="A261" s="8" t="s">
        <v>207</v>
      </c>
      <c r="B261" s="7" t="str">
        <f>'Ismotic-Data'!F261</f>
        <v>VENDREDI</v>
      </c>
      <c r="C261" s="7" t="str">
        <f>RIGHT('Ismotic-Data'!D261,2)</f>
        <v>S1</v>
      </c>
      <c r="D261" s="8"/>
      <c r="E261" s="8" t="str">
        <f t="shared" si="12"/>
        <v>TRI102-NTIC_TRI_TS_2018-2019</v>
      </c>
      <c r="F261" s="8">
        <f>VLOOKUP(G261,Convertion_NomPrénom_Mat_For!$A$2:$B$42,2,FALSE)</f>
        <v>14041</v>
      </c>
      <c r="G261" s="8" t="str">
        <f>SUBSTITUTE(SUBSTITUTE(SUBSTITUTE(UPPER('Ismotic-Data'!H261),"  ","")," ",""),"-","")</f>
        <v>SAMADIBOUCHRA</v>
      </c>
      <c r="H261" s="8" t="str">
        <f t="shared" si="13"/>
        <v>NTIC_TRI_TS-M07-1</v>
      </c>
      <c r="I261" s="14" t="str">
        <f>'Ismotic-Data'!E261</f>
        <v>M07</v>
      </c>
      <c r="J261" s="14" t="str">
        <f>VLOOKUP(L261,Cplus_Groups!$A$2:$C$53,3,FALSE)</f>
        <v>NTIC_TRI_TS</v>
      </c>
      <c r="K261" s="14"/>
      <c r="L261" s="14" t="str">
        <f>'Ismotic-Data'!B261</f>
        <v>TRI102</v>
      </c>
      <c r="M261" s="15" t="str">
        <f t="shared" si="14"/>
        <v>1</v>
      </c>
    </row>
    <row r="262" spans="1:13" x14ac:dyDescent="0.25">
      <c r="A262" s="8" t="s">
        <v>207</v>
      </c>
      <c r="B262" s="7" t="str">
        <f>'Ismotic-Data'!F262</f>
        <v>VENDREDI</v>
      </c>
      <c r="C262" s="7" t="str">
        <f>RIGHT('Ismotic-Data'!D262,2)</f>
        <v>S1</v>
      </c>
      <c r="D262" s="8"/>
      <c r="E262" s="8" t="str">
        <f t="shared" si="12"/>
        <v>TRI104-NTIC_TRI_TS_2018-2019</v>
      </c>
      <c r="F262" s="8">
        <f>VLOOKUP(G262,Convertion_NomPrénom_Mat_For!$A$2:$B$42,2,FALSE)</f>
        <v>13552</v>
      </c>
      <c r="G262" s="8" t="str">
        <f>SUBSTITUTE(SUBSTITUTE(SUBSTITUTE(UPPER('Ismotic-Data'!H262),"  ","")," ",""),"-","")</f>
        <v>ELGHAILANIHICHAM</v>
      </c>
      <c r="H262" s="8" t="str">
        <f t="shared" si="13"/>
        <v>NTIC_TRI_TS-M06-1</v>
      </c>
      <c r="I262" s="14" t="str">
        <f>'Ismotic-Data'!E262</f>
        <v>M06</v>
      </c>
      <c r="J262" s="14" t="str">
        <f>VLOOKUP(L262,Cplus_Groups!$A$2:$C$53,3,FALSE)</f>
        <v>NTIC_TRI_TS</v>
      </c>
      <c r="K262" s="14"/>
      <c r="L262" s="14" t="str">
        <f>'Ismotic-Data'!B262</f>
        <v>TRI104</v>
      </c>
      <c r="M262" s="15" t="str">
        <f t="shared" si="14"/>
        <v>1</v>
      </c>
    </row>
    <row r="263" spans="1:13" x14ac:dyDescent="0.25">
      <c r="A263" s="8" t="s">
        <v>207</v>
      </c>
      <c r="B263" s="7" t="str">
        <f>'Ismotic-Data'!F263</f>
        <v>VENDREDI</v>
      </c>
      <c r="C263" s="7" t="str">
        <f>RIGHT('Ismotic-Data'!D263,2)</f>
        <v>S1</v>
      </c>
      <c r="D263" s="8"/>
      <c r="E263" s="8" t="str">
        <f t="shared" si="12"/>
        <v>TMSIR102-NTIC_TMSIR_T_2018-2019</v>
      </c>
      <c r="F263" s="8">
        <f>VLOOKUP(G263,Convertion_NomPrénom_Mat_For!$A$2:$B$42,2,FALSE)</f>
        <v>13553</v>
      </c>
      <c r="G263" s="8" t="str">
        <f>SUBSTITUTE(SUBSTITUTE(SUBSTITUTE(UPPER('Ismotic-Data'!H263),"  ","")," ",""),"-","")</f>
        <v>SANDIMERYEM</v>
      </c>
      <c r="H263" s="8" t="str">
        <f t="shared" si="13"/>
        <v>NTIC_TMSIR_T-M07-1</v>
      </c>
      <c r="I263" s="14" t="str">
        <f>'Ismotic-Data'!E263</f>
        <v>M07</v>
      </c>
      <c r="J263" s="14" t="str">
        <f>VLOOKUP(L263,Cplus_Groups!$A$2:$C$53,3,FALSE)</f>
        <v>NTIC_TMSIR_T</v>
      </c>
      <c r="K263" s="14"/>
      <c r="L263" s="14" t="str">
        <f>'Ismotic-Data'!B263</f>
        <v>TMSIR102</v>
      </c>
      <c r="M263" s="15" t="str">
        <f t="shared" si="14"/>
        <v>1</v>
      </c>
    </row>
    <row r="264" spans="1:13" x14ac:dyDescent="0.25">
      <c r="A264" s="8" t="s">
        <v>207</v>
      </c>
      <c r="B264" s="7" t="str">
        <f>'Ismotic-Data'!F264</f>
        <v>VENDREDI</v>
      </c>
      <c r="C264" s="7" t="str">
        <f>RIGHT('Ismotic-Data'!D264,2)</f>
        <v>S1</v>
      </c>
      <c r="D264" s="8"/>
      <c r="E264" s="8" t="e">
        <f t="shared" si="12"/>
        <v>#N/A</v>
      </c>
      <c r="F264" s="8">
        <f>VLOOKUP(G264,Convertion_NomPrénom_Mat_For!$A$2:$B$42,2,FALSE)</f>
        <v>10148</v>
      </c>
      <c r="G264" s="8" t="str">
        <f>SUBSTITUTE(SUBSTITUTE(SUBSTITUTE(UPPER('Ismotic-Data'!H264),"  ","")," ",""),"-","")</f>
        <v>ELBEGGARMERIEM</v>
      </c>
      <c r="H264" s="8" t="e">
        <f t="shared" si="13"/>
        <v>#N/A</v>
      </c>
      <c r="I264" s="14" t="str">
        <f>'Ismotic-Data'!E264</f>
        <v>M05</v>
      </c>
      <c r="J264" s="14" t="e">
        <f>VLOOKUP(L264,Cplus_Groups!$A$2:$C$53,3,FALSE)</f>
        <v>#N/A</v>
      </c>
      <c r="K264" s="14"/>
      <c r="L264" s="14" t="str">
        <f>'Ismotic-Data'!B264</f>
        <v>MIRBP101</v>
      </c>
      <c r="M264" s="15" t="str">
        <f t="shared" si="14"/>
        <v>1</v>
      </c>
    </row>
    <row r="265" spans="1:13" x14ac:dyDescent="0.25">
      <c r="A265" s="8" t="s">
        <v>207</v>
      </c>
      <c r="B265" s="7" t="str">
        <f>'Ismotic-Data'!F265</f>
        <v>VENDREDI</v>
      </c>
      <c r="C265" s="7" t="str">
        <f>RIGHT('Ismotic-Data'!D265,2)</f>
        <v>S1</v>
      </c>
      <c r="D265" s="8"/>
      <c r="E265" s="8" t="str">
        <f t="shared" si="12"/>
        <v>INFO101-AG_INFO_TS_2018-2019</v>
      </c>
      <c r="F265" s="8">
        <f>VLOOKUP(G265,Convertion_NomPrénom_Mat_For!$A$2:$B$42,2,FALSE)</f>
        <v>9435</v>
      </c>
      <c r="G265" s="8" t="str">
        <f>SUBSTITUTE(SUBSTITUTE(SUBSTITUTE(UPPER('Ismotic-Data'!H265),"  ","")," ",""),"-","")</f>
        <v>RIADAMAL</v>
      </c>
      <c r="H265" s="8" t="str">
        <f t="shared" si="13"/>
        <v>AG_INFO_TS-M02-1</v>
      </c>
      <c r="I265" s="14" t="str">
        <f>'Ismotic-Data'!E265</f>
        <v>M02</v>
      </c>
      <c r="J265" s="14" t="str">
        <f>VLOOKUP(L265,Cplus_Groups!$A$2:$C$53,3,FALSE)</f>
        <v>AG_INFO_TS</v>
      </c>
      <c r="K265" s="14"/>
      <c r="L265" s="14" t="str">
        <f>'Ismotic-Data'!B265</f>
        <v>INFO101</v>
      </c>
      <c r="M265" s="15" t="str">
        <f t="shared" si="14"/>
        <v>1</v>
      </c>
    </row>
    <row r="266" spans="1:13" x14ac:dyDescent="0.25">
      <c r="A266" s="8" t="s">
        <v>207</v>
      </c>
      <c r="B266" s="7" t="str">
        <f>'Ismotic-Data'!F266</f>
        <v>VENDREDI</v>
      </c>
      <c r="C266" s="7" t="str">
        <f>RIGHT('Ismotic-Data'!D266,2)</f>
        <v>S2</v>
      </c>
      <c r="D266" s="8"/>
      <c r="E266" s="8" t="str">
        <f t="shared" si="12"/>
        <v>TRI204-NTIC_TRI_TS_2018-2019</v>
      </c>
      <c r="F266" s="8">
        <f>VLOOKUP(G266,Convertion_NomPrénom_Mat_For!$A$2:$B$42,2,FALSE)</f>
        <v>11272</v>
      </c>
      <c r="G266" s="8" t="str">
        <f>SUBSTITUTE(SUBSTITUTE(SUBSTITUTE(UPPER('Ismotic-Data'!H266),"  ","")," ",""),"-","")</f>
        <v>HAJJAJJIHANE</v>
      </c>
      <c r="H266" s="8" t="str">
        <f t="shared" si="13"/>
        <v>NTIC_TRI_TS-M13-2</v>
      </c>
      <c r="I266" s="14" t="str">
        <f>'Ismotic-Data'!E266</f>
        <v>M13</v>
      </c>
      <c r="J266" s="14" t="str">
        <f>VLOOKUP(L266,Cplus_Groups!$A$2:$C$53,3,FALSE)</f>
        <v>NTIC_TRI_TS</v>
      </c>
      <c r="K266" s="14"/>
      <c r="L266" s="14" t="str">
        <f>'Ismotic-Data'!B266</f>
        <v>TRI204</v>
      </c>
      <c r="M266" s="15" t="str">
        <f t="shared" si="14"/>
        <v>2</v>
      </c>
    </row>
    <row r="267" spans="1:13" x14ac:dyDescent="0.25">
      <c r="A267" s="8" t="s">
        <v>207</v>
      </c>
      <c r="B267" s="7" t="str">
        <f>'Ismotic-Data'!F267</f>
        <v>VENDREDI</v>
      </c>
      <c r="C267" s="7" t="str">
        <f>RIGHT('Ismotic-Data'!D267,2)</f>
        <v>S2</v>
      </c>
      <c r="D267" s="8"/>
      <c r="E267" s="8" t="str">
        <f t="shared" si="12"/>
        <v>TMSIR203-NTIC_TMSIR_T_2018-2019</v>
      </c>
      <c r="F267" s="8" t="e">
        <f>VLOOKUP(G267,Convertion_NomPrénom_Mat_For!$A$2:$B$42,2,FALSE)</f>
        <v>#N/A</v>
      </c>
      <c r="G267" s="8" t="str">
        <f>SUBSTITUTE(SUBSTITUTE(SUBSTITUTE(UPPER('Ismotic-Data'!H267),"  ","")," ",""),"-","")</f>
        <v>ELKHALOUIFIRDAWS</v>
      </c>
      <c r="H267" s="8" t="str">
        <f t="shared" si="13"/>
        <v>NTIC_TMSIR_T-EGTS2-2</v>
      </c>
      <c r="I267" s="14" t="str">
        <f>'Ismotic-Data'!E267</f>
        <v>EGTS2</v>
      </c>
      <c r="J267" s="14" t="str">
        <f>VLOOKUP(L267,Cplus_Groups!$A$2:$C$53,3,FALSE)</f>
        <v>NTIC_TMSIR_T</v>
      </c>
      <c r="K267" s="14"/>
      <c r="L267" s="14" t="str">
        <f>'Ismotic-Data'!B267</f>
        <v>TMSIR203</v>
      </c>
      <c r="M267" s="15" t="str">
        <f t="shared" si="14"/>
        <v>2</v>
      </c>
    </row>
    <row r="268" spans="1:13" x14ac:dyDescent="0.25">
      <c r="A268" s="8" t="s">
        <v>207</v>
      </c>
      <c r="B268" s="7" t="str">
        <f>'Ismotic-Data'!F268</f>
        <v>VENDREDI</v>
      </c>
      <c r="C268" s="7" t="str">
        <f>RIGHT('Ismotic-Data'!D268,2)</f>
        <v>S2</v>
      </c>
      <c r="D268" s="8"/>
      <c r="E268" s="8" t="str">
        <f t="shared" si="12"/>
        <v>TDI203-NTIC_TDI_TS_2018-2019</v>
      </c>
      <c r="F268" s="8" t="e">
        <f>VLOOKUP(G268,Convertion_NomPrénom_Mat_For!$A$2:$B$42,2,FALSE)</f>
        <v>#N/A</v>
      </c>
      <c r="G268" s="8" t="str">
        <f>SUBSTITUTE(SUBSTITUTE(SUBSTITUTE(UPPER('Ismotic-Data'!H268),"  ","")," ",""),"-","")</f>
        <v>FORMATEURCAREERCENTER4</v>
      </c>
      <c r="H268" s="8" t="str">
        <f t="shared" si="13"/>
        <v>NTIC_TDI_TS-MKPE-2</v>
      </c>
      <c r="I268" s="14" t="str">
        <f>'Ismotic-Data'!E268</f>
        <v>MKPE</v>
      </c>
      <c r="J268" s="14" t="str">
        <f>VLOOKUP(L268,Cplus_Groups!$A$2:$C$53,3,FALSE)</f>
        <v>NTIC_TDI_TS</v>
      </c>
      <c r="K268" s="14"/>
      <c r="L268" s="14" t="str">
        <f>'Ismotic-Data'!B268</f>
        <v>TDI203</v>
      </c>
      <c r="M268" s="15" t="str">
        <f t="shared" si="14"/>
        <v>2</v>
      </c>
    </row>
    <row r="269" spans="1:13" x14ac:dyDescent="0.25">
      <c r="A269" s="8" t="s">
        <v>207</v>
      </c>
      <c r="B269" s="7" t="str">
        <f>'Ismotic-Data'!F269</f>
        <v>VENDREDI</v>
      </c>
      <c r="C269" s="7" t="str">
        <f>RIGHT('Ismotic-Data'!D269,2)</f>
        <v>S2</v>
      </c>
      <c r="D269" s="8"/>
      <c r="E269" s="8" t="str">
        <f t="shared" si="12"/>
        <v>TDI205-NTIC_TDI_TS_2018-2019</v>
      </c>
      <c r="F269" s="8" t="e">
        <f>VLOOKUP(G269,Convertion_NomPrénom_Mat_For!$A$2:$B$42,2,FALSE)</f>
        <v>#N/A</v>
      </c>
      <c r="G269" s="8" t="str">
        <f>SUBSTITUTE(SUBSTITUTE(SUBSTITUTE(UPPER('Ismotic-Data'!H269),"  ","")," ",""),"-","")</f>
        <v>ELMASOUDIABDELOUAHAB</v>
      </c>
      <c r="H269" s="8" t="str">
        <f t="shared" si="13"/>
        <v>NTIC_TDI_TS-M10-2</v>
      </c>
      <c r="I269" s="14" t="str">
        <f>'Ismotic-Data'!E269</f>
        <v>M10</v>
      </c>
      <c r="J269" s="14" t="str">
        <f>VLOOKUP(L269,Cplus_Groups!$A$2:$C$53,3,FALSE)</f>
        <v>NTIC_TDI_TS</v>
      </c>
      <c r="K269" s="14"/>
      <c r="L269" s="14" t="str">
        <f>'Ismotic-Data'!B269</f>
        <v>TDI205</v>
      </c>
      <c r="M269" s="15" t="str">
        <f t="shared" si="14"/>
        <v>2</v>
      </c>
    </row>
    <row r="270" spans="1:13" x14ac:dyDescent="0.25">
      <c r="A270" s="8" t="s">
        <v>207</v>
      </c>
      <c r="B270" s="7" t="str">
        <f>'Ismotic-Data'!F270</f>
        <v>VENDREDI</v>
      </c>
      <c r="C270" s="7" t="str">
        <f>RIGHT('Ismotic-Data'!D270,2)</f>
        <v>S2</v>
      </c>
      <c r="D270" s="8"/>
      <c r="E270" s="8" t="str">
        <f t="shared" si="12"/>
        <v>TDM201-NTIC_TDM_TS_2018-2019</v>
      </c>
      <c r="F270" s="8">
        <f>VLOOKUP(G270,Convertion_NomPrénom_Mat_For!$A$2:$B$42,2,FALSE)</f>
        <v>13714</v>
      </c>
      <c r="G270" s="8" t="str">
        <f>SUBSTITUTE(SUBSTITUTE(SUBSTITUTE(UPPER('Ismotic-Data'!H270),"  ","")," ",""),"-","")</f>
        <v>ELMANSOURIOUSSAMA</v>
      </c>
      <c r="H270" s="8" t="str">
        <f t="shared" si="13"/>
        <v>NTIC_TDM_TS-M10-2</v>
      </c>
      <c r="I270" s="14" t="str">
        <f>'Ismotic-Data'!E270</f>
        <v>M10</v>
      </c>
      <c r="J270" s="14" t="str">
        <f>VLOOKUP(L270,Cplus_Groups!$A$2:$C$53,3,FALSE)</f>
        <v>NTIC_TDM_TS</v>
      </c>
      <c r="K270" s="14"/>
      <c r="L270" s="14" t="str">
        <f>'Ismotic-Data'!B270</f>
        <v>TDM201</v>
      </c>
      <c r="M270" s="15" t="str">
        <f t="shared" si="14"/>
        <v>2</v>
      </c>
    </row>
    <row r="271" spans="1:13" x14ac:dyDescent="0.25">
      <c r="A271" s="8" t="s">
        <v>207</v>
      </c>
      <c r="B271" s="7" t="str">
        <f>'Ismotic-Data'!F271</f>
        <v>VENDREDI</v>
      </c>
      <c r="C271" s="7" t="str">
        <f>RIGHT('Ismotic-Data'!D271,2)</f>
        <v>S2</v>
      </c>
      <c r="D271" s="8"/>
      <c r="E271" s="8" t="str">
        <f t="shared" si="12"/>
        <v>TDM202-NTIC_TDM_TS_2018-2019</v>
      </c>
      <c r="F271" s="8">
        <f>VLOOKUP(G271,Convertion_NomPrénom_Mat_For!$A$2:$B$42,2,FALSE)</f>
        <v>10777</v>
      </c>
      <c r="G271" s="8" t="str">
        <f>SUBSTITUTE(SUBSTITUTE(SUBSTITUTE(UPPER('Ismotic-Data'!H271),"  ","")," ",""),"-","")</f>
        <v>AZEGGOUARMOHAMEDKARIM</v>
      </c>
      <c r="H271" s="8" t="str">
        <f t="shared" si="13"/>
        <v>NTIC_TDM_TS-M11-2</v>
      </c>
      <c r="I271" s="14" t="str">
        <f>'Ismotic-Data'!E271</f>
        <v>M11</v>
      </c>
      <c r="J271" s="14" t="str">
        <f>VLOOKUP(L271,Cplus_Groups!$A$2:$C$53,3,FALSE)</f>
        <v>NTIC_TDM_TS</v>
      </c>
      <c r="K271" s="14"/>
      <c r="L271" s="14" t="str">
        <f>'Ismotic-Data'!B271</f>
        <v>TDM202</v>
      </c>
      <c r="M271" s="15" t="str">
        <f t="shared" si="14"/>
        <v>2</v>
      </c>
    </row>
    <row r="272" spans="1:13" x14ac:dyDescent="0.25">
      <c r="A272" s="8" t="s">
        <v>207</v>
      </c>
      <c r="B272" s="7" t="str">
        <f>'Ismotic-Data'!F272</f>
        <v>VENDREDI</v>
      </c>
      <c r="C272" s="7" t="str">
        <f>RIGHT('Ismotic-Data'!D272,2)</f>
        <v>S2</v>
      </c>
      <c r="D272" s="8"/>
      <c r="E272" s="8" t="str">
        <f t="shared" si="12"/>
        <v>TDI101-NTIC_TDI_TS_2018-2019</v>
      </c>
      <c r="F272" s="8">
        <f>VLOOKUP(G272,Convertion_NomPrénom_Mat_For!$A$2:$B$42,2,FALSE)</f>
        <v>8655</v>
      </c>
      <c r="G272" s="8" t="str">
        <f>SUBSTITUTE(SUBSTITUTE(SUBSTITUTE(UPPER('Ismotic-Data'!H272),"  ","")," ",""),"-","")</f>
        <v>HABIBCHORFAFARID</v>
      </c>
      <c r="H272" s="8" t="str">
        <f t="shared" si="13"/>
        <v>NTIC_TDI_TS-M06-1</v>
      </c>
      <c r="I272" s="14" t="str">
        <f>'Ismotic-Data'!E272</f>
        <v>M06</v>
      </c>
      <c r="J272" s="14" t="str">
        <f>VLOOKUP(L272,Cplus_Groups!$A$2:$C$53,3,FALSE)</f>
        <v>NTIC_TDI_TS</v>
      </c>
      <c r="K272" s="14"/>
      <c r="L272" s="14" t="str">
        <f>'Ismotic-Data'!B272</f>
        <v>TDI101</v>
      </c>
      <c r="M272" s="15" t="str">
        <f t="shared" si="14"/>
        <v>1</v>
      </c>
    </row>
    <row r="273" spans="1:13" x14ac:dyDescent="0.25">
      <c r="A273" s="8" t="s">
        <v>207</v>
      </c>
      <c r="B273" s="7" t="str">
        <f>'Ismotic-Data'!F273</f>
        <v>VENDREDI</v>
      </c>
      <c r="C273" s="7" t="str">
        <f>RIGHT('Ismotic-Data'!D273,2)</f>
        <v>S2</v>
      </c>
      <c r="D273" s="8"/>
      <c r="E273" s="8" t="str">
        <f t="shared" si="12"/>
        <v>TDI102-NTIC_TDI_TS_2018-2019</v>
      </c>
      <c r="F273" s="8">
        <f>VLOOKUP(G273,Convertion_NomPrénom_Mat_For!$A$2:$B$42,2,FALSE)</f>
        <v>13553</v>
      </c>
      <c r="G273" s="8" t="str">
        <f>SUBSTITUTE(SUBSTITUTE(SUBSTITUTE(UPPER('Ismotic-Data'!H273),"  ","")," ",""),"-","")</f>
        <v>SANDIMERYEM</v>
      </c>
      <c r="H273" s="8" t="str">
        <f t="shared" si="13"/>
        <v>NTIC_TDI_TS-M03-1</v>
      </c>
      <c r="I273" s="14" t="str">
        <f>'Ismotic-Data'!E273</f>
        <v>M03</v>
      </c>
      <c r="J273" s="14" t="str">
        <f>VLOOKUP(L273,Cplus_Groups!$A$2:$C$53,3,FALSE)</f>
        <v>NTIC_TDI_TS</v>
      </c>
      <c r="K273" s="14"/>
      <c r="L273" s="14" t="str">
        <f>'Ismotic-Data'!B273</f>
        <v>TDI102</v>
      </c>
      <c r="M273" s="15" t="str">
        <f t="shared" si="14"/>
        <v>1</v>
      </c>
    </row>
    <row r="274" spans="1:13" x14ac:dyDescent="0.25">
      <c r="A274" s="8" t="s">
        <v>207</v>
      </c>
      <c r="B274" s="7" t="str">
        <f>'Ismotic-Data'!F274</f>
        <v>VENDREDI</v>
      </c>
      <c r="C274" s="7" t="str">
        <f>RIGHT('Ismotic-Data'!D274,2)</f>
        <v>S2</v>
      </c>
      <c r="D274" s="8"/>
      <c r="E274" s="8" t="str">
        <f t="shared" si="12"/>
        <v>TDI104-NTIC_TDI_TS_2018-2019</v>
      </c>
      <c r="F274" s="8">
        <f>VLOOKUP(G274,Convertion_NomPrénom_Mat_For!$A$2:$B$42,2,FALSE)</f>
        <v>14041</v>
      </c>
      <c r="G274" s="8" t="str">
        <f>SUBSTITUTE(SUBSTITUTE(SUBSTITUTE(UPPER('Ismotic-Data'!H274),"  ","")," ",""),"-","")</f>
        <v>SAMADIBOUCHRA</v>
      </c>
      <c r="H274" s="8" t="str">
        <f t="shared" si="13"/>
        <v>NTIC_TDI_TS-M03-1</v>
      </c>
      <c r="I274" s="14" t="str">
        <f>'Ismotic-Data'!E274</f>
        <v>M03</v>
      </c>
      <c r="J274" s="14" t="str">
        <f>VLOOKUP(L274,Cplus_Groups!$A$2:$C$53,3,FALSE)</f>
        <v>NTIC_TDI_TS</v>
      </c>
      <c r="K274" s="14"/>
      <c r="L274" s="14" t="str">
        <f>'Ismotic-Data'!B274</f>
        <v>TDI104</v>
      </c>
      <c r="M274" s="15" t="str">
        <f t="shared" si="14"/>
        <v>1</v>
      </c>
    </row>
    <row r="275" spans="1:13" x14ac:dyDescent="0.25">
      <c r="A275" s="8" t="s">
        <v>207</v>
      </c>
      <c r="B275" s="7" t="str">
        <f>'Ismotic-Data'!F275</f>
        <v>VENDREDI</v>
      </c>
      <c r="C275" s="7" t="str">
        <f>RIGHT('Ismotic-Data'!D275,2)</f>
        <v>S2</v>
      </c>
      <c r="D275" s="8"/>
      <c r="E275" s="8" t="str">
        <f t="shared" si="12"/>
        <v>TDI106-NTIC_TDI_TS_2018-2019</v>
      </c>
      <c r="F275" s="8">
        <f>VLOOKUP(G275,Convertion_NomPrénom_Mat_For!$A$2:$B$42,2,FALSE)</f>
        <v>9435</v>
      </c>
      <c r="G275" s="8" t="str">
        <f>SUBSTITUTE(SUBSTITUTE(SUBSTITUTE(UPPER('Ismotic-Data'!H275),"  ","")," ",""),"-","")</f>
        <v>RIADAMAL</v>
      </c>
      <c r="H275" s="8" t="str">
        <f t="shared" si="13"/>
        <v>NTIC_TDI_TS-M07-1</v>
      </c>
      <c r="I275" s="14" t="str">
        <f>'Ismotic-Data'!E275</f>
        <v>M07</v>
      </c>
      <c r="J275" s="14" t="str">
        <f>VLOOKUP(L275,Cplus_Groups!$A$2:$C$53,3,FALSE)</f>
        <v>NTIC_TDI_TS</v>
      </c>
      <c r="K275" s="14"/>
      <c r="L275" s="14" t="str">
        <f>'Ismotic-Data'!B275</f>
        <v>TDI106</v>
      </c>
      <c r="M275" s="15" t="str">
        <f t="shared" si="14"/>
        <v>1</v>
      </c>
    </row>
    <row r="276" spans="1:13" x14ac:dyDescent="0.25">
      <c r="A276" s="8" t="s">
        <v>207</v>
      </c>
      <c r="B276" s="7" t="str">
        <f>'Ismotic-Data'!F276</f>
        <v>VENDREDI</v>
      </c>
      <c r="C276" s="7" t="str">
        <f>RIGHT('Ismotic-Data'!D276,2)</f>
        <v>S2</v>
      </c>
      <c r="D276" s="8"/>
      <c r="E276" s="8" t="str">
        <f t="shared" si="12"/>
        <v>TDM101-NTIC_TDM_TS_2018-2019</v>
      </c>
      <c r="F276" s="8" t="e">
        <f>VLOOKUP(G276,Convertion_NomPrénom_Mat_For!$A$2:$B$42,2,FALSE)</f>
        <v>#N/A</v>
      </c>
      <c r="G276" s="8" t="str">
        <f>SUBSTITUTE(SUBSTITUTE(SUBSTITUTE(UPPER('Ismotic-Data'!H276),"  ","")," ",""),"-","")</f>
        <v>FORMATEURCAREERCENTER3</v>
      </c>
      <c r="H276" s="8" t="str">
        <f t="shared" si="13"/>
        <v>NTIC_TDM_TS-MKPE-1</v>
      </c>
      <c r="I276" s="14" t="str">
        <f>'Ismotic-Data'!E276</f>
        <v>MKPE</v>
      </c>
      <c r="J276" s="14" t="str">
        <f>VLOOKUP(L276,Cplus_Groups!$A$2:$C$53,3,FALSE)</f>
        <v>NTIC_TDM_TS</v>
      </c>
      <c r="K276" s="14"/>
      <c r="L276" s="14" t="str">
        <f>'Ismotic-Data'!B276</f>
        <v>TDM101</v>
      </c>
      <c r="M276" s="15" t="str">
        <f t="shared" si="14"/>
        <v>1</v>
      </c>
    </row>
    <row r="277" spans="1:13" x14ac:dyDescent="0.25">
      <c r="A277" s="8" t="s">
        <v>207</v>
      </c>
      <c r="B277" s="7" t="str">
        <f>'Ismotic-Data'!F277</f>
        <v>VENDREDI</v>
      </c>
      <c r="C277" s="7" t="str">
        <f>RIGHT('Ismotic-Data'!D277,2)</f>
        <v>S2</v>
      </c>
      <c r="D277" s="8"/>
      <c r="E277" s="8" t="str">
        <f t="shared" si="12"/>
        <v>TDM102-NTIC_TDM_TS_2018-2019</v>
      </c>
      <c r="F277" s="8">
        <f>VLOOKUP(G277,Convertion_NomPrénom_Mat_For!$A$2:$B$42,2,FALSE)</f>
        <v>13552</v>
      </c>
      <c r="G277" s="8" t="str">
        <f>SUBSTITUTE(SUBSTITUTE(SUBSTITUTE(UPPER('Ismotic-Data'!H277),"  ","")," ",""),"-","")</f>
        <v>ELGHAILANIHICHAM</v>
      </c>
      <c r="H277" s="8" t="str">
        <f t="shared" si="13"/>
        <v>NTIC_TDM_TS-M04-1</v>
      </c>
      <c r="I277" s="14" t="str">
        <f>'Ismotic-Data'!E277</f>
        <v>M04</v>
      </c>
      <c r="J277" s="14" t="str">
        <f>VLOOKUP(L277,Cplus_Groups!$A$2:$C$53,3,FALSE)</f>
        <v>NTIC_TDM_TS</v>
      </c>
      <c r="K277" s="14"/>
      <c r="L277" s="14" t="str">
        <f>'Ismotic-Data'!B277</f>
        <v>TDM102</v>
      </c>
      <c r="M277" s="15" t="str">
        <f t="shared" si="14"/>
        <v>1</v>
      </c>
    </row>
    <row r="278" spans="1:13" x14ac:dyDescent="0.25">
      <c r="A278" s="8" t="s">
        <v>207</v>
      </c>
      <c r="B278" s="7" t="str">
        <f>'Ismotic-Data'!F278</f>
        <v>VENDREDI</v>
      </c>
      <c r="C278" s="7" t="str">
        <f>RIGHT('Ismotic-Data'!D278,2)</f>
        <v>S2</v>
      </c>
      <c r="D278" s="8"/>
      <c r="E278" s="8" t="str">
        <f t="shared" si="12"/>
        <v>TRI101-NTIC_TRI_TS_2018-2019</v>
      </c>
      <c r="F278" s="8">
        <f>VLOOKUP(G278,Convertion_NomPrénom_Mat_For!$A$2:$B$42,2,FALSE)</f>
        <v>10148</v>
      </c>
      <c r="G278" s="8" t="str">
        <f>SUBSTITUTE(SUBSTITUTE(SUBSTITUTE(UPPER('Ismotic-Data'!H278),"  ","")," ",""),"-","")</f>
        <v>ELBEGGARMERIEM</v>
      </c>
      <c r="H278" s="8" t="str">
        <f t="shared" si="13"/>
        <v>NTIC_TRI_TS-M08-1</v>
      </c>
      <c r="I278" s="14" t="str">
        <f>'Ismotic-Data'!E278</f>
        <v>M08</v>
      </c>
      <c r="J278" s="14" t="str">
        <f>VLOOKUP(L278,Cplus_Groups!$A$2:$C$53,3,FALSE)</f>
        <v>NTIC_TRI_TS</v>
      </c>
      <c r="K278" s="14"/>
      <c r="L278" s="14" t="str">
        <f>'Ismotic-Data'!B278</f>
        <v>TRI101</v>
      </c>
      <c r="M278" s="15" t="str">
        <f t="shared" si="14"/>
        <v>1</v>
      </c>
    </row>
    <row r="279" spans="1:13" x14ac:dyDescent="0.25">
      <c r="A279" s="8" t="s">
        <v>207</v>
      </c>
      <c r="B279" s="7" t="str">
        <f>'Ismotic-Data'!F279</f>
        <v>VENDREDI</v>
      </c>
      <c r="C279" s="7" t="str">
        <f>RIGHT('Ismotic-Data'!D279,2)</f>
        <v>S2</v>
      </c>
      <c r="D279" s="8"/>
      <c r="E279" s="8" t="str">
        <f t="shared" si="12"/>
        <v>TRI102-NTIC_TRI_TS_2018-2019</v>
      </c>
      <c r="F279" s="8">
        <f>VLOOKUP(G279,Convertion_NomPrénom_Mat_For!$A$2:$B$42,2,FALSE)</f>
        <v>10854</v>
      </c>
      <c r="G279" s="8" t="str">
        <f>SUBSTITUTE(SUBSTITUTE(SUBSTITUTE(UPPER('Ismotic-Data'!H279),"  ","")," ",""),"-","")</f>
        <v>MOUMNISANAE</v>
      </c>
      <c r="H279" s="8" t="str">
        <f t="shared" si="13"/>
        <v>NTIC_TRI_TS-M08-1</v>
      </c>
      <c r="I279" s="14" t="str">
        <f>'Ismotic-Data'!E279</f>
        <v>M08</v>
      </c>
      <c r="J279" s="14" t="str">
        <f>VLOOKUP(L279,Cplus_Groups!$A$2:$C$53,3,FALSE)</f>
        <v>NTIC_TRI_TS</v>
      </c>
      <c r="K279" s="14"/>
      <c r="L279" s="14" t="str">
        <f>'Ismotic-Data'!B279</f>
        <v>TRI102</v>
      </c>
      <c r="M279" s="15" t="str">
        <f t="shared" si="14"/>
        <v>1</v>
      </c>
    </row>
    <row r="280" spans="1:13" x14ac:dyDescent="0.25">
      <c r="A280" s="8" t="s">
        <v>207</v>
      </c>
      <c r="B280" s="7" t="str">
        <f>'Ismotic-Data'!F280</f>
        <v>VENDREDI</v>
      </c>
      <c r="C280" s="7" t="str">
        <f>RIGHT('Ismotic-Data'!D280,2)</f>
        <v>S2</v>
      </c>
      <c r="D280" s="8"/>
      <c r="E280" s="8" t="str">
        <f t="shared" si="12"/>
        <v>TRI104-NTIC_TRI_TS_2018-2019</v>
      </c>
      <c r="F280" s="8">
        <f>VLOOKUP(G280,Convertion_NomPrénom_Mat_For!$A$2:$B$42,2,FALSE)</f>
        <v>13053</v>
      </c>
      <c r="G280" s="8" t="str">
        <f>SUBSTITUTE(SUBSTITUTE(SUBSTITUTE(UPPER('Ismotic-Data'!H280),"  ","")," ",""),"-","")</f>
        <v>ZIANEASSIA</v>
      </c>
      <c r="H280" s="8" t="str">
        <f t="shared" si="13"/>
        <v>NTIC_TRI_TS-EGTS2-1</v>
      </c>
      <c r="I280" s="14" t="str">
        <f>'Ismotic-Data'!E280</f>
        <v>EGTS2</v>
      </c>
      <c r="J280" s="14" t="str">
        <f>VLOOKUP(L280,Cplus_Groups!$A$2:$C$53,3,FALSE)</f>
        <v>NTIC_TRI_TS</v>
      </c>
      <c r="K280" s="14"/>
      <c r="L280" s="14" t="str">
        <f>'Ismotic-Data'!B280</f>
        <v>TRI104</v>
      </c>
      <c r="M280" s="15" t="str">
        <f t="shared" si="14"/>
        <v>1</v>
      </c>
    </row>
    <row r="281" spans="1:13" x14ac:dyDescent="0.25">
      <c r="A281" s="8" t="s">
        <v>207</v>
      </c>
      <c r="B281" s="7" t="str">
        <f>'Ismotic-Data'!F281</f>
        <v>VENDREDI</v>
      </c>
      <c r="C281" s="7" t="str">
        <f>RIGHT('Ismotic-Data'!D281,2)</f>
        <v>S2</v>
      </c>
      <c r="D281" s="8"/>
      <c r="E281" s="8" t="str">
        <f t="shared" si="12"/>
        <v>INFO101-AG_INFO_TS_2018-2019</v>
      </c>
      <c r="F281" s="8">
        <f>VLOOKUP(G281,Convertion_NomPrénom_Mat_For!$A$2:$B$42,2,FALSE)</f>
        <v>8438</v>
      </c>
      <c r="G281" s="8" t="str">
        <f>SUBSTITUTE(SUBSTITUTE(SUBSTITUTE(UPPER('Ismotic-Data'!H281),"  ","")," ",""),"-","")</f>
        <v>ELAFIFIRACHIDA</v>
      </c>
      <c r="H281" s="8" t="str">
        <f t="shared" si="13"/>
        <v>AG_INFO_TS-M09-1</v>
      </c>
      <c r="I281" s="14" t="str">
        <f>'Ismotic-Data'!E281</f>
        <v>M09</v>
      </c>
      <c r="J281" s="14" t="str">
        <f>VLOOKUP(L281,Cplus_Groups!$A$2:$C$53,3,FALSE)</f>
        <v>AG_INFO_TS</v>
      </c>
      <c r="K281" s="14"/>
      <c r="L281" s="14" t="str">
        <f>'Ismotic-Data'!B281</f>
        <v>INFO101</v>
      </c>
      <c r="M281" s="15" t="str">
        <f t="shared" si="14"/>
        <v>1</v>
      </c>
    </row>
    <row r="282" spans="1:13" x14ac:dyDescent="0.25">
      <c r="A282" s="8" t="s">
        <v>207</v>
      </c>
      <c r="B282" s="7" t="str">
        <f>'Ismotic-Data'!F282</f>
        <v>VENDREDI</v>
      </c>
      <c r="C282" s="7" t="str">
        <f>RIGHT('Ismotic-Data'!D282,2)</f>
        <v>S3</v>
      </c>
      <c r="D282" s="8"/>
      <c r="E282" s="8" t="str">
        <f t="shared" si="12"/>
        <v>TRI201-NTIC_TRI_TS_2018-2019</v>
      </c>
      <c r="F282" s="8" t="e">
        <f>VLOOKUP(G282,Convertion_NomPrénom_Mat_For!$A$2:$B$42,2,FALSE)</f>
        <v>#N/A</v>
      </c>
      <c r="G282" s="8" t="str">
        <f>SUBSTITUTE(SUBSTITUTE(SUBSTITUTE(UPPER('Ismotic-Data'!H282),"  ","")," ",""),"-","")</f>
        <v>ELGUEDALIOTHMANE</v>
      </c>
      <c r="H282" s="8" t="str">
        <f t="shared" si="13"/>
        <v>NTIC_TRI_TS-EGTS3-2</v>
      </c>
      <c r="I282" s="14" t="str">
        <f>'Ismotic-Data'!E282</f>
        <v>EGTS3</v>
      </c>
      <c r="J282" s="14" t="str">
        <f>VLOOKUP(L282,Cplus_Groups!$A$2:$C$53,3,FALSE)</f>
        <v>NTIC_TRI_TS</v>
      </c>
      <c r="K282" s="14"/>
      <c r="L282" s="14" t="str">
        <f>'Ismotic-Data'!B282</f>
        <v>TRI201</v>
      </c>
      <c r="M282" s="15" t="str">
        <f t="shared" si="14"/>
        <v>2</v>
      </c>
    </row>
    <row r="283" spans="1:13" x14ac:dyDescent="0.25">
      <c r="A283" s="8" t="s">
        <v>207</v>
      </c>
      <c r="B283" s="7" t="str">
        <f>'Ismotic-Data'!F283</f>
        <v>VENDREDI</v>
      </c>
      <c r="C283" s="7" t="str">
        <f>RIGHT('Ismotic-Data'!D283,2)</f>
        <v>S3</v>
      </c>
      <c r="D283" s="8"/>
      <c r="E283" s="8" t="str">
        <f t="shared" si="12"/>
        <v>TRI203-NTIC_TRI_TS_2018-2019</v>
      </c>
      <c r="F283" s="8">
        <f>VLOOKUP(G283,Convertion_NomPrénom_Mat_For!$A$2:$B$42,2,FALSE)</f>
        <v>10855</v>
      </c>
      <c r="G283" s="8" t="str">
        <f>SUBSTITUTE(SUBSTITUTE(SUBSTITUTE(UPPER('Ismotic-Data'!H283),"  ","")," ",""),"-","")</f>
        <v>JMOULASAFAE</v>
      </c>
      <c r="H283" s="8" t="str">
        <f t="shared" si="13"/>
        <v>NTIC_TRI_TS-M13-2</v>
      </c>
      <c r="I283" s="14" t="str">
        <f>'Ismotic-Data'!E283</f>
        <v>M13</v>
      </c>
      <c r="J283" s="14" t="str">
        <f>VLOOKUP(L283,Cplus_Groups!$A$2:$C$53,3,FALSE)</f>
        <v>NTIC_TRI_TS</v>
      </c>
      <c r="K283" s="14"/>
      <c r="L283" s="14" t="str">
        <f>'Ismotic-Data'!B283</f>
        <v>TRI203</v>
      </c>
      <c r="M283" s="15" t="str">
        <f t="shared" si="14"/>
        <v>2</v>
      </c>
    </row>
    <row r="284" spans="1:13" x14ac:dyDescent="0.25">
      <c r="A284" s="8" t="s">
        <v>207</v>
      </c>
      <c r="B284" s="7" t="str">
        <f>'Ismotic-Data'!F284</f>
        <v>VENDREDI</v>
      </c>
      <c r="C284" s="7" t="str">
        <f>RIGHT('Ismotic-Data'!D284,2)</f>
        <v>S3</v>
      </c>
      <c r="D284" s="8"/>
      <c r="E284" s="8" t="str">
        <f t="shared" si="12"/>
        <v>TMSIR201-NTIC_TMSIR_T_2018-2019</v>
      </c>
      <c r="F284" s="8">
        <f>VLOOKUP(G284,Convertion_NomPrénom_Mat_For!$A$2:$B$42,2,FALSE)</f>
        <v>10849</v>
      </c>
      <c r="G284" s="8" t="str">
        <f>SUBSTITUTE(SUBSTITUTE(SUBSTITUTE(UPPER('Ismotic-Data'!H284),"  ","")," ",""),"-","")</f>
        <v>AZIZIYOUSSEF</v>
      </c>
      <c r="H284" s="8" t="str">
        <f t="shared" si="13"/>
        <v>NTIC_TMSIR_T-M12-2</v>
      </c>
      <c r="I284" s="14" t="str">
        <f>'Ismotic-Data'!E284</f>
        <v>M12</v>
      </c>
      <c r="J284" s="14" t="str">
        <f>VLOOKUP(L284,Cplus_Groups!$A$2:$C$53,3,FALSE)</f>
        <v>NTIC_TMSIR_T</v>
      </c>
      <c r="K284" s="14"/>
      <c r="L284" s="14" t="str">
        <f>'Ismotic-Data'!B284</f>
        <v>TMSIR201</v>
      </c>
      <c r="M284" s="15" t="str">
        <f t="shared" si="14"/>
        <v>2</v>
      </c>
    </row>
    <row r="285" spans="1:13" x14ac:dyDescent="0.25">
      <c r="A285" s="8" t="s">
        <v>207</v>
      </c>
      <c r="B285" s="7" t="str">
        <f>'Ismotic-Data'!F285</f>
        <v>VENDREDI</v>
      </c>
      <c r="C285" s="7" t="str">
        <f>RIGHT('Ismotic-Data'!D285,2)</f>
        <v>S3</v>
      </c>
      <c r="D285" s="8"/>
      <c r="E285" s="8" t="str">
        <f t="shared" si="12"/>
        <v>TDI201-NTIC_TDI_TS_2018-2019</v>
      </c>
      <c r="F285" s="8">
        <f>VLOOKUP(G285,Convertion_NomPrénom_Mat_For!$A$2:$B$42,2,FALSE)</f>
        <v>13566</v>
      </c>
      <c r="G285" s="8" t="str">
        <f>SUBSTITUTE(SUBSTITUTE(SUBSTITUTE(UPPER('Ismotic-Data'!H285),"  ","")," ",""),"-","")</f>
        <v>ELAKELBOUCHRA</v>
      </c>
      <c r="H285" s="8" t="str">
        <f t="shared" si="13"/>
        <v>NTIC_TDI_TS-M12-2</v>
      </c>
      <c r="I285" s="14" t="str">
        <f>'Ismotic-Data'!E285</f>
        <v>M12</v>
      </c>
      <c r="J285" s="14" t="str">
        <f>VLOOKUP(L285,Cplus_Groups!$A$2:$C$53,3,FALSE)</f>
        <v>NTIC_TDI_TS</v>
      </c>
      <c r="K285" s="14"/>
      <c r="L285" s="14" t="str">
        <f>'Ismotic-Data'!B285</f>
        <v>TDI201</v>
      </c>
      <c r="M285" s="15" t="str">
        <f t="shared" si="14"/>
        <v>2</v>
      </c>
    </row>
    <row r="286" spans="1:13" x14ac:dyDescent="0.25">
      <c r="A286" s="8" t="s">
        <v>207</v>
      </c>
      <c r="B286" s="7" t="str">
        <f>'Ismotic-Data'!F286</f>
        <v>VENDREDI</v>
      </c>
      <c r="C286" s="7" t="str">
        <f>RIGHT('Ismotic-Data'!D286,2)</f>
        <v>S3</v>
      </c>
      <c r="D286" s="8"/>
      <c r="E286" s="8" t="str">
        <f t="shared" si="12"/>
        <v>TDI203-NTIC_TDI_TS_2018-2019</v>
      </c>
      <c r="F286" s="8" t="e">
        <f>VLOOKUP(G286,Convertion_NomPrénom_Mat_For!$A$2:$B$42,2,FALSE)</f>
        <v>#N/A</v>
      </c>
      <c r="G286" s="8" t="str">
        <f>SUBSTITUTE(SUBSTITUTE(SUBSTITUTE(UPPER('Ismotic-Data'!H286),"  ","")," ",""),"-","")</f>
        <v>FORMATEURCAREERCENTER4</v>
      </c>
      <c r="H286" s="8" t="str">
        <f t="shared" si="13"/>
        <v>NTIC_TDI_TS-MKPE-2</v>
      </c>
      <c r="I286" s="14" t="str">
        <f>'Ismotic-Data'!E286</f>
        <v>MKPE</v>
      </c>
      <c r="J286" s="14" t="str">
        <f>VLOOKUP(L286,Cplus_Groups!$A$2:$C$53,3,FALSE)</f>
        <v>NTIC_TDI_TS</v>
      </c>
      <c r="K286" s="14"/>
      <c r="L286" s="14" t="str">
        <f>'Ismotic-Data'!B286</f>
        <v>TDI203</v>
      </c>
      <c r="M286" s="15" t="str">
        <f t="shared" si="14"/>
        <v>2</v>
      </c>
    </row>
    <row r="287" spans="1:13" x14ac:dyDescent="0.25">
      <c r="A287" s="8" t="s">
        <v>207</v>
      </c>
      <c r="B287" s="7" t="str">
        <f>'Ismotic-Data'!F287</f>
        <v>VENDREDI</v>
      </c>
      <c r="C287" s="7" t="str">
        <f>RIGHT('Ismotic-Data'!D287,2)</f>
        <v>S3</v>
      </c>
      <c r="D287" s="8"/>
      <c r="E287" s="8" t="str">
        <f t="shared" si="12"/>
        <v>TDI103-NTIC_TDI_TS_2018-2019</v>
      </c>
      <c r="F287" s="8">
        <f>VLOOKUP(G287,Convertion_NomPrénom_Mat_For!$A$2:$B$42,2,FALSE)</f>
        <v>11223</v>
      </c>
      <c r="G287" s="8" t="str">
        <f>SUBSTITUTE(SUBSTITUTE(SUBSTITUTE(UPPER('Ismotic-Data'!H287),"  ","")," ",""),"-","")</f>
        <v>ELFAQUIHLOUBNA</v>
      </c>
      <c r="H287" s="8" t="str">
        <f t="shared" si="13"/>
        <v>NTIC_TDI_TS-M06-1</v>
      </c>
      <c r="I287" s="14" t="str">
        <f>'Ismotic-Data'!E287</f>
        <v>M06</v>
      </c>
      <c r="J287" s="14" t="str">
        <f>VLOOKUP(L287,Cplus_Groups!$A$2:$C$53,3,FALSE)</f>
        <v>NTIC_TDI_TS</v>
      </c>
      <c r="K287" s="14"/>
      <c r="L287" s="14" t="str">
        <f>'Ismotic-Data'!B287</f>
        <v>TDI103</v>
      </c>
      <c r="M287" s="15" t="str">
        <f t="shared" si="14"/>
        <v>1</v>
      </c>
    </row>
    <row r="288" spans="1:13" x14ac:dyDescent="0.25">
      <c r="A288" s="8" t="s">
        <v>207</v>
      </c>
      <c r="B288" s="7" t="str">
        <f>'Ismotic-Data'!F288</f>
        <v>VENDREDI</v>
      </c>
      <c r="C288" s="7" t="str">
        <f>RIGHT('Ismotic-Data'!D288,2)</f>
        <v>S3</v>
      </c>
      <c r="D288" s="8"/>
      <c r="E288" s="8" t="str">
        <f t="shared" si="12"/>
        <v>TDI105-NTIC_TDI_TS_2018-2019</v>
      </c>
      <c r="F288" s="8" t="str">
        <f>VLOOKUP(G288,Convertion_NomPrénom_Mat_For!$A$2:$B$42,2,FALSE)</f>
        <v>Matricule_1</v>
      </c>
      <c r="G288" s="8" t="str">
        <f>SUBSTITUTE(SUBSTITUTE(SUBSTITUTE(UPPER('Ismotic-Data'!H288),"  ","")," ",""),"-","")</f>
        <v>HARRAKLAILA</v>
      </c>
      <c r="H288" s="8" t="str">
        <f t="shared" si="13"/>
        <v>NTIC_TDI_TS-M04-1</v>
      </c>
      <c r="I288" s="14" t="str">
        <f>'Ismotic-Data'!E288</f>
        <v>M04</v>
      </c>
      <c r="J288" s="14" t="str">
        <f>VLOOKUP(L288,Cplus_Groups!$A$2:$C$53,3,FALSE)</f>
        <v>NTIC_TDI_TS</v>
      </c>
      <c r="K288" s="14"/>
      <c r="L288" s="14" t="str">
        <f>'Ismotic-Data'!B288</f>
        <v>TDI105</v>
      </c>
      <c r="M288" s="15" t="str">
        <f t="shared" si="14"/>
        <v>1</v>
      </c>
    </row>
    <row r="289" spans="1:13" x14ac:dyDescent="0.25">
      <c r="A289" s="8" t="s">
        <v>207</v>
      </c>
      <c r="B289" s="7" t="str">
        <f>'Ismotic-Data'!F289</f>
        <v>VENDREDI</v>
      </c>
      <c r="C289" s="7" t="str">
        <f>RIGHT('Ismotic-Data'!D289,2)</f>
        <v>S3</v>
      </c>
      <c r="D289" s="8"/>
      <c r="E289" s="8" t="str">
        <f t="shared" si="12"/>
        <v>TDM101-NTIC_TDM_TS_2018-2019</v>
      </c>
      <c r="F289" s="8" t="e">
        <f>VLOOKUP(G289,Convertion_NomPrénom_Mat_For!$A$2:$B$42,2,FALSE)</f>
        <v>#N/A</v>
      </c>
      <c r="G289" s="8" t="str">
        <f>SUBSTITUTE(SUBSTITUTE(SUBSTITUTE(UPPER('Ismotic-Data'!H289),"  ","")," ",""),"-","")</f>
        <v>FORMATEURCAREERCENTER3</v>
      </c>
      <c r="H289" s="8" t="str">
        <f t="shared" si="13"/>
        <v>NTIC_TDM_TS-MKPE-1</v>
      </c>
      <c r="I289" s="14" t="str">
        <f>'Ismotic-Data'!E289</f>
        <v>MKPE</v>
      </c>
      <c r="J289" s="14" t="str">
        <f>VLOOKUP(L289,Cplus_Groups!$A$2:$C$53,3,FALSE)</f>
        <v>NTIC_TDM_TS</v>
      </c>
      <c r="K289" s="14"/>
      <c r="L289" s="14" t="str">
        <f>'Ismotic-Data'!B289</f>
        <v>TDM101</v>
      </c>
      <c r="M289" s="15" t="str">
        <f t="shared" si="14"/>
        <v>1</v>
      </c>
    </row>
    <row r="290" spans="1:13" x14ac:dyDescent="0.25">
      <c r="A290" s="8" t="s">
        <v>207</v>
      </c>
      <c r="B290" s="7" t="str">
        <f>'Ismotic-Data'!F290</f>
        <v>VENDREDI</v>
      </c>
      <c r="C290" s="7" t="str">
        <f>RIGHT('Ismotic-Data'!D290,2)</f>
        <v>S3</v>
      </c>
      <c r="D290" s="8"/>
      <c r="E290" s="8" t="str">
        <f t="shared" si="12"/>
        <v>TDM103-NTIC_TDM_TS_2018-2019</v>
      </c>
      <c r="F290" s="8">
        <f>VLOOKUP(G290,Convertion_NomPrénom_Mat_For!$A$2:$B$42,2,FALSE)</f>
        <v>10191</v>
      </c>
      <c r="G290" s="8" t="str">
        <f>SUBSTITUTE(SUBSTITUTE(SUBSTITUTE(UPPER('Ismotic-Data'!H290),"  ","")," ",""),"-","")</f>
        <v>ALILOUSAAD</v>
      </c>
      <c r="H290" s="8" t="str">
        <f t="shared" si="13"/>
        <v>NTIC_TDM_TS-M08-1</v>
      </c>
      <c r="I290" s="14" t="str">
        <f>'Ismotic-Data'!E290</f>
        <v>M08</v>
      </c>
      <c r="J290" s="14" t="str">
        <f>VLOOKUP(L290,Cplus_Groups!$A$2:$C$53,3,FALSE)</f>
        <v>NTIC_TDM_TS</v>
      </c>
      <c r="K290" s="14"/>
      <c r="L290" s="14" t="str">
        <f>'Ismotic-Data'!B290</f>
        <v>TDM103</v>
      </c>
      <c r="M290" s="15" t="str">
        <f t="shared" si="14"/>
        <v>1</v>
      </c>
    </row>
    <row r="291" spans="1:13" x14ac:dyDescent="0.25">
      <c r="A291" s="8" t="s">
        <v>207</v>
      </c>
      <c r="B291" s="7" t="str">
        <f>'Ismotic-Data'!F291</f>
        <v>VENDREDI</v>
      </c>
      <c r="C291" s="7" t="str">
        <f>RIGHT('Ismotic-Data'!D291,2)</f>
        <v>S3</v>
      </c>
      <c r="D291" s="8"/>
      <c r="E291" s="8" t="str">
        <f t="shared" si="12"/>
        <v>TRI103-NTIC_TRI_TS_2018-2019</v>
      </c>
      <c r="F291" s="8">
        <f>VLOOKUP(G291,Convertion_NomPrénom_Mat_For!$A$2:$B$42,2,FALSE)</f>
        <v>8655</v>
      </c>
      <c r="G291" s="8" t="str">
        <f>SUBSTITUTE(SUBSTITUTE(SUBSTITUTE(UPPER('Ismotic-Data'!H291),"  ","")," ",""),"-","")</f>
        <v>HABIBCHORFAFARID</v>
      </c>
      <c r="H291" s="8" t="str">
        <f t="shared" si="13"/>
        <v>NTIC_TRI_TS-M06-1</v>
      </c>
      <c r="I291" s="14" t="str">
        <f>'Ismotic-Data'!E291</f>
        <v>M06</v>
      </c>
      <c r="J291" s="14" t="str">
        <f>VLOOKUP(L291,Cplus_Groups!$A$2:$C$53,3,FALSE)</f>
        <v>NTIC_TRI_TS</v>
      </c>
      <c r="K291" s="14"/>
      <c r="L291" s="14" t="str">
        <f>'Ismotic-Data'!B291</f>
        <v>TRI103</v>
      </c>
      <c r="M291" s="15" t="str">
        <f t="shared" si="14"/>
        <v>1</v>
      </c>
    </row>
    <row r="292" spans="1:13" x14ac:dyDescent="0.25">
      <c r="A292" s="8" t="s">
        <v>207</v>
      </c>
      <c r="B292" s="7" t="str">
        <f>'Ismotic-Data'!F292</f>
        <v>VENDREDI</v>
      </c>
      <c r="C292" s="7" t="str">
        <f>RIGHT('Ismotic-Data'!D292,2)</f>
        <v>S3</v>
      </c>
      <c r="D292" s="8"/>
      <c r="E292" s="8" t="str">
        <f t="shared" si="12"/>
        <v>TRI105-NTIC_TRI_TS_2018-2019</v>
      </c>
      <c r="F292" s="8">
        <f>VLOOKUP(G292,Convertion_NomPrénom_Mat_For!$A$2:$B$42,2,FALSE)</f>
        <v>11062</v>
      </c>
      <c r="G292" s="8" t="str">
        <f>SUBSTITUTE(SUBSTITUTE(SUBSTITUTE(UPPER('Ismotic-Data'!H292),"  ","")," ",""),"-","")</f>
        <v>AURAGHSAMIR</v>
      </c>
      <c r="H292" s="8" t="str">
        <f t="shared" si="13"/>
        <v>NTIC_TRI_TS-M08-1</v>
      </c>
      <c r="I292" s="14" t="str">
        <f>'Ismotic-Data'!E292</f>
        <v>M08</v>
      </c>
      <c r="J292" s="14" t="str">
        <f>VLOOKUP(L292,Cplus_Groups!$A$2:$C$53,3,FALSE)</f>
        <v>NTIC_TRI_TS</v>
      </c>
      <c r="K292" s="14"/>
      <c r="L292" s="14" t="str">
        <f>'Ismotic-Data'!B292</f>
        <v>TRI105</v>
      </c>
      <c r="M292" s="15" t="str">
        <f t="shared" si="14"/>
        <v>1</v>
      </c>
    </row>
    <row r="293" spans="1:13" x14ac:dyDescent="0.25">
      <c r="A293" s="8" t="s">
        <v>207</v>
      </c>
      <c r="B293" s="7" t="str">
        <f>'Ismotic-Data'!F293</f>
        <v>VENDREDI</v>
      </c>
      <c r="C293" s="7" t="str">
        <f>RIGHT('Ismotic-Data'!D293,2)</f>
        <v>S3</v>
      </c>
      <c r="D293" s="8"/>
      <c r="E293" s="8" t="str">
        <f t="shared" si="12"/>
        <v>TRI106-NTIC_TRI_TS_2018-2019</v>
      </c>
      <c r="F293" s="8" t="e">
        <f>VLOOKUP(G293,Convertion_NomPrénom_Mat_For!$A$2:$B$42,2,FALSE)</f>
        <v>#N/A</v>
      </c>
      <c r="G293" s="8" t="str">
        <f>SUBSTITUTE(SUBSTITUTE(SUBSTITUTE(UPPER('Ismotic-Data'!H293),"  ","")," ",""),"-","")</f>
        <v>ELOUHABIMOUNIR</v>
      </c>
      <c r="H293" s="8" t="str">
        <f t="shared" si="13"/>
        <v>NTIC_TRI_TS-EGTS1-1</v>
      </c>
      <c r="I293" s="14" t="str">
        <f>'Ismotic-Data'!E293</f>
        <v>EGTS1</v>
      </c>
      <c r="J293" s="14" t="str">
        <f>VLOOKUP(L293,Cplus_Groups!$A$2:$C$53,3,FALSE)</f>
        <v>NTIC_TRI_TS</v>
      </c>
      <c r="K293" s="14"/>
      <c r="L293" s="14" t="str">
        <f>'Ismotic-Data'!B293</f>
        <v>TRI106</v>
      </c>
      <c r="M293" s="15" t="str">
        <f t="shared" si="14"/>
        <v>1</v>
      </c>
    </row>
    <row r="294" spans="1:13" x14ac:dyDescent="0.25">
      <c r="A294" s="8" t="s">
        <v>207</v>
      </c>
      <c r="B294" s="7" t="str">
        <f>'Ismotic-Data'!F294</f>
        <v>VENDREDI</v>
      </c>
      <c r="C294" s="7" t="str">
        <f>RIGHT('Ismotic-Data'!D294,2)</f>
        <v>S3</v>
      </c>
      <c r="D294" s="8"/>
      <c r="E294" s="8" t="str">
        <f t="shared" si="12"/>
        <v>TRI107-NTIC_TRI_TS_2018-2019</v>
      </c>
      <c r="F294" s="8">
        <f>VLOOKUP(G294,Convertion_NomPrénom_Mat_For!$A$2:$B$42,2,FALSE)</f>
        <v>13716</v>
      </c>
      <c r="G294" s="8" t="str">
        <f>SUBSTITUTE(SUBSTITUTE(SUBSTITUTE(UPPER('Ismotic-Data'!H294),"  ","")," ",""),"-","")</f>
        <v>BOUYBANINANASS</v>
      </c>
      <c r="H294" s="8" t="str">
        <f t="shared" si="13"/>
        <v>NTIC_TRI_TS-M08-1</v>
      </c>
      <c r="I294" s="14" t="str">
        <f>'Ismotic-Data'!E294</f>
        <v>M08</v>
      </c>
      <c r="J294" s="14" t="str">
        <f>VLOOKUP(L294,Cplus_Groups!$A$2:$C$53,3,FALSE)</f>
        <v>NTIC_TRI_TS</v>
      </c>
      <c r="K294" s="14"/>
      <c r="L294" s="14" t="str">
        <f>'Ismotic-Data'!B294</f>
        <v>TRI107</v>
      </c>
      <c r="M294" s="15" t="str">
        <f t="shared" si="14"/>
        <v>1</v>
      </c>
    </row>
    <row r="295" spans="1:13" x14ac:dyDescent="0.25">
      <c r="A295" s="8" t="s">
        <v>207</v>
      </c>
      <c r="B295" s="7" t="str">
        <f>'Ismotic-Data'!F295</f>
        <v>VENDREDI</v>
      </c>
      <c r="C295" s="7" t="str">
        <f>RIGHT('Ismotic-Data'!D295,2)</f>
        <v>S3</v>
      </c>
      <c r="D295" s="8"/>
      <c r="E295" s="8" t="str">
        <f t="shared" si="12"/>
        <v>TMSIR101-NTIC_TMSIR_T_2018-2019</v>
      </c>
      <c r="F295" s="8">
        <f>VLOOKUP(G295,Convertion_NomPrénom_Mat_For!$A$2:$B$42,2,FALSE)</f>
        <v>13199</v>
      </c>
      <c r="G295" s="8" t="str">
        <f>SUBSTITUTE(SUBSTITUTE(SUBSTITUTE(UPPER('Ismotic-Data'!H295),"  ","")," ",""),"-","")</f>
        <v>BADAABDERRAHIM</v>
      </c>
      <c r="H295" s="8" t="str">
        <f t="shared" si="13"/>
        <v>NTIC_TMSIR_T-M04-1</v>
      </c>
      <c r="I295" s="14" t="str">
        <f>'Ismotic-Data'!E295</f>
        <v>M04</v>
      </c>
      <c r="J295" s="14" t="str">
        <f>VLOOKUP(L295,Cplus_Groups!$A$2:$C$53,3,FALSE)</f>
        <v>NTIC_TMSIR_T</v>
      </c>
      <c r="K295" s="14"/>
      <c r="L295" s="14" t="str">
        <f>'Ismotic-Data'!B295</f>
        <v>TMSIR101</v>
      </c>
      <c r="M295" s="15" t="str">
        <f t="shared" si="14"/>
        <v>1</v>
      </c>
    </row>
    <row r="296" spans="1:13" x14ac:dyDescent="0.25">
      <c r="A296" s="8" t="s">
        <v>207</v>
      </c>
      <c r="B296" s="7" t="str">
        <f>'Ismotic-Data'!F296</f>
        <v>VENDREDI</v>
      </c>
      <c r="C296" s="7" t="str">
        <f>RIGHT('Ismotic-Data'!D296,2)</f>
        <v>S3</v>
      </c>
      <c r="D296" s="8"/>
      <c r="E296" s="8" t="str">
        <f t="shared" si="12"/>
        <v>TMSIR103-NTIC_TMSIR_T_2018-2019</v>
      </c>
      <c r="F296" s="8">
        <f>VLOOKUP(G296,Convertion_NomPrénom_Mat_For!$A$2:$B$42,2,FALSE)</f>
        <v>11330</v>
      </c>
      <c r="G296" s="8" t="str">
        <f>SUBSTITUTE(SUBSTITUTE(SUBSTITUTE(UPPER('Ismotic-Data'!H296),"  ","")," ",""),"-","")</f>
        <v>ZOKRIABDELLAH</v>
      </c>
      <c r="H296" s="8" t="str">
        <f t="shared" si="13"/>
        <v>NTIC_TMSIR_T-M06-1</v>
      </c>
      <c r="I296" s="14" t="str">
        <f>'Ismotic-Data'!E296</f>
        <v>M06</v>
      </c>
      <c r="J296" s="14" t="str">
        <f>VLOOKUP(L296,Cplus_Groups!$A$2:$C$53,3,FALSE)</f>
        <v>NTIC_TMSIR_T</v>
      </c>
      <c r="K296" s="14"/>
      <c r="L296" s="14" t="str">
        <f>'Ismotic-Data'!B296</f>
        <v>TMSIR103</v>
      </c>
      <c r="M296" s="15" t="str">
        <f t="shared" si="14"/>
        <v>1</v>
      </c>
    </row>
    <row r="297" spans="1:13" x14ac:dyDescent="0.25">
      <c r="A297" s="8" t="s">
        <v>207</v>
      </c>
      <c r="B297" s="7" t="str">
        <f>'Ismotic-Data'!F297</f>
        <v>VENDREDI</v>
      </c>
      <c r="C297" s="7" t="str">
        <f>RIGHT('Ismotic-Data'!D297,2)</f>
        <v>S4</v>
      </c>
      <c r="D297" s="8"/>
      <c r="E297" s="8" t="str">
        <f t="shared" si="12"/>
        <v>TRI201-NTIC_TRI_TS_2018-2019</v>
      </c>
      <c r="F297" s="8">
        <f>VLOOKUP(G297,Convertion_NomPrénom_Mat_For!$A$2:$B$42,2,FALSE)</f>
        <v>10849</v>
      </c>
      <c r="G297" s="8" t="str">
        <f>SUBSTITUTE(SUBSTITUTE(SUBSTITUTE(UPPER('Ismotic-Data'!H297),"  ","")," ",""),"-","")</f>
        <v>AZIZIYOUSSEF</v>
      </c>
      <c r="H297" s="8" t="str">
        <f t="shared" si="13"/>
        <v>NTIC_TRI_TS-M15-2</v>
      </c>
      <c r="I297" s="14" t="str">
        <f>'Ismotic-Data'!E297</f>
        <v>M15</v>
      </c>
      <c r="J297" s="14" t="str">
        <f>VLOOKUP(L297,Cplus_Groups!$A$2:$C$53,3,FALSE)</f>
        <v>NTIC_TRI_TS</v>
      </c>
      <c r="K297" s="14"/>
      <c r="L297" s="14" t="str">
        <f>'Ismotic-Data'!B297</f>
        <v>TRI201</v>
      </c>
      <c r="M297" s="15" t="str">
        <f t="shared" si="14"/>
        <v>2</v>
      </c>
    </row>
    <row r="298" spans="1:13" x14ac:dyDescent="0.25">
      <c r="A298" s="8" t="s">
        <v>207</v>
      </c>
      <c r="B298" s="7" t="str">
        <f>'Ismotic-Data'!F298</f>
        <v>VENDREDI</v>
      </c>
      <c r="C298" s="7" t="str">
        <f>RIGHT('Ismotic-Data'!D298,2)</f>
        <v>S4</v>
      </c>
      <c r="D298" s="8"/>
      <c r="E298" s="8" t="str">
        <f t="shared" si="12"/>
        <v>TRI202-NTIC_TRI_TS_2018-2019</v>
      </c>
      <c r="F298" s="8" t="e">
        <f>VLOOKUP(G298,Convertion_NomPrénom_Mat_For!$A$2:$B$42,2,FALSE)</f>
        <v>#N/A</v>
      </c>
      <c r="G298" s="8" t="str">
        <f>SUBSTITUTE(SUBSTITUTE(SUBSTITUTE(UPPER('Ismotic-Data'!H298),"  ","")," ",""),"-","")</f>
        <v>ELGUEDALIOTHMANE</v>
      </c>
      <c r="H298" s="8" t="str">
        <f t="shared" si="13"/>
        <v>NTIC_TRI_TS-EGTS3-2</v>
      </c>
      <c r="I298" s="14" t="str">
        <f>'Ismotic-Data'!E298</f>
        <v>EGTS3</v>
      </c>
      <c r="J298" s="14" t="str">
        <f>VLOOKUP(L298,Cplus_Groups!$A$2:$C$53,3,FALSE)</f>
        <v>NTIC_TRI_TS</v>
      </c>
      <c r="K298" s="14"/>
      <c r="L298" s="14" t="str">
        <f>'Ismotic-Data'!B298</f>
        <v>TRI202</v>
      </c>
      <c r="M298" s="15" t="str">
        <f t="shared" si="14"/>
        <v>2</v>
      </c>
    </row>
    <row r="299" spans="1:13" x14ac:dyDescent="0.25">
      <c r="A299" s="8" t="s">
        <v>207</v>
      </c>
      <c r="B299" s="7" t="str">
        <f>'Ismotic-Data'!F299</f>
        <v>VENDREDI</v>
      </c>
      <c r="C299" s="7" t="str">
        <f>RIGHT('Ismotic-Data'!D299,2)</f>
        <v>S4</v>
      </c>
      <c r="D299" s="8"/>
      <c r="E299" s="8" t="str">
        <f t="shared" si="12"/>
        <v>TRI203-NTIC_TRI_TS_2018-2019</v>
      </c>
      <c r="F299" s="8">
        <f>VLOOKUP(G299,Convertion_NomPrénom_Mat_For!$A$2:$B$42,2,FALSE)</f>
        <v>13716</v>
      </c>
      <c r="G299" s="8" t="str">
        <f>SUBSTITUTE(SUBSTITUTE(SUBSTITUTE(UPPER('Ismotic-Data'!H299),"  ","")," ",""),"-","")</f>
        <v>BOUYBANINANASS</v>
      </c>
      <c r="H299" s="8" t="str">
        <f t="shared" si="13"/>
        <v>NTIC_TRI_TS-M14-2</v>
      </c>
      <c r="I299" s="14" t="str">
        <f>'Ismotic-Data'!E299</f>
        <v>M14</v>
      </c>
      <c r="J299" s="14" t="str">
        <f>VLOOKUP(L299,Cplus_Groups!$A$2:$C$53,3,FALSE)</f>
        <v>NTIC_TRI_TS</v>
      </c>
      <c r="K299" s="14"/>
      <c r="L299" s="14" t="str">
        <f>'Ismotic-Data'!B299</f>
        <v>TRI203</v>
      </c>
      <c r="M299" s="15" t="str">
        <f t="shared" si="14"/>
        <v>2</v>
      </c>
    </row>
    <row r="300" spans="1:13" x14ac:dyDescent="0.25">
      <c r="A300" s="8" t="s">
        <v>207</v>
      </c>
      <c r="B300" s="7" t="str">
        <f>'Ismotic-Data'!F300</f>
        <v>VENDREDI</v>
      </c>
      <c r="C300" s="7" t="str">
        <f>RIGHT('Ismotic-Data'!D300,2)</f>
        <v>S4</v>
      </c>
      <c r="D300" s="8"/>
      <c r="E300" s="8" t="str">
        <f t="shared" si="12"/>
        <v>TDI201-NTIC_TDI_TS_2018-2019</v>
      </c>
      <c r="F300" s="8">
        <f>VLOOKUP(G300,Convertion_NomPrénom_Mat_For!$A$2:$B$42,2,FALSE)</f>
        <v>10191</v>
      </c>
      <c r="G300" s="8" t="str">
        <f>SUBSTITUTE(SUBSTITUTE(SUBSTITUTE(UPPER('Ismotic-Data'!H300),"  ","")," ",""),"-","")</f>
        <v>ALILOUSAAD</v>
      </c>
      <c r="H300" s="8" t="str">
        <f t="shared" si="13"/>
        <v>NTIC_TDI_TS-M10-2</v>
      </c>
      <c r="I300" s="14" t="str">
        <f>'Ismotic-Data'!E300</f>
        <v>M10</v>
      </c>
      <c r="J300" s="14" t="str">
        <f>VLOOKUP(L300,Cplus_Groups!$A$2:$C$53,3,FALSE)</f>
        <v>NTIC_TDI_TS</v>
      </c>
      <c r="K300" s="14"/>
      <c r="L300" s="14" t="str">
        <f>'Ismotic-Data'!B300</f>
        <v>TDI201</v>
      </c>
      <c r="M300" s="15" t="str">
        <f t="shared" si="14"/>
        <v>2</v>
      </c>
    </row>
    <row r="301" spans="1:13" x14ac:dyDescent="0.25">
      <c r="A301" s="8" t="s">
        <v>207</v>
      </c>
      <c r="B301" s="7" t="str">
        <f>'Ismotic-Data'!F301</f>
        <v>VENDREDI</v>
      </c>
      <c r="C301" s="7" t="str">
        <f>RIGHT('Ismotic-Data'!D301,2)</f>
        <v>S4</v>
      </c>
      <c r="D301" s="8"/>
      <c r="E301" s="8" t="str">
        <f t="shared" si="12"/>
        <v>TDI202-NTIC_TDI_TS_2018-2019</v>
      </c>
      <c r="F301" s="8">
        <f>VLOOKUP(G301,Convertion_NomPrénom_Mat_For!$A$2:$B$42,2,FALSE)</f>
        <v>13566</v>
      </c>
      <c r="G301" s="8" t="str">
        <f>SUBSTITUTE(SUBSTITUTE(SUBSTITUTE(UPPER('Ismotic-Data'!H301),"  ","")," ",""),"-","")</f>
        <v>ELAKELBOUCHRA</v>
      </c>
      <c r="H301" s="8" t="str">
        <f t="shared" si="13"/>
        <v>NTIC_TDI_TS-M12-2</v>
      </c>
      <c r="I301" s="14" t="str">
        <f>'Ismotic-Data'!E301</f>
        <v>M12</v>
      </c>
      <c r="J301" s="14" t="str">
        <f>VLOOKUP(L301,Cplus_Groups!$A$2:$C$53,3,FALSE)</f>
        <v>NTIC_TDI_TS</v>
      </c>
      <c r="K301" s="14"/>
      <c r="L301" s="14" t="str">
        <f>'Ismotic-Data'!B301</f>
        <v>TDI202</v>
      </c>
      <c r="M301" s="15" t="str">
        <f t="shared" si="14"/>
        <v>2</v>
      </c>
    </row>
    <row r="302" spans="1:13" x14ac:dyDescent="0.25">
      <c r="A302" s="8" t="s">
        <v>207</v>
      </c>
      <c r="B302" s="7" t="str">
        <f>'Ismotic-Data'!F302</f>
        <v>VENDREDI</v>
      </c>
      <c r="C302" s="7" t="str">
        <f>RIGHT('Ismotic-Data'!D302,2)</f>
        <v>S4</v>
      </c>
      <c r="D302" s="8"/>
      <c r="E302" s="8" t="str">
        <f t="shared" si="12"/>
        <v>TDI103-NTIC_TDI_TS_2018-2019</v>
      </c>
      <c r="F302" s="8">
        <f>VLOOKUP(G302,Convertion_NomPrénom_Mat_For!$A$2:$B$42,2,FALSE)</f>
        <v>11223</v>
      </c>
      <c r="G302" s="8" t="str">
        <f>SUBSTITUTE(SUBSTITUTE(SUBSTITUTE(UPPER('Ismotic-Data'!H302),"  ","")," ",""),"-","")</f>
        <v>ELFAQUIHLOUBNA</v>
      </c>
      <c r="H302" s="8" t="str">
        <f t="shared" si="13"/>
        <v>NTIC_TDI_TS-M07-1</v>
      </c>
      <c r="I302" s="14" t="str">
        <f>'Ismotic-Data'!E302</f>
        <v>M07</v>
      </c>
      <c r="J302" s="14" t="str">
        <f>VLOOKUP(L302,Cplus_Groups!$A$2:$C$53,3,FALSE)</f>
        <v>NTIC_TDI_TS</v>
      </c>
      <c r="K302" s="14"/>
      <c r="L302" s="14" t="str">
        <f>'Ismotic-Data'!B302</f>
        <v>TDI103</v>
      </c>
      <c r="M302" s="15" t="str">
        <f t="shared" si="14"/>
        <v>1</v>
      </c>
    </row>
    <row r="303" spans="1:13" x14ac:dyDescent="0.25">
      <c r="A303" s="8" t="s">
        <v>207</v>
      </c>
      <c r="B303" s="7" t="str">
        <f>'Ismotic-Data'!F303</f>
        <v>VENDREDI</v>
      </c>
      <c r="C303" s="7" t="str">
        <f>RIGHT('Ismotic-Data'!D303,2)</f>
        <v>S4</v>
      </c>
      <c r="D303" s="8"/>
      <c r="E303" s="8" t="str">
        <f t="shared" si="12"/>
        <v>TDI105-NTIC_TDI_TS_2018-2019</v>
      </c>
      <c r="F303" s="8">
        <f>VLOOKUP(G303,Convertion_NomPrénom_Mat_For!$A$2:$B$42,2,FALSE)</f>
        <v>8655</v>
      </c>
      <c r="G303" s="8" t="str">
        <f>SUBSTITUTE(SUBSTITUTE(SUBSTITUTE(UPPER('Ismotic-Data'!H303),"  ","")," ",""),"-","")</f>
        <v>HABIBCHORFAFARID</v>
      </c>
      <c r="H303" s="8" t="str">
        <f t="shared" si="13"/>
        <v>NTIC_TDI_TS-M06-1</v>
      </c>
      <c r="I303" s="14" t="str">
        <f>'Ismotic-Data'!E303</f>
        <v>M06</v>
      </c>
      <c r="J303" s="14" t="str">
        <f>VLOOKUP(L303,Cplus_Groups!$A$2:$C$53,3,FALSE)</f>
        <v>NTIC_TDI_TS</v>
      </c>
      <c r="K303" s="14"/>
      <c r="L303" s="14" t="str">
        <f>'Ismotic-Data'!B303</f>
        <v>TDI105</v>
      </c>
      <c r="M303" s="15" t="str">
        <f t="shared" si="14"/>
        <v>1</v>
      </c>
    </row>
    <row r="304" spans="1:13" x14ac:dyDescent="0.25">
      <c r="A304" s="8" t="s">
        <v>207</v>
      </c>
      <c r="B304" s="7" t="str">
        <f>'Ismotic-Data'!F304</f>
        <v>VENDREDI</v>
      </c>
      <c r="C304" s="7" t="str">
        <f>RIGHT('Ismotic-Data'!D304,2)</f>
        <v>S4</v>
      </c>
      <c r="D304" s="8"/>
      <c r="E304" s="8" t="str">
        <f t="shared" si="12"/>
        <v>TDM103-NTIC_TDM_TS_2018-2019</v>
      </c>
      <c r="F304" s="8" t="str">
        <f>VLOOKUP(G304,Convertion_NomPrénom_Mat_For!$A$2:$B$42,2,FALSE)</f>
        <v>Matricule_1</v>
      </c>
      <c r="G304" s="8" t="str">
        <f>SUBSTITUTE(SUBSTITUTE(SUBSTITUTE(UPPER('Ismotic-Data'!H304),"  ","")," ",""),"-","")</f>
        <v>HARRAKLAILA</v>
      </c>
      <c r="H304" s="8" t="str">
        <f t="shared" si="13"/>
        <v>NTIC_TDM_TS-M03-1</v>
      </c>
      <c r="I304" s="14" t="str">
        <f>'Ismotic-Data'!E304</f>
        <v>M03</v>
      </c>
      <c r="J304" s="14" t="str">
        <f>VLOOKUP(L304,Cplus_Groups!$A$2:$C$53,3,FALSE)</f>
        <v>NTIC_TDM_TS</v>
      </c>
      <c r="K304" s="14"/>
      <c r="L304" s="14" t="str">
        <f>'Ismotic-Data'!B304</f>
        <v>TDM103</v>
      </c>
      <c r="M304" s="15" t="str">
        <f t="shared" si="14"/>
        <v>1</v>
      </c>
    </row>
    <row r="305" spans="1:13" x14ac:dyDescent="0.25">
      <c r="A305" s="8" t="s">
        <v>207</v>
      </c>
      <c r="B305" s="7" t="str">
        <f>'Ismotic-Data'!F305</f>
        <v>VENDREDI</v>
      </c>
      <c r="C305" s="7" t="str">
        <f>RIGHT('Ismotic-Data'!D305,2)</f>
        <v>S4</v>
      </c>
      <c r="D305" s="8"/>
      <c r="E305" s="8" t="str">
        <f t="shared" si="12"/>
        <v>TRI103-NTIC_TRI_TS_2018-2019</v>
      </c>
      <c r="F305" s="8">
        <f>VLOOKUP(G305,Convertion_NomPrénom_Mat_For!$A$2:$B$42,2,FALSE)</f>
        <v>11062</v>
      </c>
      <c r="G305" s="8" t="str">
        <f>SUBSTITUTE(SUBSTITUTE(SUBSTITUTE(UPPER('Ismotic-Data'!H305),"  ","")," ",""),"-","")</f>
        <v>AURAGHSAMIR</v>
      </c>
      <c r="H305" s="8" t="str">
        <f t="shared" si="13"/>
        <v>NTIC_TRI_TS-M07-1</v>
      </c>
      <c r="I305" s="14" t="str">
        <f>'Ismotic-Data'!E305</f>
        <v>M07</v>
      </c>
      <c r="J305" s="14" t="str">
        <f>VLOOKUP(L305,Cplus_Groups!$A$2:$C$53,3,FALSE)</f>
        <v>NTIC_TRI_TS</v>
      </c>
      <c r="K305" s="14"/>
      <c r="L305" s="14" t="str">
        <f>'Ismotic-Data'!B305</f>
        <v>TRI103</v>
      </c>
      <c r="M305" s="15" t="str">
        <f t="shared" si="14"/>
        <v>1</v>
      </c>
    </row>
    <row r="306" spans="1:13" x14ac:dyDescent="0.25">
      <c r="A306" s="8" t="s">
        <v>207</v>
      </c>
      <c r="B306" s="7" t="str">
        <f>'Ismotic-Data'!F306</f>
        <v>VENDREDI</v>
      </c>
      <c r="C306" s="7" t="str">
        <f>RIGHT('Ismotic-Data'!D306,2)</f>
        <v>S4</v>
      </c>
      <c r="D306" s="8"/>
      <c r="E306" s="8" t="str">
        <f t="shared" si="12"/>
        <v>TRI105-NTIC_TRI_TS_2018-2019</v>
      </c>
      <c r="F306" s="8" t="e">
        <f>VLOOKUP(G306,Convertion_NomPrénom_Mat_For!$A$2:$B$42,2,FALSE)</f>
        <v>#N/A</v>
      </c>
      <c r="G306" s="8" t="str">
        <f>SUBSTITUTE(SUBSTITUTE(SUBSTITUTE(UPPER('Ismotic-Data'!H306),"  ","")," ",""),"-","")</f>
        <v>ELOUHABIMOUNIR</v>
      </c>
      <c r="H306" s="8" t="str">
        <f t="shared" si="13"/>
        <v>NTIC_TRI_TS-EGTS1-1</v>
      </c>
      <c r="I306" s="14" t="str">
        <f>'Ismotic-Data'!E306</f>
        <v>EGTS1</v>
      </c>
      <c r="J306" s="14" t="str">
        <f>VLOOKUP(L306,Cplus_Groups!$A$2:$C$53,3,FALSE)</f>
        <v>NTIC_TRI_TS</v>
      </c>
      <c r="K306" s="14"/>
      <c r="L306" s="14" t="str">
        <f>'Ismotic-Data'!B306</f>
        <v>TRI105</v>
      </c>
      <c r="M306" s="15" t="str">
        <f t="shared" si="14"/>
        <v>1</v>
      </c>
    </row>
    <row r="307" spans="1:13" x14ac:dyDescent="0.25">
      <c r="A307" s="8" t="s">
        <v>207</v>
      </c>
      <c r="B307" s="7" t="str">
        <f>'Ismotic-Data'!F307</f>
        <v>VENDREDI</v>
      </c>
      <c r="C307" s="7" t="str">
        <f>RIGHT('Ismotic-Data'!D307,2)</f>
        <v>S4</v>
      </c>
      <c r="D307" s="8"/>
      <c r="E307" s="8" t="str">
        <f t="shared" si="12"/>
        <v>TRI106-NTIC_TRI_TS_2018-2019</v>
      </c>
      <c r="F307" s="8">
        <f>VLOOKUP(G307,Convertion_NomPrénom_Mat_For!$A$2:$B$42,2,FALSE)</f>
        <v>10855</v>
      </c>
      <c r="G307" s="8" t="str">
        <f>SUBSTITUTE(SUBSTITUTE(SUBSTITUTE(UPPER('Ismotic-Data'!H307),"  ","")," ",""),"-","")</f>
        <v>JMOULASAFAE</v>
      </c>
      <c r="H307" s="8" t="str">
        <f t="shared" si="13"/>
        <v>NTIC_TRI_TS-M08-1</v>
      </c>
      <c r="I307" s="14" t="str">
        <f>'Ismotic-Data'!E307</f>
        <v>M08</v>
      </c>
      <c r="J307" s="14" t="str">
        <f>VLOOKUP(L307,Cplus_Groups!$A$2:$C$53,3,FALSE)</f>
        <v>NTIC_TRI_TS</v>
      </c>
      <c r="K307" s="14"/>
      <c r="L307" s="14" t="str">
        <f>'Ismotic-Data'!B307</f>
        <v>TRI106</v>
      </c>
      <c r="M307" s="15" t="str">
        <f t="shared" si="14"/>
        <v>1</v>
      </c>
    </row>
    <row r="308" spans="1:13" x14ac:dyDescent="0.25">
      <c r="A308" s="8" t="s">
        <v>207</v>
      </c>
      <c r="B308" s="7" t="str">
        <f>'Ismotic-Data'!F308</f>
        <v>VENDREDI</v>
      </c>
      <c r="C308" s="7" t="str">
        <f>RIGHT('Ismotic-Data'!D308,2)</f>
        <v>S4</v>
      </c>
      <c r="D308" s="8"/>
      <c r="E308" s="8" t="str">
        <f t="shared" si="12"/>
        <v>TMSIR101-NTIC_TMSIR_T_2018-2019</v>
      </c>
      <c r="F308" s="8">
        <f>VLOOKUP(G308,Convertion_NomPrénom_Mat_For!$A$2:$B$42,2,FALSE)</f>
        <v>11330</v>
      </c>
      <c r="G308" s="8" t="str">
        <f>SUBSTITUTE(SUBSTITUTE(SUBSTITUTE(UPPER('Ismotic-Data'!H308),"  ","")," ",""),"-","")</f>
        <v>ZOKRIABDELLAH</v>
      </c>
      <c r="H308" s="8" t="str">
        <f t="shared" si="13"/>
        <v>NTIC_TMSIR_T-M06-1</v>
      </c>
      <c r="I308" s="14" t="str">
        <f>'Ismotic-Data'!E308</f>
        <v>M06</v>
      </c>
      <c r="J308" s="14" t="str">
        <f>VLOOKUP(L308,Cplus_Groups!$A$2:$C$53,3,FALSE)</f>
        <v>NTIC_TMSIR_T</v>
      </c>
      <c r="K308" s="14"/>
      <c r="L308" s="14" t="str">
        <f>'Ismotic-Data'!B308</f>
        <v>TMSIR101</v>
      </c>
      <c r="M308" s="15" t="str">
        <f t="shared" si="14"/>
        <v>1</v>
      </c>
    </row>
    <row r="309" spans="1:13" x14ac:dyDescent="0.25">
      <c r="A309" s="8" t="s">
        <v>207</v>
      </c>
      <c r="B309" s="7" t="str">
        <f>'Ismotic-Data'!F309</f>
        <v>VENDREDI</v>
      </c>
      <c r="C309" s="7" t="str">
        <f>RIGHT('Ismotic-Data'!D309,2)</f>
        <v>S4</v>
      </c>
      <c r="D309" s="8"/>
      <c r="E309" s="8" t="str">
        <f t="shared" si="12"/>
        <v>TMSIR103-NTIC_TMSIR_T_2018-2019</v>
      </c>
      <c r="F309" s="8">
        <f>VLOOKUP(G309,Convertion_NomPrénom_Mat_For!$A$2:$B$42,2,FALSE)</f>
        <v>13199</v>
      </c>
      <c r="G309" s="8" t="str">
        <f>SUBSTITUTE(SUBSTITUTE(SUBSTITUTE(UPPER('Ismotic-Data'!H309),"  ","")," ",""),"-","")</f>
        <v>BADAABDERRAHIM</v>
      </c>
      <c r="H309" s="8" t="str">
        <f t="shared" si="13"/>
        <v>NTIC_TMSIR_T-M04-1</v>
      </c>
      <c r="I309" s="14" t="str">
        <f>'Ismotic-Data'!E309</f>
        <v>M04</v>
      </c>
      <c r="J309" s="14" t="str">
        <f>VLOOKUP(L309,Cplus_Groups!$A$2:$C$53,3,FALSE)</f>
        <v>NTIC_TMSIR_T</v>
      </c>
      <c r="K309" s="14"/>
      <c r="L309" s="14" t="str">
        <f>'Ismotic-Data'!B309</f>
        <v>TMSIR103</v>
      </c>
      <c r="M309" s="15" t="str">
        <f t="shared" si="14"/>
        <v>1</v>
      </c>
    </row>
    <row r="310" spans="1:13" x14ac:dyDescent="0.25">
      <c r="A310" s="8" t="s">
        <v>207</v>
      </c>
      <c r="B310" s="7" t="str">
        <f>'Ismotic-Data'!F310</f>
        <v>SAMEDI</v>
      </c>
      <c r="C310" s="7" t="str">
        <f>RIGHT('Ismotic-Data'!D310,2)</f>
        <v>S1</v>
      </c>
      <c r="D310" s="8"/>
      <c r="E310" s="8" t="str">
        <f t="shared" si="12"/>
        <v>TMSIR202-NTIC_TMSIR_T_2018-2019</v>
      </c>
      <c r="F310" s="8">
        <f>VLOOKUP(G310,Convertion_NomPrénom_Mat_For!$A$2:$B$42,2,FALSE)</f>
        <v>11062</v>
      </c>
      <c r="G310" s="8" t="str">
        <f>SUBSTITUTE(SUBSTITUTE(SUBSTITUTE(UPPER('Ismotic-Data'!H310),"  ","")," ",""),"-","")</f>
        <v>AURAGHSAMIR</v>
      </c>
      <c r="H310" s="8" t="str">
        <f t="shared" si="13"/>
        <v>NTIC_TMSIR_T-M12-2</v>
      </c>
      <c r="I310" s="14" t="str">
        <f>'Ismotic-Data'!E310</f>
        <v>M12</v>
      </c>
      <c r="J310" s="14" t="str">
        <f>VLOOKUP(L310,Cplus_Groups!$A$2:$C$53,3,FALSE)</f>
        <v>NTIC_TMSIR_T</v>
      </c>
      <c r="K310" s="14"/>
      <c r="L310" s="14" t="str">
        <f>'Ismotic-Data'!B310</f>
        <v>TMSIR202</v>
      </c>
      <c r="M310" s="15" t="str">
        <f t="shared" si="14"/>
        <v>2</v>
      </c>
    </row>
    <row r="311" spans="1:13" x14ac:dyDescent="0.25">
      <c r="A311" s="8" t="s">
        <v>207</v>
      </c>
      <c r="B311" s="7" t="str">
        <f>'Ismotic-Data'!F311</f>
        <v>SAMEDI</v>
      </c>
      <c r="C311" s="7" t="str">
        <f>RIGHT('Ismotic-Data'!D311,2)</f>
        <v>S1</v>
      </c>
      <c r="D311" s="8"/>
      <c r="E311" s="8" t="str">
        <f t="shared" si="12"/>
        <v>TDI201-NTIC_TDI_TS_2018-2019</v>
      </c>
      <c r="F311" s="8">
        <f>VLOOKUP(G311,Convertion_NomPrénom_Mat_For!$A$2:$B$42,2,FALSE)</f>
        <v>10191</v>
      </c>
      <c r="G311" s="8" t="str">
        <f>SUBSTITUTE(SUBSTITUTE(SUBSTITUTE(UPPER('Ismotic-Data'!H311),"  ","")," ",""),"-","")</f>
        <v>ALILOUSAAD</v>
      </c>
      <c r="H311" s="8" t="str">
        <f t="shared" si="13"/>
        <v>NTIC_TDI_TS-M10-2</v>
      </c>
      <c r="I311" s="14" t="str">
        <f>'Ismotic-Data'!E311</f>
        <v>M10</v>
      </c>
      <c r="J311" s="14" t="str">
        <f>VLOOKUP(L311,Cplus_Groups!$A$2:$C$53,3,FALSE)</f>
        <v>NTIC_TDI_TS</v>
      </c>
      <c r="K311" s="14"/>
      <c r="L311" s="14" t="str">
        <f>'Ismotic-Data'!B311</f>
        <v>TDI201</v>
      </c>
      <c r="M311" s="15" t="str">
        <f t="shared" si="14"/>
        <v>2</v>
      </c>
    </row>
    <row r="312" spans="1:13" x14ac:dyDescent="0.25">
      <c r="A312" s="8" t="s">
        <v>207</v>
      </c>
      <c r="B312" s="7" t="str">
        <f>'Ismotic-Data'!F312</f>
        <v>SAMEDI</v>
      </c>
      <c r="C312" s="7" t="str">
        <f>RIGHT('Ismotic-Data'!D312,2)</f>
        <v>S1</v>
      </c>
      <c r="D312" s="8"/>
      <c r="E312" s="8" t="str">
        <f t="shared" si="12"/>
        <v>TDI203-NTIC_TDI_TS_2018-2019</v>
      </c>
      <c r="F312" s="8" t="e">
        <f>VLOOKUP(G312,Convertion_NomPrénom_Mat_For!$A$2:$B$42,2,FALSE)</f>
        <v>#N/A</v>
      </c>
      <c r="G312" s="8" t="str">
        <f>SUBSTITUTE(SUBSTITUTE(SUBSTITUTE(UPPER('Ismotic-Data'!H312),"  ","")," ",""),"-","")</f>
        <v>FORMATEURCAREERCENTER4</v>
      </c>
      <c r="H312" s="8" t="str">
        <f t="shared" si="13"/>
        <v>NTIC_TDI_TS-MKPE-2</v>
      </c>
      <c r="I312" s="14" t="str">
        <f>'Ismotic-Data'!E312</f>
        <v>MKPE</v>
      </c>
      <c r="J312" s="14" t="str">
        <f>VLOOKUP(L312,Cplus_Groups!$A$2:$C$53,3,FALSE)</f>
        <v>NTIC_TDI_TS</v>
      </c>
      <c r="K312" s="14"/>
      <c r="L312" s="14" t="str">
        <f>'Ismotic-Data'!B312</f>
        <v>TDI203</v>
      </c>
      <c r="M312" s="15" t="str">
        <f t="shared" si="14"/>
        <v>2</v>
      </c>
    </row>
    <row r="313" spans="1:13" x14ac:dyDescent="0.25">
      <c r="A313" s="8" t="s">
        <v>207</v>
      </c>
      <c r="B313" s="7" t="str">
        <f>'Ismotic-Data'!F313</f>
        <v>SAMEDI</v>
      </c>
      <c r="C313" s="7" t="str">
        <f>RIGHT('Ismotic-Data'!D313,2)</f>
        <v>S1</v>
      </c>
      <c r="D313" s="8"/>
      <c r="E313" s="8" t="str">
        <f t="shared" si="12"/>
        <v>TDI204-NTIC_TDI_TS_2018-2019</v>
      </c>
      <c r="F313" s="8">
        <f>VLOOKUP(G313,Convertion_NomPrénom_Mat_For!$A$2:$B$42,2,FALSE)</f>
        <v>13566</v>
      </c>
      <c r="G313" s="8" t="str">
        <f>SUBSTITUTE(SUBSTITUTE(SUBSTITUTE(UPPER('Ismotic-Data'!H313),"  ","")," ",""),"-","")</f>
        <v>ELAKELBOUCHRA</v>
      </c>
      <c r="H313" s="8" t="str">
        <f t="shared" si="13"/>
        <v>NTIC_TDI_TS-M12-2</v>
      </c>
      <c r="I313" s="14" t="str">
        <f>'Ismotic-Data'!E313</f>
        <v>M12</v>
      </c>
      <c r="J313" s="14" t="str">
        <f>VLOOKUP(L313,Cplus_Groups!$A$2:$C$53,3,FALSE)</f>
        <v>NTIC_TDI_TS</v>
      </c>
      <c r="K313" s="14"/>
      <c r="L313" s="14" t="str">
        <f>'Ismotic-Data'!B313</f>
        <v>TDI204</v>
      </c>
      <c r="M313" s="15" t="str">
        <f t="shared" si="14"/>
        <v>2</v>
      </c>
    </row>
    <row r="314" spans="1:13" x14ac:dyDescent="0.25">
      <c r="A314" s="8" t="s">
        <v>207</v>
      </c>
      <c r="B314" s="7" t="str">
        <f>'Ismotic-Data'!F314</f>
        <v>SAMEDI</v>
      </c>
      <c r="C314" s="7" t="str">
        <f>RIGHT('Ismotic-Data'!D314,2)</f>
        <v>S1</v>
      </c>
      <c r="D314" s="8"/>
      <c r="E314" s="8" t="str">
        <f t="shared" si="12"/>
        <v>TDI205-NTIC_TDI_TS_2018-2019</v>
      </c>
      <c r="F314" s="8" t="e">
        <f>VLOOKUP(G314,Convertion_NomPrénom_Mat_For!$A$2:$B$42,2,FALSE)</f>
        <v>#N/A</v>
      </c>
      <c r="G314" s="8" t="str">
        <f>SUBSTITUTE(SUBSTITUTE(SUBSTITUTE(UPPER('Ismotic-Data'!H314),"  ","")," ",""),"-","")</f>
        <v>ELMASOUDIABDELOUAHAB</v>
      </c>
      <c r="H314" s="8" t="str">
        <f t="shared" si="13"/>
        <v>NTIC_TDI_TS-M10-2</v>
      </c>
      <c r="I314" s="14" t="str">
        <f>'Ismotic-Data'!E314</f>
        <v>M10</v>
      </c>
      <c r="J314" s="14" t="str">
        <f>VLOOKUP(L314,Cplus_Groups!$A$2:$C$53,3,FALSE)</f>
        <v>NTIC_TDI_TS</v>
      </c>
      <c r="K314" s="14"/>
      <c r="L314" s="14" t="str">
        <f>'Ismotic-Data'!B314</f>
        <v>TDI205</v>
      </c>
      <c r="M314" s="15" t="str">
        <f t="shared" si="14"/>
        <v>2</v>
      </c>
    </row>
    <row r="315" spans="1:13" x14ac:dyDescent="0.25">
      <c r="A315" s="8" t="s">
        <v>207</v>
      </c>
      <c r="B315" s="7" t="str">
        <f>'Ismotic-Data'!F315</f>
        <v>SAMEDI</v>
      </c>
      <c r="C315" s="7" t="str">
        <f>RIGHT('Ismotic-Data'!D315,2)</f>
        <v>S1</v>
      </c>
      <c r="D315" s="8"/>
      <c r="E315" s="8" t="str">
        <f t="shared" si="12"/>
        <v>TDI101-NTIC_TDI_TS_2018-2019</v>
      </c>
      <c r="F315" s="8">
        <f>VLOOKUP(G315,Convertion_NomPrénom_Mat_For!$A$2:$B$42,2,FALSE)</f>
        <v>10148</v>
      </c>
      <c r="G315" s="8" t="str">
        <f>SUBSTITUTE(SUBSTITUTE(SUBSTITUTE(UPPER('Ismotic-Data'!H315),"  ","")," ",""),"-","")</f>
        <v>ELBEGGARMERIEM</v>
      </c>
      <c r="H315" s="8" t="str">
        <f t="shared" si="13"/>
        <v>NTIC_TDI_TS-M03-1</v>
      </c>
      <c r="I315" s="14" t="str">
        <f>'Ismotic-Data'!E315</f>
        <v>M03</v>
      </c>
      <c r="J315" s="14" t="str">
        <f>VLOOKUP(L315,Cplus_Groups!$A$2:$C$53,3,FALSE)</f>
        <v>NTIC_TDI_TS</v>
      </c>
      <c r="K315" s="14"/>
      <c r="L315" s="14" t="str">
        <f>'Ismotic-Data'!B315</f>
        <v>TDI101</v>
      </c>
      <c r="M315" s="15" t="str">
        <f t="shared" si="14"/>
        <v>1</v>
      </c>
    </row>
    <row r="316" spans="1:13" x14ac:dyDescent="0.25">
      <c r="A316" s="8" t="s">
        <v>207</v>
      </c>
      <c r="B316" s="7" t="str">
        <f>'Ismotic-Data'!F316</f>
        <v>SAMEDI</v>
      </c>
      <c r="C316" s="7" t="str">
        <f>RIGHT('Ismotic-Data'!D316,2)</f>
        <v>S1</v>
      </c>
      <c r="D316" s="8"/>
      <c r="E316" s="8" t="str">
        <f t="shared" si="12"/>
        <v>TDI104-NTIC_TDI_TS_2018-2019</v>
      </c>
      <c r="F316" s="8">
        <f>VLOOKUP(G316,Convertion_NomPrénom_Mat_For!$A$2:$B$42,2,FALSE)</f>
        <v>14041</v>
      </c>
      <c r="G316" s="8" t="str">
        <f>SUBSTITUTE(SUBSTITUTE(SUBSTITUTE(UPPER('Ismotic-Data'!H316),"  ","")," ",""),"-","")</f>
        <v>SAMADIBOUCHRA</v>
      </c>
      <c r="H316" s="8" t="str">
        <f t="shared" si="13"/>
        <v>NTIC_TDI_TS-M03-1</v>
      </c>
      <c r="I316" s="14" t="str">
        <f>'Ismotic-Data'!E316</f>
        <v>M03</v>
      </c>
      <c r="J316" s="14" t="str">
        <f>VLOOKUP(L316,Cplus_Groups!$A$2:$C$53,3,FALSE)</f>
        <v>NTIC_TDI_TS</v>
      </c>
      <c r="K316" s="14"/>
      <c r="L316" s="14" t="str">
        <f>'Ismotic-Data'!B316</f>
        <v>TDI104</v>
      </c>
      <c r="M316" s="15" t="str">
        <f t="shared" si="14"/>
        <v>1</v>
      </c>
    </row>
    <row r="317" spans="1:13" x14ac:dyDescent="0.25">
      <c r="A317" s="8" t="s">
        <v>207</v>
      </c>
      <c r="B317" s="7" t="str">
        <f>'Ismotic-Data'!F317</f>
        <v>SAMEDI</v>
      </c>
      <c r="C317" s="7" t="str">
        <f>RIGHT('Ismotic-Data'!D317,2)</f>
        <v>S1</v>
      </c>
      <c r="D317" s="8"/>
      <c r="E317" s="8" t="str">
        <f t="shared" si="12"/>
        <v>TDI106-NTIC_TDI_TS_2018-2019</v>
      </c>
      <c r="F317" s="8">
        <f>VLOOKUP(G317,Convertion_NomPrénom_Mat_For!$A$2:$B$42,2,FALSE)</f>
        <v>11223</v>
      </c>
      <c r="G317" s="8" t="str">
        <f>SUBSTITUTE(SUBSTITUTE(SUBSTITUTE(UPPER('Ismotic-Data'!H317),"  ","")," ",""),"-","")</f>
        <v>ELFAQUIHLOUBNA</v>
      </c>
      <c r="H317" s="8" t="str">
        <f t="shared" si="13"/>
        <v>NTIC_TDI_TS-M06-1</v>
      </c>
      <c r="I317" s="14" t="str">
        <f>'Ismotic-Data'!E317</f>
        <v>M06</v>
      </c>
      <c r="J317" s="14" t="str">
        <f>VLOOKUP(L317,Cplus_Groups!$A$2:$C$53,3,FALSE)</f>
        <v>NTIC_TDI_TS</v>
      </c>
      <c r="K317" s="14"/>
      <c r="L317" s="14" t="str">
        <f>'Ismotic-Data'!B317</f>
        <v>TDI106</v>
      </c>
      <c r="M317" s="15" t="str">
        <f t="shared" si="14"/>
        <v>1</v>
      </c>
    </row>
    <row r="318" spans="1:13" x14ac:dyDescent="0.25">
      <c r="A318" s="8" t="s">
        <v>207</v>
      </c>
      <c r="B318" s="7" t="str">
        <f>'Ismotic-Data'!F318</f>
        <v>SAMEDI</v>
      </c>
      <c r="C318" s="7" t="str">
        <f>RIGHT('Ismotic-Data'!D318,2)</f>
        <v>S1</v>
      </c>
      <c r="D318" s="8"/>
      <c r="E318" s="8" t="str">
        <f t="shared" si="12"/>
        <v>TDM101-NTIC_TDM_TS_2018-2019</v>
      </c>
      <c r="F318" s="8" t="e">
        <f>VLOOKUP(G318,Convertion_NomPrénom_Mat_For!$A$2:$B$42,2,FALSE)</f>
        <v>#N/A</v>
      </c>
      <c r="G318" s="8" t="str">
        <f>SUBSTITUTE(SUBSTITUTE(SUBSTITUTE(UPPER('Ismotic-Data'!H318),"  ","")," ",""),"-","")</f>
        <v>FORMATEURCAREERCENTER3</v>
      </c>
      <c r="H318" s="8" t="str">
        <f t="shared" si="13"/>
        <v>NTIC_TDM_TS-MKPE-1</v>
      </c>
      <c r="I318" s="14" t="str">
        <f>'Ismotic-Data'!E318</f>
        <v>MKPE</v>
      </c>
      <c r="J318" s="14" t="str">
        <f>VLOOKUP(L318,Cplus_Groups!$A$2:$C$53,3,FALSE)</f>
        <v>NTIC_TDM_TS</v>
      </c>
      <c r="K318" s="14"/>
      <c r="L318" s="14" t="str">
        <f>'Ismotic-Data'!B318</f>
        <v>TDM101</v>
      </c>
      <c r="M318" s="15" t="str">
        <f t="shared" si="14"/>
        <v>1</v>
      </c>
    </row>
    <row r="319" spans="1:13" x14ac:dyDescent="0.25">
      <c r="A319" s="8" t="s">
        <v>207</v>
      </c>
      <c r="B319" s="7" t="str">
        <f>'Ismotic-Data'!F319</f>
        <v>SAMEDI</v>
      </c>
      <c r="C319" s="7" t="str">
        <f>RIGHT('Ismotic-Data'!D319,2)</f>
        <v>S1</v>
      </c>
      <c r="D319" s="8"/>
      <c r="E319" s="8" t="str">
        <f t="shared" si="12"/>
        <v>TDM102-NTIC_TDM_TS_2018-2019</v>
      </c>
      <c r="F319" s="8" t="e">
        <f>VLOOKUP(G319,Convertion_NomPrénom_Mat_For!$A$2:$B$42,2,FALSE)</f>
        <v>#N/A</v>
      </c>
      <c r="G319" s="8" t="str">
        <f>SUBSTITUTE(SUBSTITUTE(SUBSTITUTE(UPPER('Ismotic-Data'!H319),"  ","")," ",""),"-","")</f>
        <v>ELGUEDALIOTHMANE</v>
      </c>
      <c r="H319" s="8" t="str">
        <f t="shared" si="13"/>
        <v>NTIC_TDM_TS-EGTS3-1</v>
      </c>
      <c r="I319" s="14" t="str">
        <f>'Ismotic-Data'!E319</f>
        <v>EGTS3</v>
      </c>
      <c r="J319" s="14" t="str">
        <f>VLOOKUP(L319,Cplus_Groups!$A$2:$C$53,3,FALSE)</f>
        <v>NTIC_TDM_TS</v>
      </c>
      <c r="K319" s="14"/>
      <c r="L319" s="14" t="str">
        <f>'Ismotic-Data'!B319</f>
        <v>TDM102</v>
      </c>
      <c r="M319" s="15" t="str">
        <f t="shared" si="14"/>
        <v>1</v>
      </c>
    </row>
    <row r="320" spans="1:13" x14ac:dyDescent="0.25">
      <c r="A320" s="8" t="s">
        <v>207</v>
      </c>
      <c r="B320" s="7" t="str">
        <f>'Ismotic-Data'!F320</f>
        <v>SAMEDI</v>
      </c>
      <c r="C320" s="7" t="str">
        <f>RIGHT('Ismotic-Data'!D320,2)</f>
        <v>S1</v>
      </c>
      <c r="D320" s="8"/>
      <c r="E320" s="8" t="str">
        <f t="shared" si="12"/>
        <v>TDM103-NTIC_TDM_TS_2018-2019</v>
      </c>
      <c r="F320" s="8">
        <f>VLOOKUP(G320,Convertion_NomPrénom_Mat_For!$A$2:$B$42,2,FALSE)</f>
        <v>8438</v>
      </c>
      <c r="G320" s="8" t="str">
        <f>SUBSTITUTE(SUBSTITUTE(SUBSTITUTE(UPPER('Ismotic-Data'!H320),"  ","")," ",""),"-","")</f>
        <v>ELAFIFIRACHIDA</v>
      </c>
      <c r="H320" s="8" t="str">
        <f t="shared" si="13"/>
        <v>NTIC_TDM_TS-M07-1</v>
      </c>
      <c r="I320" s="14" t="str">
        <f>'Ismotic-Data'!E320</f>
        <v>M07</v>
      </c>
      <c r="J320" s="14" t="str">
        <f>VLOOKUP(L320,Cplus_Groups!$A$2:$C$53,3,FALSE)</f>
        <v>NTIC_TDM_TS</v>
      </c>
      <c r="K320" s="14"/>
      <c r="L320" s="14" t="str">
        <f>'Ismotic-Data'!B320</f>
        <v>TDM103</v>
      </c>
      <c r="M320" s="15" t="str">
        <f t="shared" si="14"/>
        <v>1</v>
      </c>
    </row>
    <row r="321" spans="1:13" x14ac:dyDescent="0.25">
      <c r="A321" s="8" t="s">
        <v>207</v>
      </c>
      <c r="B321" s="7" t="str">
        <f>'Ismotic-Data'!F321</f>
        <v>SAMEDI</v>
      </c>
      <c r="C321" s="7" t="str">
        <f>RIGHT('Ismotic-Data'!D321,2)</f>
        <v>S1</v>
      </c>
      <c r="D321" s="8"/>
      <c r="E321" s="8" t="str">
        <f t="shared" si="12"/>
        <v>TRI101-NTIC_TRI_TS_2018-2019</v>
      </c>
      <c r="F321" s="8">
        <f>VLOOKUP(G321,Convertion_NomPrénom_Mat_For!$A$2:$B$42,2,FALSE)</f>
        <v>13053</v>
      </c>
      <c r="G321" s="8" t="str">
        <f>SUBSTITUTE(SUBSTITUTE(SUBSTITUTE(UPPER('Ismotic-Data'!H321),"  ","")," ",""),"-","")</f>
        <v>ZIANEASSIA</v>
      </c>
      <c r="H321" s="8" t="str">
        <f t="shared" si="13"/>
        <v>NTIC_TRI_TS-EGTS2-1</v>
      </c>
      <c r="I321" s="14" t="str">
        <f>'Ismotic-Data'!E321</f>
        <v>EGTS2</v>
      </c>
      <c r="J321" s="14" t="str">
        <f>VLOOKUP(L321,Cplus_Groups!$A$2:$C$53,3,FALSE)</f>
        <v>NTIC_TRI_TS</v>
      </c>
      <c r="K321" s="14"/>
      <c r="L321" s="14" t="str">
        <f>'Ismotic-Data'!B321</f>
        <v>TRI101</v>
      </c>
      <c r="M321" s="15" t="str">
        <f t="shared" si="14"/>
        <v>1</v>
      </c>
    </row>
    <row r="322" spans="1:13" x14ac:dyDescent="0.25">
      <c r="A322" s="8" t="s">
        <v>207</v>
      </c>
      <c r="B322" s="7" t="str">
        <f>'Ismotic-Data'!F322</f>
        <v>SAMEDI</v>
      </c>
      <c r="C322" s="7" t="str">
        <f>RIGHT('Ismotic-Data'!D322,2)</f>
        <v>S1</v>
      </c>
      <c r="D322" s="8"/>
      <c r="E322" s="8" t="str">
        <f t="shared" si="12"/>
        <v>TRI103-NTIC_TRI_TS_2018-2019</v>
      </c>
      <c r="F322" s="8">
        <f>VLOOKUP(G322,Convertion_NomPrénom_Mat_For!$A$2:$B$42,2,FALSE)</f>
        <v>8655</v>
      </c>
      <c r="G322" s="8" t="str">
        <f>SUBSTITUTE(SUBSTITUTE(SUBSTITUTE(UPPER('Ismotic-Data'!H322),"  ","")," ",""),"-","")</f>
        <v>HABIBCHORFAFARID</v>
      </c>
      <c r="H322" s="8" t="str">
        <f t="shared" si="13"/>
        <v>NTIC_TRI_TS-M06-1</v>
      </c>
      <c r="I322" s="14" t="str">
        <f>'Ismotic-Data'!E322</f>
        <v>M06</v>
      </c>
      <c r="J322" s="14" t="str">
        <f>VLOOKUP(L322,Cplus_Groups!$A$2:$C$53,3,FALSE)</f>
        <v>NTIC_TRI_TS</v>
      </c>
      <c r="K322" s="14"/>
      <c r="L322" s="14" t="str">
        <f>'Ismotic-Data'!B322</f>
        <v>TRI103</v>
      </c>
      <c r="M322" s="15" t="str">
        <f t="shared" si="14"/>
        <v>1</v>
      </c>
    </row>
    <row r="323" spans="1:13" x14ac:dyDescent="0.25">
      <c r="A323" s="8" t="s">
        <v>207</v>
      </c>
      <c r="B323" s="7" t="str">
        <f>'Ismotic-Data'!F323</f>
        <v>SAMEDI</v>
      </c>
      <c r="C323" s="7" t="str">
        <f>RIGHT('Ismotic-Data'!D323,2)</f>
        <v>S1</v>
      </c>
      <c r="D323" s="8"/>
      <c r="E323" s="8" t="str">
        <f t="shared" ref="E323:E359" si="15">CONCATENATE(L323,"-",J323,"_",A323)</f>
        <v>TMSIR103-NTIC_TMSIR_T_2018-2019</v>
      </c>
      <c r="F323" s="8">
        <f>VLOOKUP(G323,Convertion_NomPrénom_Mat_For!$A$2:$B$42,2,FALSE)</f>
        <v>13552</v>
      </c>
      <c r="G323" s="8" t="str">
        <f>SUBSTITUTE(SUBSTITUTE(SUBSTITUTE(UPPER('Ismotic-Data'!H323),"  ","")," ",""),"-","")</f>
        <v>ELGHAILANIHICHAM</v>
      </c>
      <c r="H323" s="8" t="str">
        <f t="shared" ref="H323:H359" si="16">CONCATENATE(J323,"-",I323,"-",M323)</f>
        <v>NTIC_TMSIR_T-M07-1</v>
      </c>
      <c r="I323" s="14" t="str">
        <f>'Ismotic-Data'!E323</f>
        <v>M07</v>
      </c>
      <c r="J323" s="14" t="str">
        <f>VLOOKUP(L323,Cplus_Groups!$A$2:$C$53,3,FALSE)</f>
        <v>NTIC_TMSIR_T</v>
      </c>
      <c r="K323" s="14"/>
      <c r="L323" s="14" t="str">
        <f>'Ismotic-Data'!B323</f>
        <v>TMSIR103</v>
      </c>
      <c r="M323" s="15" t="str">
        <f t="shared" ref="M323:M359" si="17">LEFT(RIGHT(L323,3),1)</f>
        <v>1</v>
      </c>
    </row>
    <row r="324" spans="1:13" x14ac:dyDescent="0.25">
      <c r="A324" s="8" t="s">
        <v>207</v>
      </c>
      <c r="B324" s="7" t="str">
        <f>'Ismotic-Data'!F324</f>
        <v>SAMEDI</v>
      </c>
      <c r="C324" s="7" t="str">
        <f>RIGHT('Ismotic-Data'!D324,2)</f>
        <v>S2</v>
      </c>
      <c r="D324" s="8"/>
      <c r="E324" s="8" t="str">
        <f t="shared" si="15"/>
        <v>TRI201-NTIC_TRI_TS_2018-2019</v>
      </c>
      <c r="F324" s="8">
        <f>VLOOKUP(G324,Convertion_NomPrénom_Mat_For!$A$2:$B$42,2,FALSE)</f>
        <v>11062</v>
      </c>
      <c r="G324" s="8" t="str">
        <f>SUBSTITUTE(SUBSTITUTE(SUBSTITUTE(UPPER('Ismotic-Data'!H324),"  ","")," ",""),"-","")</f>
        <v>AURAGHSAMIR</v>
      </c>
      <c r="H324" s="8" t="str">
        <f t="shared" si="16"/>
        <v>NTIC_TRI_TS-M14-2</v>
      </c>
      <c r="I324" s="14" t="str">
        <f>'Ismotic-Data'!E324</f>
        <v>M14</v>
      </c>
      <c r="J324" s="14" t="str">
        <f>VLOOKUP(L324,Cplus_Groups!$A$2:$C$53,3,FALSE)</f>
        <v>NTIC_TRI_TS</v>
      </c>
      <c r="K324" s="14"/>
      <c r="L324" s="14" t="str">
        <f>'Ismotic-Data'!B324</f>
        <v>TRI201</v>
      </c>
      <c r="M324" s="15" t="str">
        <f t="shared" si="17"/>
        <v>2</v>
      </c>
    </row>
    <row r="325" spans="1:13" x14ac:dyDescent="0.25">
      <c r="A325" s="8" t="s">
        <v>207</v>
      </c>
      <c r="B325" s="7" t="str">
        <f>'Ismotic-Data'!F325</f>
        <v>SAMEDI</v>
      </c>
      <c r="C325" s="7" t="str">
        <f>RIGHT('Ismotic-Data'!D325,2)</f>
        <v>S2</v>
      </c>
      <c r="D325" s="8"/>
      <c r="E325" s="8" t="str">
        <f t="shared" si="15"/>
        <v>TRI205-NTIC_TRI_TS_2018-2019</v>
      </c>
      <c r="F325" s="8" t="e">
        <f>VLOOKUP(G325,Convertion_NomPrénom_Mat_For!$A$2:$B$42,2,FALSE)</f>
        <v>#N/A</v>
      </c>
      <c r="G325" s="8" t="str">
        <f>SUBSTITUTE(SUBSTITUTE(SUBSTITUTE(UPPER('Ismotic-Data'!H325),"  ","")," ",""),"-","")</f>
        <v>ELGUEDALIOTHMANE</v>
      </c>
      <c r="H325" s="8" t="str">
        <f t="shared" si="16"/>
        <v>NTIC_TRI_TS-EGTS3-2</v>
      </c>
      <c r="I325" s="14" t="str">
        <f>'Ismotic-Data'!E325</f>
        <v>EGTS3</v>
      </c>
      <c r="J325" s="14" t="str">
        <f>VLOOKUP(L325,Cplus_Groups!$A$2:$C$53,3,FALSE)</f>
        <v>NTIC_TRI_TS</v>
      </c>
      <c r="K325" s="14"/>
      <c r="L325" s="14" t="str">
        <f>'Ismotic-Data'!B325</f>
        <v>TRI205</v>
      </c>
      <c r="M325" s="15" t="str">
        <f t="shared" si="17"/>
        <v>2</v>
      </c>
    </row>
    <row r="326" spans="1:13" x14ac:dyDescent="0.25">
      <c r="A326" s="8" t="s">
        <v>207</v>
      </c>
      <c r="B326" s="7" t="str">
        <f>'Ismotic-Data'!F326</f>
        <v>SAMEDI</v>
      </c>
      <c r="C326" s="7" t="str">
        <f>RIGHT('Ismotic-Data'!D326,2)</f>
        <v>S2</v>
      </c>
      <c r="D326" s="8"/>
      <c r="E326" s="8" t="str">
        <f t="shared" si="15"/>
        <v>TDI203-NTIC_TDI_TS_2018-2019</v>
      </c>
      <c r="F326" s="8" t="e">
        <f>VLOOKUP(G326,Convertion_NomPrénom_Mat_For!$A$2:$B$42,2,FALSE)</f>
        <v>#N/A</v>
      </c>
      <c r="G326" s="8" t="str">
        <f>SUBSTITUTE(SUBSTITUTE(SUBSTITUTE(UPPER('Ismotic-Data'!H326),"  ","")," ",""),"-","")</f>
        <v>FORMATEURCAREERCENTER4</v>
      </c>
      <c r="H326" s="8" t="str">
        <f t="shared" si="16"/>
        <v>NTIC_TDI_TS-MKPE-2</v>
      </c>
      <c r="I326" s="14" t="str">
        <f>'Ismotic-Data'!E326</f>
        <v>MKPE</v>
      </c>
      <c r="J326" s="14" t="str">
        <f>VLOOKUP(L326,Cplus_Groups!$A$2:$C$53,3,FALSE)</f>
        <v>NTIC_TDI_TS</v>
      </c>
      <c r="K326" s="14"/>
      <c r="L326" s="14" t="str">
        <f>'Ismotic-Data'!B326</f>
        <v>TDI203</v>
      </c>
      <c r="M326" s="15" t="str">
        <f t="shared" si="17"/>
        <v>2</v>
      </c>
    </row>
    <row r="327" spans="1:13" x14ac:dyDescent="0.25">
      <c r="A327" s="8" t="s">
        <v>207</v>
      </c>
      <c r="B327" s="7" t="str">
        <f>'Ismotic-Data'!F327</f>
        <v>SAMEDI</v>
      </c>
      <c r="C327" s="7" t="str">
        <f>RIGHT('Ismotic-Data'!D327,2)</f>
        <v>S2</v>
      </c>
      <c r="D327" s="8"/>
      <c r="E327" s="8" t="str">
        <f t="shared" si="15"/>
        <v>TDI204-NTIC_TDI_TS_2018-2019</v>
      </c>
      <c r="F327" s="8" t="e">
        <f>VLOOKUP(G327,Convertion_NomPrénom_Mat_For!$A$2:$B$42,2,FALSE)</f>
        <v>#N/A</v>
      </c>
      <c r="G327" s="8" t="str">
        <f>SUBSTITUTE(SUBSTITUTE(SUBSTITUTE(UPPER('Ismotic-Data'!H327),"  ","")," ",""),"-","")</f>
        <v>ELMASOUDIABDELOUAHAB</v>
      </c>
      <c r="H327" s="8" t="str">
        <f t="shared" si="16"/>
        <v>NTIC_TDI_TS-M10-2</v>
      </c>
      <c r="I327" s="14" t="str">
        <f>'Ismotic-Data'!E327</f>
        <v>M10</v>
      </c>
      <c r="J327" s="14" t="str">
        <f>VLOOKUP(L327,Cplus_Groups!$A$2:$C$53,3,FALSE)</f>
        <v>NTIC_TDI_TS</v>
      </c>
      <c r="K327" s="14"/>
      <c r="L327" s="14" t="str">
        <f>'Ismotic-Data'!B327</f>
        <v>TDI204</v>
      </c>
      <c r="M327" s="15" t="str">
        <f t="shared" si="17"/>
        <v>2</v>
      </c>
    </row>
    <row r="328" spans="1:13" x14ac:dyDescent="0.25">
      <c r="A328" s="8" t="s">
        <v>207</v>
      </c>
      <c r="B328" s="7" t="str">
        <f>'Ismotic-Data'!F328</f>
        <v>SAMEDI</v>
      </c>
      <c r="C328" s="7" t="str">
        <f>RIGHT('Ismotic-Data'!D328,2)</f>
        <v>S2</v>
      </c>
      <c r="D328" s="8"/>
      <c r="E328" s="8" t="str">
        <f t="shared" si="15"/>
        <v>TDI205-NTIC_TDI_TS_2018-2019</v>
      </c>
      <c r="F328" s="8">
        <f>VLOOKUP(G328,Convertion_NomPrénom_Mat_For!$A$2:$B$42,2,FALSE)</f>
        <v>13566</v>
      </c>
      <c r="G328" s="8" t="str">
        <f>SUBSTITUTE(SUBSTITUTE(SUBSTITUTE(UPPER('Ismotic-Data'!H328),"  ","")," ",""),"-","")</f>
        <v>ELAKELBOUCHRA</v>
      </c>
      <c r="H328" s="8" t="str">
        <f t="shared" si="16"/>
        <v>NTIC_TDI_TS-M12-2</v>
      </c>
      <c r="I328" s="14" t="str">
        <f>'Ismotic-Data'!E328</f>
        <v>M12</v>
      </c>
      <c r="J328" s="14" t="str">
        <f>VLOOKUP(L328,Cplus_Groups!$A$2:$C$53,3,FALSE)</f>
        <v>NTIC_TDI_TS</v>
      </c>
      <c r="K328" s="14"/>
      <c r="L328" s="14" t="str">
        <f>'Ismotic-Data'!B328</f>
        <v>TDI205</v>
      </c>
      <c r="M328" s="15" t="str">
        <f t="shared" si="17"/>
        <v>2</v>
      </c>
    </row>
    <row r="329" spans="1:13" x14ac:dyDescent="0.25">
      <c r="A329" s="8" t="s">
        <v>207</v>
      </c>
      <c r="B329" s="7" t="str">
        <f>'Ismotic-Data'!F329</f>
        <v>SAMEDI</v>
      </c>
      <c r="C329" s="7" t="str">
        <f>RIGHT('Ismotic-Data'!D329,2)</f>
        <v>S2</v>
      </c>
      <c r="D329" s="8"/>
      <c r="E329" s="8" t="str">
        <f t="shared" si="15"/>
        <v>TDI103-NTIC_TDI_TS_2018-2019</v>
      </c>
      <c r="F329" s="8">
        <f>VLOOKUP(G329,Convertion_NomPrénom_Mat_For!$A$2:$B$42,2,FALSE)</f>
        <v>11223</v>
      </c>
      <c r="G329" s="8" t="str">
        <f>SUBSTITUTE(SUBSTITUTE(SUBSTITUTE(UPPER('Ismotic-Data'!H329),"  ","")," ",""),"-","")</f>
        <v>ELFAQUIHLOUBNA</v>
      </c>
      <c r="H329" s="8" t="str">
        <f t="shared" si="16"/>
        <v>NTIC_TDI_TS-M06-1</v>
      </c>
      <c r="I329" s="14" t="str">
        <f>'Ismotic-Data'!E329</f>
        <v>M06</v>
      </c>
      <c r="J329" s="14" t="str">
        <f>VLOOKUP(L329,Cplus_Groups!$A$2:$C$53,3,FALSE)</f>
        <v>NTIC_TDI_TS</v>
      </c>
      <c r="K329" s="14"/>
      <c r="L329" s="14" t="str">
        <f>'Ismotic-Data'!B329</f>
        <v>TDI103</v>
      </c>
      <c r="M329" s="15" t="str">
        <f t="shared" si="17"/>
        <v>1</v>
      </c>
    </row>
    <row r="330" spans="1:13" x14ac:dyDescent="0.25">
      <c r="A330" s="8" t="s">
        <v>207</v>
      </c>
      <c r="B330" s="7" t="str">
        <f>'Ismotic-Data'!F330</f>
        <v>SAMEDI</v>
      </c>
      <c r="C330" s="7" t="str">
        <f>RIGHT('Ismotic-Data'!D330,2)</f>
        <v>S2</v>
      </c>
      <c r="D330" s="8"/>
      <c r="E330" s="8" t="str">
        <f t="shared" si="15"/>
        <v>TDI105-NTIC_TDI_TS_2018-2019</v>
      </c>
      <c r="F330" s="8">
        <f>VLOOKUP(G330,Convertion_NomPrénom_Mat_For!$A$2:$B$42,2,FALSE)</f>
        <v>8655</v>
      </c>
      <c r="G330" s="8" t="str">
        <f>SUBSTITUTE(SUBSTITUTE(SUBSTITUTE(UPPER('Ismotic-Data'!H330),"  ","")," ",""),"-","")</f>
        <v>HABIBCHORFAFARID</v>
      </c>
      <c r="H330" s="8" t="str">
        <f t="shared" si="16"/>
        <v>NTIC_TDI_TS-M06-1</v>
      </c>
      <c r="I330" s="14" t="str">
        <f>'Ismotic-Data'!E330</f>
        <v>M06</v>
      </c>
      <c r="J330" s="14" t="str">
        <f>VLOOKUP(L330,Cplus_Groups!$A$2:$C$53,3,FALSE)</f>
        <v>NTIC_TDI_TS</v>
      </c>
      <c r="K330" s="14"/>
      <c r="L330" s="14" t="str">
        <f>'Ismotic-Data'!B330</f>
        <v>TDI105</v>
      </c>
      <c r="M330" s="15" t="str">
        <f t="shared" si="17"/>
        <v>1</v>
      </c>
    </row>
    <row r="331" spans="1:13" x14ac:dyDescent="0.25">
      <c r="A331" s="8" t="s">
        <v>207</v>
      </c>
      <c r="B331" s="7" t="str">
        <f>'Ismotic-Data'!F331</f>
        <v>SAMEDI</v>
      </c>
      <c r="C331" s="7" t="str">
        <f>RIGHT('Ismotic-Data'!D331,2)</f>
        <v>S2</v>
      </c>
      <c r="D331" s="8"/>
      <c r="E331" s="8" t="str">
        <f t="shared" si="15"/>
        <v>TDM101-NTIC_TDM_TS_2018-2019</v>
      </c>
      <c r="F331" s="8" t="e">
        <f>VLOOKUP(G331,Convertion_NomPrénom_Mat_For!$A$2:$B$42,2,FALSE)</f>
        <v>#N/A</v>
      </c>
      <c r="G331" s="8" t="str">
        <f>SUBSTITUTE(SUBSTITUTE(SUBSTITUTE(UPPER('Ismotic-Data'!H331),"  ","")," ",""),"-","")</f>
        <v>FORMATEURCAREERCENTER3</v>
      </c>
      <c r="H331" s="8" t="str">
        <f t="shared" si="16"/>
        <v>NTIC_TDM_TS-MKPE-1</v>
      </c>
      <c r="I331" s="14" t="str">
        <f>'Ismotic-Data'!E331</f>
        <v>MKPE</v>
      </c>
      <c r="J331" s="14" t="str">
        <f>VLOOKUP(L331,Cplus_Groups!$A$2:$C$53,3,FALSE)</f>
        <v>NTIC_TDM_TS</v>
      </c>
      <c r="K331" s="14"/>
      <c r="L331" s="14" t="str">
        <f>'Ismotic-Data'!B331</f>
        <v>TDM101</v>
      </c>
      <c r="M331" s="15" t="str">
        <f t="shared" si="17"/>
        <v>1</v>
      </c>
    </row>
    <row r="332" spans="1:13" x14ac:dyDescent="0.25">
      <c r="A332" s="8" t="s">
        <v>207</v>
      </c>
      <c r="B332" s="7" t="str">
        <f>'Ismotic-Data'!F332</f>
        <v>SAMEDI</v>
      </c>
      <c r="C332" s="7" t="str">
        <f>RIGHT('Ismotic-Data'!D332,2)</f>
        <v>S2</v>
      </c>
      <c r="D332" s="8"/>
      <c r="E332" s="8" t="str">
        <f t="shared" si="15"/>
        <v>TDM102-NTIC_TDM_TS_2018-2019</v>
      </c>
      <c r="F332" s="8">
        <f>VLOOKUP(G332,Convertion_NomPrénom_Mat_For!$A$2:$B$42,2,FALSE)</f>
        <v>13552</v>
      </c>
      <c r="G332" s="8" t="str">
        <f>SUBSTITUTE(SUBSTITUTE(SUBSTITUTE(UPPER('Ismotic-Data'!H332),"  ","")," ",""),"-","")</f>
        <v>ELGHAILANIHICHAM</v>
      </c>
      <c r="H332" s="8" t="str">
        <f t="shared" si="16"/>
        <v>NTIC_TDM_TS-M04-1</v>
      </c>
      <c r="I332" s="14" t="str">
        <f>'Ismotic-Data'!E332</f>
        <v>M04</v>
      </c>
      <c r="J332" s="14" t="str">
        <f>VLOOKUP(L332,Cplus_Groups!$A$2:$C$53,3,FALSE)</f>
        <v>NTIC_TDM_TS</v>
      </c>
      <c r="K332" s="14"/>
      <c r="L332" s="14" t="str">
        <f>'Ismotic-Data'!B332</f>
        <v>TDM102</v>
      </c>
      <c r="M332" s="15" t="str">
        <f t="shared" si="17"/>
        <v>1</v>
      </c>
    </row>
    <row r="333" spans="1:13" x14ac:dyDescent="0.25">
      <c r="A333" s="8" t="s">
        <v>207</v>
      </c>
      <c r="B333" s="7" t="str">
        <f>'Ismotic-Data'!F333</f>
        <v>SAMEDI</v>
      </c>
      <c r="C333" s="7" t="str">
        <f>RIGHT('Ismotic-Data'!D333,2)</f>
        <v>S2</v>
      </c>
      <c r="D333" s="8"/>
      <c r="E333" s="8" t="str">
        <f t="shared" si="15"/>
        <v>TDM103-NTIC_TDM_TS_2018-2019</v>
      </c>
      <c r="F333" s="8">
        <f>VLOOKUP(G333,Convertion_NomPrénom_Mat_For!$A$2:$B$42,2,FALSE)</f>
        <v>10191</v>
      </c>
      <c r="G333" s="8" t="str">
        <f>SUBSTITUTE(SUBSTITUTE(SUBSTITUTE(UPPER('Ismotic-Data'!H333),"  ","")," ",""),"-","")</f>
        <v>ALILOUSAAD</v>
      </c>
      <c r="H333" s="8" t="str">
        <f t="shared" si="16"/>
        <v>NTIC_TDM_TS-M08-1</v>
      </c>
      <c r="I333" s="14" t="str">
        <f>'Ismotic-Data'!E333</f>
        <v>M08</v>
      </c>
      <c r="J333" s="14" t="str">
        <f>VLOOKUP(L333,Cplus_Groups!$A$2:$C$53,3,FALSE)</f>
        <v>NTIC_TDM_TS</v>
      </c>
      <c r="K333" s="14"/>
      <c r="L333" s="14" t="str">
        <f>'Ismotic-Data'!B333</f>
        <v>TDM103</v>
      </c>
      <c r="M333" s="15" t="str">
        <f t="shared" si="17"/>
        <v>1</v>
      </c>
    </row>
    <row r="334" spans="1:13" x14ac:dyDescent="0.25">
      <c r="A334" s="8" t="s">
        <v>207</v>
      </c>
      <c r="B334" s="7" t="str">
        <f>'Ismotic-Data'!F334</f>
        <v>SAMEDI</v>
      </c>
      <c r="C334" s="7" t="str">
        <f>RIGHT('Ismotic-Data'!D334,2)</f>
        <v>S2</v>
      </c>
      <c r="D334" s="8"/>
      <c r="E334" s="8" t="str">
        <f t="shared" si="15"/>
        <v>TRI101-NTIC_TRI_TS_2018-2019</v>
      </c>
      <c r="F334" s="8">
        <f>VLOOKUP(G334,Convertion_NomPrénom_Mat_For!$A$2:$B$42,2,FALSE)</f>
        <v>10148</v>
      </c>
      <c r="G334" s="8" t="str">
        <f>SUBSTITUTE(SUBSTITUTE(SUBSTITUTE(UPPER('Ismotic-Data'!H334),"  ","")," ",""),"-","")</f>
        <v>ELBEGGARMERIEM</v>
      </c>
      <c r="H334" s="8" t="str">
        <f t="shared" si="16"/>
        <v>NTIC_TRI_TS-M08-1</v>
      </c>
      <c r="I334" s="14" t="str">
        <f>'Ismotic-Data'!E334</f>
        <v>M08</v>
      </c>
      <c r="J334" s="14" t="str">
        <f>VLOOKUP(L334,Cplus_Groups!$A$2:$C$53,3,FALSE)</f>
        <v>NTIC_TRI_TS</v>
      </c>
      <c r="K334" s="14"/>
      <c r="L334" s="14" t="str">
        <f>'Ismotic-Data'!B334</f>
        <v>TRI101</v>
      </c>
      <c r="M334" s="15" t="str">
        <f t="shared" si="17"/>
        <v>1</v>
      </c>
    </row>
    <row r="335" spans="1:13" x14ac:dyDescent="0.25">
      <c r="A335" s="8" t="s">
        <v>207</v>
      </c>
      <c r="B335" s="7" t="str">
        <f>'Ismotic-Data'!F335</f>
        <v>SAMEDI</v>
      </c>
      <c r="C335" s="7" t="str">
        <f>RIGHT('Ismotic-Data'!D335,2)</f>
        <v>S2</v>
      </c>
      <c r="D335" s="8"/>
      <c r="E335" s="8" t="str">
        <f t="shared" si="15"/>
        <v>TRI103-NTIC_TRI_TS_2018-2019</v>
      </c>
      <c r="F335" s="8">
        <f>VLOOKUP(G335,Convertion_NomPrénom_Mat_For!$A$2:$B$42,2,FALSE)</f>
        <v>13053</v>
      </c>
      <c r="G335" s="8" t="str">
        <f>SUBSTITUTE(SUBSTITUTE(SUBSTITUTE(UPPER('Ismotic-Data'!H335),"  ","")," ",""),"-","")</f>
        <v>ZIANEASSIA</v>
      </c>
      <c r="H335" s="8" t="str">
        <f t="shared" si="16"/>
        <v>NTIC_TRI_TS-EGTS2-1</v>
      </c>
      <c r="I335" s="14" t="str">
        <f>'Ismotic-Data'!E335</f>
        <v>EGTS2</v>
      </c>
      <c r="J335" s="14" t="str">
        <f>VLOOKUP(L335,Cplus_Groups!$A$2:$C$53,3,FALSE)</f>
        <v>NTIC_TRI_TS</v>
      </c>
      <c r="K335" s="14"/>
      <c r="L335" s="14" t="str">
        <f>'Ismotic-Data'!B335</f>
        <v>TRI103</v>
      </c>
      <c r="M335" s="15" t="str">
        <f t="shared" si="17"/>
        <v>1</v>
      </c>
    </row>
    <row r="336" spans="1:13" x14ac:dyDescent="0.25">
      <c r="A336" s="8" t="s">
        <v>207</v>
      </c>
      <c r="B336" s="7" t="str">
        <f>'Ismotic-Data'!F336</f>
        <v>SAMEDI</v>
      </c>
      <c r="C336" s="7" t="str">
        <f>RIGHT('Ismotic-Data'!D336,2)</f>
        <v>S2</v>
      </c>
      <c r="D336" s="8"/>
      <c r="E336" s="8" t="str">
        <f t="shared" si="15"/>
        <v>TMSIR101-NTIC_TMSIR_T_2018-2019</v>
      </c>
      <c r="F336" s="8">
        <f>VLOOKUP(G336,Convertion_NomPrénom_Mat_For!$A$2:$B$42,2,FALSE)</f>
        <v>14041</v>
      </c>
      <c r="G336" s="8" t="str">
        <f>SUBSTITUTE(SUBSTITUTE(SUBSTITUTE(UPPER('Ismotic-Data'!H336),"  ","")," ",""),"-","")</f>
        <v>SAMADIBOUCHRA</v>
      </c>
      <c r="H336" s="8" t="str">
        <f t="shared" si="16"/>
        <v>NTIC_TMSIR_T-M07-1</v>
      </c>
      <c r="I336" s="14" t="str">
        <f>'Ismotic-Data'!E336</f>
        <v>M07</v>
      </c>
      <c r="J336" s="14" t="str">
        <f>VLOOKUP(L336,Cplus_Groups!$A$2:$C$53,3,FALSE)</f>
        <v>NTIC_TMSIR_T</v>
      </c>
      <c r="K336" s="14"/>
      <c r="L336" s="14" t="str">
        <f>'Ismotic-Data'!B336</f>
        <v>TMSIR101</v>
      </c>
      <c r="M336" s="15" t="str">
        <f t="shared" si="17"/>
        <v>1</v>
      </c>
    </row>
    <row r="337" spans="1:13" x14ac:dyDescent="0.25">
      <c r="A337" s="8" t="s">
        <v>207</v>
      </c>
      <c r="B337" s="7" t="str">
        <f>'Ismotic-Data'!F337</f>
        <v>SAMEDI</v>
      </c>
      <c r="C337" s="8" t="s">
        <v>201</v>
      </c>
      <c r="D337" s="8"/>
      <c r="E337" s="8" t="str">
        <f t="shared" si="15"/>
        <v>TMSIR103-NTIC_TMSIR_T_2018-2019</v>
      </c>
      <c r="F337" s="8">
        <f>VLOOKUP(G337,Convertion_NomPrénom_Mat_For!$A$2:$B$42,2,FALSE)</f>
        <v>13199</v>
      </c>
      <c r="G337" s="8" t="str">
        <f>SUBSTITUTE(SUBSTITUTE(SUBSTITUTE(UPPER('Ismotic-Data'!H337),"  ","")," ",""),"-","")</f>
        <v>BADAABDERRAHIM</v>
      </c>
      <c r="H337" s="8" t="str">
        <f t="shared" si="16"/>
        <v>NTIC_TMSIR_T-M04-1</v>
      </c>
      <c r="I337" s="14" t="str">
        <f>'Ismotic-Data'!E337</f>
        <v>M04</v>
      </c>
      <c r="J337" s="14" t="str">
        <f>VLOOKUP(L337,Cplus_Groups!$A$2:$C$53,3,FALSE)</f>
        <v>NTIC_TMSIR_T</v>
      </c>
      <c r="K337" s="14"/>
      <c r="L337" s="14" t="str">
        <f>'Ismotic-Data'!B337</f>
        <v>TMSIR103</v>
      </c>
      <c r="M337" s="15" t="str">
        <f t="shared" si="17"/>
        <v>1</v>
      </c>
    </row>
    <row r="338" spans="1:13" x14ac:dyDescent="0.25">
      <c r="A338" s="8" t="s">
        <v>207</v>
      </c>
      <c r="B338" s="7" t="str">
        <f>'Ismotic-Data'!F338</f>
        <v>SAMEDI</v>
      </c>
      <c r="C338" s="8"/>
      <c r="D338" s="8"/>
      <c r="E338" s="8" t="str">
        <f t="shared" si="15"/>
        <v>INFO101-AG_INFO_TS_2018-2019</v>
      </c>
      <c r="F338" s="8">
        <f>VLOOKUP(G338,Convertion_NomPrénom_Mat_For!$A$2:$B$42,2,FALSE)</f>
        <v>8438</v>
      </c>
      <c r="G338" s="8" t="str">
        <f>SUBSTITUTE(SUBSTITUTE(SUBSTITUTE(UPPER('Ismotic-Data'!H338),"  ","")," ",""),"-","")</f>
        <v>ELAFIFIRACHIDA</v>
      </c>
      <c r="H338" s="8" t="str">
        <f t="shared" si="16"/>
        <v>AG_INFO_TS-M09-1</v>
      </c>
      <c r="I338" s="14" t="str">
        <f>'Ismotic-Data'!E338</f>
        <v>M09</v>
      </c>
      <c r="J338" s="14" t="str">
        <f>VLOOKUP(L338,Cplus_Groups!$A$2:$C$53,3,FALSE)</f>
        <v>AG_INFO_TS</v>
      </c>
      <c r="K338" s="14"/>
      <c r="L338" s="14" t="str">
        <f>'Ismotic-Data'!B338</f>
        <v>INFO101</v>
      </c>
      <c r="M338" s="15" t="str">
        <f t="shared" si="17"/>
        <v>1</v>
      </c>
    </row>
    <row r="339" spans="1:13" x14ac:dyDescent="0.25">
      <c r="A339" s="8" t="s">
        <v>207</v>
      </c>
      <c r="B339" s="7" t="str">
        <f>'Ismotic-Data'!F339</f>
        <v>SAMEDI</v>
      </c>
      <c r="C339" s="8"/>
      <c r="D339" s="8"/>
      <c r="E339" s="8" t="str">
        <f t="shared" si="15"/>
        <v>TRI202-NTIC_TRI_TS_2018-2019</v>
      </c>
      <c r="F339" s="8">
        <f>VLOOKUP(G339,Convertion_NomPrénom_Mat_For!$A$2:$B$42,2,FALSE)</f>
        <v>10849</v>
      </c>
      <c r="G339" s="8" t="str">
        <f>SUBSTITUTE(SUBSTITUTE(SUBSTITUTE(UPPER('Ismotic-Data'!H339),"  ","")," ",""),"-","")</f>
        <v>AZIZIYOUSSEF</v>
      </c>
      <c r="H339" s="8" t="str">
        <f t="shared" si="16"/>
        <v>NTIC_TRI_TS-M15-2</v>
      </c>
      <c r="I339" s="14" t="str">
        <f>'Ismotic-Data'!E339</f>
        <v>M15</v>
      </c>
      <c r="J339" s="14" t="str">
        <f>VLOOKUP(L339,Cplus_Groups!$A$2:$C$53,3,FALSE)</f>
        <v>NTIC_TRI_TS</v>
      </c>
      <c r="K339" s="14"/>
      <c r="L339" s="14" t="str">
        <f>'Ismotic-Data'!B339</f>
        <v>TRI202</v>
      </c>
      <c r="M339" s="15" t="str">
        <f t="shared" si="17"/>
        <v>2</v>
      </c>
    </row>
    <row r="340" spans="1:13" x14ac:dyDescent="0.25">
      <c r="A340" s="8" t="s">
        <v>207</v>
      </c>
      <c r="B340" s="7" t="str">
        <f>'Ismotic-Data'!F340</f>
        <v>SAMEDI</v>
      </c>
      <c r="C340" s="8"/>
      <c r="D340" s="8"/>
      <c r="E340" s="8" t="str">
        <f t="shared" si="15"/>
        <v>TDI203-NTIC_TDI_TS_2018-2019</v>
      </c>
      <c r="F340" s="8" t="e">
        <f>VLOOKUP(G340,Convertion_NomPrénom_Mat_For!$A$2:$B$42,2,FALSE)</f>
        <v>#N/A</v>
      </c>
      <c r="G340" s="8" t="str">
        <f>SUBSTITUTE(SUBSTITUTE(SUBSTITUTE(UPPER('Ismotic-Data'!H340),"  ","")," ",""),"-","")</f>
        <v>FORMATEURCAREERCENTER4</v>
      </c>
      <c r="H340" s="8" t="str">
        <f t="shared" si="16"/>
        <v>NTIC_TDI_TS-MKPE-2</v>
      </c>
      <c r="I340" s="14" t="str">
        <f>'Ismotic-Data'!E340</f>
        <v>MKPE</v>
      </c>
      <c r="J340" s="14" t="str">
        <f>VLOOKUP(L340,Cplus_Groups!$A$2:$C$53,3,FALSE)</f>
        <v>NTIC_TDI_TS</v>
      </c>
      <c r="K340" s="14"/>
      <c r="L340" s="14" t="str">
        <f>'Ismotic-Data'!B340</f>
        <v>TDI203</v>
      </c>
      <c r="M340" s="15" t="str">
        <f t="shared" si="17"/>
        <v>2</v>
      </c>
    </row>
    <row r="341" spans="1:13" x14ac:dyDescent="0.25">
      <c r="A341" s="8" t="s">
        <v>207</v>
      </c>
      <c r="B341" s="7" t="str">
        <f>'Ismotic-Data'!F341</f>
        <v>SAMEDI</v>
      </c>
      <c r="C341" s="8"/>
      <c r="D341" s="8"/>
      <c r="E341" s="8" t="str">
        <f t="shared" si="15"/>
        <v>TDM201-NTIC_TDM_TS_2018-2019</v>
      </c>
      <c r="F341" s="8">
        <f>VLOOKUP(G341,Convertion_NomPrénom_Mat_For!$A$2:$B$42,2,FALSE)</f>
        <v>13714</v>
      </c>
      <c r="G341" s="8" t="str">
        <f>SUBSTITUTE(SUBSTITUTE(SUBSTITUTE(UPPER('Ismotic-Data'!H341),"  ","")," ",""),"-","")</f>
        <v>ELMANSOURIOUSSAMA</v>
      </c>
      <c r="H341" s="8" t="str">
        <f t="shared" si="16"/>
        <v>NTIC_TDM_TS-M10-2</v>
      </c>
      <c r="I341" s="14" t="str">
        <f>'Ismotic-Data'!E341</f>
        <v>M10</v>
      </c>
      <c r="J341" s="14" t="str">
        <f>VLOOKUP(L341,Cplus_Groups!$A$2:$C$53,3,FALSE)</f>
        <v>NTIC_TDM_TS</v>
      </c>
      <c r="K341" s="14"/>
      <c r="L341" s="14" t="str">
        <f>'Ismotic-Data'!B341</f>
        <v>TDM201</v>
      </c>
      <c r="M341" s="15" t="str">
        <f t="shared" si="17"/>
        <v>2</v>
      </c>
    </row>
    <row r="342" spans="1:13" x14ac:dyDescent="0.25">
      <c r="A342" s="8" t="s">
        <v>207</v>
      </c>
      <c r="B342" s="7" t="str">
        <f>'Ismotic-Data'!F342</f>
        <v>SAMEDI</v>
      </c>
      <c r="C342" s="8"/>
      <c r="D342" s="8"/>
      <c r="E342" s="8" t="str">
        <f t="shared" si="15"/>
        <v>TDM202-NTIC_TDM_TS_2018-2019</v>
      </c>
      <c r="F342" s="8">
        <f>VLOOKUP(G342,Convertion_NomPrénom_Mat_For!$A$2:$B$42,2,FALSE)</f>
        <v>10777</v>
      </c>
      <c r="G342" s="8" t="str">
        <f>SUBSTITUTE(SUBSTITUTE(SUBSTITUTE(UPPER('Ismotic-Data'!H342),"  ","")," ",""),"-","")</f>
        <v>AZEGGOUARMOHAMEDKARIM</v>
      </c>
      <c r="H342" s="8" t="str">
        <f t="shared" si="16"/>
        <v>NTIC_TDM_TS-M11-2</v>
      </c>
      <c r="I342" s="14" t="str">
        <f>'Ismotic-Data'!E342</f>
        <v>M11</v>
      </c>
      <c r="J342" s="14" t="str">
        <f>VLOOKUP(L342,Cplus_Groups!$A$2:$C$53,3,FALSE)</f>
        <v>NTIC_TDM_TS</v>
      </c>
      <c r="K342" s="14"/>
      <c r="L342" s="14" t="str">
        <f>'Ismotic-Data'!B342</f>
        <v>TDM202</v>
      </c>
      <c r="M342" s="15" t="str">
        <f t="shared" si="17"/>
        <v>2</v>
      </c>
    </row>
    <row r="343" spans="1:13" x14ac:dyDescent="0.25">
      <c r="A343" s="8" t="s">
        <v>207</v>
      </c>
      <c r="B343" s="7" t="str">
        <f>'Ismotic-Data'!F343</f>
        <v>SAMEDI</v>
      </c>
      <c r="C343" s="8"/>
      <c r="D343" s="8"/>
      <c r="E343" s="8" t="str">
        <f t="shared" si="15"/>
        <v>TDI102-NTIC_TDI_TS_2018-2019</v>
      </c>
      <c r="F343" s="8" t="e">
        <f>VLOOKUP(G343,Convertion_NomPrénom_Mat_For!$A$2:$B$42,2,FALSE)</f>
        <v>#N/A</v>
      </c>
      <c r="G343" s="8" t="str">
        <f>SUBSTITUTE(SUBSTITUTE(SUBSTITUTE(UPPER('Ismotic-Data'!H343),"  ","")," ",""),"-","")</f>
        <v>ELKHALOUIFIRDAWS</v>
      </c>
      <c r="H343" s="8" t="str">
        <f t="shared" si="16"/>
        <v>NTIC_TDI_TS-EGTS2-1</v>
      </c>
      <c r="I343" s="14" t="str">
        <f>'Ismotic-Data'!E343</f>
        <v>EGTS2</v>
      </c>
      <c r="J343" s="14" t="str">
        <f>VLOOKUP(L343,Cplus_Groups!$A$2:$C$53,3,FALSE)</f>
        <v>NTIC_TDI_TS</v>
      </c>
      <c r="K343" s="14"/>
      <c r="L343" s="14" t="str">
        <f>'Ismotic-Data'!B343</f>
        <v>TDI102</v>
      </c>
      <c r="M343" s="15" t="str">
        <f t="shared" si="17"/>
        <v>1</v>
      </c>
    </row>
    <row r="344" spans="1:13" x14ac:dyDescent="0.25">
      <c r="A344" s="8" t="s">
        <v>207</v>
      </c>
      <c r="B344" s="7" t="str">
        <f>'Ismotic-Data'!F344</f>
        <v>SAMEDI</v>
      </c>
      <c r="C344" s="8"/>
      <c r="D344" s="8"/>
      <c r="E344" s="8" t="str">
        <f t="shared" si="15"/>
        <v>TDI105-NTIC_TDI_TS_2018-2019</v>
      </c>
      <c r="F344" s="8" t="str">
        <f>VLOOKUP(G344,Convertion_NomPrénom_Mat_For!$A$2:$B$42,2,FALSE)</f>
        <v>Matricule_1</v>
      </c>
      <c r="G344" s="8" t="str">
        <f>SUBSTITUTE(SUBSTITUTE(SUBSTITUTE(UPPER('Ismotic-Data'!H344),"  ","")," ",""),"-","")</f>
        <v>HARRAKLAILA</v>
      </c>
      <c r="H344" s="8" t="str">
        <f t="shared" si="16"/>
        <v>NTIC_TDI_TS-M04-1</v>
      </c>
      <c r="I344" s="14" t="str">
        <f>'Ismotic-Data'!E344</f>
        <v>M04</v>
      </c>
      <c r="J344" s="14" t="str">
        <f>VLOOKUP(L344,Cplus_Groups!$A$2:$C$53,3,FALSE)</f>
        <v>NTIC_TDI_TS</v>
      </c>
      <c r="K344" s="14"/>
      <c r="L344" s="14" t="str">
        <f>'Ismotic-Data'!B344</f>
        <v>TDI105</v>
      </c>
      <c r="M344" s="15" t="str">
        <f t="shared" si="17"/>
        <v>1</v>
      </c>
    </row>
    <row r="345" spans="1:13" x14ac:dyDescent="0.25">
      <c r="A345" s="8" t="s">
        <v>207</v>
      </c>
      <c r="B345" s="7" t="str">
        <f>'Ismotic-Data'!F345</f>
        <v>SAMEDI</v>
      </c>
      <c r="C345" s="8"/>
      <c r="D345" s="8"/>
      <c r="E345" s="8" t="str">
        <f t="shared" si="15"/>
        <v>TDM101-NTIC_TDM_TS_2018-2019</v>
      </c>
      <c r="F345" s="8" t="e">
        <f>VLOOKUP(G345,Convertion_NomPrénom_Mat_For!$A$2:$B$42,2,FALSE)</f>
        <v>#N/A</v>
      </c>
      <c r="G345" s="8" t="str">
        <f>SUBSTITUTE(SUBSTITUTE(SUBSTITUTE(UPPER('Ismotic-Data'!H345),"  ","")," ",""),"-","")</f>
        <v>FORMATEURCAREERCENTER3</v>
      </c>
      <c r="H345" s="8" t="str">
        <f t="shared" si="16"/>
        <v>NTIC_TDM_TS-MKPE-1</v>
      </c>
      <c r="I345" s="14" t="str">
        <f>'Ismotic-Data'!E345</f>
        <v>MKPE</v>
      </c>
      <c r="J345" s="14" t="str">
        <f>VLOOKUP(L345,Cplus_Groups!$A$2:$C$53,3,FALSE)</f>
        <v>NTIC_TDM_TS</v>
      </c>
      <c r="K345" s="14"/>
      <c r="L345" s="14" t="str">
        <f>'Ismotic-Data'!B345</f>
        <v>TDM101</v>
      </c>
      <c r="M345" s="15" t="str">
        <f t="shared" si="17"/>
        <v>1</v>
      </c>
    </row>
    <row r="346" spans="1:13" x14ac:dyDescent="0.25">
      <c r="A346" s="8" t="s">
        <v>207</v>
      </c>
      <c r="B346" s="7" t="str">
        <f>'Ismotic-Data'!F346</f>
        <v>SAMEDI</v>
      </c>
      <c r="C346" s="8"/>
      <c r="D346" s="8"/>
      <c r="E346" s="8" t="str">
        <f t="shared" si="15"/>
        <v>TRI105-NTIC_TRI_TS_2018-2019</v>
      </c>
      <c r="F346" s="8">
        <f>VLOOKUP(G346,Convertion_NomPrénom_Mat_For!$A$2:$B$42,2,FALSE)</f>
        <v>13716</v>
      </c>
      <c r="G346" s="8" t="str">
        <f>SUBSTITUTE(SUBSTITUTE(SUBSTITUTE(UPPER('Ismotic-Data'!H346),"  ","")," ",""),"-","")</f>
        <v>BOUYBANINANASS</v>
      </c>
      <c r="H346" s="8" t="str">
        <f t="shared" si="16"/>
        <v>NTIC_TRI_TS-M07-1</v>
      </c>
      <c r="I346" s="14" t="str">
        <f>'Ismotic-Data'!E346</f>
        <v>M07</v>
      </c>
      <c r="J346" s="14" t="str">
        <f>VLOOKUP(L346,Cplus_Groups!$A$2:$C$53,3,FALSE)</f>
        <v>NTIC_TRI_TS</v>
      </c>
      <c r="K346" s="14"/>
      <c r="L346" s="14" t="str">
        <f>'Ismotic-Data'!B346</f>
        <v>TRI105</v>
      </c>
      <c r="M346" s="15" t="str">
        <f t="shared" si="17"/>
        <v>1</v>
      </c>
    </row>
    <row r="347" spans="1:13" x14ac:dyDescent="0.25">
      <c r="A347" s="8" t="s">
        <v>207</v>
      </c>
      <c r="B347" s="7" t="str">
        <f>'Ismotic-Data'!F347</f>
        <v>SAMEDI</v>
      </c>
      <c r="C347" s="8"/>
      <c r="D347" s="8"/>
      <c r="E347" s="8" t="str">
        <f t="shared" si="15"/>
        <v>TRI106-NTIC_TRI_TS_2018-2019</v>
      </c>
      <c r="F347" s="8">
        <f>VLOOKUP(G347,Convertion_NomPrénom_Mat_For!$A$2:$B$42,2,FALSE)</f>
        <v>10855</v>
      </c>
      <c r="G347" s="8" t="str">
        <f>SUBSTITUTE(SUBSTITUTE(SUBSTITUTE(UPPER('Ismotic-Data'!H347),"  ","")," ",""),"-","")</f>
        <v>JMOULASAFAE</v>
      </c>
      <c r="H347" s="8" t="str">
        <f t="shared" si="16"/>
        <v>NTIC_TRI_TS-M08-1</v>
      </c>
      <c r="I347" s="14" t="str">
        <f>'Ismotic-Data'!E347</f>
        <v>M08</v>
      </c>
      <c r="J347" s="14" t="str">
        <f>VLOOKUP(L347,Cplus_Groups!$A$2:$C$53,3,FALSE)</f>
        <v>NTIC_TRI_TS</v>
      </c>
      <c r="K347" s="14"/>
      <c r="L347" s="14" t="str">
        <f>'Ismotic-Data'!B347</f>
        <v>TRI106</v>
      </c>
      <c r="M347" s="15" t="str">
        <f t="shared" si="17"/>
        <v>1</v>
      </c>
    </row>
    <row r="348" spans="1:13" x14ac:dyDescent="0.25">
      <c r="A348" s="8" t="s">
        <v>207</v>
      </c>
      <c r="B348" s="7" t="str">
        <f>'Ismotic-Data'!F348</f>
        <v>SAMEDI</v>
      </c>
      <c r="C348" s="8"/>
      <c r="D348" s="8"/>
      <c r="E348" s="8" t="str">
        <f t="shared" si="15"/>
        <v>TRI107-NTIC_TRI_TS_2018-2019</v>
      </c>
      <c r="F348" s="8">
        <f>VLOOKUP(G348,Convertion_NomPrénom_Mat_For!$A$2:$B$42,2,FALSE)</f>
        <v>11330</v>
      </c>
      <c r="G348" s="8" t="str">
        <f>SUBSTITUTE(SUBSTITUTE(SUBSTITUTE(UPPER('Ismotic-Data'!H348),"  ","")," ",""),"-","")</f>
        <v>ZOKRIABDELLAH</v>
      </c>
      <c r="H348" s="8" t="str">
        <f t="shared" si="16"/>
        <v>NTIC_TRI_TS-M06-1</v>
      </c>
      <c r="I348" s="14" t="str">
        <f>'Ismotic-Data'!E348</f>
        <v>M06</v>
      </c>
      <c r="J348" s="14" t="str">
        <f>VLOOKUP(L348,Cplus_Groups!$A$2:$C$53,3,FALSE)</f>
        <v>NTIC_TRI_TS</v>
      </c>
      <c r="K348" s="14"/>
      <c r="L348" s="14" t="str">
        <f>'Ismotic-Data'!B348</f>
        <v>TRI107</v>
      </c>
      <c r="M348" s="15" t="str">
        <f t="shared" si="17"/>
        <v>1</v>
      </c>
    </row>
    <row r="349" spans="1:13" x14ac:dyDescent="0.25">
      <c r="A349" s="8" t="s">
        <v>207</v>
      </c>
      <c r="B349" s="7" t="str">
        <f>'Ismotic-Data'!F349</f>
        <v>SAMEDI</v>
      </c>
      <c r="C349" s="8"/>
      <c r="D349" s="8"/>
      <c r="E349" s="8" t="e">
        <f t="shared" si="15"/>
        <v>#N/A</v>
      </c>
      <c r="F349" s="8">
        <f>VLOOKUP(G349,Convertion_NomPrénom_Mat_For!$A$2:$B$42,2,FALSE)</f>
        <v>13199</v>
      </c>
      <c r="G349" s="8" t="str">
        <f>SUBSTITUTE(SUBSTITUTE(SUBSTITUTE(UPPER('Ismotic-Data'!H349),"  ","")," ",""),"-","")</f>
        <v>BADAABDERRAHIM</v>
      </c>
      <c r="H349" s="8" t="e">
        <f t="shared" si="16"/>
        <v>#N/A</v>
      </c>
      <c r="I349" s="14" t="str">
        <f>'Ismotic-Data'!E349</f>
        <v>M08</v>
      </c>
      <c r="J349" s="14" t="e">
        <f>VLOOKUP(L349,Cplus_Groups!$A$2:$C$53,3,FALSE)</f>
        <v>#N/A</v>
      </c>
      <c r="K349" s="14"/>
      <c r="L349" s="14" t="str">
        <f>'Ismotic-Data'!B349</f>
        <v>MIRBP101</v>
      </c>
      <c r="M349" s="15" t="str">
        <f t="shared" si="17"/>
        <v>1</v>
      </c>
    </row>
    <row r="350" spans="1:13" x14ac:dyDescent="0.25">
      <c r="A350" s="8" t="s">
        <v>207</v>
      </c>
      <c r="B350" s="7" t="str">
        <f>'Ismotic-Data'!F350</f>
        <v>SAMEDI</v>
      </c>
      <c r="C350" s="8"/>
      <c r="D350" s="8"/>
      <c r="E350" s="8" t="str">
        <f t="shared" si="15"/>
        <v>TRI203-NTIC_TRI_TS_2018-2019</v>
      </c>
      <c r="F350" s="8">
        <f>VLOOKUP(G350,Convertion_NomPrénom_Mat_For!$A$2:$B$42,2,FALSE)</f>
        <v>13716</v>
      </c>
      <c r="G350" s="8" t="str">
        <f>SUBSTITUTE(SUBSTITUTE(SUBSTITUTE(UPPER('Ismotic-Data'!H350),"  ","")," ",""),"-","")</f>
        <v>BOUYBANINANASS</v>
      </c>
      <c r="H350" s="8" t="str">
        <f t="shared" si="16"/>
        <v>NTIC_TRI_TS-M14-2</v>
      </c>
      <c r="I350" s="14" t="str">
        <f>'Ismotic-Data'!E350</f>
        <v>M14</v>
      </c>
      <c r="J350" s="14" t="str">
        <f>VLOOKUP(L350,Cplus_Groups!$A$2:$C$53,3,FALSE)</f>
        <v>NTIC_TRI_TS</v>
      </c>
      <c r="K350" s="14"/>
      <c r="L350" s="14" t="str">
        <f>'Ismotic-Data'!B350</f>
        <v>TRI203</v>
      </c>
      <c r="M350" s="15" t="str">
        <f t="shared" si="17"/>
        <v>2</v>
      </c>
    </row>
    <row r="351" spans="1:13" x14ac:dyDescent="0.25">
      <c r="A351" s="8" t="s">
        <v>207</v>
      </c>
      <c r="B351" s="7" t="str">
        <f>'Ismotic-Data'!F351</f>
        <v>SAMEDI</v>
      </c>
      <c r="C351" s="8"/>
      <c r="D351" s="8"/>
      <c r="E351" s="8" t="str">
        <f t="shared" si="15"/>
        <v>TMSIR201-NTIC_TMSIR_T_2018-2019</v>
      </c>
      <c r="F351" s="8">
        <f>VLOOKUP(G351,Convertion_NomPrénom_Mat_For!$A$2:$B$42,2,FALSE)</f>
        <v>10849</v>
      </c>
      <c r="G351" s="8" t="str">
        <f>SUBSTITUTE(SUBSTITUTE(SUBSTITUTE(UPPER('Ismotic-Data'!H351),"  ","")," ",""),"-","")</f>
        <v>AZIZIYOUSSEF</v>
      </c>
      <c r="H351" s="8" t="str">
        <f t="shared" si="16"/>
        <v>NTIC_TMSIR_T-M12-2</v>
      </c>
      <c r="I351" s="14" t="str">
        <f>'Ismotic-Data'!E351</f>
        <v>M12</v>
      </c>
      <c r="J351" s="14" t="str">
        <f>VLOOKUP(L351,Cplus_Groups!$A$2:$C$53,3,FALSE)</f>
        <v>NTIC_TMSIR_T</v>
      </c>
      <c r="K351" s="14"/>
      <c r="L351" s="14" t="str">
        <f>'Ismotic-Data'!B351</f>
        <v>TMSIR201</v>
      </c>
      <c r="M351" s="15" t="str">
        <f t="shared" si="17"/>
        <v>2</v>
      </c>
    </row>
    <row r="352" spans="1:13" x14ac:dyDescent="0.25">
      <c r="A352" s="8" t="s">
        <v>207</v>
      </c>
      <c r="B352" s="7" t="str">
        <f>'Ismotic-Data'!F352</f>
        <v>SAMEDI</v>
      </c>
      <c r="C352" s="8"/>
      <c r="D352" s="8"/>
      <c r="E352" s="8" t="str">
        <f t="shared" si="15"/>
        <v>TDM201-NTIC_TDM_TS_2018-2019</v>
      </c>
      <c r="F352" s="8">
        <f>VLOOKUP(G352,Convertion_NomPrénom_Mat_For!$A$2:$B$42,2,FALSE)</f>
        <v>10777</v>
      </c>
      <c r="G352" s="8" t="str">
        <f>SUBSTITUTE(SUBSTITUTE(SUBSTITUTE(UPPER('Ismotic-Data'!H352),"  ","")," ",""),"-","")</f>
        <v>AZEGGOUARMOHAMEDKARIM</v>
      </c>
      <c r="H352" s="8" t="str">
        <f t="shared" si="16"/>
        <v>NTIC_TDM_TS-M11-2</v>
      </c>
      <c r="I352" s="14" t="str">
        <f>'Ismotic-Data'!E352</f>
        <v>M11</v>
      </c>
      <c r="J352" s="14" t="str">
        <f>VLOOKUP(L352,Cplus_Groups!$A$2:$C$53,3,FALSE)</f>
        <v>NTIC_TDM_TS</v>
      </c>
      <c r="K352" s="14"/>
      <c r="L352" s="14" t="str">
        <f>'Ismotic-Data'!B352</f>
        <v>TDM201</v>
      </c>
      <c r="M352" s="15" t="str">
        <f t="shared" si="17"/>
        <v>2</v>
      </c>
    </row>
    <row r="353" spans="1:13" x14ac:dyDescent="0.25">
      <c r="A353" s="8" t="s">
        <v>207</v>
      </c>
      <c r="B353" s="7" t="str">
        <f>'Ismotic-Data'!F353</f>
        <v>SAMEDI</v>
      </c>
      <c r="C353" s="8"/>
      <c r="D353" s="8"/>
      <c r="E353" s="8" t="str">
        <f t="shared" si="15"/>
        <v>TDM202-NTIC_TDM_TS_2018-2019</v>
      </c>
      <c r="F353" s="8">
        <f>VLOOKUP(G353,Convertion_NomPrénom_Mat_For!$A$2:$B$42,2,FALSE)</f>
        <v>13714</v>
      </c>
      <c r="G353" s="8" t="str">
        <f>SUBSTITUTE(SUBSTITUTE(SUBSTITUTE(UPPER('Ismotic-Data'!H353),"  ","")," ",""),"-","")</f>
        <v>ELMANSOURIOUSSAMA</v>
      </c>
      <c r="H353" s="8" t="str">
        <f t="shared" si="16"/>
        <v>NTIC_TDM_TS-M10-2</v>
      </c>
      <c r="I353" s="14" t="str">
        <f>'Ismotic-Data'!E353</f>
        <v>M10</v>
      </c>
      <c r="J353" s="14" t="str">
        <f>VLOOKUP(L353,Cplus_Groups!$A$2:$C$53,3,FALSE)</f>
        <v>NTIC_TDM_TS</v>
      </c>
      <c r="K353" s="14"/>
      <c r="L353" s="14" t="str">
        <f>'Ismotic-Data'!B353</f>
        <v>TDM202</v>
      </c>
      <c r="M353" s="15" t="str">
        <f t="shared" si="17"/>
        <v>2</v>
      </c>
    </row>
    <row r="354" spans="1:13" x14ac:dyDescent="0.25">
      <c r="A354" s="8" t="s">
        <v>207</v>
      </c>
      <c r="B354" s="7" t="str">
        <f>'Ismotic-Data'!F354</f>
        <v>SAMEDI</v>
      </c>
      <c r="C354" s="8"/>
      <c r="D354" s="8"/>
      <c r="E354" s="8" t="str">
        <f t="shared" si="15"/>
        <v>INFO201-AG_INFO_TS_2018-2019</v>
      </c>
      <c r="F354" s="8" t="str">
        <f>VLOOKUP(G354,Convertion_NomPrénom_Mat_For!$A$2:$B$42,2,FALSE)</f>
        <v>Matricule_2</v>
      </c>
      <c r="G354" s="8" t="str">
        <f>SUBSTITUTE(SUBSTITUTE(SUBSTITUTE(UPPER('Ismotic-Data'!H354),"  ","")," ",""),"-","")</f>
        <v>NASSERHASNAE</v>
      </c>
      <c r="H354" s="8" t="str">
        <f t="shared" si="16"/>
        <v>AG_INFO_TS-EGTS4-2</v>
      </c>
      <c r="I354" s="14" t="str">
        <f>'Ismotic-Data'!E354</f>
        <v>EGTS4</v>
      </c>
      <c r="J354" s="14" t="str">
        <f>VLOOKUP(L354,Cplus_Groups!$A$2:$C$53,3,FALSE)</f>
        <v>AG_INFO_TS</v>
      </c>
      <c r="K354" s="14"/>
      <c r="L354" s="14" t="str">
        <f>'Ismotic-Data'!B354</f>
        <v>INFO201</v>
      </c>
      <c r="M354" s="15" t="str">
        <f t="shared" si="17"/>
        <v>2</v>
      </c>
    </row>
    <row r="355" spans="1:13" x14ac:dyDescent="0.25">
      <c r="A355" s="8" t="s">
        <v>207</v>
      </c>
      <c r="B355" s="7" t="str">
        <f>'Ismotic-Data'!F355</f>
        <v>SAMEDI</v>
      </c>
      <c r="C355" s="8"/>
      <c r="D355" s="8"/>
      <c r="E355" s="8" t="str">
        <f t="shared" si="15"/>
        <v>TDI102-NTIC_TDI_TS_2018-2019</v>
      </c>
      <c r="F355" s="8" t="str">
        <f>VLOOKUP(G355,Convertion_NomPrénom_Mat_For!$A$2:$B$42,2,FALSE)</f>
        <v>Matricule_1</v>
      </c>
      <c r="G355" s="8" t="str">
        <f>SUBSTITUTE(SUBSTITUTE(SUBSTITUTE(UPPER('Ismotic-Data'!H355),"  ","")," ",""),"-","")</f>
        <v>HARRAKLAILA</v>
      </c>
      <c r="H355" s="8" t="str">
        <f t="shared" si="16"/>
        <v>NTIC_TDI_TS-M04-1</v>
      </c>
      <c r="I355" s="14" t="str">
        <f>'Ismotic-Data'!E355</f>
        <v>M04</v>
      </c>
      <c r="J355" s="14" t="str">
        <f>VLOOKUP(L355,Cplus_Groups!$A$2:$C$53,3,FALSE)</f>
        <v>NTIC_TDI_TS</v>
      </c>
      <c r="K355" s="14"/>
      <c r="L355" s="14" t="str">
        <f>'Ismotic-Data'!B355</f>
        <v>TDI102</v>
      </c>
      <c r="M355" s="15" t="str">
        <f t="shared" si="17"/>
        <v>1</v>
      </c>
    </row>
    <row r="356" spans="1:13" x14ac:dyDescent="0.25">
      <c r="A356" s="8" t="s">
        <v>207</v>
      </c>
      <c r="B356" s="7" t="str">
        <f>'Ismotic-Data'!F356</f>
        <v>SAMEDI</v>
      </c>
      <c r="C356" s="8"/>
      <c r="D356" s="8"/>
      <c r="E356" s="8" t="str">
        <f t="shared" si="15"/>
        <v>TDI105-NTIC_TDI_TS_2018-2019</v>
      </c>
      <c r="F356" s="8" t="e">
        <f>VLOOKUP(G356,Convertion_NomPrénom_Mat_For!$A$2:$B$42,2,FALSE)</f>
        <v>#N/A</v>
      </c>
      <c r="G356" s="8" t="str">
        <f>SUBSTITUTE(SUBSTITUTE(SUBSTITUTE(UPPER('Ismotic-Data'!H356),"  ","")," ",""),"-","")</f>
        <v>ELKHALOUIFIRDAWS</v>
      </c>
      <c r="H356" s="8" t="str">
        <f t="shared" si="16"/>
        <v>NTIC_TDI_TS-EGTS2-1</v>
      </c>
      <c r="I356" s="14" t="str">
        <f>'Ismotic-Data'!E356</f>
        <v>EGTS2</v>
      </c>
      <c r="J356" s="14" t="str">
        <f>VLOOKUP(L356,Cplus_Groups!$A$2:$C$53,3,FALSE)</f>
        <v>NTIC_TDI_TS</v>
      </c>
      <c r="K356" s="14"/>
      <c r="L356" s="14" t="str">
        <f>'Ismotic-Data'!B356</f>
        <v>TDI105</v>
      </c>
      <c r="M356" s="15" t="str">
        <f t="shared" si="17"/>
        <v>1</v>
      </c>
    </row>
    <row r="357" spans="1:13" x14ac:dyDescent="0.25">
      <c r="A357" s="8" t="s">
        <v>207</v>
      </c>
      <c r="B357" s="7" t="str">
        <f>'Ismotic-Data'!F357</f>
        <v>SAMEDI</v>
      </c>
      <c r="C357" s="8"/>
      <c r="D357" s="8"/>
      <c r="E357" s="8" t="str">
        <f t="shared" si="15"/>
        <v>TRI107-NTIC_TRI_TS_2018-2019</v>
      </c>
      <c r="F357" s="8">
        <f>VLOOKUP(G357,Convertion_NomPrénom_Mat_For!$A$2:$B$42,2,FALSE)</f>
        <v>10855</v>
      </c>
      <c r="G357" s="8" t="str">
        <f>SUBSTITUTE(SUBSTITUTE(SUBSTITUTE(UPPER('Ismotic-Data'!H357),"  ","")," ",""),"-","")</f>
        <v>JMOULASAFAE</v>
      </c>
      <c r="H357" s="8" t="str">
        <f t="shared" si="16"/>
        <v>NTIC_TRI_TS-M07-1</v>
      </c>
      <c r="I357" s="14" t="str">
        <f>'Ismotic-Data'!E357</f>
        <v>M07</v>
      </c>
      <c r="J357" s="14" t="str">
        <f>VLOOKUP(L357,Cplus_Groups!$A$2:$C$53,3,FALSE)</f>
        <v>NTIC_TRI_TS</v>
      </c>
      <c r="K357" s="14"/>
      <c r="L357" s="14" t="str">
        <f>'Ismotic-Data'!B357</f>
        <v>TRI107</v>
      </c>
      <c r="M357" s="15" t="str">
        <f t="shared" si="17"/>
        <v>1</v>
      </c>
    </row>
    <row r="358" spans="1:13" x14ac:dyDescent="0.25">
      <c r="A358" s="8" t="s">
        <v>207</v>
      </c>
      <c r="B358" s="7" t="str">
        <f>'Ismotic-Data'!F358</f>
        <v>SAMEDI</v>
      </c>
      <c r="C358" s="8"/>
      <c r="D358" s="8"/>
      <c r="E358" s="8" t="str">
        <f t="shared" si="15"/>
        <v>TMSIR102-NTIC_TMSIR_T_2018-2019</v>
      </c>
      <c r="F358" s="8">
        <f>VLOOKUP(G358,Convertion_NomPrénom_Mat_For!$A$2:$B$42,2,FALSE)</f>
        <v>11330</v>
      </c>
      <c r="G358" s="8" t="str">
        <f>SUBSTITUTE(SUBSTITUTE(SUBSTITUTE(UPPER('Ismotic-Data'!H358),"  ","")," ",""),"-","")</f>
        <v>ZOKRIABDELLAH</v>
      </c>
      <c r="H358" s="8" t="str">
        <f t="shared" si="16"/>
        <v>NTIC_TMSIR_T-M06-1</v>
      </c>
      <c r="I358" s="14" t="str">
        <f>'Ismotic-Data'!E358</f>
        <v>M06</v>
      </c>
      <c r="J358" s="14" t="str">
        <f>VLOOKUP(L358,Cplus_Groups!$A$2:$C$53,3,FALSE)</f>
        <v>NTIC_TMSIR_T</v>
      </c>
      <c r="K358" s="14"/>
      <c r="L358" s="14" t="str">
        <f>'Ismotic-Data'!B358</f>
        <v>TMSIR102</v>
      </c>
      <c r="M358" s="15" t="str">
        <f t="shared" si="17"/>
        <v>1</v>
      </c>
    </row>
    <row r="359" spans="1:13" x14ac:dyDescent="0.25">
      <c r="A359" s="8" t="s">
        <v>207</v>
      </c>
      <c r="B359" s="7" t="str">
        <f>'Ismotic-Data'!F359</f>
        <v>SAMEDI</v>
      </c>
      <c r="C359" s="8"/>
      <c r="D359" s="8"/>
      <c r="E359" s="8" t="e">
        <f t="shared" si="15"/>
        <v>#N/A</v>
      </c>
      <c r="F359" s="8">
        <f>VLOOKUP(G359,Convertion_NomPrénom_Mat_For!$A$2:$B$42,2,FALSE)</f>
        <v>13199</v>
      </c>
      <c r="G359" s="8" t="str">
        <f>SUBSTITUTE(SUBSTITUTE(SUBSTITUTE(UPPER('Ismotic-Data'!H359),"  ","")," ",""),"-","")</f>
        <v>BADAABDERRAHIM</v>
      </c>
      <c r="H359" s="8" t="e">
        <f t="shared" si="16"/>
        <v>#N/A</v>
      </c>
      <c r="I359" s="14" t="str">
        <f>'Ismotic-Data'!E359</f>
        <v>M09</v>
      </c>
      <c r="J359" s="14" t="e">
        <f>VLOOKUP(L359,Cplus_Groups!$A$2:$C$53,3,FALSE)</f>
        <v>#N/A</v>
      </c>
      <c r="K359" s="14"/>
      <c r="L359" s="14" t="str">
        <f>'Ismotic-Data'!B359</f>
        <v>MIRBP101</v>
      </c>
      <c r="M359" s="15" t="str">
        <f t="shared" si="17"/>
        <v>1</v>
      </c>
    </row>
    <row r="360" spans="1:13" x14ac:dyDescent="0.25">
      <c r="J360" s="14"/>
      <c r="K360" s="14"/>
    </row>
    <row r="361" spans="1:13" x14ac:dyDescent="0.25">
      <c r="J361" s="14"/>
      <c r="K361" s="1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12" sqref="D12"/>
    </sheetView>
  </sheetViews>
  <sheetFormatPr baseColWidth="10" defaultRowHeight="15" x14ac:dyDescent="0.25"/>
  <cols>
    <col min="1" max="2" width="23.5703125" customWidth="1"/>
    <col min="3" max="3" width="20.85546875" customWidth="1"/>
    <col min="4" max="4" width="39.7109375" customWidth="1"/>
    <col min="5" max="6" width="23.5703125" customWidth="1"/>
  </cols>
  <sheetData>
    <row r="1" spans="1:7" x14ac:dyDescent="0.25">
      <c r="A1" t="s">
        <v>293</v>
      </c>
      <c r="B1" t="s">
        <v>290</v>
      </c>
      <c r="C1" t="s">
        <v>291</v>
      </c>
      <c r="D1" t="s">
        <v>204</v>
      </c>
      <c r="E1" t="s">
        <v>200</v>
      </c>
      <c r="F1" s="10" t="s">
        <v>292</v>
      </c>
      <c r="G1" t="s">
        <v>201</v>
      </c>
    </row>
    <row r="2" spans="1:7" x14ac:dyDescent="0.25">
      <c r="A2" t="s">
        <v>147</v>
      </c>
      <c r="B2" t="s">
        <v>211</v>
      </c>
      <c r="C2" t="s">
        <v>212</v>
      </c>
      <c r="D2" t="s">
        <v>213</v>
      </c>
      <c r="E2" t="s">
        <v>207</v>
      </c>
      <c r="F2" s="10" t="s">
        <v>5</v>
      </c>
    </row>
    <row r="3" spans="1:7" x14ac:dyDescent="0.25">
      <c r="A3" t="s">
        <v>50</v>
      </c>
      <c r="B3" t="s">
        <v>211</v>
      </c>
      <c r="C3" t="s">
        <v>214</v>
      </c>
      <c r="D3" t="s">
        <v>215</v>
      </c>
      <c r="E3" t="s">
        <v>207</v>
      </c>
      <c r="F3" s="10" t="s">
        <v>5</v>
      </c>
    </row>
    <row r="4" spans="1:7" x14ac:dyDescent="0.25">
      <c r="A4" t="s">
        <v>96</v>
      </c>
      <c r="B4" t="s">
        <v>211</v>
      </c>
      <c r="C4" t="s">
        <v>216</v>
      </c>
      <c r="D4" t="s">
        <v>217</v>
      </c>
      <c r="E4" t="s">
        <v>207</v>
      </c>
      <c r="F4" s="10" t="s">
        <v>5</v>
      </c>
    </row>
    <row r="5" spans="1:7" x14ac:dyDescent="0.25">
      <c r="A5" t="s">
        <v>219</v>
      </c>
      <c r="B5" t="s">
        <v>211</v>
      </c>
      <c r="C5" t="s">
        <v>212</v>
      </c>
      <c r="D5" t="s">
        <v>218</v>
      </c>
      <c r="E5" t="s">
        <v>207</v>
      </c>
      <c r="F5" s="10" t="s">
        <v>5</v>
      </c>
    </row>
    <row r="6" spans="1:7" x14ac:dyDescent="0.25">
      <c r="A6" t="s">
        <v>65</v>
      </c>
      <c r="B6" t="s">
        <v>211</v>
      </c>
      <c r="C6" t="s">
        <v>216</v>
      </c>
      <c r="D6" t="s">
        <v>220</v>
      </c>
      <c r="E6" t="s">
        <v>207</v>
      </c>
      <c r="F6" s="10" t="s">
        <v>5</v>
      </c>
    </row>
    <row r="7" spans="1:7" x14ac:dyDescent="0.25">
      <c r="A7" t="s">
        <v>130</v>
      </c>
      <c r="B7" t="s">
        <v>211</v>
      </c>
      <c r="C7" t="s">
        <v>216</v>
      </c>
      <c r="D7" t="s">
        <v>221</v>
      </c>
      <c r="E7" t="s">
        <v>207</v>
      </c>
      <c r="F7" s="10" t="s">
        <v>5</v>
      </c>
    </row>
    <row r="8" spans="1:7" x14ac:dyDescent="0.25">
      <c r="A8" t="s">
        <v>69</v>
      </c>
      <c r="B8" t="s">
        <v>211</v>
      </c>
      <c r="C8" t="s">
        <v>222</v>
      </c>
      <c r="D8" t="s">
        <v>223</v>
      </c>
      <c r="E8" t="s">
        <v>207</v>
      </c>
      <c r="F8" s="10" t="s">
        <v>5</v>
      </c>
    </row>
    <row r="9" spans="1:7" x14ac:dyDescent="0.25">
      <c r="A9" t="s">
        <v>83</v>
      </c>
      <c r="B9" t="s">
        <v>211</v>
      </c>
      <c r="C9" t="s">
        <v>224</v>
      </c>
      <c r="D9" t="s">
        <v>225</v>
      </c>
      <c r="E9" t="s">
        <v>207</v>
      </c>
      <c r="F9" s="10" t="s">
        <v>5</v>
      </c>
    </row>
    <row r="10" spans="1:7" x14ac:dyDescent="0.25">
      <c r="A10" t="s">
        <v>105</v>
      </c>
      <c r="B10" t="s">
        <v>211</v>
      </c>
      <c r="C10" t="s">
        <v>224</v>
      </c>
      <c r="D10" t="s">
        <v>226</v>
      </c>
      <c r="E10" t="s">
        <v>207</v>
      </c>
      <c r="F10" s="10" t="s">
        <v>5</v>
      </c>
    </row>
    <row r="11" spans="1:7" x14ac:dyDescent="0.25">
      <c r="A11" t="s">
        <v>143</v>
      </c>
      <c r="B11" t="s">
        <v>211</v>
      </c>
      <c r="C11" t="s">
        <v>224</v>
      </c>
      <c r="D11" t="s">
        <v>227</v>
      </c>
      <c r="E11" t="s">
        <v>207</v>
      </c>
      <c r="F11" s="10" t="s">
        <v>5</v>
      </c>
    </row>
    <row r="12" spans="1:7" x14ac:dyDescent="0.25">
      <c r="A12" t="s">
        <v>79</v>
      </c>
      <c r="B12" t="s">
        <v>211</v>
      </c>
      <c r="C12" t="s">
        <v>222</v>
      </c>
      <c r="D12" t="s">
        <v>228</v>
      </c>
      <c r="E12" t="s">
        <v>207</v>
      </c>
      <c r="F12" s="10" t="s">
        <v>5</v>
      </c>
    </row>
    <row r="13" spans="1:7" x14ac:dyDescent="0.25">
      <c r="A13" t="s">
        <v>98</v>
      </c>
      <c r="B13" t="s">
        <v>211</v>
      </c>
      <c r="C13" t="s">
        <v>222</v>
      </c>
      <c r="D13" t="s">
        <v>229</v>
      </c>
      <c r="E13" t="s">
        <v>207</v>
      </c>
      <c r="F13" s="10" t="s">
        <v>5</v>
      </c>
    </row>
    <row r="14" spans="1:7" x14ac:dyDescent="0.25">
      <c r="A14" t="s">
        <v>137</v>
      </c>
      <c r="B14" t="s">
        <v>211</v>
      </c>
      <c r="C14" t="s">
        <v>222</v>
      </c>
      <c r="D14" t="s">
        <v>230</v>
      </c>
      <c r="E14" t="s">
        <v>207</v>
      </c>
      <c r="F14" s="10" t="s">
        <v>5</v>
      </c>
    </row>
    <row r="15" spans="1:7" x14ac:dyDescent="0.25">
      <c r="A15" t="s">
        <v>100</v>
      </c>
      <c r="B15" t="s">
        <v>211</v>
      </c>
      <c r="C15" t="s">
        <v>222</v>
      </c>
      <c r="D15" t="s">
        <v>231</v>
      </c>
      <c r="E15" t="s">
        <v>207</v>
      </c>
      <c r="F15" s="10" t="s">
        <v>5</v>
      </c>
    </row>
    <row r="16" spans="1:7" x14ac:dyDescent="0.25">
      <c r="A16" t="s">
        <v>138</v>
      </c>
      <c r="B16" t="s">
        <v>211</v>
      </c>
      <c r="C16" t="s">
        <v>222</v>
      </c>
      <c r="D16" t="s">
        <v>232</v>
      </c>
      <c r="E16" t="s">
        <v>207</v>
      </c>
      <c r="F16" s="10" t="s">
        <v>5</v>
      </c>
    </row>
    <row r="17" spans="1:6" x14ac:dyDescent="0.25">
      <c r="A17" t="s">
        <v>74</v>
      </c>
      <c r="B17" t="s">
        <v>211</v>
      </c>
      <c r="C17" t="s">
        <v>222</v>
      </c>
      <c r="D17" t="s">
        <v>233</v>
      </c>
      <c r="E17" t="s">
        <v>207</v>
      </c>
      <c r="F17" s="10" t="s">
        <v>5</v>
      </c>
    </row>
    <row r="18" spans="1:6" x14ac:dyDescent="0.25">
      <c r="A18" t="s">
        <v>55</v>
      </c>
      <c r="B18" t="s">
        <v>211</v>
      </c>
      <c r="C18" t="s">
        <v>214</v>
      </c>
      <c r="D18" t="s">
        <v>234</v>
      </c>
      <c r="E18" t="s">
        <v>207</v>
      </c>
      <c r="F18" s="10" t="s">
        <v>5</v>
      </c>
    </row>
    <row r="19" spans="1:6" x14ac:dyDescent="0.25">
      <c r="A19" t="s">
        <v>125</v>
      </c>
      <c r="B19" t="s">
        <v>211</v>
      </c>
      <c r="C19" t="s">
        <v>214</v>
      </c>
      <c r="D19" t="s">
        <v>235</v>
      </c>
      <c r="E19" t="s">
        <v>207</v>
      </c>
      <c r="F19" s="10" t="s">
        <v>5</v>
      </c>
    </row>
    <row r="20" spans="1:6" x14ac:dyDescent="0.25">
      <c r="A20" t="s">
        <v>95</v>
      </c>
      <c r="B20" t="s">
        <v>211</v>
      </c>
      <c r="C20" t="s">
        <v>214</v>
      </c>
      <c r="D20" t="s">
        <v>236</v>
      </c>
      <c r="E20" t="s">
        <v>207</v>
      </c>
      <c r="F20" s="10" t="s">
        <v>237</v>
      </c>
    </row>
    <row r="21" spans="1:6" x14ac:dyDescent="0.25">
      <c r="A21" t="s">
        <v>91</v>
      </c>
      <c r="B21" t="s">
        <v>211</v>
      </c>
      <c r="C21" t="s">
        <v>222</v>
      </c>
      <c r="D21" t="s">
        <v>238</v>
      </c>
      <c r="E21" t="s">
        <v>207</v>
      </c>
      <c r="F21" s="10" t="s">
        <v>237</v>
      </c>
    </row>
    <row r="22" spans="1:6" x14ac:dyDescent="0.25">
      <c r="A22" t="s">
        <v>114</v>
      </c>
      <c r="B22" t="s">
        <v>211</v>
      </c>
      <c r="C22" t="s">
        <v>224</v>
      </c>
      <c r="D22" t="s">
        <v>239</v>
      </c>
      <c r="E22" t="s">
        <v>207</v>
      </c>
      <c r="F22" s="10" t="s">
        <v>237</v>
      </c>
    </row>
    <row r="23" spans="1:6" x14ac:dyDescent="0.25">
      <c r="A23" t="s">
        <v>121</v>
      </c>
      <c r="B23" t="s">
        <v>211</v>
      </c>
      <c r="C23" t="s">
        <v>212</v>
      </c>
      <c r="D23" t="s">
        <v>240</v>
      </c>
      <c r="E23" t="s">
        <v>207</v>
      </c>
      <c r="F23" s="10" t="s">
        <v>237</v>
      </c>
    </row>
    <row r="24" spans="1:6" x14ac:dyDescent="0.25">
      <c r="A24" t="s">
        <v>242</v>
      </c>
      <c r="B24" t="s">
        <v>211</v>
      </c>
      <c r="C24" t="s">
        <v>212</v>
      </c>
      <c r="D24" t="s">
        <v>241</v>
      </c>
      <c r="E24" t="s">
        <v>207</v>
      </c>
      <c r="F24" s="10" t="s">
        <v>237</v>
      </c>
    </row>
    <row r="25" spans="1:6" x14ac:dyDescent="0.25">
      <c r="A25" t="s">
        <v>118</v>
      </c>
      <c r="B25" t="s">
        <v>211</v>
      </c>
      <c r="C25" t="s">
        <v>214</v>
      </c>
      <c r="D25" t="s">
        <v>243</v>
      </c>
      <c r="E25" t="s">
        <v>207</v>
      </c>
      <c r="F25" s="10" t="s">
        <v>237</v>
      </c>
    </row>
    <row r="26" spans="1:6" x14ac:dyDescent="0.25">
      <c r="A26" t="s">
        <v>35</v>
      </c>
      <c r="B26" t="s">
        <v>211</v>
      </c>
      <c r="C26" t="s">
        <v>214</v>
      </c>
      <c r="D26" t="s">
        <v>244</v>
      </c>
      <c r="E26" t="s">
        <v>207</v>
      </c>
      <c r="F26" s="10" t="s">
        <v>237</v>
      </c>
    </row>
    <row r="27" spans="1:6" x14ac:dyDescent="0.25">
      <c r="A27" t="s">
        <v>155</v>
      </c>
      <c r="B27" t="s">
        <v>211</v>
      </c>
      <c r="C27" t="s">
        <v>214</v>
      </c>
      <c r="D27" t="s">
        <v>245</v>
      </c>
      <c r="E27" t="s">
        <v>207</v>
      </c>
      <c r="F27" s="10" t="s">
        <v>237</v>
      </c>
    </row>
    <row r="28" spans="1:6" x14ac:dyDescent="0.25">
      <c r="A28" t="s">
        <v>31</v>
      </c>
      <c r="B28" t="s">
        <v>211</v>
      </c>
      <c r="C28" t="s">
        <v>214</v>
      </c>
      <c r="D28" t="s">
        <v>246</v>
      </c>
      <c r="E28" t="s">
        <v>207</v>
      </c>
      <c r="F28" s="10" t="s">
        <v>237</v>
      </c>
    </row>
    <row r="29" spans="1:6" x14ac:dyDescent="0.25">
      <c r="A29" t="s">
        <v>41</v>
      </c>
      <c r="B29" t="s">
        <v>211</v>
      </c>
      <c r="C29" t="s">
        <v>216</v>
      </c>
      <c r="D29" t="s">
        <v>247</v>
      </c>
      <c r="E29" t="s">
        <v>207</v>
      </c>
      <c r="F29" s="10" t="s">
        <v>237</v>
      </c>
    </row>
    <row r="30" spans="1:6" x14ac:dyDescent="0.25">
      <c r="A30" t="s">
        <v>46</v>
      </c>
      <c r="B30" t="s">
        <v>211</v>
      </c>
      <c r="C30" t="s">
        <v>216</v>
      </c>
      <c r="D30" t="s">
        <v>248</v>
      </c>
      <c r="E30" t="s">
        <v>207</v>
      </c>
      <c r="F30" s="10" t="s">
        <v>237</v>
      </c>
    </row>
    <row r="31" spans="1:6" x14ac:dyDescent="0.25">
      <c r="A31" t="s">
        <v>17</v>
      </c>
      <c r="B31" t="s">
        <v>211</v>
      </c>
      <c r="C31" t="s">
        <v>222</v>
      </c>
      <c r="D31" t="s">
        <v>249</v>
      </c>
      <c r="E31" t="s">
        <v>207</v>
      </c>
      <c r="F31" s="10" t="s">
        <v>237</v>
      </c>
    </row>
    <row r="32" spans="1:6" x14ac:dyDescent="0.25">
      <c r="A32" t="s">
        <v>106</v>
      </c>
      <c r="B32" t="s">
        <v>211</v>
      </c>
      <c r="C32" t="s">
        <v>222</v>
      </c>
      <c r="D32" t="s">
        <v>250</v>
      </c>
      <c r="E32" t="s">
        <v>207</v>
      </c>
      <c r="F32" s="10" t="s">
        <v>237</v>
      </c>
    </row>
    <row r="33" spans="1:6" x14ac:dyDescent="0.25">
      <c r="A33" t="s">
        <v>26</v>
      </c>
      <c r="B33" t="s">
        <v>211</v>
      </c>
      <c r="C33" t="s">
        <v>224</v>
      </c>
      <c r="D33" t="s">
        <v>251</v>
      </c>
      <c r="E33" t="s">
        <v>207</v>
      </c>
      <c r="F33" s="10" t="s">
        <v>237</v>
      </c>
    </row>
    <row r="34" spans="1:6" x14ac:dyDescent="0.25">
      <c r="A34" t="s">
        <v>165</v>
      </c>
      <c r="B34" t="s">
        <v>211</v>
      </c>
      <c r="C34" t="s">
        <v>222</v>
      </c>
      <c r="D34" t="s">
        <v>252</v>
      </c>
      <c r="E34" t="s">
        <v>207</v>
      </c>
      <c r="F34" s="10" t="s">
        <v>237</v>
      </c>
    </row>
    <row r="35" spans="1:6" x14ac:dyDescent="0.25">
      <c r="A35" t="s">
        <v>254</v>
      </c>
      <c r="B35" t="s">
        <v>211</v>
      </c>
      <c r="C35" t="s">
        <v>214</v>
      </c>
      <c r="D35" t="s">
        <v>253</v>
      </c>
      <c r="E35" t="s">
        <v>207</v>
      </c>
      <c r="F35" s="10" t="s">
        <v>5</v>
      </c>
    </row>
    <row r="36" spans="1:6" x14ac:dyDescent="0.25">
      <c r="A36" t="s">
        <v>159</v>
      </c>
      <c r="B36" t="s">
        <v>211</v>
      </c>
      <c r="C36" t="s">
        <v>214</v>
      </c>
      <c r="D36" t="s">
        <v>255</v>
      </c>
      <c r="E36" t="s">
        <v>207</v>
      </c>
      <c r="F36" s="10" t="s">
        <v>5</v>
      </c>
    </row>
    <row r="37" spans="1:6" x14ac:dyDescent="0.25">
      <c r="A37" t="s">
        <v>111</v>
      </c>
      <c r="B37" t="s">
        <v>211</v>
      </c>
      <c r="C37" t="s">
        <v>224</v>
      </c>
      <c r="D37" t="s">
        <v>256</v>
      </c>
      <c r="E37" t="s">
        <v>207</v>
      </c>
      <c r="F37" s="10" t="s">
        <v>237</v>
      </c>
    </row>
    <row r="38" spans="1:6" x14ac:dyDescent="0.25">
      <c r="A38" t="s">
        <v>151</v>
      </c>
      <c r="B38" t="s">
        <v>211</v>
      </c>
      <c r="C38" t="s">
        <v>222</v>
      </c>
      <c r="D38" t="s">
        <v>257</v>
      </c>
      <c r="E38" t="s">
        <v>207</v>
      </c>
      <c r="F38" s="10" t="s">
        <v>237</v>
      </c>
    </row>
    <row r="39" spans="1:6" x14ac:dyDescent="0.25">
      <c r="A39" t="s">
        <v>160</v>
      </c>
      <c r="B39" t="s">
        <v>211</v>
      </c>
      <c r="C39" t="s">
        <v>214</v>
      </c>
      <c r="D39" t="s">
        <v>258</v>
      </c>
      <c r="E39" t="s">
        <v>207</v>
      </c>
      <c r="F39" s="10" t="s">
        <v>5</v>
      </c>
    </row>
    <row r="40" spans="1:6" x14ac:dyDescent="0.25">
      <c r="A40" t="s">
        <v>261</v>
      </c>
      <c r="B40" t="s">
        <v>211</v>
      </c>
      <c r="C40" t="s">
        <v>259</v>
      </c>
      <c r="D40" t="s">
        <v>260</v>
      </c>
      <c r="E40" t="s">
        <v>207</v>
      </c>
      <c r="F40" s="10" t="s">
        <v>5</v>
      </c>
    </row>
    <row r="41" spans="1:6" x14ac:dyDescent="0.25">
      <c r="A41" t="s">
        <v>264</v>
      </c>
      <c r="B41" t="s">
        <v>211</v>
      </c>
      <c r="C41" t="s">
        <v>262</v>
      </c>
      <c r="D41" t="s">
        <v>263</v>
      </c>
      <c r="E41" t="s">
        <v>207</v>
      </c>
      <c r="F41" s="10" t="s">
        <v>5</v>
      </c>
    </row>
    <row r="42" spans="1:6" x14ac:dyDescent="0.25">
      <c r="A42" t="s">
        <v>266</v>
      </c>
      <c r="B42" t="s">
        <v>211</v>
      </c>
      <c r="C42" t="s">
        <v>259</v>
      </c>
      <c r="D42" t="s">
        <v>265</v>
      </c>
      <c r="E42" t="s">
        <v>207</v>
      </c>
      <c r="F42" s="10" t="s">
        <v>5</v>
      </c>
    </row>
    <row r="43" spans="1:6" x14ac:dyDescent="0.25">
      <c r="A43" t="s">
        <v>268</v>
      </c>
      <c r="B43" t="s">
        <v>211</v>
      </c>
      <c r="C43" t="s">
        <v>259</v>
      </c>
      <c r="D43" t="s">
        <v>267</v>
      </c>
      <c r="E43" t="s">
        <v>207</v>
      </c>
      <c r="F43" s="10" t="s">
        <v>5</v>
      </c>
    </row>
    <row r="44" spans="1:6" x14ac:dyDescent="0.25">
      <c r="A44" t="s">
        <v>60</v>
      </c>
      <c r="B44" t="s">
        <v>211</v>
      </c>
      <c r="C44" t="s">
        <v>214</v>
      </c>
      <c r="D44" t="s">
        <v>269</v>
      </c>
      <c r="E44" t="s">
        <v>207</v>
      </c>
      <c r="F44" s="10" t="s">
        <v>5</v>
      </c>
    </row>
    <row r="45" spans="1:6" x14ac:dyDescent="0.25">
      <c r="A45" t="s">
        <v>271</v>
      </c>
      <c r="B45" t="s">
        <v>211</v>
      </c>
      <c r="C45" t="s">
        <v>262</v>
      </c>
      <c r="D45" t="s">
        <v>270</v>
      </c>
      <c r="E45" t="s">
        <v>207</v>
      </c>
      <c r="F45" s="10" t="s">
        <v>5</v>
      </c>
    </row>
    <row r="46" spans="1:6" x14ac:dyDescent="0.25">
      <c r="A46" t="s">
        <v>274</v>
      </c>
      <c r="B46" t="s">
        <v>211</v>
      </c>
      <c r="C46" t="s">
        <v>272</v>
      </c>
      <c r="D46" t="s">
        <v>273</v>
      </c>
      <c r="E46" t="s">
        <v>207</v>
      </c>
      <c r="F46" s="10" t="s">
        <v>5</v>
      </c>
    </row>
    <row r="47" spans="1:6" x14ac:dyDescent="0.25">
      <c r="A47" t="s">
        <v>170</v>
      </c>
      <c r="B47" t="s">
        <v>211</v>
      </c>
      <c r="C47" t="s">
        <v>262</v>
      </c>
      <c r="D47" t="s">
        <v>275</v>
      </c>
      <c r="E47" t="s">
        <v>207</v>
      </c>
      <c r="F47" s="10" t="s">
        <v>5</v>
      </c>
    </row>
    <row r="48" spans="1:6" x14ac:dyDescent="0.25">
      <c r="A48" t="s">
        <v>278</v>
      </c>
      <c r="B48" t="s">
        <v>211</v>
      </c>
      <c r="C48" t="s">
        <v>276</v>
      </c>
      <c r="D48" t="s">
        <v>277</v>
      </c>
      <c r="E48" t="s">
        <v>207</v>
      </c>
      <c r="F48" s="10" t="s">
        <v>5</v>
      </c>
    </row>
    <row r="49" spans="1:6" x14ac:dyDescent="0.25">
      <c r="A49" t="s">
        <v>281</v>
      </c>
      <c r="B49" t="s">
        <v>211</v>
      </c>
      <c r="C49" t="s">
        <v>279</v>
      </c>
      <c r="D49" t="s">
        <v>280</v>
      </c>
      <c r="E49" t="s">
        <v>207</v>
      </c>
      <c r="F49" s="10" t="s">
        <v>237</v>
      </c>
    </row>
    <row r="50" spans="1:6" x14ac:dyDescent="0.25">
      <c r="A50" t="s">
        <v>284</v>
      </c>
      <c r="B50" t="s">
        <v>211</v>
      </c>
      <c r="C50" t="s">
        <v>282</v>
      </c>
      <c r="D50" t="s">
        <v>283</v>
      </c>
      <c r="E50" t="s">
        <v>207</v>
      </c>
      <c r="F50" s="10" t="s">
        <v>5</v>
      </c>
    </row>
    <row r="51" spans="1:6" x14ac:dyDescent="0.25">
      <c r="A51" t="s">
        <v>286</v>
      </c>
      <c r="B51" t="s">
        <v>211</v>
      </c>
      <c r="C51" t="s">
        <v>262</v>
      </c>
      <c r="D51" t="s">
        <v>285</v>
      </c>
      <c r="E51" t="s">
        <v>207</v>
      </c>
      <c r="F51" s="10" t="s">
        <v>5</v>
      </c>
    </row>
    <row r="52" spans="1:6" x14ac:dyDescent="0.25">
      <c r="A52" t="s">
        <v>288</v>
      </c>
      <c r="B52" t="s">
        <v>211</v>
      </c>
      <c r="C52" t="s">
        <v>276</v>
      </c>
      <c r="D52" t="s">
        <v>287</v>
      </c>
      <c r="E52" t="s">
        <v>207</v>
      </c>
      <c r="F52" s="10" t="s">
        <v>5</v>
      </c>
    </row>
    <row r="53" spans="1:6" x14ac:dyDescent="0.25">
      <c r="A53" t="s">
        <v>254</v>
      </c>
      <c r="B53" t="s">
        <v>211</v>
      </c>
      <c r="C53" t="s">
        <v>282</v>
      </c>
      <c r="D53" t="s">
        <v>289</v>
      </c>
      <c r="E53" t="s">
        <v>207</v>
      </c>
      <c r="F53" s="10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C4" sqref="C4"/>
    </sheetView>
  </sheetViews>
  <sheetFormatPr baseColWidth="10" defaultRowHeight="15" x14ac:dyDescent="0.25"/>
  <cols>
    <col min="2" max="2" width="12.28515625" customWidth="1"/>
    <col min="3" max="5" width="13.28515625" customWidth="1"/>
    <col min="6" max="6" width="17.42578125" customWidth="1"/>
    <col min="20" max="20" width="17.140625" customWidth="1"/>
  </cols>
  <sheetData>
    <row r="1" spans="1:20" s="18" customFormat="1" x14ac:dyDescent="0.25">
      <c r="A1" s="22" t="s">
        <v>204</v>
      </c>
      <c r="B1" s="22" t="s">
        <v>294</v>
      </c>
      <c r="C1" s="22" t="s">
        <v>295</v>
      </c>
      <c r="D1" s="22" t="s">
        <v>296</v>
      </c>
      <c r="E1" s="22" t="s">
        <v>297</v>
      </c>
      <c r="F1" s="23" t="s">
        <v>298</v>
      </c>
      <c r="G1" s="24" t="s">
        <v>299</v>
      </c>
      <c r="H1" s="22" t="s">
        <v>300</v>
      </c>
      <c r="I1" s="22" t="s">
        <v>301</v>
      </c>
      <c r="J1" s="22" t="s">
        <v>302</v>
      </c>
      <c r="K1" s="22" t="s">
        <v>303</v>
      </c>
      <c r="L1" s="22" t="s">
        <v>304</v>
      </c>
      <c r="M1" s="22" t="s">
        <v>305</v>
      </c>
      <c r="N1" s="22" t="s">
        <v>306</v>
      </c>
      <c r="O1" s="23" t="s">
        <v>307</v>
      </c>
      <c r="P1" s="22" t="s">
        <v>308</v>
      </c>
      <c r="T1" s="19"/>
    </row>
    <row r="2" spans="1:20" x14ac:dyDescent="0.25">
      <c r="A2" s="8">
        <v>14041</v>
      </c>
      <c r="B2" s="8">
        <v>14041</v>
      </c>
      <c r="C2" s="9" t="s">
        <v>464</v>
      </c>
      <c r="D2" s="9">
        <v>30</v>
      </c>
      <c r="E2" s="9" t="s">
        <v>309</v>
      </c>
      <c r="F2" s="20" t="s">
        <v>465</v>
      </c>
      <c r="G2" s="9" t="s">
        <v>310</v>
      </c>
      <c r="H2" s="9" t="s">
        <v>311</v>
      </c>
      <c r="I2" s="8" t="s">
        <v>312</v>
      </c>
      <c r="J2" s="21" t="s">
        <v>311</v>
      </c>
      <c r="K2" s="8" t="s">
        <v>312</v>
      </c>
      <c r="L2" s="8" t="s">
        <v>313</v>
      </c>
      <c r="M2" s="8" t="s">
        <v>314</v>
      </c>
      <c r="N2" s="8" t="s">
        <v>315</v>
      </c>
      <c r="O2" s="20" t="s">
        <v>465</v>
      </c>
      <c r="P2" s="8" t="s">
        <v>316</v>
      </c>
      <c r="T2" s="10"/>
    </row>
    <row r="3" spans="1:20" x14ac:dyDescent="0.25">
      <c r="A3" s="8">
        <v>13716</v>
      </c>
      <c r="B3" s="8">
        <v>13716</v>
      </c>
      <c r="C3" s="9" t="s">
        <v>464</v>
      </c>
      <c r="D3" s="9">
        <v>27.5</v>
      </c>
      <c r="E3" s="9" t="s">
        <v>309</v>
      </c>
      <c r="F3" s="20" t="s">
        <v>466</v>
      </c>
      <c r="G3" s="9" t="s">
        <v>310</v>
      </c>
      <c r="H3" s="9" t="s">
        <v>317</v>
      </c>
      <c r="I3" s="8" t="s">
        <v>318</v>
      </c>
      <c r="J3" s="21" t="s">
        <v>317</v>
      </c>
      <c r="K3" s="8" t="s">
        <v>318</v>
      </c>
      <c r="L3" s="8" t="s">
        <v>319</v>
      </c>
      <c r="M3" s="8" t="s">
        <v>314</v>
      </c>
      <c r="N3" s="8" t="s">
        <v>320</v>
      </c>
      <c r="O3" s="20" t="s">
        <v>466</v>
      </c>
      <c r="P3" s="8" t="s">
        <v>316</v>
      </c>
      <c r="T3" s="10"/>
    </row>
    <row r="4" spans="1:20" x14ac:dyDescent="0.25">
      <c r="A4" s="8">
        <v>13714</v>
      </c>
      <c r="B4" s="8">
        <v>13714</v>
      </c>
      <c r="C4" s="9" t="s">
        <v>467</v>
      </c>
      <c r="D4" s="9">
        <v>30</v>
      </c>
      <c r="E4" s="9" t="s">
        <v>309</v>
      </c>
      <c r="F4" s="20" t="s">
        <v>321</v>
      </c>
      <c r="G4" s="9" t="s">
        <v>310</v>
      </c>
      <c r="H4" s="9" t="s">
        <v>322</v>
      </c>
      <c r="I4" s="21" t="s">
        <v>323</v>
      </c>
      <c r="J4" s="21" t="s">
        <v>322</v>
      </c>
      <c r="K4" s="8" t="s">
        <v>323</v>
      </c>
      <c r="L4" s="8" t="s">
        <v>319</v>
      </c>
      <c r="M4" s="8" t="s">
        <v>314</v>
      </c>
      <c r="N4" s="8" t="s">
        <v>324</v>
      </c>
      <c r="O4" s="20" t="s">
        <v>321</v>
      </c>
      <c r="P4" s="8" t="s">
        <v>316</v>
      </c>
      <c r="T4" s="10"/>
    </row>
    <row r="5" spans="1:20" x14ac:dyDescent="0.25">
      <c r="A5" s="8">
        <v>13567</v>
      </c>
      <c r="B5" s="8">
        <v>13567</v>
      </c>
      <c r="C5" s="9" t="s">
        <v>468</v>
      </c>
      <c r="D5" s="9">
        <v>27.5</v>
      </c>
      <c r="E5" s="9" t="s">
        <v>309</v>
      </c>
      <c r="F5" s="20" t="s">
        <v>469</v>
      </c>
      <c r="G5" s="9" t="s">
        <v>310</v>
      </c>
      <c r="H5" s="9" t="s">
        <v>325</v>
      </c>
      <c r="I5" s="8" t="s">
        <v>326</v>
      </c>
      <c r="J5" s="21" t="s">
        <v>325</v>
      </c>
      <c r="K5" s="8" t="s">
        <v>326</v>
      </c>
      <c r="L5" s="8" t="s">
        <v>319</v>
      </c>
      <c r="M5" s="8" t="s">
        <v>314</v>
      </c>
      <c r="N5" s="8" t="s">
        <v>327</v>
      </c>
      <c r="O5" s="20" t="s">
        <v>469</v>
      </c>
      <c r="P5" s="8" t="s">
        <v>316</v>
      </c>
      <c r="T5" s="10"/>
    </row>
    <row r="6" spans="1:20" x14ac:dyDescent="0.25">
      <c r="A6" s="8">
        <v>13566</v>
      </c>
      <c r="B6" s="8">
        <v>13566</v>
      </c>
      <c r="C6" s="9" t="s">
        <v>468</v>
      </c>
      <c r="D6" s="9">
        <v>35</v>
      </c>
      <c r="E6" s="9" t="s">
        <v>309</v>
      </c>
      <c r="F6" s="20" t="s">
        <v>328</v>
      </c>
      <c r="G6" s="9" t="s">
        <v>310</v>
      </c>
      <c r="H6" s="9" t="s">
        <v>329</v>
      </c>
      <c r="I6" s="21" t="s">
        <v>312</v>
      </c>
      <c r="J6" s="21" t="s">
        <v>329</v>
      </c>
      <c r="K6" s="8" t="s">
        <v>312</v>
      </c>
      <c r="L6" s="8" t="s">
        <v>313</v>
      </c>
      <c r="M6" s="8" t="s">
        <v>314</v>
      </c>
      <c r="N6" s="8" t="s">
        <v>330</v>
      </c>
      <c r="O6" s="20" t="s">
        <v>328</v>
      </c>
      <c r="P6" s="8" t="s">
        <v>316</v>
      </c>
      <c r="T6" s="10"/>
    </row>
    <row r="7" spans="1:20" x14ac:dyDescent="0.25">
      <c r="A7" s="8">
        <v>13556</v>
      </c>
      <c r="B7" s="8">
        <v>13556</v>
      </c>
      <c r="C7" s="9" t="s">
        <v>470</v>
      </c>
      <c r="D7" s="9">
        <v>30</v>
      </c>
      <c r="E7" s="9" t="s">
        <v>309</v>
      </c>
      <c r="F7" s="20" t="s">
        <v>331</v>
      </c>
      <c r="G7" s="9" t="s">
        <v>310</v>
      </c>
      <c r="H7" s="9" t="s">
        <v>332</v>
      </c>
      <c r="I7" s="21" t="s">
        <v>333</v>
      </c>
      <c r="J7" s="21" t="s">
        <v>332</v>
      </c>
      <c r="K7" s="8" t="s">
        <v>333</v>
      </c>
      <c r="L7" s="8" t="s">
        <v>313</v>
      </c>
      <c r="M7" s="8" t="s">
        <v>314</v>
      </c>
      <c r="N7" s="8" t="s">
        <v>334</v>
      </c>
      <c r="O7" s="20" t="s">
        <v>331</v>
      </c>
      <c r="P7" s="8" t="s">
        <v>316</v>
      </c>
      <c r="T7" s="10"/>
    </row>
    <row r="8" spans="1:20" x14ac:dyDescent="0.25">
      <c r="A8" s="8">
        <v>13553</v>
      </c>
      <c r="B8" s="8">
        <v>13553</v>
      </c>
      <c r="C8" s="9" t="s">
        <v>464</v>
      </c>
      <c r="D8" s="9">
        <v>30</v>
      </c>
      <c r="E8" s="9" t="s">
        <v>309</v>
      </c>
      <c r="F8" s="20" t="s">
        <v>471</v>
      </c>
      <c r="G8" s="9" t="s">
        <v>310</v>
      </c>
      <c r="H8" s="9" t="s">
        <v>335</v>
      </c>
      <c r="I8" s="8" t="s">
        <v>336</v>
      </c>
      <c r="J8" s="21" t="s">
        <v>335</v>
      </c>
      <c r="K8" s="8" t="s">
        <v>336</v>
      </c>
      <c r="L8" s="8" t="s">
        <v>313</v>
      </c>
      <c r="M8" s="8" t="s">
        <v>314</v>
      </c>
      <c r="N8" s="8" t="s">
        <v>337</v>
      </c>
      <c r="O8" s="20" t="s">
        <v>471</v>
      </c>
      <c r="P8" s="8" t="s">
        <v>316</v>
      </c>
      <c r="T8" s="10"/>
    </row>
    <row r="9" spans="1:20" x14ac:dyDescent="0.25">
      <c r="A9" s="8">
        <v>13552</v>
      </c>
      <c r="B9" s="8">
        <v>13552</v>
      </c>
      <c r="C9" s="9" t="s">
        <v>464</v>
      </c>
      <c r="D9" s="9">
        <v>30</v>
      </c>
      <c r="E9" s="9" t="s">
        <v>309</v>
      </c>
      <c r="F9" s="20" t="s">
        <v>338</v>
      </c>
      <c r="G9" s="9" t="s">
        <v>310</v>
      </c>
      <c r="H9" s="9" t="s">
        <v>339</v>
      </c>
      <c r="I9" s="21" t="s">
        <v>340</v>
      </c>
      <c r="J9" s="21" t="s">
        <v>339</v>
      </c>
      <c r="K9" s="8" t="s">
        <v>340</v>
      </c>
      <c r="L9" s="8" t="s">
        <v>319</v>
      </c>
      <c r="M9" s="8" t="s">
        <v>314</v>
      </c>
      <c r="N9" s="8" t="s">
        <v>341</v>
      </c>
      <c r="O9" s="20" t="s">
        <v>338</v>
      </c>
      <c r="P9" s="8" t="s">
        <v>316</v>
      </c>
      <c r="T9" s="10"/>
    </row>
    <row r="10" spans="1:20" x14ac:dyDescent="0.25">
      <c r="A10" s="8">
        <v>13199</v>
      </c>
      <c r="B10" s="8">
        <v>13199</v>
      </c>
      <c r="C10" s="9" t="s">
        <v>464</v>
      </c>
      <c r="D10" s="9">
        <v>27.5</v>
      </c>
      <c r="E10" s="9" t="s">
        <v>309</v>
      </c>
      <c r="F10" s="20" t="s">
        <v>472</v>
      </c>
      <c r="G10" s="9" t="s">
        <v>310</v>
      </c>
      <c r="H10" s="9" t="s">
        <v>342</v>
      </c>
      <c r="I10" s="8" t="s">
        <v>343</v>
      </c>
      <c r="J10" s="21" t="s">
        <v>342</v>
      </c>
      <c r="K10" s="8" t="s">
        <v>343</v>
      </c>
      <c r="L10" s="8" t="s">
        <v>319</v>
      </c>
      <c r="M10" s="8" t="s">
        <v>314</v>
      </c>
      <c r="N10" s="8" t="s">
        <v>344</v>
      </c>
      <c r="O10" s="20" t="s">
        <v>472</v>
      </c>
      <c r="P10" s="8" t="s">
        <v>316</v>
      </c>
      <c r="T10" s="10"/>
    </row>
    <row r="11" spans="1:20" x14ac:dyDescent="0.25">
      <c r="A11" s="8">
        <v>13053</v>
      </c>
      <c r="B11" s="8">
        <v>13053</v>
      </c>
      <c r="C11" s="9" t="s">
        <v>470</v>
      </c>
      <c r="D11" s="9">
        <v>30</v>
      </c>
      <c r="E11" s="9" t="s">
        <v>309</v>
      </c>
      <c r="F11" s="20" t="s">
        <v>473</v>
      </c>
      <c r="G11" s="9" t="s">
        <v>310</v>
      </c>
      <c r="H11" s="9" t="s">
        <v>345</v>
      </c>
      <c r="I11" s="8" t="s">
        <v>346</v>
      </c>
      <c r="J11" s="21" t="s">
        <v>345</v>
      </c>
      <c r="K11" s="8" t="s">
        <v>346</v>
      </c>
      <c r="L11" s="8" t="s">
        <v>313</v>
      </c>
      <c r="M11" s="8" t="s">
        <v>314</v>
      </c>
      <c r="N11" s="8" t="s">
        <v>347</v>
      </c>
      <c r="O11" s="20" t="s">
        <v>473</v>
      </c>
      <c r="P11" s="8" t="s">
        <v>316</v>
      </c>
      <c r="T11" s="10"/>
    </row>
    <row r="12" spans="1:20" x14ac:dyDescent="0.25">
      <c r="A12" s="8">
        <v>11539</v>
      </c>
      <c r="B12" s="8">
        <v>11539</v>
      </c>
      <c r="C12" s="9" t="s">
        <v>474</v>
      </c>
      <c r="D12" s="9">
        <v>30</v>
      </c>
      <c r="E12" s="9" t="s">
        <v>309</v>
      </c>
      <c r="F12" s="20" t="s">
        <v>348</v>
      </c>
      <c r="G12" s="9" t="s">
        <v>310</v>
      </c>
      <c r="H12" s="9" t="s">
        <v>349</v>
      </c>
      <c r="I12" s="21" t="s">
        <v>350</v>
      </c>
      <c r="J12" s="21" t="s">
        <v>349</v>
      </c>
      <c r="K12" s="8" t="s">
        <v>350</v>
      </c>
      <c r="L12" s="8" t="s">
        <v>319</v>
      </c>
      <c r="M12" s="8" t="s">
        <v>314</v>
      </c>
      <c r="N12" s="8" t="s">
        <v>351</v>
      </c>
      <c r="O12" s="20" t="s">
        <v>348</v>
      </c>
      <c r="P12" s="8" t="s">
        <v>316</v>
      </c>
      <c r="T12" s="10"/>
    </row>
    <row r="13" spans="1:20" x14ac:dyDescent="0.25">
      <c r="A13" s="8">
        <v>11533</v>
      </c>
      <c r="B13" s="8">
        <v>11533</v>
      </c>
      <c r="C13" s="9" t="s">
        <v>475</v>
      </c>
      <c r="D13" s="9">
        <v>30</v>
      </c>
      <c r="E13" s="9" t="s">
        <v>309</v>
      </c>
      <c r="F13" s="20" t="s">
        <v>476</v>
      </c>
      <c r="G13" s="9" t="s">
        <v>310</v>
      </c>
      <c r="H13" s="9" t="s">
        <v>352</v>
      </c>
      <c r="I13" s="8" t="s">
        <v>353</v>
      </c>
      <c r="J13" s="21" t="s">
        <v>352</v>
      </c>
      <c r="K13" s="8" t="s">
        <v>353</v>
      </c>
      <c r="L13" s="8" t="s">
        <v>319</v>
      </c>
      <c r="M13" s="8" t="s">
        <v>314</v>
      </c>
      <c r="N13" s="8" t="s">
        <v>354</v>
      </c>
      <c r="O13" s="20" t="s">
        <v>476</v>
      </c>
      <c r="P13" s="8" t="s">
        <v>316</v>
      </c>
      <c r="T13" s="10"/>
    </row>
    <row r="14" spans="1:20" x14ac:dyDescent="0.25">
      <c r="A14" s="8">
        <v>11330</v>
      </c>
      <c r="B14" s="8">
        <v>11330</v>
      </c>
      <c r="C14" s="9" t="s">
        <v>464</v>
      </c>
      <c r="D14" s="9">
        <v>30</v>
      </c>
      <c r="E14" s="9" t="s">
        <v>309</v>
      </c>
      <c r="F14" s="20" t="s">
        <v>477</v>
      </c>
      <c r="G14" s="9" t="s">
        <v>310</v>
      </c>
      <c r="H14" s="9" t="s">
        <v>355</v>
      </c>
      <c r="I14" s="8" t="s">
        <v>356</v>
      </c>
      <c r="J14" s="21" t="s">
        <v>355</v>
      </c>
      <c r="K14" s="8" t="s">
        <v>356</v>
      </c>
      <c r="L14" s="8" t="s">
        <v>319</v>
      </c>
      <c r="M14" s="8" t="s">
        <v>314</v>
      </c>
      <c r="N14" s="8" t="s">
        <v>357</v>
      </c>
      <c r="O14" s="20" t="s">
        <v>477</v>
      </c>
      <c r="P14" s="8" t="s">
        <v>316</v>
      </c>
      <c r="T14" s="10"/>
    </row>
    <row r="15" spans="1:20" x14ac:dyDescent="0.25">
      <c r="A15" s="8">
        <v>11272</v>
      </c>
      <c r="B15" s="8">
        <v>11272</v>
      </c>
      <c r="C15" s="9" t="s">
        <v>464</v>
      </c>
      <c r="D15" s="9">
        <v>30</v>
      </c>
      <c r="E15" s="9" t="s">
        <v>309</v>
      </c>
      <c r="F15" s="20" t="s">
        <v>478</v>
      </c>
      <c r="G15" s="9" t="s">
        <v>310</v>
      </c>
      <c r="H15" s="9" t="s">
        <v>358</v>
      </c>
      <c r="I15" s="8" t="s">
        <v>359</v>
      </c>
      <c r="J15" s="21" t="s">
        <v>358</v>
      </c>
      <c r="K15" s="8" t="s">
        <v>359</v>
      </c>
      <c r="L15" s="8" t="s">
        <v>313</v>
      </c>
      <c r="M15" s="8" t="s">
        <v>314</v>
      </c>
      <c r="N15" s="8" t="s">
        <v>360</v>
      </c>
      <c r="O15" s="20" t="s">
        <v>478</v>
      </c>
      <c r="P15" s="8" t="s">
        <v>316</v>
      </c>
      <c r="T15" s="10"/>
    </row>
    <row r="16" spans="1:20" x14ac:dyDescent="0.25">
      <c r="A16" s="8">
        <v>11223</v>
      </c>
      <c r="B16" s="8">
        <v>11223</v>
      </c>
      <c r="C16" s="9" t="s">
        <v>468</v>
      </c>
      <c r="D16" s="9">
        <v>17.5</v>
      </c>
      <c r="E16" s="9" t="s">
        <v>309</v>
      </c>
      <c r="F16" s="20" t="s">
        <v>361</v>
      </c>
      <c r="G16" s="9" t="s">
        <v>310</v>
      </c>
      <c r="H16" s="9" t="s">
        <v>362</v>
      </c>
      <c r="I16" s="21" t="s">
        <v>363</v>
      </c>
      <c r="J16" s="21" t="s">
        <v>362</v>
      </c>
      <c r="K16" s="8" t="s">
        <v>363</v>
      </c>
      <c r="L16" s="8" t="s">
        <v>313</v>
      </c>
      <c r="M16" s="8" t="s">
        <v>314</v>
      </c>
      <c r="N16" s="8" t="s">
        <v>364</v>
      </c>
      <c r="O16" s="20" t="s">
        <v>361</v>
      </c>
      <c r="P16" s="8" t="s">
        <v>316</v>
      </c>
      <c r="T16" s="10"/>
    </row>
    <row r="17" spans="1:20" x14ac:dyDescent="0.25">
      <c r="A17" s="8">
        <v>11062</v>
      </c>
      <c r="B17" s="8">
        <v>11062</v>
      </c>
      <c r="C17" s="9" t="s">
        <v>464</v>
      </c>
      <c r="D17" s="9">
        <v>30</v>
      </c>
      <c r="E17" s="9" t="s">
        <v>309</v>
      </c>
      <c r="F17" s="20" t="s">
        <v>479</v>
      </c>
      <c r="G17" s="9" t="s">
        <v>310</v>
      </c>
      <c r="H17" s="9" t="s">
        <v>365</v>
      </c>
      <c r="I17" s="8" t="s">
        <v>366</v>
      </c>
      <c r="J17" s="21" t="s">
        <v>365</v>
      </c>
      <c r="K17" s="8" t="s">
        <v>366</v>
      </c>
      <c r="L17" s="8" t="s">
        <v>319</v>
      </c>
      <c r="M17" s="8" t="s">
        <v>314</v>
      </c>
      <c r="N17" s="8" t="s">
        <v>367</v>
      </c>
      <c r="O17" s="20" t="s">
        <v>479</v>
      </c>
      <c r="P17" s="8" t="s">
        <v>316</v>
      </c>
      <c r="T17" s="10"/>
    </row>
    <row r="18" spans="1:20" x14ac:dyDescent="0.25">
      <c r="A18" s="8">
        <v>10855</v>
      </c>
      <c r="B18" s="8">
        <v>10855</v>
      </c>
      <c r="C18" s="9" t="s">
        <v>464</v>
      </c>
      <c r="D18" s="9">
        <v>30</v>
      </c>
      <c r="E18" s="9" t="s">
        <v>309</v>
      </c>
      <c r="F18" s="20" t="s">
        <v>480</v>
      </c>
      <c r="G18" s="9" t="s">
        <v>310</v>
      </c>
      <c r="H18" s="9" t="s">
        <v>368</v>
      </c>
      <c r="I18" s="8" t="s">
        <v>369</v>
      </c>
      <c r="J18" s="21" t="s">
        <v>368</v>
      </c>
      <c r="K18" s="8" t="s">
        <v>369</v>
      </c>
      <c r="L18" s="8" t="s">
        <v>313</v>
      </c>
      <c r="M18" s="8" t="s">
        <v>314</v>
      </c>
      <c r="N18" s="8" t="s">
        <v>370</v>
      </c>
      <c r="O18" s="20" t="s">
        <v>480</v>
      </c>
      <c r="P18" s="8" t="s">
        <v>316</v>
      </c>
      <c r="T18" s="10"/>
    </row>
    <row r="19" spans="1:20" x14ac:dyDescent="0.25">
      <c r="A19" s="8">
        <v>10854</v>
      </c>
      <c r="B19" s="8">
        <v>10854</v>
      </c>
      <c r="C19" s="9" t="s">
        <v>464</v>
      </c>
      <c r="D19" s="9">
        <v>30</v>
      </c>
      <c r="E19" s="9" t="s">
        <v>309</v>
      </c>
      <c r="F19" s="20" t="s">
        <v>481</v>
      </c>
      <c r="G19" s="9" t="s">
        <v>310</v>
      </c>
      <c r="H19" s="9" t="s">
        <v>371</v>
      </c>
      <c r="I19" s="8" t="s">
        <v>372</v>
      </c>
      <c r="J19" s="21" t="s">
        <v>371</v>
      </c>
      <c r="K19" s="8" t="s">
        <v>372</v>
      </c>
      <c r="L19" s="8" t="s">
        <v>313</v>
      </c>
      <c r="M19" s="8" t="s">
        <v>314</v>
      </c>
      <c r="N19" s="8" t="s">
        <v>373</v>
      </c>
      <c r="O19" s="20" t="s">
        <v>481</v>
      </c>
      <c r="P19" s="8" t="s">
        <v>316</v>
      </c>
      <c r="T19" s="10"/>
    </row>
    <row r="20" spans="1:20" x14ac:dyDescent="0.25">
      <c r="A20" s="8">
        <v>10849</v>
      </c>
      <c r="B20" s="8">
        <v>10849</v>
      </c>
      <c r="C20" s="9" t="s">
        <v>464</v>
      </c>
      <c r="D20" s="9">
        <v>27.5</v>
      </c>
      <c r="E20" s="9" t="s">
        <v>309</v>
      </c>
      <c r="F20" s="20" t="s">
        <v>482</v>
      </c>
      <c r="G20" s="9" t="s">
        <v>310</v>
      </c>
      <c r="H20" s="9" t="s">
        <v>374</v>
      </c>
      <c r="I20" s="8" t="s">
        <v>375</v>
      </c>
      <c r="J20" s="21" t="s">
        <v>374</v>
      </c>
      <c r="K20" s="8" t="s">
        <v>375</v>
      </c>
      <c r="L20" s="8" t="s">
        <v>319</v>
      </c>
      <c r="M20" s="8" t="s">
        <v>314</v>
      </c>
      <c r="N20" s="8" t="s">
        <v>376</v>
      </c>
      <c r="O20" s="20" t="s">
        <v>482</v>
      </c>
      <c r="P20" s="8" t="s">
        <v>316</v>
      </c>
      <c r="T20" s="10"/>
    </row>
    <row r="21" spans="1:20" x14ac:dyDescent="0.25">
      <c r="A21" s="8">
        <v>10777</v>
      </c>
      <c r="B21" s="8">
        <v>10777</v>
      </c>
      <c r="C21" s="9" t="s">
        <v>483</v>
      </c>
      <c r="D21" s="9">
        <v>27.5</v>
      </c>
      <c r="E21" s="9" t="s">
        <v>309</v>
      </c>
      <c r="F21" s="20" t="s">
        <v>377</v>
      </c>
      <c r="G21" s="9" t="s">
        <v>310</v>
      </c>
      <c r="H21" s="9" t="s">
        <v>378</v>
      </c>
      <c r="I21" s="21" t="s">
        <v>379</v>
      </c>
      <c r="J21" s="21" t="s">
        <v>378</v>
      </c>
      <c r="K21" s="8" t="s">
        <v>379</v>
      </c>
      <c r="L21" s="8" t="s">
        <v>319</v>
      </c>
      <c r="M21" s="8" t="s">
        <v>314</v>
      </c>
      <c r="N21" s="8" t="s">
        <v>380</v>
      </c>
      <c r="O21" s="20" t="s">
        <v>377</v>
      </c>
      <c r="P21" s="8" t="s">
        <v>316</v>
      </c>
      <c r="T21" s="10"/>
    </row>
    <row r="22" spans="1:20" x14ac:dyDescent="0.25">
      <c r="A22" s="8">
        <v>10750</v>
      </c>
      <c r="B22" s="8">
        <v>10750</v>
      </c>
      <c r="C22" s="9" t="s">
        <v>464</v>
      </c>
      <c r="D22" s="9">
        <v>27.5</v>
      </c>
      <c r="E22" s="9" t="s">
        <v>309</v>
      </c>
      <c r="F22" s="20" t="s">
        <v>484</v>
      </c>
      <c r="G22" s="9" t="s">
        <v>310</v>
      </c>
      <c r="H22" s="9" t="s">
        <v>381</v>
      </c>
      <c r="I22" s="8" t="s">
        <v>382</v>
      </c>
      <c r="J22" s="21" t="s">
        <v>381</v>
      </c>
      <c r="K22" s="8" t="s">
        <v>382</v>
      </c>
      <c r="L22" s="8" t="s">
        <v>319</v>
      </c>
      <c r="M22" s="8" t="s">
        <v>314</v>
      </c>
      <c r="N22" s="8" t="s">
        <v>383</v>
      </c>
      <c r="O22" s="20" t="s">
        <v>484</v>
      </c>
      <c r="P22" s="8" t="s">
        <v>316</v>
      </c>
      <c r="T22" s="10"/>
    </row>
    <row r="23" spans="1:20" x14ac:dyDescent="0.25">
      <c r="A23" s="8">
        <v>10657</v>
      </c>
      <c r="B23" s="8">
        <v>10657</v>
      </c>
      <c r="C23" s="9" t="s">
        <v>468</v>
      </c>
      <c r="D23" s="9">
        <v>27.5</v>
      </c>
      <c r="E23" s="9" t="s">
        <v>309</v>
      </c>
      <c r="F23" s="20" t="s">
        <v>384</v>
      </c>
      <c r="G23" s="9" t="s">
        <v>310</v>
      </c>
      <c r="H23" s="9" t="s">
        <v>385</v>
      </c>
      <c r="I23" s="21" t="s">
        <v>375</v>
      </c>
      <c r="J23" s="21" t="s">
        <v>385</v>
      </c>
      <c r="K23" s="8" t="s">
        <v>375</v>
      </c>
      <c r="L23" s="8" t="s">
        <v>319</v>
      </c>
      <c r="M23" s="8" t="s">
        <v>314</v>
      </c>
      <c r="N23" s="8" t="s">
        <v>386</v>
      </c>
      <c r="O23" s="20" t="s">
        <v>384</v>
      </c>
      <c r="P23" s="8" t="s">
        <v>316</v>
      </c>
      <c r="T23" s="10"/>
    </row>
    <row r="24" spans="1:20" x14ac:dyDescent="0.25">
      <c r="A24" s="8">
        <v>10191</v>
      </c>
      <c r="B24" s="8">
        <v>10191</v>
      </c>
      <c r="C24" s="9" t="s">
        <v>468</v>
      </c>
      <c r="D24" s="9">
        <v>15</v>
      </c>
      <c r="E24" s="9" t="s">
        <v>309</v>
      </c>
      <c r="F24" s="20" t="s">
        <v>485</v>
      </c>
      <c r="G24" s="9" t="s">
        <v>310</v>
      </c>
      <c r="H24" s="9" t="s">
        <v>387</v>
      </c>
      <c r="I24" s="8" t="s">
        <v>388</v>
      </c>
      <c r="J24" s="21" t="s">
        <v>387</v>
      </c>
      <c r="K24" s="8" t="s">
        <v>388</v>
      </c>
      <c r="L24" s="8" t="s">
        <v>319</v>
      </c>
      <c r="M24" s="8" t="s">
        <v>314</v>
      </c>
      <c r="N24" s="8" t="s">
        <v>389</v>
      </c>
      <c r="O24" s="20" t="s">
        <v>485</v>
      </c>
      <c r="P24" s="8" t="s">
        <v>316</v>
      </c>
      <c r="T24" s="10"/>
    </row>
    <row r="25" spans="1:20" x14ac:dyDescent="0.25">
      <c r="A25" s="8">
        <v>10148</v>
      </c>
      <c r="B25" s="8">
        <v>10148</v>
      </c>
      <c r="C25" s="9" t="s">
        <v>464</v>
      </c>
      <c r="D25" s="9">
        <v>18</v>
      </c>
      <c r="E25" s="9" t="s">
        <v>309</v>
      </c>
      <c r="F25" s="20" t="s">
        <v>390</v>
      </c>
      <c r="G25" s="9" t="s">
        <v>310</v>
      </c>
      <c r="H25" s="9" t="s">
        <v>391</v>
      </c>
      <c r="I25" s="21" t="s">
        <v>392</v>
      </c>
      <c r="J25" s="21" t="s">
        <v>391</v>
      </c>
      <c r="K25" s="8" t="s">
        <v>392</v>
      </c>
      <c r="L25" s="8" t="s">
        <v>313</v>
      </c>
      <c r="M25" s="8" t="s">
        <v>314</v>
      </c>
      <c r="N25" s="8" t="s">
        <v>393</v>
      </c>
      <c r="O25" s="20" t="s">
        <v>390</v>
      </c>
      <c r="P25" s="8" t="s">
        <v>316</v>
      </c>
      <c r="T25" s="10"/>
    </row>
    <row r="26" spans="1:20" x14ac:dyDescent="0.25">
      <c r="A26" s="8">
        <v>9435</v>
      </c>
      <c r="B26" s="8">
        <v>9435</v>
      </c>
      <c r="C26" s="9" t="s">
        <v>486</v>
      </c>
      <c r="D26" s="9">
        <v>27.5</v>
      </c>
      <c r="E26" s="9" t="s">
        <v>309</v>
      </c>
      <c r="F26" s="20" t="s">
        <v>487</v>
      </c>
      <c r="G26" s="9" t="s">
        <v>310</v>
      </c>
      <c r="H26" s="9" t="s">
        <v>394</v>
      </c>
      <c r="I26" s="8" t="s">
        <v>395</v>
      </c>
      <c r="J26" s="21" t="s">
        <v>394</v>
      </c>
      <c r="K26" s="8" t="s">
        <v>395</v>
      </c>
      <c r="L26" s="8" t="s">
        <v>313</v>
      </c>
      <c r="M26" s="8" t="s">
        <v>314</v>
      </c>
      <c r="N26" s="8" t="s">
        <v>396</v>
      </c>
      <c r="O26" s="20" t="s">
        <v>487</v>
      </c>
      <c r="P26" s="8" t="s">
        <v>316</v>
      </c>
      <c r="T26" s="10"/>
    </row>
    <row r="27" spans="1:20" x14ac:dyDescent="0.25">
      <c r="A27" s="8">
        <v>8655</v>
      </c>
      <c r="B27" s="8">
        <v>8655</v>
      </c>
      <c r="C27" s="9" t="s">
        <v>468</v>
      </c>
      <c r="D27" s="9">
        <v>30</v>
      </c>
      <c r="E27" s="9" t="s">
        <v>309</v>
      </c>
      <c r="F27" s="20" t="s">
        <v>397</v>
      </c>
      <c r="G27" s="9" t="s">
        <v>310</v>
      </c>
      <c r="H27" s="9" t="s">
        <v>398</v>
      </c>
      <c r="I27" s="21" t="s">
        <v>399</v>
      </c>
      <c r="J27" s="21" t="s">
        <v>398</v>
      </c>
      <c r="K27" s="8" t="s">
        <v>399</v>
      </c>
      <c r="L27" s="8" t="s">
        <v>319</v>
      </c>
      <c r="M27" s="8" t="s">
        <v>314</v>
      </c>
      <c r="N27" s="8" t="s">
        <v>400</v>
      </c>
      <c r="O27" s="20" t="s">
        <v>397</v>
      </c>
      <c r="P27" s="8" t="s">
        <v>316</v>
      </c>
      <c r="T27" s="10"/>
    </row>
    <row r="28" spans="1:20" x14ac:dyDescent="0.25">
      <c r="A28" s="8">
        <v>8471</v>
      </c>
      <c r="B28" s="8">
        <v>8471</v>
      </c>
      <c r="C28" s="9" t="s">
        <v>468</v>
      </c>
      <c r="D28" s="9">
        <v>27.5</v>
      </c>
      <c r="E28" s="9" t="s">
        <v>309</v>
      </c>
      <c r="F28" s="20" t="s">
        <v>401</v>
      </c>
      <c r="G28" s="9" t="s">
        <v>310</v>
      </c>
      <c r="H28" s="9" t="s">
        <v>402</v>
      </c>
      <c r="I28" s="21" t="s">
        <v>403</v>
      </c>
      <c r="J28" s="21" t="s">
        <v>402</v>
      </c>
      <c r="K28" s="8" t="s">
        <v>403</v>
      </c>
      <c r="L28" s="8" t="s">
        <v>319</v>
      </c>
      <c r="M28" s="8" t="s">
        <v>314</v>
      </c>
      <c r="N28" s="8" t="s">
        <v>404</v>
      </c>
      <c r="O28" s="20" t="s">
        <v>401</v>
      </c>
      <c r="P28" s="8" t="s">
        <v>316</v>
      </c>
      <c r="T28" s="10"/>
    </row>
    <row r="29" spans="1:20" x14ac:dyDescent="0.25">
      <c r="A29" s="8">
        <v>8438</v>
      </c>
      <c r="B29" s="8">
        <v>8438</v>
      </c>
      <c r="C29" s="9" t="s">
        <v>467</v>
      </c>
      <c r="D29" s="9">
        <v>27.5</v>
      </c>
      <c r="E29" s="9" t="s">
        <v>309</v>
      </c>
      <c r="F29" s="20" t="s">
        <v>405</v>
      </c>
      <c r="G29" s="9" t="s">
        <v>310</v>
      </c>
      <c r="H29" s="9" t="s">
        <v>406</v>
      </c>
      <c r="I29" s="21" t="s">
        <v>407</v>
      </c>
      <c r="J29" s="21" t="s">
        <v>406</v>
      </c>
      <c r="K29" s="8" t="s">
        <v>407</v>
      </c>
      <c r="L29" s="8" t="s">
        <v>313</v>
      </c>
      <c r="M29" s="8" t="s">
        <v>314</v>
      </c>
      <c r="N29" s="8" t="s">
        <v>408</v>
      </c>
      <c r="O29" s="20" t="s">
        <v>405</v>
      </c>
      <c r="P29" s="8" t="s">
        <v>316</v>
      </c>
      <c r="T29" s="10"/>
    </row>
    <row r="30" spans="1:20" x14ac:dyDescent="0.25">
      <c r="A30" s="8" t="s">
        <v>409</v>
      </c>
      <c r="B30" s="8" t="s">
        <v>409</v>
      </c>
      <c r="C30" s="9" t="s">
        <v>486</v>
      </c>
      <c r="D30" s="9">
        <v>30</v>
      </c>
      <c r="E30" s="9" t="s">
        <v>309</v>
      </c>
      <c r="F30" s="20" t="s">
        <v>488</v>
      </c>
      <c r="G30" s="9" t="s">
        <v>310</v>
      </c>
      <c r="H30" s="9" t="s">
        <v>410</v>
      </c>
      <c r="I30" s="8" t="s">
        <v>411</v>
      </c>
      <c r="J30" s="21" t="s">
        <v>410</v>
      </c>
      <c r="K30" s="8" t="s">
        <v>411</v>
      </c>
      <c r="L30" s="8" t="s">
        <v>313</v>
      </c>
      <c r="M30" s="8" t="s">
        <v>314</v>
      </c>
      <c r="N30" s="8" t="s">
        <v>412</v>
      </c>
      <c r="O30" s="20" t="s">
        <v>488</v>
      </c>
      <c r="P30" s="8" t="s">
        <v>316</v>
      </c>
      <c r="T30" s="10"/>
    </row>
    <row r="31" spans="1:20" x14ac:dyDescent="0.25">
      <c r="A31" s="8" t="s">
        <v>413</v>
      </c>
      <c r="B31" s="8" t="s">
        <v>413</v>
      </c>
      <c r="C31" s="9" t="s">
        <v>489</v>
      </c>
      <c r="D31" s="9">
        <v>30</v>
      </c>
      <c r="E31" s="9" t="s">
        <v>309</v>
      </c>
      <c r="F31" s="20" t="s">
        <v>490</v>
      </c>
      <c r="G31" s="9" t="s">
        <v>310</v>
      </c>
      <c r="H31" s="9" t="s">
        <v>414</v>
      </c>
      <c r="I31" s="8" t="s">
        <v>415</v>
      </c>
      <c r="J31" s="21" t="s">
        <v>414</v>
      </c>
      <c r="K31" s="8" t="s">
        <v>415</v>
      </c>
      <c r="L31" s="8" t="s">
        <v>313</v>
      </c>
      <c r="M31" s="8" t="s">
        <v>314</v>
      </c>
      <c r="N31" s="8" t="s">
        <v>416</v>
      </c>
      <c r="O31" s="20" t="s">
        <v>490</v>
      </c>
      <c r="P31" s="8" t="s">
        <v>316</v>
      </c>
      <c r="T31" s="10"/>
    </row>
    <row r="32" spans="1:20" x14ac:dyDescent="0.25">
      <c r="A32" s="8" t="s">
        <v>417</v>
      </c>
      <c r="B32" s="8" t="s">
        <v>417</v>
      </c>
      <c r="C32" s="9" t="s">
        <v>418</v>
      </c>
      <c r="D32" s="9">
        <v>0</v>
      </c>
      <c r="E32" s="9" t="s">
        <v>309</v>
      </c>
      <c r="F32" s="20" t="s">
        <v>419</v>
      </c>
      <c r="G32" s="9" t="s">
        <v>310</v>
      </c>
      <c r="H32" s="9" t="s">
        <v>420</v>
      </c>
      <c r="I32" s="21" t="s">
        <v>421</v>
      </c>
      <c r="J32" s="21" t="s">
        <v>420</v>
      </c>
      <c r="K32" s="8" t="s">
        <v>421</v>
      </c>
      <c r="L32" s="8" t="s">
        <v>313</v>
      </c>
      <c r="M32" s="8" t="s">
        <v>314</v>
      </c>
      <c r="N32" s="8" t="s">
        <v>422</v>
      </c>
      <c r="O32" s="20" t="s">
        <v>419</v>
      </c>
      <c r="P32" s="8" t="s">
        <v>316</v>
      </c>
      <c r="T32" s="10"/>
    </row>
    <row r="33" spans="1:20" x14ac:dyDescent="0.25">
      <c r="A33" s="8" t="s">
        <v>423</v>
      </c>
      <c r="B33" s="8" t="s">
        <v>423</v>
      </c>
      <c r="C33" s="9" t="s">
        <v>418</v>
      </c>
      <c r="D33" s="9">
        <v>0</v>
      </c>
      <c r="E33" s="9" t="s">
        <v>309</v>
      </c>
      <c r="F33" s="20" t="s">
        <v>491</v>
      </c>
      <c r="G33" s="9" t="s">
        <v>310</v>
      </c>
      <c r="H33" s="9" t="s">
        <v>424</v>
      </c>
      <c r="I33" s="8" t="s">
        <v>425</v>
      </c>
      <c r="J33" s="21" t="s">
        <v>424</v>
      </c>
      <c r="K33" s="8" t="s">
        <v>425</v>
      </c>
      <c r="L33" s="8" t="s">
        <v>319</v>
      </c>
      <c r="M33" s="8" t="s">
        <v>314</v>
      </c>
      <c r="N33" s="8" t="s">
        <v>426</v>
      </c>
      <c r="O33" s="20" t="s">
        <v>491</v>
      </c>
      <c r="P33" s="8" t="s">
        <v>316</v>
      </c>
      <c r="T33" s="10"/>
    </row>
    <row r="34" spans="1:20" x14ac:dyDescent="0.25">
      <c r="A34" s="8" t="s">
        <v>427</v>
      </c>
      <c r="B34" s="8" t="s">
        <v>427</v>
      </c>
      <c r="C34" s="9" t="s">
        <v>418</v>
      </c>
      <c r="D34" s="9">
        <v>0</v>
      </c>
      <c r="E34" s="9" t="s">
        <v>309</v>
      </c>
      <c r="F34" s="20" t="s">
        <v>492</v>
      </c>
      <c r="G34" s="9" t="s">
        <v>310</v>
      </c>
      <c r="H34" s="9" t="s">
        <v>428</v>
      </c>
      <c r="I34" s="8" t="s">
        <v>356</v>
      </c>
      <c r="J34" s="21" t="s">
        <v>428</v>
      </c>
      <c r="K34" s="8" t="s">
        <v>356</v>
      </c>
      <c r="L34" s="8" t="s">
        <v>319</v>
      </c>
      <c r="M34" s="8" t="s">
        <v>314</v>
      </c>
      <c r="N34" s="8" t="s">
        <v>429</v>
      </c>
      <c r="O34" s="20" t="s">
        <v>492</v>
      </c>
      <c r="P34" s="8" t="s">
        <v>316</v>
      </c>
      <c r="T34" s="10"/>
    </row>
    <row r="35" spans="1:20" x14ac:dyDescent="0.25">
      <c r="A35" s="8" t="s">
        <v>430</v>
      </c>
      <c r="B35" s="8" t="s">
        <v>430</v>
      </c>
      <c r="C35" s="9" t="s">
        <v>418</v>
      </c>
      <c r="D35" s="9">
        <v>0</v>
      </c>
      <c r="E35" s="9" t="s">
        <v>309</v>
      </c>
      <c r="F35" s="20" t="s">
        <v>493</v>
      </c>
      <c r="G35" s="9" t="s">
        <v>310</v>
      </c>
      <c r="H35" s="9" t="s">
        <v>431</v>
      </c>
      <c r="I35" s="8" t="s">
        <v>318</v>
      </c>
      <c r="J35" s="21" t="s">
        <v>431</v>
      </c>
      <c r="K35" s="8" t="s">
        <v>318</v>
      </c>
      <c r="L35" s="8" t="s">
        <v>319</v>
      </c>
      <c r="M35" s="8" t="s">
        <v>314</v>
      </c>
      <c r="N35" s="8" t="s">
        <v>432</v>
      </c>
      <c r="O35" s="20" t="s">
        <v>493</v>
      </c>
      <c r="P35" s="8" t="s">
        <v>316</v>
      </c>
      <c r="T35" s="10"/>
    </row>
    <row r="36" spans="1:20" x14ac:dyDescent="0.25">
      <c r="A36" s="8" t="s">
        <v>433</v>
      </c>
      <c r="B36" s="8" t="s">
        <v>433</v>
      </c>
      <c r="C36" s="9" t="s">
        <v>418</v>
      </c>
      <c r="D36" s="9">
        <v>0</v>
      </c>
      <c r="E36" s="9" t="s">
        <v>309</v>
      </c>
      <c r="F36" s="20" t="s">
        <v>434</v>
      </c>
      <c r="G36" s="9" t="s">
        <v>310</v>
      </c>
      <c r="H36" s="9" t="s">
        <v>435</v>
      </c>
      <c r="I36" s="21" t="s">
        <v>436</v>
      </c>
      <c r="J36" s="21" t="s">
        <v>435</v>
      </c>
      <c r="K36" s="8" t="s">
        <v>436</v>
      </c>
      <c r="L36" s="8" t="s">
        <v>313</v>
      </c>
      <c r="M36" s="8" t="s">
        <v>314</v>
      </c>
      <c r="N36" s="8" t="s">
        <v>437</v>
      </c>
      <c r="O36" s="20" t="s">
        <v>434</v>
      </c>
      <c r="P36" s="8" t="s">
        <v>316</v>
      </c>
      <c r="T36" s="10"/>
    </row>
    <row r="37" spans="1:20" x14ac:dyDescent="0.25">
      <c r="A37" s="8" t="s">
        <v>438</v>
      </c>
      <c r="B37" s="8" t="s">
        <v>438</v>
      </c>
      <c r="C37" s="9" t="s">
        <v>418</v>
      </c>
      <c r="D37" s="9">
        <v>0</v>
      </c>
      <c r="E37" s="9" t="s">
        <v>309</v>
      </c>
      <c r="F37" s="20" t="s">
        <v>494</v>
      </c>
      <c r="G37" s="9" t="s">
        <v>310</v>
      </c>
      <c r="H37" s="9" t="s">
        <v>439</v>
      </c>
      <c r="I37" s="8" t="s">
        <v>440</v>
      </c>
      <c r="J37" s="21" t="s">
        <v>439</v>
      </c>
      <c r="K37" s="8" t="s">
        <v>440</v>
      </c>
      <c r="L37" s="8" t="s">
        <v>319</v>
      </c>
      <c r="M37" s="8" t="s">
        <v>314</v>
      </c>
      <c r="N37" s="8" t="s">
        <v>441</v>
      </c>
      <c r="O37" s="20" t="s">
        <v>494</v>
      </c>
      <c r="P37" s="8" t="s">
        <v>316</v>
      </c>
      <c r="T37" s="10"/>
    </row>
    <row r="38" spans="1:20" x14ac:dyDescent="0.25">
      <c r="A38" s="8" t="s">
        <v>442</v>
      </c>
      <c r="B38" s="8" t="s">
        <v>442</v>
      </c>
      <c r="C38" s="9" t="s">
        <v>418</v>
      </c>
      <c r="D38" s="9">
        <v>0</v>
      </c>
      <c r="E38" s="9" t="s">
        <v>309</v>
      </c>
      <c r="F38" s="20" t="s">
        <v>443</v>
      </c>
      <c r="G38" s="9" t="s">
        <v>310</v>
      </c>
      <c r="H38" s="9" t="s">
        <v>444</v>
      </c>
      <c r="I38" s="21" t="s">
        <v>445</v>
      </c>
      <c r="J38" s="21" t="s">
        <v>444</v>
      </c>
      <c r="K38" s="8" t="s">
        <v>445</v>
      </c>
      <c r="L38" s="8" t="s">
        <v>319</v>
      </c>
      <c r="M38" s="8" t="s">
        <v>314</v>
      </c>
      <c r="N38" s="8" t="s">
        <v>446</v>
      </c>
      <c r="O38" s="20" t="s">
        <v>443</v>
      </c>
      <c r="P38" s="8" t="s">
        <v>316</v>
      </c>
      <c r="T38" s="10"/>
    </row>
    <row r="39" spans="1:20" x14ac:dyDescent="0.25">
      <c r="A39" s="8" t="s">
        <v>447</v>
      </c>
      <c r="B39" s="8" t="s">
        <v>447</v>
      </c>
      <c r="C39" s="9" t="s">
        <v>418</v>
      </c>
      <c r="D39" s="9">
        <v>0</v>
      </c>
      <c r="E39" s="9" t="s">
        <v>309</v>
      </c>
      <c r="F39" s="20" t="s">
        <v>495</v>
      </c>
      <c r="G39" s="9" t="s">
        <v>310</v>
      </c>
      <c r="H39" s="9" t="s">
        <v>448</v>
      </c>
      <c r="I39" s="8" t="s">
        <v>366</v>
      </c>
      <c r="J39" s="21" t="s">
        <v>448</v>
      </c>
      <c r="K39" s="8" t="s">
        <v>366</v>
      </c>
      <c r="L39" s="8" t="s">
        <v>319</v>
      </c>
      <c r="M39" s="8" t="s">
        <v>314</v>
      </c>
      <c r="N39" s="8" t="s">
        <v>449</v>
      </c>
      <c r="O39" s="20" t="s">
        <v>495</v>
      </c>
      <c r="P39" s="8" t="s">
        <v>316</v>
      </c>
      <c r="T39" s="10"/>
    </row>
    <row r="40" spans="1:20" x14ac:dyDescent="0.25">
      <c r="A40" s="8" t="s">
        <v>450</v>
      </c>
      <c r="B40" s="8" t="s">
        <v>450</v>
      </c>
      <c r="C40" s="9" t="s">
        <v>418</v>
      </c>
      <c r="D40" s="9">
        <v>0</v>
      </c>
      <c r="E40" s="9" t="s">
        <v>309</v>
      </c>
      <c r="F40" s="20" t="s">
        <v>451</v>
      </c>
      <c r="G40" s="9" t="s">
        <v>310</v>
      </c>
      <c r="H40" s="9" t="s">
        <v>452</v>
      </c>
      <c r="I40" s="21" t="s">
        <v>453</v>
      </c>
      <c r="J40" s="21" t="s">
        <v>452</v>
      </c>
      <c r="K40" s="8" t="s">
        <v>453</v>
      </c>
      <c r="L40" s="8" t="s">
        <v>319</v>
      </c>
      <c r="M40" s="8" t="s">
        <v>314</v>
      </c>
      <c r="N40" s="8" t="s">
        <v>454</v>
      </c>
      <c r="O40" s="20" t="s">
        <v>451</v>
      </c>
      <c r="P40" s="8" t="s">
        <v>316</v>
      </c>
      <c r="T40" s="10"/>
    </row>
    <row r="41" spans="1:20" x14ac:dyDescent="0.25">
      <c r="A41" s="8" t="s">
        <v>455</v>
      </c>
      <c r="B41" s="8" t="s">
        <v>455</v>
      </c>
      <c r="C41" s="9" t="s">
        <v>418</v>
      </c>
      <c r="D41" s="9">
        <v>0</v>
      </c>
      <c r="E41" s="9" t="s">
        <v>309</v>
      </c>
      <c r="F41" s="20" t="s">
        <v>496</v>
      </c>
      <c r="G41" s="9" t="s">
        <v>310</v>
      </c>
      <c r="H41" s="9" t="s">
        <v>456</v>
      </c>
      <c r="I41" s="8" t="s">
        <v>457</v>
      </c>
      <c r="J41" s="21" t="s">
        <v>456</v>
      </c>
      <c r="K41" s="8" t="s">
        <v>457</v>
      </c>
      <c r="L41" s="8" t="s">
        <v>319</v>
      </c>
      <c r="M41" s="8" t="s">
        <v>314</v>
      </c>
      <c r="N41" s="8" t="s">
        <v>458</v>
      </c>
      <c r="O41" s="20" t="s">
        <v>496</v>
      </c>
      <c r="P41" s="8" t="s">
        <v>316</v>
      </c>
      <c r="T41" s="10"/>
    </row>
    <row r="42" spans="1:20" x14ac:dyDescent="0.25">
      <c r="A42" s="8" t="s">
        <v>459</v>
      </c>
      <c r="B42" s="8" t="s">
        <v>459</v>
      </c>
      <c r="C42" s="9" t="s">
        <v>418</v>
      </c>
      <c r="D42" s="9">
        <v>0</v>
      </c>
      <c r="E42" s="9" t="s">
        <v>309</v>
      </c>
      <c r="F42" s="20" t="s">
        <v>460</v>
      </c>
      <c r="G42" s="9" t="s">
        <v>310</v>
      </c>
      <c r="H42" s="9" t="s">
        <v>461</v>
      </c>
      <c r="I42" s="21" t="s">
        <v>462</v>
      </c>
      <c r="J42" s="21" t="s">
        <v>461</v>
      </c>
      <c r="K42" s="8" t="s">
        <v>462</v>
      </c>
      <c r="L42" s="8" t="s">
        <v>319</v>
      </c>
      <c r="M42" s="8" t="s">
        <v>314</v>
      </c>
      <c r="N42" s="8" t="s">
        <v>463</v>
      </c>
      <c r="O42" s="20" t="s">
        <v>460</v>
      </c>
      <c r="P42" s="8" t="s">
        <v>316</v>
      </c>
      <c r="T4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D7" workbookViewId="0">
      <selection activeCell="F22" sqref="F22"/>
    </sheetView>
  </sheetViews>
  <sheetFormatPr baseColWidth="10" defaultRowHeight="15" x14ac:dyDescent="0.25"/>
  <cols>
    <col min="1" max="1" width="29.140625" customWidth="1"/>
    <col min="2" max="2" width="16.7109375" customWidth="1"/>
    <col min="3" max="3" width="17" customWidth="1"/>
    <col min="4" max="4" width="21.42578125" customWidth="1"/>
    <col min="5" max="5" width="29.28515625" customWidth="1"/>
    <col min="6" max="6" width="31.5703125" customWidth="1"/>
    <col min="7" max="7" width="7.140625" customWidth="1"/>
    <col min="8" max="8" width="50.28515625" customWidth="1"/>
    <col min="9" max="9" width="6.42578125" customWidth="1"/>
    <col min="10" max="11" width="50.28515625" customWidth="1"/>
  </cols>
  <sheetData>
    <row r="1" spans="1:9" x14ac:dyDescent="0.25">
      <c r="A1" s="22" t="s">
        <v>498</v>
      </c>
      <c r="B1" s="22" t="s">
        <v>294</v>
      </c>
      <c r="C1" s="22" t="s">
        <v>300</v>
      </c>
      <c r="D1" s="22" t="s">
        <v>301</v>
      </c>
      <c r="E1" s="22" t="s">
        <v>499</v>
      </c>
      <c r="F1" s="25" t="s">
        <v>505</v>
      </c>
      <c r="G1" s="28" t="s">
        <v>507</v>
      </c>
      <c r="H1" s="25" t="s">
        <v>506</v>
      </c>
      <c r="I1" s="28" t="s">
        <v>507</v>
      </c>
    </row>
    <row r="2" spans="1:9" x14ac:dyDescent="0.25">
      <c r="A2" s="8" t="str">
        <f>SUBSTITUTE(SUBSTITUTE(SUBSTITUTE(UPPER(E2),"  ","")," ",""),"-","")</f>
        <v>SAMADIBOUCHRA</v>
      </c>
      <c r="B2" s="8">
        <f>Cplus_Formateur!B2</f>
        <v>14041</v>
      </c>
      <c r="C2" s="8" t="str">
        <f>Cplus_Formateur!H2</f>
        <v>SAMADI</v>
      </c>
      <c r="D2" s="8" t="str">
        <f>Cplus_Formateur!I2</f>
        <v>BOUCHRA</v>
      </c>
      <c r="E2" s="8" t="str">
        <f>CONCATENATE(C2," ",D2)</f>
        <v>SAMADI BOUCHRA</v>
      </c>
      <c r="I2">
        <f t="shared" ref="I2:I27" si="0">LEN(H2)</f>
        <v>0</v>
      </c>
    </row>
    <row r="3" spans="1:9" x14ac:dyDescent="0.25">
      <c r="A3" s="8" t="str">
        <f t="shared" ref="A3:A9" si="1">SUBSTITUTE(SUBSTITUTE(SUBSTITUTE(UPPER(E3),"  ","")," ",""),"-","")</f>
        <v>BOUYBANINANASS</v>
      </c>
      <c r="B3" s="8">
        <f>Cplus_Formateur!B3</f>
        <v>13716</v>
      </c>
      <c r="C3" s="8" t="str">
        <f>Cplus_Formateur!H3</f>
        <v>BOUYBANIN</v>
      </c>
      <c r="D3" s="8" t="str">
        <f>Cplus_Formateur!I3</f>
        <v>ANASS</v>
      </c>
      <c r="E3" s="8" t="str">
        <f t="shared" ref="E3:E42" si="2">CONCATENATE(C3," ",D3)</f>
        <v>BOUYBANIN ANASS</v>
      </c>
      <c r="I3">
        <f t="shared" si="0"/>
        <v>0</v>
      </c>
    </row>
    <row r="4" spans="1:9" x14ac:dyDescent="0.25">
      <c r="A4" s="8" t="str">
        <f t="shared" si="1"/>
        <v>ELMANSOURIOUSSAMA</v>
      </c>
      <c r="B4" s="8">
        <f>Cplus_Formateur!B4</f>
        <v>13714</v>
      </c>
      <c r="C4" s="8" t="str">
        <f>Cplus_Formateur!H4</f>
        <v>EL MANSOURI</v>
      </c>
      <c r="D4" s="8" t="str">
        <f>Cplus_Formateur!I4</f>
        <v>OUSSAMA</v>
      </c>
      <c r="E4" s="8" t="str">
        <f t="shared" si="2"/>
        <v>EL MANSOURI OUSSAMA</v>
      </c>
      <c r="I4">
        <f t="shared" si="0"/>
        <v>0</v>
      </c>
    </row>
    <row r="5" spans="1:9" x14ac:dyDescent="0.25">
      <c r="A5" s="8" t="str">
        <f t="shared" si="1"/>
        <v>ESSARRAJFOUAD</v>
      </c>
      <c r="B5" s="8">
        <f>Cplus_Formateur!B5</f>
        <v>13567</v>
      </c>
      <c r="C5" s="8" t="str">
        <f>Cplus_Formateur!H5</f>
        <v>ES-SARRAJ</v>
      </c>
      <c r="D5" s="8" t="str">
        <f>Cplus_Formateur!I5</f>
        <v>FOUAD</v>
      </c>
      <c r="E5" s="8" t="str">
        <f t="shared" si="2"/>
        <v>ES-SARRAJ FOUAD</v>
      </c>
      <c r="I5">
        <f t="shared" si="0"/>
        <v>0</v>
      </c>
    </row>
    <row r="6" spans="1:9" x14ac:dyDescent="0.25">
      <c r="A6" s="8" t="str">
        <f t="shared" si="1"/>
        <v>ELAKELBOUCHRA</v>
      </c>
      <c r="B6" s="8">
        <f>Cplus_Formateur!B6</f>
        <v>13566</v>
      </c>
      <c r="C6" s="8" t="str">
        <f>Cplus_Formateur!H6</f>
        <v>EL AKEL</v>
      </c>
      <c r="D6" s="8" t="str">
        <f>Cplus_Formateur!I6</f>
        <v>BOUCHRA</v>
      </c>
      <c r="E6" s="8" t="str">
        <f t="shared" si="2"/>
        <v>EL AKEL BOUCHRA</v>
      </c>
      <c r="I6">
        <f t="shared" si="0"/>
        <v>0</v>
      </c>
    </row>
    <row r="7" spans="1:9" s="27" customFormat="1" x14ac:dyDescent="0.25">
      <c r="A7" s="26" t="str">
        <f t="shared" si="1"/>
        <v>ELKHALOUIFERDAOUS</v>
      </c>
      <c r="B7" s="26">
        <f>Cplus_Formateur!B7</f>
        <v>13556</v>
      </c>
      <c r="C7" s="26" t="str">
        <f>Cplus_Formateur!H7</f>
        <v>EL KHALOUI</v>
      </c>
      <c r="D7" s="26" t="str">
        <f>Cplus_Formateur!I7</f>
        <v>FERDAOUS</v>
      </c>
      <c r="E7" s="26" t="str">
        <f t="shared" si="2"/>
        <v>EL KHALOUI FERDAOUS</v>
      </c>
      <c r="F7" s="27" t="s">
        <v>502</v>
      </c>
      <c r="G7" s="27">
        <f t="shared" ref="G7" si="3">LEN(F7)</f>
        <v>16</v>
      </c>
      <c r="H7" s="26" t="s">
        <v>508</v>
      </c>
      <c r="I7" s="27">
        <f t="shared" si="0"/>
        <v>17</v>
      </c>
    </row>
    <row r="8" spans="1:9" x14ac:dyDescent="0.25">
      <c r="A8" s="8" t="str">
        <f t="shared" si="1"/>
        <v>SANDIMERYEM</v>
      </c>
      <c r="B8" s="8">
        <f>Cplus_Formateur!B8</f>
        <v>13553</v>
      </c>
      <c r="C8" s="8" t="str">
        <f>Cplus_Formateur!H8</f>
        <v>SANDI</v>
      </c>
      <c r="D8" s="8" t="str">
        <f>Cplus_Formateur!I8</f>
        <v>MERYEM</v>
      </c>
      <c r="E8" s="8" t="str">
        <f t="shared" si="2"/>
        <v>SANDI MERYEM</v>
      </c>
      <c r="I8">
        <f t="shared" si="0"/>
        <v>0</v>
      </c>
    </row>
    <row r="9" spans="1:9" x14ac:dyDescent="0.25">
      <c r="A9" s="8" t="str">
        <f t="shared" si="1"/>
        <v>ELGHAILANIHICHAM</v>
      </c>
      <c r="B9" s="8">
        <f>Cplus_Formateur!B9</f>
        <v>13552</v>
      </c>
      <c r="C9" s="8" t="str">
        <f>Cplus_Formateur!H9</f>
        <v>EL GHAILANI</v>
      </c>
      <c r="D9" s="8" t="str">
        <f>Cplus_Formateur!I9</f>
        <v>HICHAM</v>
      </c>
      <c r="E9" s="8" t="str">
        <f t="shared" si="2"/>
        <v>EL GHAILANI HICHAM</v>
      </c>
      <c r="I9">
        <f t="shared" si="0"/>
        <v>0</v>
      </c>
    </row>
    <row r="10" spans="1:9" x14ac:dyDescent="0.25">
      <c r="A10" s="8" t="str">
        <f t="shared" ref="A10:A42" si="4">SUBSTITUTE(SUBSTITUTE(SUBSTITUTE(UPPER(E10),"  ","")," ",""),"-","")</f>
        <v>BADAABDERRAHIM</v>
      </c>
      <c r="B10" s="8">
        <f>Cplus_Formateur!B10</f>
        <v>13199</v>
      </c>
      <c r="C10" s="8" t="str">
        <f>Cplus_Formateur!H10</f>
        <v>BADA</v>
      </c>
      <c r="D10" s="8" t="str">
        <f>Cplus_Formateur!I10</f>
        <v>ABDERRAHIM</v>
      </c>
      <c r="E10" s="8" t="str">
        <f t="shared" si="2"/>
        <v>BADA ABDERRAHIM</v>
      </c>
      <c r="I10">
        <f t="shared" si="0"/>
        <v>0</v>
      </c>
    </row>
    <row r="11" spans="1:9" x14ac:dyDescent="0.25">
      <c r="A11" s="8" t="str">
        <f t="shared" si="4"/>
        <v>ZIANEASSIA</v>
      </c>
      <c r="B11" s="8">
        <f>Cplus_Formateur!B11</f>
        <v>13053</v>
      </c>
      <c r="C11" s="8" t="str">
        <f>Cplus_Formateur!H11</f>
        <v>ZIANE</v>
      </c>
      <c r="D11" s="8" t="str">
        <f>Cplus_Formateur!I11</f>
        <v>ASSIA</v>
      </c>
      <c r="E11" s="8" t="str">
        <f t="shared" si="2"/>
        <v>ZIANE ASSIA</v>
      </c>
      <c r="I11">
        <f t="shared" si="0"/>
        <v>0</v>
      </c>
    </row>
    <row r="12" spans="1:9" s="27" customFormat="1" x14ac:dyDescent="0.25">
      <c r="A12" s="26" t="str">
        <f t="shared" si="4"/>
        <v>ELOUAHABIMOUNIR</v>
      </c>
      <c r="B12" s="26">
        <f>Cplus_Formateur!B12</f>
        <v>11539</v>
      </c>
      <c r="C12" s="26" t="str">
        <f>Cplus_Formateur!H12</f>
        <v>EL OUAHABI</v>
      </c>
      <c r="D12" s="26" t="str">
        <f>Cplus_Formateur!I12</f>
        <v>MOUNIR</v>
      </c>
      <c r="E12" s="26" t="str">
        <f t="shared" si="2"/>
        <v>EL OUAHABI MOUNIR</v>
      </c>
      <c r="F12" s="27" t="s">
        <v>501</v>
      </c>
      <c r="G12" s="27">
        <f t="shared" ref="G12:G27" si="5">LEN(F12)</f>
        <v>14</v>
      </c>
      <c r="H12" s="27" t="str">
        <f>A12</f>
        <v>ELOUAHABIMOUNIR</v>
      </c>
      <c r="I12" s="27">
        <f t="shared" si="0"/>
        <v>15</v>
      </c>
    </row>
    <row r="13" spans="1:9" s="27" customFormat="1" x14ac:dyDescent="0.25">
      <c r="A13" s="26" t="str">
        <f t="shared" si="4"/>
        <v>GUEDDALIOTHMAN</v>
      </c>
      <c r="B13" s="26">
        <f>Cplus_Formateur!B13</f>
        <v>11533</v>
      </c>
      <c r="C13" s="26" t="str">
        <f>Cplus_Formateur!H13</f>
        <v>GUEDDALI</v>
      </c>
      <c r="D13" s="26" t="str">
        <f>Cplus_Formateur!I13</f>
        <v>OTHMAN</v>
      </c>
      <c r="E13" s="26" t="str">
        <f t="shared" si="2"/>
        <v>GUEDDALI OTHMAN</v>
      </c>
      <c r="F13" s="27" t="s">
        <v>503</v>
      </c>
      <c r="G13" s="27">
        <f t="shared" si="5"/>
        <v>16</v>
      </c>
      <c r="H13" s="27" t="s">
        <v>509</v>
      </c>
      <c r="I13" s="27">
        <f t="shared" si="0"/>
        <v>14</v>
      </c>
    </row>
    <row r="14" spans="1:9" x14ac:dyDescent="0.25">
      <c r="A14" s="8" t="str">
        <f t="shared" si="4"/>
        <v>ZOKRIABDELLAH</v>
      </c>
      <c r="B14" s="8">
        <f>Cplus_Formateur!B14</f>
        <v>11330</v>
      </c>
      <c r="C14" s="8" t="str">
        <f>Cplus_Formateur!H14</f>
        <v>ZOKRI</v>
      </c>
      <c r="D14" s="8" t="str">
        <f>Cplus_Formateur!I14</f>
        <v>ABDELLAH</v>
      </c>
      <c r="E14" s="8" t="str">
        <f t="shared" si="2"/>
        <v>ZOKRI ABDELLAH</v>
      </c>
      <c r="I14">
        <f t="shared" si="0"/>
        <v>0</v>
      </c>
    </row>
    <row r="15" spans="1:9" x14ac:dyDescent="0.25">
      <c r="A15" s="8" t="str">
        <f t="shared" si="4"/>
        <v>HAJJAJJIHANE</v>
      </c>
      <c r="B15" s="8">
        <f>Cplus_Formateur!B15</f>
        <v>11272</v>
      </c>
      <c r="C15" s="8" t="str">
        <f>Cplus_Formateur!H15</f>
        <v>HAJJAJ</v>
      </c>
      <c r="D15" s="8" t="str">
        <f>Cplus_Formateur!I15</f>
        <v>JIHANE</v>
      </c>
      <c r="E15" s="8" t="str">
        <f t="shared" si="2"/>
        <v>HAJJAJ JIHANE</v>
      </c>
      <c r="I15">
        <f t="shared" si="0"/>
        <v>0</v>
      </c>
    </row>
    <row r="16" spans="1:9" x14ac:dyDescent="0.25">
      <c r="A16" s="8" t="str">
        <f t="shared" si="4"/>
        <v>ELFAQUIHLOUBNA</v>
      </c>
      <c r="B16" s="8">
        <f>Cplus_Formateur!B16</f>
        <v>11223</v>
      </c>
      <c r="C16" s="8" t="str">
        <f>Cplus_Formateur!H16</f>
        <v>EL FAQUIH</v>
      </c>
      <c r="D16" s="8" t="str">
        <f>Cplus_Formateur!I16</f>
        <v>LOUBNA</v>
      </c>
      <c r="E16" s="8" t="str">
        <f t="shared" si="2"/>
        <v>EL FAQUIH LOUBNA</v>
      </c>
      <c r="I16">
        <f t="shared" si="0"/>
        <v>0</v>
      </c>
    </row>
    <row r="17" spans="1:9" x14ac:dyDescent="0.25">
      <c r="A17" s="8" t="str">
        <f t="shared" si="4"/>
        <v>AURAGHSAMIR</v>
      </c>
      <c r="B17" s="8">
        <f>Cplus_Formateur!B17</f>
        <v>11062</v>
      </c>
      <c r="C17" s="8" t="str">
        <f>Cplus_Formateur!H17</f>
        <v>AURAGH</v>
      </c>
      <c r="D17" s="8" t="str">
        <f>Cplus_Formateur!I17</f>
        <v>SAMIR</v>
      </c>
      <c r="E17" s="8" t="str">
        <f t="shared" si="2"/>
        <v>AURAGH SAMIR</v>
      </c>
      <c r="I17">
        <f t="shared" si="0"/>
        <v>0</v>
      </c>
    </row>
    <row r="18" spans="1:9" x14ac:dyDescent="0.25">
      <c r="A18" s="8" t="str">
        <f t="shared" si="4"/>
        <v>JMOULASAFAE</v>
      </c>
      <c r="B18" s="8">
        <f>Cplus_Formateur!B18</f>
        <v>10855</v>
      </c>
      <c r="C18" s="8" t="str">
        <f>Cplus_Formateur!H18</f>
        <v>JMOULA</v>
      </c>
      <c r="D18" s="8" t="str">
        <f>Cplus_Formateur!I18</f>
        <v>SAFAE</v>
      </c>
      <c r="E18" s="8" t="str">
        <f t="shared" si="2"/>
        <v>JMOULA SAFAE</v>
      </c>
      <c r="G18">
        <f t="shared" si="5"/>
        <v>0</v>
      </c>
      <c r="I18">
        <f t="shared" si="0"/>
        <v>0</v>
      </c>
    </row>
    <row r="19" spans="1:9" x14ac:dyDescent="0.25">
      <c r="A19" s="8" t="str">
        <f t="shared" si="4"/>
        <v>MOUMNISANAE</v>
      </c>
      <c r="B19" s="8">
        <f>Cplus_Formateur!B19</f>
        <v>10854</v>
      </c>
      <c r="C19" s="8" t="str">
        <f>Cplus_Formateur!H19</f>
        <v>MOUMNI</v>
      </c>
      <c r="D19" s="8" t="str">
        <f>Cplus_Formateur!I19</f>
        <v>SANAE</v>
      </c>
      <c r="E19" s="8" t="str">
        <f t="shared" si="2"/>
        <v>MOUMNI SANAE</v>
      </c>
      <c r="G19">
        <f t="shared" si="5"/>
        <v>0</v>
      </c>
      <c r="I19">
        <f t="shared" si="0"/>
        <v>0</v>
      </c>
    </row>
    <row r="20" spans="1:9" x14ac:dyDescent="0.25">
      <c r="A20" s="8" t="str">
        <f t="shared" si="4"/>
        <v>AZIZIYOUSSEF</v>
      </c>
      <c r="B20" s="8">
        <f>Cplus_Formateur!B20</f>
        <v>10849</v>
      </c>
      <c r="C20" s="8" t="str">
        <f>Cplus_Formateur!H20</f>
        <v>AZIZI</v>
      </c>
      <c r="D20" s="8" t="str">
        <f>Cplus_Formateur!I20</f>
        <v>YOUSSEF</v>
      </c>
      <c r="E20" s="8" t="str">
        <f t="shared" si="2"/>
        <v>AZIZI YOUSSEF</v>
      </c>
      <c r="G20">
        <f t="shared" si="5"/>
        <v>0</v>
      </c>
      <c r="I20">
        <f t="shared" si="0"/>
        <v>0</v>
      </c>
    </row>
    <row r="21" spans="1:9" x14ac:dyDescent="0.25">
      <c r="A21" s="8" t="str">
        <f t="shared" si="4"/>
        <v>AZEGGOUARMOHAMEDKARIM</v>
      </c>
      <c r="B21" s="8">
        <f>Cplus_Formateur!B21</f>
        <v>10777</v>
      </c>
      <c r="C21" s="8" t="str">
        <f>Cplus_Formateur!H21</f>
        <v>AZEGGOUAR</v>
      </c>
      <c r="D21" s="8" t="str">
        <f>Cplus_Formateur!I21</f>
        <v>MOHAMED KARIM</v>
      </c>
      <c r="E21" s="8" t="str">
        <f>CONCATENATE(C21," ",D21)</f>
        <v>AZEGGOUAR MOHAMED KARIM</v>
      </c>
      <c r="G21">
        <f t="shared" si="5"/>
        <v>0</v>
      </c>
      <c r="I21">
        <f t="shared" si="0"/>
        <v>0</v>
      </c>
    </row>
    <row r="22" spans="1:9" x14ac:dyDescent="0.25">
      <c r="A22" s="8" t="str">
        <f t="shared" si="4"/>
        <v>RHAZOUANIABDELALI</v>
      </c>
      <c r="B22" s="8">
        <f>Cplus_Formateur!B22</f>
        <v>10750</v>
      </c>
      <c r="C22" s="8" t="str">
        <f>Cplus_Formateur!H22</f>
        <v>RHAZOUANI</v>
      </c>
      <c r="D22" s="8" t="str">
        <f>Cplus_Formateur!I22</f>
        <v>ABDELALI</v>
      </c>
      <c r="E22" s="8" t="str">
        <f t="shared" si="2"/>
        <v>RHAZOUANI ABDELALI</v>
      </c>
      <c r="G22">
        <f t="shared" si="5"/>
        <v>0</v>
      </c>
      <c r="I22">
        <f t="shared" si="0"/>
        <v>0</v>
      </c>
    </row>
    <row r="23" spans="1:9" x14ac:dyDescent="0.25">
      <c r="A23" s="8" t="str">
        <f t="shared" si="4"/>
        <v>YAZIDIALAOUIYOUSSEF</v>
      </c>
      <c r="B23" s="8">
        <f>Cplus_Formateur!B23</f>
        <v>10657</v>
      </c>
      <c r="C23" s="8" t="str">
        <f>Cplus_Formateur!H23</f>
        <v>YAZIDI ALAOUI</v>
      </c>
      <c r="D23" s="8" t="str">
        <f>Cplus_Formateur!I23</f>
        <v>YOUSSEF</v>
      </c>
      <c r="E23" s="8" t="str">
        <f t="shared" si="2"/>
        <v>YAZIDI ALAOUI YOUSSEF</v>
      </c>
      <c r="G23">
        <f t="shared" si="5"/>
        <v>0</v>
      </c>
      <c r="H23" s="8"/>
      <c r="I23">
        <f t="shared" si="0"/>
        <v>0</v>
      </c>
    </row>
    <row r="24" spans="1:9" x14ac:dyDescent="0.25">
      <c r="A24" s="8" t="str">
        <f t="shared" si="4"/>
        <v>ALILOUSAAD</v>
      </c>
      <c r="B24" s="8">
        <f>Cplus_Formateur!B24</f>
        <v>10191</v>
      </c>
      <c r="C24" s="8" t="str">
        <f>Cplus_Formateur!H24</f>
        <v>ALILOU</v>
      </c>
      <c r="D24" s="8" t="str">
        <f>Cplus_Formateur!I24</f>
        <v>Saad</v>
      </c>
      <c r="E24" s="8" t="str">
        <f t="shared" si="2"/>
        <v>ALILOU Saad</v>
      </c>
      <c r="G24">
        <f t="shared" si="5"/>
        <v>0</v>
      </c>
      <c r="I24">
        <f t="shared" si="0"/>
        <v>0</v>
      </c>
    </row>
    <row r="25" spans="1:9" x14ac:dyDescent="0.25">
      <c r="A25" s="8" t="str">
        <f t="shared" si="4"/>
        <v>ELBEGGARMERIEM</v>
      </c>
      <c r="B25" s="8">
        <f>Cplus_Formateur!B25</f>
        <v>10148</v>
      </c>
      <c r="C25" s="8" t="str">
        <f>Cplus_Formateur!H25</f>
        <v>EL BEGGAR</v>
      </c>
      <c r="D25" s="8" t="str">
        <f>Cplus_Formateur!I25</f>
        <v>MERIEM</v>
      </c>
      <c r="E25" s="8" t="str">
        <f t="shared" si="2"/>
        <v>EL BEGGAR MERIEM</v>
      </c>
      <c r="G25">
        <f t="shared" si="5"/>
        <v>0</v>
      </c>
      <c r="I25">
        <f t="shared" si="0"/>
        <v>0</v>
      </c>
    </row>
    <row r="26" spans="1:9" x14ac:dyDescent="0.25">
      <c r="A26" s="8" t="str">
        <f t="shared" si="4"/>
        <v>RIADAMAL</v>
      </c>
      <c r="B26" s="8">
        <f>Cplus_Formateur!B26</f>
        <v>9435</v>
      </c>
      <c r="C26" s="8" t="str">
        <f>Cplus_Formateur!H26</f>
        <v>RIAD</v>
      </c>
      <c r="D26" s="8" t="str">
        <f>Cplus_Formateur!I26</f>
        <v>AMAL</v>
      </c>
      <c r="E26" s="8" t="str">
        <f t="shared" si="2"/>
        <v>RIAD AMAL</v>
      </c>
      <c r="G26">
        <f t="shared" si="5"/>
        <v>0</v>
      </c>
      <c r="I26">
        <f t="shared" si="0"/>
        <v>0</v>
      </c>
    </row>
    <row r="27" spans="1:9" x14ac:dyDescent="0.25">
      <c r="A27" s="8" t="str">
        <f t="shared" si="4"/>
        <v>HABIBCHORFAFARID</v>
      </c>
      <c r="B27" s="8">
        <f>Cplus_Formateur!B27</f>
        <v>8655</v>
      </c>
      <c r="C27" s="8" t="str">
        <f>Cplus_Formateur!H27</f>
        <v>HABIB CHORFA</v>
      </c>
      <c r="D27" s="8" t="str">
        <f>Cplus_Formateur!I27</f>
        <v>FARID</v>
      </c>
      <c r="E27" s="8" t="str">
        <f t="shared" si="2"/>
        <v>HABIB CHORFA FARID</v>
      </c>
      <c r="G27">
        <f t="shared" si="5"/>
        <v>0</v>
      </c>
      <c r="I27">
        <f t="shared" si="0"/>
        <v>0</v>
      </c>
    </row>
    <row r="28" spans="1:9" s="27" customFormat="1" x14ac:dyDescent="0.25">
      <c r="A28" s="26" t="str">
        <f t="shared" si="4"/>
        <v>ELMASOUDIABELOUAHAB</v>
      </c>
      <c r="B28" s="26">
        <f>Cplus_Formateur!B28</f>
        <v>8471</v>
      </c>
      <c r="C28" s="26" t="str">
        <f>Cplus_Formateur!H28</f>
        <v>EL MASOUDI</v>
      </c>
      <c r="D28" s="26" t="str">
        <f>Cplus_Formateur!I28</f>
        <v>ABELOUAHAB</v>
      </c>
      <c r="E28" s="26" t="str">
        <f t="shared" si="2"/>
        <v>EL MASOUDI ABELOUAHAB</v>
      </c>
      <c r="F28" s="27" t="s">
        <v>500</v>
      </c>
      <c r="G28">
        <f>LEN(F28)</f>
        <v>20</v>
      </c>
      <c r="H28" s="27" t="s">
        <v>504</v>
      </c>
      <c r="I28">
        <f>LEN(H28)</f>
        <v>19</v>
      </c>
    </row>
    <row r="29" spans="1:9" x14ac:dyDescent="0.25">
      <c r="A29" s="8" t="str">
        <f t="shared" si="4"/>
        <v>ELAFIFIRACHIDA</v>
      </c>
      <c r="B29" s="8">
        <f>Cplus_Formateur!B29</f>
        <v>8438</v>
      </c>
      <c r="C29" s="8" t="str">
        <f>Cplus_Formateur!H29</f>
        <v>EL AFIFI</v>
      </c>
      <c r="D29" s="8" t="str">
        <f>Cplus_Formateur!I29</f>
        <v>RACHIDA</v>
      </c>
      <c r="E29" s="8" t="str">
        <f t="shared" si="2"/>
        <v>EL AFIFI RACHIDA</v>
      </c>
    </row>
    <row r="30" spans="1:9" x14ac:dyDescent="0.25">
      <c r="A30" s="8" t="str">
        <f t="shared" si="4"/>
        <v>HARRAKLAILA</v>
      </c>
      <c r="B30" s="8" t="str">
        <f>Cplus_Formateur!B30</f>
        <v>Matricule_1</v>
      </c>
      <c r="C30" s="8" t="str">
        <f>Cplus_Formateur!H30</f>
        <v>HARRAK</v>
      </c>
      <c r="D30" s="8" t="str">
        <f>Cplus_Formateur!I30</f>
        <v>LAILA</v>
      </c>
      <c r="E30" s="8" t="str">
        <f t="shared" si="2"/>
        <v>HARRAK LAILA</v>
      </c>
    </row>
    <row r="31" spans="1:9" x14ac:dyDescent="0.25">
      <c r="A31" s="8" t="str">
        <f t="shared" si="4"/>
        <v>NASSERHASNAE</v>
      </c>
      <c r="B31" s="8" t="str">
        <f>Cplus_Formateur!B31</f>
        <v>Matricule_2</v>
      </c>
      <c r="C31" s="8" t="str">
        <f>Cplus_Formateur!H31</f>
        <v>NASSER</v>
      </c>
      <c r="D31" s="8" t="str">
        <f>Cplus_Formateur!I31</f>
        <v>HASNAE</v>
      </c>
      <c r="E31" s="8" t="str">
        <f t="shared" si="2"/>
        <v>NASSER HASNAE</v>
      </c>
    </row>
    <row r="32" spans="1:9" x14ac:dyDescent="0.25">
      <c r="A32" s="8" t="str">
        <f t="shared" si="4"/>
        <v>ELMIRRABIA</v>
      </c>
      <c r="B32" s="8" t="str">
        <f>Cplus_Formateur!B32</f>
        <v>Matricule_3</v>
      </c>
      <c r="C32" s="8" t="str">
        <f>Cplus_Formateur!H32</f>
        <v>EL MIR</v>
      </c>
      <c r="D32" s="8" t="str">
        <f>Cplus_Formateur!I32</f>
        <v>RABIA</v>
      </c>
      <c r="E32" s="8" t="str">
        <f t="shared" si="2"/>
        <v>EL MIR RABIA</v>
      </c>
    </row>
    <row r="33" spans="1:5" x14ac:dyDescent="0.25">
      <c r="A33" s="8" t="str">
        <f t="shared" si="4"/>
        <v>LASSIRIHCHAM</v>
      </c>
      <c r="B33" s="8" t="str">
        <f>Cplus_Formateur!B33</f>
        <v>Matricule_4</v>
      </c>
      <c r="C33" s="8" t="str">
        <f>Cplus_Formateur!H33</f>
        <v>LASSIRI</v>
      </c>
      <c r="D33" s="8" t="str">
        <f>Cplus_Formateur!I33</f>
        <v>HCHAM</v>
      </c>
      <c r="E33" s="8" t="str">
        <f t="shared" si="2"/>
        <v>LASSIRI HCHAM</v>
      </c>
    </row>
    <row r="34" spans="1:5" x14ac:dyDescent="0.25">
      <c r="A34" s="8" t="str">
        <f t="shared" si="4"/>
        <v>KHAIROUNIABDELLAH</v>
      </c>
      <c r="B34" s="8" t="str">
        <f>Cplus_Formateur!B34</f>
        <v>Matricule_5</v>
      </c>
      <c r="C34" s="8" t="str">
        <f>Cplus_Formateur!H34</f>
        <v>KHAIROUNI</v>
      </c>
      <c r="D34" s="8" t="str">
        <f>Cplus_Formateur!I34</f>
        <v>ABDELLAH</v>
      </c>
      <c r="E34" s="8" t="str">
        <f t="shared" si="2"/>
        <v>KHAIROUNI ABDELLAH</v>
      </c>
    </row>
    <row r="35" spans="1:5" x14ac:dyDescent="0.25">
      <c r="A35" s="8" t="str">
        <f t="shared" si="4"/>
        <v>OUTAIRANASS</v>
      </c>
      <c r="B35" s="8" t="str">
        <f>Cplus_Formateur!B35</f>
        <v>Matricule_6</v>
      </c>
      <c r="C35" s="8" t="str">
        <f>Cplus_Formateur!H35</f>
        <v>OUTAIR</v>
      </c>
      <c r="D35" s="8" t="str">
        <f>Cplus_Formateur!I35</f>
        <v>ANASS</v>
      </c>
      <c r="E35" s="8" t="str">
        <f t="shared" si="2"/>
        <v>OUTAIR ANASS</v>
      </c>
    </row>
    <row r="36" spans="1:5" x14ac:dyDescent="0.25">
      <c r="A36" s="8" t="str">
        <f t="shared" si="4"/>
        <v>ELGOUSHNIHAD</v>
      </c>
      <c r="B36" s="8" t="str">
        <f>Cplus_Formateur!B36</f>
        <v>Matricule_7</v>
      </c>
      <c r="C36" s="8" t="str">
        <f>Cplus_Formateur!H36</f>
        <v>EL GOUSH</v>
      </c>
      <c r="D36" s="8" t="str">
        <f>Cplus_Formateur!I36</f>
        <v>NIHAD</v>
      </c>
      <c r="E36" s="8" t="str">
        <f t="shared" si="2"/>
        <v>EL GOUSH NIHAD</v>
      </c>
    </row>
    <row r="37" spans="1:5" x14ac:dyDescent="0.25">
      <c r="A37" s="8" t="str">
        <f t="shared" si="4"/>
        <v>MAHBOUBAZIZ</v>
      </c>
      <c r="B37" s="8" t="str">
        <f>Cplus_Formateur!B37</f>
        <v>Matricule_8</v>
      </c>
      <c r="C37" s="8" t="str">
        <f>Cplus_Formateur!H37</f>
        <v>MAHBOUB</v>
      </c>
      <c r="D37" s="8" t="str">
        <f>Cplus_Formateur!I37</f>
        <v>AZIZ</v>
      </c>
      <c r="E37" s="8" t="str">
        <f t="shared" si="2"/>
        <v>MAHBOUB AZIZ</v>
      </c>
    </row>
    <row r="38" spans="1:5" x14ac:dyDescent="0.25">
      <c r="A38" s="8" t="str">
        <f t="shared" si="4"/>
        <v>MOUTISMOHAMEDLARBI</v>
      </c>
      <c r="B38" s="8" t="str">
        <f>Cplus_Formateur!B38</f>
        <v>Matricule_9</v>
      </c>
      <c r="C38" s="8" t="str">
        <f>Cplus_Formateur!H38</f>
        <v>MOUTIS</v>
      </c>
      <c r="D38" s="8" t="str">
        <f>Cplus_Formateur!I38</f>
        <v>MOHAMED LARBI</v>
      </c>
      <c r="E38" s="8" t="str">
        <f t="shared" si="2"/>
        <v>MOUTIS MOHAMED LARBI</v>
      </c>
    </row>
    <row r="39" spans="1:5" x14ac:dyDescent="0.25">
      <c r="A39" s="8" t="str">
        <f t="shared" si="4"/>
        <v>ALLACHSAMIR</v>
      </c>
      <c r="B39" s="8" t="str">
        <f>Cplus_Formateur!B39</f>
        <v>Matricule_10</v>
      </c>
      <c r="C39" s="8" t="str">
        <f>Cplus_Formateur!H39</f>
        <v>ALLACH</v>
      </c>
      <c r="D39" s="8" t="str">
        <f>Cplus_Formateur!I39</f>
        <v>SAMIR</v>
      </c>
      <c r="E39" s="8" t="str">
        <f t="shared" si="2"/>
        <v>ALLACH SAMIR</v>
      </c>
    </row>
    <row r="40" spans="1:5" x14ac:dyDescent="0.25">
      <c r="A40" s="8" t="str">
        <f t="shared" si="4"/>
        <v>MRABETJAMALEDINE</v>
      </c>
      <c r="B40" s="8" t="str">
        <f>Cplus_Formateur!B40</f>
        <v>Matricule_11</v>
      </c>
      <c r="C40" s="8" t="str">
        <f>Cplus_Formateur!H40</f>
        <v>MRABET</v>
      </c>
      <c r="D40" s="8" t="str">
        <f>Cplus_Formateur!I40</f>
        <v>JAMAL EDINE</v>
      </c>
      <c r="E40" s="8" t="str">
        <f t="shared" si="2"/>
        <v>MRABET JAMAL EDINE</v>
      </c>
    </row>
    <row r="41" spans="1:5" x14ac:dyDescent="0.25">
      <c r="A41" s="8" t="str">
        <f t="shared" si="4"/>
        <v>SAIDIAHMED</v>
      </c>
      <c r="B41" s="8" t="str">
        <f>Cplus_Formateur!B41</f>
        <v>Matricule_12</v>
      </c>
      <c r="C41" s="8" t="str">
        <f>Cplus_Formateur!H41</f>
        <v>SAIDI</v>
      </c>
      <c r="D41" s="8" t="str">
        <f>Cplus_Formateur!I41</f>
        <v>AHMED</v>
      </c>
      <c r="E41" s="8" t="str">
        <f t="shared" si="2"/>
        <v>SAIDI AHMED</v>
      </c>
    </row>
    <row r="42" spans="1:5" x14ac:dyDescent="0.25">
      <c r="A42" s="8" t="str">
        <f t="shared" si="4"/>
        <v>BENAHMEDMOHAMED</v>
      </c>
      <c r="B42" s="8" t="str">
        <f>Cplus_Formateur!B42</f>
        <v>Matricule_13</v>
      </c>
      <c r="C42" s="8" t="str">
        <f>Cplus_Formateur!H42</f>
        <v>BEN AHMED</v>
      </c>
      <c r="D42" s="8" t="str">
        <f>Cplus_Formateur!I42</f>
        <v>MOHAMED</v>
      </c>
      <c r="E42" s="8" t="str">
        <f t="shared" si="2"/>
        <v>BEN AHMED MOHAMED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9"/>
  <sheetViews>
    <sheetView workbookViewId="0">
      <selection activeCell="E15" sqref="E15"/>
    </sheetView>
  </sheetViews>
  <sheetFormatPr baseColWidth="10" defaultRowHeight="15" x14ac:dyDescent="0.25"/>
  <cols>
    <col min="1" max="3" width="13.140625" customWidth="1"/>
    <col min="4" max="4" width="14" customWidth="1"/>
    <col min="5" max="5" width="14.7109375" customWidth="1"/>
    <col min="6" max="6" width="13.85546875" customWidth="1"/>
    <col min="7" max="7" width="12.42578125" customWidth="1"/>
    <col min="8" max="8" width="31" customWidth="1"/>
    <col min="9" max="9" width="22.28515625" customWidth="1"/>
  </cols>
  <sheetData>
    <row r="1" spans="1:10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2.5</v>
      </c>
      <c r="H2" s="1" t="s">
        <v>22</v>
      </c>
      <c r="I2" s="1" t="s">
        <v>23</v>
      </c>
      <c r="J2" s="1" t="s">
        <v>24</v>
      </c>
    </row>
    <row r="3" spans="1:10" x14ac:dyDescent="0.25">
      <c r="A3" s="1" t="s">
        <v>25</v>
      </c>
      <c r="B3" s="1" t="s">
        <v>26</v>
      </c>
      <c r="C3" s="1" t="s">
        <v>27</v>
      </c>
      <c r="D3" s="1" t="s">
        <v>19</v>
      </c>
      <c r="E3" s="1" t="s">
        <v>28</v>
      </c>
      <c r="F3" s="1" t="s">
        <v>21</v>
      </c>
      <c r="G3" s="1">
        <v>2.5</v>
      </c>
      <c r="H3" s="1" t="s">
        <v>29</v>
      </c>
      <c r="I3" s="1" t="s">
        <v>23</v>
      </c>
      <c r="J3" s="1" t="s">
        <v>24</v>
      </c>
    </row>
    <row r="4" spans="1:10" x14ac:dyDescent="0.25">
      <c r="A4" s="1" t="s">
        <v>30</v>
      </c>
      <c r="B4" s="1" t="s">
        <v>31</v>
      </c>
      <c r="C4" s="1" t="s">
        <v>32</v>
      </c>
      <c r="D4" s="1" t="s">
        <v>19</v>
      </c>
      <c r="E4" s="1" t="s">
        <v>33</v>
      </c>
      <c r="F4" s="1" t="s">
        <v>21</v>
      </c>
      <c r="G4" s="1">
        <v>2.5</v>
      </c>
      <c r="H4" s="1" t="s">
        <v>34</v>
      </c>
      <c r="I4" s="1" t="s">
        <v>23</v>
      </c>
      <c r="J4" s="1" t="s">
        <v>24</v>
      </c>
    </row>
    <row r="5" spans="1:10" x14ac:dyDescent="0.25">
      <c r="A5" s="1" t="s">
        <v>4</v>
      </c>
      <c r="B5" s="1" t="s">
        <v>35</v>
      </c>
      <c r="C5" s="1" t="s">
        <v>36</v>
      </c>
      <c r="D5" s="1" t="s">
        <v>19</v>
      </c>
      <c r="E5" s="1" t="s">
        <v>37</v>
      </c>
      <c r="F5" s="1" t="s">
        <v>21</v>
      </c>
      <c r="G5" s="1">
        <v>2.5</v>
      </c>
      <c r="H5" s="1" t="s">
        <v>38</v>
      </c>
      <c r="I5" s="1" t="s">
        <v>23</v>
      </c>
      <c r="J5" s="1" t="s">
        <v>39</v>
      </c>
    </row>
    <row r="6" spans="1:10" x14ac:dyDescent="0.25">
      <c r="A6" s="1" t="s">
        <v>40</v>
      </c>
      <c r="B6" s="1" t="s">
        <v>41</v>
      </c>
      <c r="C6" s="1" t="s">
        <v>42</v>
      </c>
      <c r="D6" s="1" t="s">
        <v>19</v>
      </c>
      <c r="E6" s="1" t="s">
        <v>43</v>
      </c>
      <c r="F6" s="1" t="s">
        <v>21</v>
      </c>
      <c r="G6" s="1">
        <v>2.5</v>
      </c>
      <c r="H6" s="1" t="s">
        <v>44</v>
      </c>
      <c r="I6" s="1" t="s">
        <v>23</v>
      </c>
      <c r="J6" s="1" t="s">
        <v>24</v>
      </c>
    </row>
    <row r="7" spans="1:10" x14ac:dyDescent="0.25">
      <c r="A7" s="1" t="s">
        <v>45</v>
      </c>
      <c r="B7" s="1" t="s">
        <v>46</v>
      </c>
      <c r="C7" s="1" t="s">
        <v>47</v>
      </c>
      <c r="D7" s="1" t="s">
        <v>19</v>
      </c>
      <c r="E7" s="1" t="s">
        <v>33</v>
      </c>
      <c r="F7" s="1" t="s">
        <v>21</v>
      </c>
      <c r="G7" s="1">
        <v>2.5</v>
      </c>
      <c r="H7" s="1" t="s">
        <v>48</v>
      </c>
      <c r="I7" s="1" t="s">
        <v>23</v>
      </c>
      <c r="J7" s="1" t="s">
        <v>24</v>
      </c>
    </row>
    <row r="8" spans="1:10" x14ac:dyDescent="0.25">
      <c r="A8" s="1" t="s">
        <v>49</v>
      </c>
      <c r="B8" s="1" t="s">
        <v>50</v>
      </c>
      <c r="C8" s="1" t="s">
        <v>51</v>
      </c>
      <c r="D8" s="1" t="s">
        <v>19</v>
      </c>
      <c r="E8" s="1" t="s">
        <v>52</v>
      </c>
      <c r="F8" s="1" t="s">
        <v>21</v>
      </c>
      <c r="G8" s="1">
        <v>2.5</v>
      </c>
      <c r="H8" s="1" t="s">
        <v>53</v>
      </c>
      <c r="I8" s="1" t="s">
        <v>23</v>
      </c>
      <c r="J8" s="1" t="s">
        <v>24</v>
      </c>
    </row>
    <row r="9" spans="1:10" x14ac:dyDescent="0.25">
      <c r="A9" s="1" t="s">
        <v>54</v>
      </c>
      <c r="B9" s="1" t="s">
        <v>55</v>
      </c>
      <c r="C9" s="1" t="s">
        <v>56</v>
      </c>
      <c r="D9" s="1" t="s">
        <v>19</v>
      </c>
      <c r="E9" s="1" t="s">
        <v>57</v>
      </c>
      <c r="F9" s="1" t="s">
        <v>21</v>
      </c>
      <c r="G9" s="1">
        <v>2.5</v>
      </c>
      <c r="H9" s="1" t="s">
        <v>58</v>
      </c>
      <c r="I9" s="1" t="s">
        <v>23</v>
      </c>
      <c r="J9" s="1" t="s">
        <v>24</v>
      </c>
    </row>
    <row r="10" spans="1:10" x14ac:dyDescent="0.25">
      <c r="A10" s="1" t="s">
        <v>59</v>
      </c>
      <c r="B10" s="1" t="s">
        <v>60</v>
      </c>
      <c r="C10" s="1" t="s">
        <v>61</v>
      </c>
      <c r="D10" s="1" t="s">
        <v>19</v>
      </c>
      <c r="E10" s="1" t="s">
        <v>62</v>
      </c>
      <c r="F10" s="1" t="s">
        <v>21</v>
      </c>
      <c r="G10" s="1">
        <v>2.5</v>
      </c>
      <c r="H10" s="1" t="s">
        <v>63</v>
      </c>
      <c r="I10" s="1" t="s">
        <v>23</v>
      </c>
      <c r="J10" s="1" t="s">
        <v>24</v>
      </c>
    </row>
    <row r="11" spans="1:10" x14ac:dyDescent="0.25">
      <c r="A11" s="1" t="s">
        <v>64</v>
      </c>
      <c r="B11" s="1" t="s">
        <v>65</v>
      </c>
      <c r="C11" s="1" t="s">
        <v>66</v>
      </c>
      <c r="D11" s="1" t="s">
        <v>19</v>
      </c>
      <c r="E11" s="1" t="s">
        <v>37</v>
      </c>
      <c r="F11" s="1" t="s">
        <v>21</v>
      </c>
      <c r="G11" s="1">
        <v>2.5</v>
      </c>
      <c r="H11" s="1" t="s">
        <v>67</v>
      </c>
      <c r="I11" s="1" t="s">
        <v>23</v>
      </c>
      <c r="J11" s="1" t="s">
        <v>39</v>
      </c>
    </row>
    <row r="12" spans="1:10" x14ac:dyDescent="0.25">
      <c r="A12" s="1" t="s">
        <v>68</v>
      </c>
      <c r="B12" s="1" t="s">
        <v>69</v>
      </c>
      <c r="C12" s="1" t="s">
        <v>70</v>
      </c>
      <c r="D12" s="1" t="s">
        <v>19</v>
      </c>
      <c r="E12" s="1" t="s">
        <v>71</v>
      </c>
      <c r="F12" s="1" t="s">
        <v>21</v>
      </c>
      <c r="G12" s="1">
        <v>2.5</v>
      </c>
      <c r="H12" s="1" t="s">
        <v>72</v>
      </c>
      <c r="I12" s="1" t="s">
        <v>23</v>
      </c>
      <c r="J12" s="1" t="s">
        <v>24</v>
      </c>
    </row>
    <row r="13" spans="1:10" x14ac:dyDescent="0.25">
      <c r="A13" s="1" t="s">
        <v>73</v>
      </c>
      <c r="B13" s="1" t="s">
        <v>74</v>
      </c>
      <c r="C13" s="1" t="s">
        <v>75</v>
      </c>
      <c r="D13" s="1" t="s">
        <v>19</v>
      </c>
      <c r="E13" s="1" t="s">
        <v>76</v>
      </c>
      <c r="F13" s="1" t="s">
        <v>21</v>
      </c>
      <c r="G13" s="1">
        <v>2.5</v>
      </c>
      <c r="H13" s="1" t="s">
        <v>77</v>
      </c>
      <c r="I13" s="1" t="s">
        <v>23</v>
      </c>
      <c r="J13" s="1" t="s">
        <v>24</v>
      </c>
    </row>
    <row r="14" spans="1:10" x14ac:dyDescent="0.25">
      <c r="A14" s="2" t="s">
        <v>78</v>
      </c>
      <c r="B14" s="3" t="s">
        <v>79</v>
      </c>
      <c r="C14" s="4" t="s">
        <v>80</v>
      </c>
      <c r="D14" s="3" t="s">
        <v>19</v>
      </c>
      <c r="E14" s="3" t="s">
        <v>71</v>
      </c>
      <c r="F14" s="5" t="s">
        <v>21</v>
      </c>
      <c r="G14" s="5">
        <v>2.5</v>
      </c>
      <c r="H14" s="4" t="s">
        <v>81</v>
      </c>
      <c r="I14" s="3" t="s">
        <v>23</v>
      </c>
      <c r="J14" s="3" t="s">
        <v>24</v>
      </c>
    </row>
    <row r="15" spans="1:10" x14ac:dyDescent="0.25">
      <c r="A15" s="2" t="s">
        <v>82</v>
      </c>
      <c r="B15" s="3" t="s">
        <v>83</v>
      </c>
      <c r="C15" s="4" t="s">
        <v>84</v>
      </c>
      <c r="D15" s="3" t="s">
        <v>19</v>
      </c>
      <c r="E15" s="3" t="s">
        <v>85</v>
      </c>
      <c r="F15" s="5" t="s">
        <v>21</v>
      </c>
      <c r="G15" s="5">
        <v>2.5</v>
      </c>
      <c r="H15" s="4" t="s">
        <v>86</v>
      </c>
      <c r="I15" s="3" t="s">
        <v>23</v>
      </c>
      <c r="J15" s="3" t="s">
        <v>24</v>
      </c>
    </row>
    <row r="16" spans="1:10" x14ac:dyDescent="0.25">
      <c r="A16" s="2" t="s">
        <v>87</v>
      </c>
      <c r="B16" s="3" t="s">
        <v>88</v>
      </c>
      <c r="C16" s="4" t="s">
        <v>89</v>
      </c>
      <c r="D16" s="3" t="s">
        <v>19</v>
      </c>
      <c r="E16" s="3" t="s">
        <v>57</v>
      </c>
      <c r="F16" s="5" t="s">
        <v>21</v>
      </c>
      <c r="G16" s="5">
        <v>2.5</v>
      </c>
      <c r="H16" s="4" t="s">
        <v>90</v>
      </c>
      <c r="I16" s="3" t="s">
        <v>23</v>
      </c>
      <c r="J16" s="3" t="s">
        <v>24</v>
      </c>
    </row>
    <row r="17" spans="1:10" x14ac:dyDescent="0.25">
      <c r="A17" s="1" t="s">
        <v>16</v>
      </c>
      <c r="B17" s="1" t="s">
        <v>91</v>
      </c>
      <c r="C17" s="1" t="s">
        <v>18</v>
      </c>
      <c r="D17" s="1" t="s">
        <v>92</v>
      </c>
      <c r="E17" s="1" t="s">
        <v>93</v>
      </c>
      <c r="F17" s="1" t="s">
        <v>21</v>
      </c>
      <c r="G17" s="1">
        <v>2.5</v>
      </c>
      <c r="H17" s="1" t="s">
        <v>22</v>
      </c>
      <c r="I17" s="1" t="s">
        <v>94</v>
      </c>
      <c r="J17" s="1" t="s">
        <v>24</v>
      </c>
    </row>
    <row r="18" spans="1:10" x14ac:dyDescent="0.25">
      <c r="A18" s="1" t="s">
        <v>68</v>
      </c>
      <c r="B18" s="1" t="s">
        <v>17</v>
      </c>
      <c r="C18" s="1" t="s">
        <v>70</v>
      </c>
      <c r="D18" s="1" t="s">
        <v>92</v>
      </c>
      <c r="E18" s="1" t="s">
        <v>93</v>
      </c>
      <c r="F18" s="1" t="s">
        <v>21</v>
      </c>
      <c r="G18" s="1">
        <v>2.5</v>
      </c>
      <c r="H18" s="1" t="s">
        <v>72</v>
      </c>
      <c r="I18" s="1" t="s">
        <v>94</v>
      </c>
      <c r="J18" s="1" t="s">
        <v>24</v>
      </c>
    </row>
    <row r="19" spans="1:10" x14ac:dyDescent="0.25">
      <c r="A19" s="1" t="s">
        <v>4</v>
      </c>
      <c r="B19" s="1" t="s">
        <v>35</v>
      </c>
      <c r="C19" s="1" t="s">
        <v>36</v>
      </c>
      <c r="D19" s="1" t="s">
        <v>92</v>
      </c>
      <c r="E19" s="1" t="s">
        <v>37</v>
      </c>
      <c r="F19" s="1" t="s">
        <v>21</v>
      </c>
      <c r="G19" s="1">
        <v>2.5</v>
      </c>
      <c r="H19" s="1" t="s">
        <v>38</v>
      </c>
      <c r="I19" s="1" t="s">
        <v>94</v>
      </c>
      <c r="J19" s="1" t="s">
        <v>39</v>
      </c>
    </row>
    <row r="20" spans="1:10" x14ac:dyDescent="0.25">
      <c r="A20" s="1" t="s">
        <v>30</v>
      </c>
      <c r="B20" s="1" t="s">
        <v>95</v>
      </c>
      <c r="C20" s="1" t="s">
        <v>32</v>
      </c>
      <c r="D20" s="1" t="s">
        <v>92</v>
      </c>
      <c r="E20" s="1" t="s">
        <v>33</v>
      </c>
      <c r="F20" s="1" t="s">
        <v>21</v>
      </c>
      <c r="G20" s="1">
        <v>2.5</v>
      </c>
      <c r="H20" s="1" t="s">
        <v>34</v>
      </c>
      <c r="I20" s="1" t="s">
        <v>94</v>
      </c>
      <c r="J20" s="1" t="s">
        <v>24</v>
      </c>
    </row>
    <row r="21" spans="1:10" x14ac:dyDescent="0.25">
      <c r="A21" s="1" t="s">
        <v>45</v>
      </c>
      <c r="B21" s="1" t="s">
        <v>41</v>
      </c>
      <c r="C21" s="1" t="s">
        <v>47</v>
      </c>
      <c r="D21" s="1" t="s">
        <v>92</v>
      </c>
      <c r="E21" s="1" t="s">
        <v>33</v>
      </c>
      <c r="F21" s="1" t="s">
        <v>21</v>
      </c>
      <c r="G21" s="1">
        <v>2.5</v>
      </c>
      <c r="H21" s="1" t="s">
        <v>48</v>
      </c>
      <c r="I21" s="1" t="s">
        <v>94</v>
      </c>
      <c r="J21" s="1" t="s">
        <v>24</v>
      </c>
    </row>
    <row r="22" spans="1:10" x14ac:dyDescent="0.25">
      <c r="A22" s="1" t="s">
        <v>40</v>
      </c>
      <c r="B22" s="1" t="s">
        <v>46</v>
      </c>
      <c r="C22" s="1" t="s">
        <v>42</v>
      </c>
      <c r="D22" s="1" t="s">
        <v>92</v>
      </c>
      <c r="E22" s="1" t="s">
        <v>43</v>
      </c>
      <c r="F22" s="1" t="s">
        <v>21</v>
      </c>
      <c r="G22" s="1">
        <v>2.5</v>
      </c>
      <c r="H22" s="1" t="s">
        <v>44</v>
      </c>
      <c r="I22" s="1" t="s">
        <v>94</v>
      </c>
      <c r="J22" s="1" t="s">
        <v>24</v>
      </c>
    </row>
    <row r="23" spans="1:10" x14ac:dyDescent="0.25">
      <c r="A23" s="1" t="s">
        <v>54</v>
      </c>
      <c r="B23" s="1" t="s">
        <v>60</v>
      </c>
      <c r="C23" s="1" t="s">
        <v>56</v>
      </c>
      <c r="D23" s="1" t="s">
        <v>92</v>
      </c>
      <c r="E23" s="1" t="s">
        <v>57</v>
      </c>
      <c r="F23" s="1" t="s">
        <v>21</v>
      </c>
      <c r="G23" s="1">
        <v>2.5</v>
      </c>
      <c r="H23" s="1" t="s">
        <v>58</v>
      </c>
      <c r="I23" s="1" t="s">
        <v>94</v>
      </c>
      <c r="J23" s="1" t="s">
        <v>24</v>
      </c>
    </row>
    <row r="24" spans="1:10" x14ac:dyDescent="0.25">
      <c r="A24" s="1" t="s">
        <v>73</v>
      </c>
      <c r="B24" s="1" t="s">
        <v>96</v>
      </c>
      <c r="C24" s="1" t="s">
        <v>75</v>
      </c>
      <c r="D24" s="1" t="s">
        <v>92</v>
      </c>
      <c r="E24" s="1" t="s">
        <v>97</v>
      </c>
      <c r="F24" s="1" t="s">
        <v>21</v>
      </c>
      <c r="G24" s="1">
        <v>2.5</v>
      </c>
      <c r="H24" s="1" t="s">
        <v>77</v>
      </c>
      <c r="I24" s="1" t="s">
        <v>94</v>
      </c>
      <c r="J24" s="1" t="s">
        <v>24</v>
      </c>
    </row>
    <row r="25" spans="1:10" x14ac:dyDescent="0.25">
      <c r="A25" s="1" t="s">
        <v>64</v>
      </c>
      <c r="B25" s="1" t="s">
        <v>65</v>
      </c>
      <c r="C25" s="1" t="s">
        <v>66</v>
      </c>
      <c r="D25" s="1" t="s">
        <v>92</v>
      </c>
      <c r="E25" s="1" t="s">
        <v>37</v>
      </c>
      <c r="F25" s="1" t="s">
        <v>21</v>
      </c>
      <c r="G25" s="1">
        <v>2.5</v>
      </c>
      <c r="H25" s="1" t="s">
        <v>67</v>
      </c>
      <c r="I25" s="1" t="s">
        <v>94</v>
      </c>
      <c r="J25" s="1" t="s">
        <v>39</v>
      </c>
    </row>
    <row r="26" spans="1:10" x14ac:dyDescent="0.25">
      <c r="A26" s="1" t="s">
        <v>49</v>
      </c>
      <c r="B26" s="1" t="s">
        <v>98</v>
      </c>
      <c r="C26" s="1" t="s">
        <v>51</v>
      </c>
      <c r="D26" s="1" t="s">
        <v>92</v>
      </c>
      <c r="E26" s="1" t="s">
        <v>71</v>
      </c>
      <c r="F26" s="1" t="s">
        <v>21</v>
      </c>
      <c r="G26" s="1">
        <v>2.5</v>
      </c>
      <c r="H26" s="1" t="s">
        <v>53</v>
      </c>
      <c r="I26" s="1" t="s">
        <v>94</v>
      </c>
      <c r="J26" s="1" t="s">
        <v>24</v>
      </c>
    </row>
    <row r="27" spans="1:10" x14ac:dyDescent="0.25">
      <c r="A27" s="1" t="s">
        <v>78</v>
      </c>
      <c r="B27" s="1" t="s">
        <v>69</v>
      </c>
      <c r="C27" s="1" t="s">
        <v>80</v>
      </c>
      <c r="D27" s="1" t="s">
        <v>92</v>
      </c>
      <c r="E27" s="1" t="s">
        <v>99</v>
      </c>
      <c r="F27" s="1" t="s">
        <v>21</v>
      </c>
      <c r="G27" s="1">
        <v>2.5</v>
      </c>
      <c r="H27" s="1" t="s">
        <v>81</v>
      </c>
      <c r="I27" s="1" t="s">
        <v>94</v>
      </c>
      <c r="J27" s="1" t="s">
        <v>24</v>
      </c>
    </row>
    <row r="28" spans="1:10" x14ac:dyDescent="0.25">
      <c r="A28" s="1" t="s">
        <v>25</v>
      </c>
      <c r="B28" s="1" t="s">
        <v>74</v>
      </c>
      <c r="C28" s="1" t="s">
        <v>27</v>
      </c>
      <c r="D28" s="1" t="s">
        <v>92</v>
      </c>
      <c r="E28" s="1" t="s">
        <v>71</v>
      </c>
      <c r="F28" s="1" t="s">
        <v>21</v>
      </c>
      <c r="G28" s="1">
        <v>2.5</v>
      </c>
      <c r="H28" s="1" t="s">
        <v>29</v>
      </c>
      <c r="I28" s="1" t="s">
        <v>94</v>
      </c>
      <c r="J28" s="1" t="s">
        <v>24</v>
      </c>
    </row>
    <row r="29" spans="1:10" x14ac:dyDescent="0.25">
      <c r="A29" s="1" t="s">
        <v>59</v>
      </c>
      <c r="B29" s="1" t="s">
        <v>100</v>
      </c>
      <c r="C29" s="1" t="s">
        <v>61</v>
      </c>
      <c r="D29" s="1" t="s">
        <v>92</v>
      </c>
      <c r="E29" s="1" t="s">
        <v>57</v>
      </c>
      <c r="F29" s="1" t="s">
        <v>21</v>
      </c>
      <c r="G29" s="1">
        <v>2.5</v>
      </c>
      <c r="H29" s="1" t="s">
        <v>63</v>
      </c>
      <c r="I29" s="1" t="s">
        <v>94</v>
      </c>
      <c r="J29" s="1" t="s">
        <v>24</v>
      </c>
    </row>
    <row r="30" spans="1:10" x14ac:dyDescent="0.25">
      <c r="A30" s="1" t="s">
        <v>101</v>
      </c>
      <c r="B30" s="1" t="s">
        <v>83</v>
      </c>
      <c r="C30" s="1" t="s">
        <v>102</v>
      </c>
      <c r="D30" s="1" t="s">
        <v>92</v>
      </c>
      <c r="E30" s="1" t="s">
        <v>103</v>
      </c>
      <c r="F30" s="1" t="s">
        <v>21</v>
      </c>
      <c r="G30" s="1">
        <v>2.5</v>
      </c>
      <c r="H30" s="1" t="s">
        <v>104</v>
      </c>
      <c r="I30" s="1" t="s">
        <v>94</v>
      </c>
      <c r="J30" s="1" t="s">
        <v>39</v>
      </c>
    </row>
    <row r="31" spans="1:10" x14ac:dyDescent="0.25">
      <c r="A31" s="1" t="s">
        <v>82</v>
      </c>
      <c r="B31" s="1" t="s">
        <v>105</v>
      </c>
      <c r="C31" s="1" t="s">
        <v>84</v>
      </c>
      <c r="D31" s="1" t="s">
        <v>92</v>
      </c>
      <c r="E31" s="1" t="s">
        <v>85</v>
      </c>
      <c r="F31" s="1" t="s">
        <v>21</v>
      </c>
      <c r="G31" s="1">
        <v>2.5</v>
      </c>
      <c r="H31" s="1" t="s">
        <v>86</v>
      </c>
      <c r="I31" s="1" t="s">
        <v>94</v>
      </c>
      <c r="J31" s="1" t="s">
        <v>24</v>
      </c>
    </row>
    <row r="32" spans="1:10" x14ac:dyDescent="0.25">
      <c r="A32" s="1" t="s">
        <v>87</v>
      </c>
      <c r="B32" s="1" t="s">
        <v>88</v>
      </c>
      <c r="C32" s="1" t="s">
        <v>89</v>
      </c>
      <c r="D32" s="1" t="s">
        <v>92</v>
      </c>
      <c r="E32" s="1" t="s">
        <v>99</v>
      </c>
      <c r="F32" s="1" t="s">
        <v>21</v>
      </c>
      <c r="G32" s="1">
        <v>2.5</v>
      </c>
      <c r="H32" s="1" t="s">
        <v>90</v>
      </c>
      <c r="I32" s="1" t="s">
        <v>94</v>
      </c>
      <c r="J32" s="1" t="s">
        <v>24</v>
      </c>
    </row>
    <row r="33" spans="1:10" x14ac:dyDescent="0.25">
      <c r="A33" s="1" t="s">
        <v>49</v>
      </c>
      <c r="B33" s="1" t="s">
        <v>106</v>
      </c>
      <c r="C33" s="1" t="s">
        <v>107</v>
      </c>
      <c r="D33" s="1" t="s">
        <v>108</v>
      </c>
      <c r="E33" s="1" t="s">
        <v>93</v>
      </c>
      <c r="F33" s="1" t="s">
        <v>21</v>
      </c>
      <c r="G33" s="1">
        <v>2.5</v>
      </c>
      <c r="H33" s="1" t="s">
        <v>109</v>
      </c>
      <c r="I33" s="1" t="s">
        <v>110</v>
      </c>
      <c r="J33" s="1" t="s">
        <v>24</v>
      </c>
    </row>
    <row r="34" spans="1:10" x14ac:dyDescent="0.25">
      <c r="A34" s="1" t="s">
        <v>78</v>
      </c>
      <c r="B34" s="1" t="s">
        <v>111</v>
      </c>
      <c r="C34" s="1" t="s">
        <v>112</v>
      </c>
      <c r="D34" s="1" t="s">
        <v>108</v>
      </c>
      <c r="E34" s="1" t="s">
        <v>28</v>
      </c>
      <c r="F34" s="1" t="s">
        <v>21</v>
      </c>
      <c r="G34" s="1">
        <v>2.5</v>
      </c>
      <c r="H34" s="1" t="s">
        <v>113</v>
      </c>
      <c r="I34" s="1" t="s">
        <v>110</v>
      </c>
      <c r="J34" s="1" t="s">
        <v>24</v>
      </c>
    </row>
    <row r="35" spans="1:10" x14ac:dyDescent="0.25">
      <c r="A35" s="1" t="s">
        <v>73</v>
      </c>
      <c r="B35" s="1" t="s">
        <v>114</v>
      </c>
      <c r="C35" s="1" t="s">
        <v>115</v>
      </c>
      <c r="D35" s="1" t="s">
        <v>108</v>
      </c>
      <c r="E35" s="1" t="s">
        <v>116</v>
      </c>
      <c r="F35" s="1" t="s">
        <v>21</v>
      </c>
      <c r="G35" s="1">
        <v>2.5</v>
      </c>
      <c r="H35" s="1" t="s">
        <v>117</v>
      </c>
      <c r="I35" s="1" t="s">
        <v>110</v>
      </c>
      <c r="J35" s="1" t="s">
        <v>24</v>
      </c>
    </row>
    <row r="36" spans="1:10" x14ac:dyDescent="0.25">
      <c r="A36" s="1" t="s">
        <v>40</v>
      </c>
      <c r="B36" s="1" t="s">
        <v>118</v>
      </c>
      <c r="C36" s="1" t="s">
        <v>119</v>
      </c>
      <c r="D36" s="1" t="s">
        <v>108</v>
      </c>
      <c r="E36" s="1" t="s">
        <v>28</v>
      </c>
      <c r="F36" s="1" t="s">
        <v>21</v>
      </c>
      <c r="G36" s="1">
        <v>2.5</v>
      </c>
      <c r="H36" s="1" t="s">
        <v>120</v>
      </c>
      <c r="I36" s="1" t="s">
        <v>110</v>
      </c>
      <c r="J36" s="1" t="s">
        <v>24</v>
      </c>
    </row>
    <row r="37" spans="1:10" x14ac:dyDescent="0.25">
      <c r="A37" s="1" t="s">
        <v>4</v>
      </c>
      <c r="B37" s="1" t="s">
        <v>35</v>
      </c>
      <c r="C37" s="1" t="s">
        <v>36</v>
      </c>
      <c r="D37" s="1" t="s">
        <v>108</v>
      </c>
      <c r="E37" s="1" t="s">
        <v>37</v>
      </c>
      <c r="F37" s="1" t="s">
        <v>21</v>
      </c>
      <c r="G37" s="1">
        <v>2.5</v>
      </c>
      <c r="H37" s="1" t="s">
        <v>38</v>
      </c>
      <c r="I37" s="1" t="s">
        <v>110</v>
      </c>
      <c r="J37" s="1" t="s">
        <v>39</v>
      </c>
    </row>
    <row r="38" spans="1:10" x14ac:dyDescent="0.25">
      <c r="A38" s="1" t="s">
        <v>45</v>
      </c>
      <c r="B38" s="1" t="s">
        <v>121</v>
      </c>
      <c r="C38" s="1" t="s">
        <v>122</v>
      </c>
      <c r="D38" s="1" t="s">
        <v>108</v>
      </c>
      <c r="E38" s="1" t="s">
        <v>28</v>
      </c>
      <c r="F38" s="1" t="s">
        <v>21</v>
      </c>
      <c r="G38" s="1">
        <v>2.5</v>
      </c>
      <c r="H38" s="1" t="s">
        <v>123</v>
      </c>
      <c r="I38" s="1" t="s">
        <v>110</v>
      </c>
      <c r="J38" s="1" t="s">
        <v>24</v>
      </c>
    </row>
    <row r="39" spans="1:10" x14ac:dyDescent="0.25">
      <c r="A39" s="1" t="s">
        <v>124</v>
      </c>
      <c r="B39" s="1" t="s">
        <v>125</v>
      </c>
      <c r="C39" s="1" t="s">
        <v>126</v>
      </c>
      <c r="D39" s="1" t="s">
        <v>108</v>
      </c>
      <c r="E39" s="1" t="s">
        <v>99</v>
      </c>
      <c r="F39" s="1" t="s">
        <v>21</v>
      </c>
      <c r="G39" s="1">
        <v>2.5</v>
      </c>
      <c r="H39" s="1" t="s">
        <v>127</v>
      </c>
      <c r="I39" s="1" t="s">
        <v>110</v>
      </c>
      <c r="J39" s="1" t="s">
        <v>24</v>
      </c>
    </row>
    <row r="40" spans="1:10" x14ac:dyDescent="0.25">
      <c r="A40" s="1" t="s">
        <v>101</v>
      </c>
      <c r="B40" s="1" t="s">
        <v>96</v>
      </c>
      <c r="C40" s="1" t="s">
        <v>128</v>
      </c>
      <c r="D40" s="1" t="s">
        <v>108</v>
      </c>
      <c r="E40" s="1" t="s">
        <v>116</v>
      </c>
      <c r="F40" s="1" t="s">
        <v>21</v>
      </c>
      <c r="G40" s="1">
        <v>2.5</v>
      </c>
      <c r="H40" s="1" t="s">
        <v>129</v>
      </c>
      <c r="I40" s="1" t="s">
        <v>110</v>
      </c>
      <c r="J40" s="1" t="s">
        <v>39</v>
      </c>
    </row>
    <row r="41" spans="1:10" x14ac:dyDescent="0.25">
      <c r="A41" s="1" t="s">
        <v>64</v>
      </c>
      <c r="B41" s="1" t="s">
        <v>65</v>
      </c>
      <c r="C41" s="1" t="s">
        <v>66</v>
      </c>
      <c r="D41" s="1" t="s">
        <v>108</v>
      </c>
      <c r="E41" s="1" t="s">
        <v>37</v>
      </c>
      <c r="F41" s="1" t="s">
        <v>21</v>
      </c>
      <c r="G41" s="1">
        <v>2.5</v>
      </c>
      <c r="H41" s="1" t="s">
        <v>67</v>
      </c>
      <c r="I41" s="1" t="s">
        <v>110</v>
      </c>
      <c r="J41" s="1" t="s">
        <v>39</v>
      </c>
    </row>
    <row r="42" spans="1:10" x14ac:dyDescent="0.25">
      <c r="A42" s="1" t="s">
        <v>16</v>
      </c>
      <c r="B42" s="1" t="s">
        <v>130</v>
      </c>
      <c r="C42" s="1" t="s">
        <v>131</v>
      </c>
      <c r="D42" s="1" t="s">
        <v>108</v>
      </c>
      <c r="E42" s="1" t="s">
        <v>99</v>
      </c>
      <c r="F42" s="1" t="s">
        <v>21</v>
      </c>
      <c r="G42" s="1">
        <v>2.5</v>
      </c>
      <c r="H42" s="1" t="s">
        <v>132</v>
      </c>
      <c r="I42" s="1" t="s">
        <v>110</v>
      </c>
      <c r="J42" s="1" t="s">
        <v>24</v>
      </c>
    </row>
    <row r="43" spans="1:10" x14ac:dyDescent="0.25">
      <c r="A43" s="1" t="s">
        <v>54</v>
      </c>
      <c r="B43" s="1" t="s">
        <v>74</v>
      </c>
      <c r="C43" s="1" t="s">
        <v>133</v>
      </c>
      <c r="D43" s="1" t="s">
        <v>108</v>
      </c>
      <c r="E43" s="1" t="s">
        <v>99</v>
      </c>
      <c r="F43" s="1" t="s">
        <v>21</v>
      </c>
      <c r="G43" s="1">
        <v>2.5</v>
      </c>
      <c r="H43" s="1" t="s">
        <v>134</v>
      </c>
      <c r="I43" s="1" t="s">
        <v>110</v>
      </c>
      <c r="J43" s="1" t="s">
        <v>24</v>
      </c>
    </row>
    <row r="44" spans="1:10" x14ac:dyDescent="0.25">
      <c r="A44" s="1" t="s">
        <v>82</v>
      </c>
      <c r="B44" s="1" t="s">
        <v>100</v>
      </c>
      <c r="C44" s="1" t="s">
        <v>135</v>
      </c>
      <c r="D44" s="1" t="s">
        <v>108</v>
      </c>
      <c r="E44" s="1" t="s">
        <v>71</v>
      </c>
      <c r="F44" s="1" t="s">
        <v>21</v>
      </c>
      <c r="G44" s="1">
        <v>2.5</v>
      </c>
      <c r="H44" s="1" t="s">
        <v>136</v>
      </c>
      <c r="I44" s="1" t="s">
        <v>110</v>
      </c>
      <c r="J44" s="1" t="s">
        <v>24</v>
      </c>
    </row>
    <row r="45" spans="1:10" x14ac:dyDescent="0.25">
      <c r="A45" s="1" t="s">
        <v>59</v>
      </c>
      <c r="B45" s="1" t="s">
        <v>137</v>
      </c>
      <c r="C45" s="1" t="s">
        <v>61</v>
      </c>
      <c r="D45" s="1" t="s">
        <v>108</v>
      </c>
      <c r="E45" s="1" t="s">
        <v>57</v>
      </c>
      <c r="F45" s="1" t="s">
        <v>21</v>
      </c>
      <c r="G45" s="1">
        <v>2.5</v>
      </c>
      <c r="H45" s="1" t="s">
        <v>63</v>
      </c>
      <c r="I45" s="1" t="s">
        <v>110</v>
      </c>
      <c r="J45" s="1" t="s">
        <v>24</v>
      </c>
    </row>
    <row r="46" spans="1:10" x14ac:dyDescent="0.25">
      <c r="A46" s="1" t="s">
        <v>68</v>
      </c>
      <c r="B46" s="1" t="s">
        <v>138</v>
      </c>
      <c r="C46" s="1" t="s">
        <v>139</v>
      </c>
      <c r="D46" s="1" t="s">
        <v>108</v>
      </c>
      <c r="E46" s="1" t="s">
        <v>71</v>
      </c>
      <c r="F46" s="1" t="s">
        <v>21</v>
      </c>
      <c r="G46" s="1">
        <v>2.5</v>
      </c>
      <c r="H46" s="1" t="s">
        <v>140</v>
      </c>
      <c r="I46" s="1" t="s">
        <v>110</v>
      </c>
      <c r="J46" s="1" t="s">
        <v>24</v>
      </c>
    </row>
    <row r="47" spans="1:10" x14ac:dyDescent="0.25">
      <c r="A47" s="1" t="s">
        <v>25</v>
      </c>
      <c r="B47" s="1" t="s">
        <v>105</v>
      </c>
      <c r="C47" s="1" t="s">
        <v>141</v>
      </c>
      <c r="D47" s="1" t="s">
        <v>108</v>
      </c>
      <c r="E47" s="1" t="s">
        <v>99</v>
      </c>
      <c r="F47" s="1" t="s">
        <v>21</v>
      </c>
      <c r="G47" s="1">
        <v>2.5</v>
      </c>
      <c r="H47" s="1" t="s">
        <v>142</v>
      </c>
      <c r="I47" s="1" t="s">
        <v>110</v>
      </c>
      <c r="J47" s="1" t="s">
        <v>24</v>
      </c>
    </row>
    <row r="48" spans="1:10" x14ac:dyDescent="0.25">
      <c r="A48" s="1" t="s">
        <v>87</v>
      </c>
      <c r="B48" s="1" t="s">
        <v>143</v>
      </c>
      <c r="C48" s="1" t="s">
        <v>144</v>
      </c>
      <c r="D48" s="1" t="s">
        <v>108</v>
      </c>
      <c r="E48" s="1" t="s">
        <v>62</v>
      </c>
      <c r="F48" s="1" t="s">
        <v>21</v>
      </c>
      <c r="G48" s="1">
        <v>2.5</v>
      </c>
      <c r="H48" s="1" t="s">
        <v>145</v>
      </c>
      <c r="I48" s="1" t="s">
        <v>110</v>
      </c>
      <c r="J48" s="1" t="s">
        <v>24</v>
      </c>
    </row>
    <row r="49" spans="1:10" x14ac:dyDescent="0.25">
      <c r="A49" s="1" t="s">
        <v>146</v>
      </c>
      <c r="B49" s="1" t="s">
        <v>147</v>
      </c>
      <c r="C49" s="1" t="s">
        <v>148</v>
      </c>
      <c r="D49" s="1" t="s">
        <v>108</v>
      </c>
      <c r="E49" s="1" t="s">
        <v>149</v>
      </c>
      <c r="F49" s="1" t="s">
        <v>21</v>
      </c>
      <c r="G49" s="1">
        <v>2.5</v>
      </c>
      <c r="H49" s="1" t="s">
        <v>150</v>
      </c>
      <c r="I49" s="1" t="s">
        <v>110</v>
      </c>
      <c r="J49" s="1" t="s">
        <v>24</v>
      </c>
    </row>
    <row r="50" spans="1:10" x14ac:dyDescent="0.25">
      <c r="A50" s="1" t="s">
        <v>68</v>
      </c>
      <c r="B50" s="1" t="s">
        <v>151</v>
      </c>
      <c r="C50" s="1" t="s">
        <v>139</v>
      </c>
      <c r="D50" s="1" t="s">
        <v>152</v>
      </c>
      <c r="E50" s="1" t="s">
        <v>93</v>
      </c>
      <c r="F50" s="1" t="s">
        <v>21</v>
      </c>
      <c r="G50" s="1">
        <v>2.5</v>
      </c>
      <c r="H50" s="1" t="s">
        <v>140</v>
      </c>
      <c r="I50" s="1" t="s">
        <v>153</v>
      </c>
      <c r="J50" s="1" t="s">
        <v>24</v>
      </c>
    </row>
    <row r="51" spans="1:10" x14ac:dyDescent="0.25">
      <c r="A51" s="1" t="s">
        <v>78</v>
      </c>
      <c r="B51" s="1" t="s">
        <v>106</v>
      </c>
      <c r="C51" s="1" t="s">
        <v>112</v>
      </c>
      <c r="D51" s="1" t="s">
        <v>152</v>
      </c>
      <c r="E51" s="1" t="s">
        <v>154</v>
      </c>
      <c r="F51" s="1" t="s">
        <v>21</v>
      </c>
      <c r="G51" s="1">
        <v>2.5</v>
      </c>
      <c r="H51" s="1" t="s">
        <v>113</v>
      </c>
      <c r="I51" s="1" t="s">
        <v>153</v>
      </c>
      <c r="J51" s="1" t="s">
        <v>24</v>
      </c>
    </row>
    <row r="52" spans="1:10" x14ac:dyDescent="0.25">
      <c r="A52" s="1" t="s">
        <v>73</v>
      </c>
      <c r="B52" s="1" t="s">
        <v>111</v>
      </c>
      <c r="C52" s="1" t="s">
        <v>115</v>
      </c>
      <c r="D52" s="1" t="s">
        <v>152</v>
      </c>
      <c r="E52" s="1" t="s">
        <v>116</v>
      </c>
      <c r="F52" s="1" t="s">
        <v>21</v>
      </c>
      <c r="G52" s="1">
        <v>2.5</v>
      </c>
      <c r="H52" s="1" t="s">
        <v>117</v>
      </c>
      <c r="I52" s="1" t="s">
        <v>153</v>
      </c>
      <c r="J52" s="1" t="s">
        <v>24</v>
      </c>
    </row>
    <row r="53" spans="1:10" x14ac:dyDescent="0.25">
      <c r="A53" s="1" t="s">
        <v>82</v>
      </c>
      <c r="B53" s="1" t="s">
        <v>114</v>
      </c>
      <c r="C53" s="1" t="s">
        <v>135</v>
      </c>
      <c r="D53" s="1" t="s">
        <v>152</v>
      </c>
      <c r="E53" s="1" t="s">
        <v>28</v>
      </c>
      <c r="F53" s="1" t="s">
        <v>21</v>
      </c>
      <c r="G53" s="1">
        <v>2.5</v>
      </c>
      <c r="H53" s="1" t="s">
        <v>136</v>
      </c>
      <c r="I53" s="1" t="s">
        <v>153</v>
      </c>
      <c r="J53" s="1" t="s">
        <v>24</v>
      </c>
    </row>
    <row r="54" spans="1:10" x14ac:dyDescent="0.25">
      <c r="A54" s="1" t="s">
        <v>16</v>
      </c>
      <c r="B54" s="1" t="s">
        <v>118</v>
      </c>
      <c r="C54" s="1" t="s">
        <v>131</v>
      </c>
      <c r="D54" s="1" t="s">
        <v>152</v>
      </c>
      <c r="E54" s="1" t="s">
        <v>33</v>
      </c>
      <c r="F54" s="1" t="s">
        <v>21</v>
      </c>
      <c r="G54" s="1">
        <v>2.5</v>
      </c>
      <c r="H54" s="1" t="s">
        <v>132</v>
      </c>
      <c r="I54" s="1" t="s">
        <v>153</v>
      </c>
      <c r="J54" s="1" t="s">
        <v>24</v>
      </c>
    </row>
    <row r="55" spans="1:10" x14ac:dyDescent="0.25">
      <c r="A55" s="1" t="s">
        <v>40</v>
      </c>
      <c r="B55" s="1" t="s">
        <v>155</v>
      </c>
      <c r="C55" s="1" t="s">
        <v>119</v>
      </c>
      <c r="D55" s="1" t="s">
        <v>152</v>
      </c>
      <c r="E55" s="1" t="s">
        <v>28</v>
      </c>
      <c r="F55" s="1" t="s">
        <v>21</v>
      </c>
      <c r="G55" s="1">
        <v>2.5</v>
      </c>
      <c r="H55" s="1" t="s">
        <v>120</v>
      </c>
      <c r="I55" s="1" t="s">
        <v>153</v>
      </c>
      <c r="J55" s="1" t="s">
        <v>24</v>
      </c>
    </row>
    <row r="56" spans="1:10" x14ac:dyDescent="0.25">
      <c r="A56" s="1" t="s">
        <v>101</v>
      </c>
      <c r="B56" s="1" t="s">
        <v>121</v>
      </c>
      <c r="C56" s="1" t="s">
        <v>156</v>
      </c>
      <c r="D56" s="1" t="s">
        <v>152</v>
      </c>
      <c r="E56" s="1" t="s">
        <v>157</v>
      </c>
      <c r="F56" s="1" t="s">
        <v>21</v>
      </c>
      <c r="G56" s="1">
        <v>2.5</v>
      </c>
      <c r="H56" s="1" t="s">
        <v>158</v>
      </c>
      <c r="I56" s="1" t="s">
        <v>153</v>
      </c>
      <c r="J56" s="1" t="s">
        <v>39</v>
      </c>
    </row>
    <row r="57" spans="1:10" x14ac:dyDescent="0.25">
      <c r="A57" s="1" t="s">
        <v>146</v>
      </c>
      <c r="B57" s="1" t="s">
        <v>125</v>
      </c>
      <c r="C57" s="1" t="s">
        <v>148</v>
      </c>
      <c r="D57" s="1" t="s">
        <v>152</v>
      </c>
      <c r="E57" s="1" t="s">
        <v>149</v>
      </c>
      <c r="F57" s="1" t="s">
        <v>21</v>
      </c>
      <c r="G57" s="1">
        <v>2.5</v>
      </c>
      <c r="H57" s="1" t="s">
        <v>150</v>
      </c>
      <c r="I57" s="1" t="s">
        <v>153</v>
      </c>
      <c r="J57" s="1" t="s">
        <v>24</v>
      </c>
    </row>
    <row r="58" spans="1:10" x14ac:dyDescent="0.25">
      <c r="A58" s="1" t="s">
        <v>124</v>
      </c>
      <c r="B58" s="1" t="s">
        <v>159</v>
      </c>
      <c r="C58" s="1" t="s">
        <v>126</v>
      </c>
      <c r="D58" s="1" t="s">
        <v>152</v>
      </c>
      <c r="E58" s="1" t="s">
        <v>99</v>
      </c>
      <c r="F58" s="1" t="s">
        <v>21</v>
      </c>
      <c r="G58" s="1">
        <v>2.5</v>
      </c>
      <c r="H58" s="1" t="s">
        <v>127</v>
      </c>
      <c r="I58" s="1" t="s">
        <v>153</v>
      </c>
      <c r="J58" s="1" t="s">
        <v>24</v>
      </c>
    </row>
    <row r="59" spans="1:10" x14ac:dyDescent="0.25">
      <c r="A59" s="1" t="s">
        <v>54</v>
      </c>
      <c r="B59" s="1" t="s">
        <v>160</v>
      </c>
      <c r="C59" s="1" t="s">
        <v>133</v>
      </c>
      <c r="D59" s="1" t="s">
        <v>152</v>
      </c>
      <c r="E59" s="1" t="s">
        <v>99</v>
      </c>
      <c r="F59" s="1" t="s">
        <v>21</v>
      </c>
      <c r="G59" s="1">
        <v>2.5</v>
      </c>
      <c r="H59" s="1" t="s">
        <v>134</v>
      </c>
      <c r="I59" s="1" t="s">
        <v>153</v>
      </c>
      <c r="J59" s="1" t="s">
        <v>24</v>
      </c>
    </row>
    <row r="60" spans="1:10" x14ac:dyDescent="0.25">
      <c r="A60" s="1" t="s">
        <v>87</v>
      </c>
      <c r="B60" s="1" t="s">
        <v>130</v>
      </c>
      <c r="C60" s="1" t="s">
        <v>144</v>
      </c>
      <c r="D60" s="1" t="s">
        <v>152</v>
      </c>
      <c r="E60" s="1" t="s">
        <v>57</v>
      </c>
      <c r="F60" s="1" t="s">
        <v>21</v>
      </c>
      <c r="G60" s="1">
        <v>2.5</v>
      </c>
      <c r="H60" s="1" t="s">
        <v>145</v>
      </c>
      <c r="I60" s="1" t="s">
        <v>153</v>
      </c>
      <c r="J60" s="1" t="s">
        <v>24</v>
      </c>
    </row>
    <row r="61" spans="1:10" x14ac:dyDescent="0.25">
      <c r="A61" s="1" t="s">
        <v>64</v>
      </c>
      <c r="B61" s="6" t="s">
        <v>100</v>
      </c>
      <c r="C61" s="1" t="s">
        <v>161</v>
      </c>
      <c r="D61" s="1" t="s">
        <v>152</v>
      </c>
      <c r="E61" s="1" t="s">
        <v>116</v>
      </c>
      <c r="F61" s="1" t="s">
        <v>21</v>
      </c>
      <c r="G61" s="1">
        <v>2.5</v>
      </c>
      <c r="H61" s="1" t="s">
        <v>162</v>
      </c>
      <c r="I61" s="1" t="s">
        <v>153</v>
      </c>
      <c r="J61" s="1" t="s">
        <v>24</v>
      </c>
    </row>
    <row r="62" spans="1:10" x14ac:dyDescent="0.25">
      <c r="A62" s="1" t="s">
        <v>49</v>
      </c>
      <c r="B62" s="1" t="s">
        <v>137</v>
      </c>
      <c r="C62" s="1" t="s">
        <v>107</v>
      </c>
      <c r="D62" s="1" t="s">
        <v>152</v>
      </c>
      <c r="E62" s="1" t="s">
        <v>71</v>
      </c>
      <c r="F62" s="1" t="s">
        <v>21</v>
      </c>
      <c r="G62" s="1">
        <v>2.5</v>
      </c>
      <c r="H62" s="1" t="s">
        <v>109</v>
      </c>
      <c r="I62" s="1" t="s">
        <v>153</v>
      </c>
      <c r="J62" s="1" t="s">
        <v>24</v>
      </c>
    </row>
    <row r="63" spans="1:10" x14ac:dyDescent="0.25">
      <c r="A63" s="1" t="s">
        <v>25</v>
      </c>
      <c r="B63" s="1" t="s">
        <v>143</v>
      </c>
      <c r="C63" s="1" t="s">
        <v>141</v>
      </c>
      <c r="D63" s="1" t="s">
        <v>152</v>
      </c>
      <c r="E63" s="1" t="s">
        <v>99</v>
      </c>
      <c r="F63" s="1" t="s">
        <v>21</v>
      </c>
      <c r="G63" s="1">
        <v>2.5</v>
      </c>
      <c r="H63" s="1" t="s">
        <v>142</v>
      </c>
      <c r="I63" s="1" t="s">
        <v>153</v>
      </c>
      <c r="J63" s="1" t="s">
        <v>24</v>
      </c>
    </row>
    <row r="64" spans="1:10" x14ac:dyDescent="0.25">
      <c r="A64" s="1" t="s">
        <v>45</v>
      </c>
      <c r="B64" s="6" t="s">
        <v>147</v>
      </c>
      <c r="C64" s="1" t="s">
        <v>122</v>
      </c>
      <c r="D64" s="1" t="s">
        <v>152</v>
      </c>
      <c r="E64" s="1" t="s">
        <v>33</v>
      </c>
      <c r="F64" s="1" t="s">
        <v>21</v>
      </c>
      <c r="G64" s="1">
        <v>2.5</v>
      </c>
      <c r="H64" s="1" t="s">
        <v>123</v>
      </c>
      <c r="I64" s="1" t="s">
        <v>153</v>
      </c>
      <c r="J64" s="1" t="s">
        <v>24</v>
      </c>
    </row>
    <row r="65" spans="1:10" x14ac:dyDescent="0.25">
      <c r="A65" s="1" t="s">
        <v>78</v>
      </c>
      <c r="B65" s="1" t="s">
        <v>111</v>
      </c>
      <c r="C65" s="1" t="s">
        <v>112</v>
      </c>
      <c r="D65" s="1" t="s">
        <v>163</v>
      </c>
      <c r="E65" s="1" t="s">
        <v>28</v>
      </c>
      <c r="F65" s="1" t="s">
        <v>164</v>
      </c>
      <c r="G65" s="1">
        <v>2.5</v>
      </c>
      <c r="H65" s="1" t="s">
        <v>113</v>
      </c>
      <c r="I65" s="1" t="s">
        <v>23</v>
      </c>
      <c r="J65" s="1" t="s">
        <v>24</v>
      </c>
    </row>
    <row r="66" spans="1:10" x14ac:dyDescent="0.25">
      <c r="A66" s="1" t="s">
        <v>73</v>
      </c>
      <c r="B66" s="1" t="s">
        <v>114</v>
      </c>
      <c r="C66" s="1" t="s">
        <v>115</v>
      </c>
      <c r="D66" s="1" t="s">
        <v>163</v>
      </c>
      <c r="E66" s="1" t="s">
        <v>116</v>
      </c>
      <c r="F66" s="1" t="s">
        <v>164</v>
      </c>
      <c r="G66" s="1">
        <v>2.5</v>
      </c>
      <c r="H66" s="1" t="s">
        <v>117</v>
      </c>
      <c r="I66" s="1" t="s">
        <v>23</v>
      </c>
      <c r="J66" s="1" t="s">
        <v>24</v>
      </c>
    </row>
    <row r="67" spans="1:10" x14ac:dyDescent="0.25">
      <c r="A67" s="1" t="s">
        <v>59</v>
      </c>
      <c r="B67" s="6" t="s">
        <v>26</v>
      </c>
      <c r="C67" s="1" t="s">
        <v>27</v>
      </c>
      <c r="D67" s="1" t="s">
        <v>163</v>
      </c>
      <c r="E67" s="1" t="s">
        <v>28</v>
      </c>
      <c r="F67" s="1" t="s">
        <v>164</v>
      </c>
      <c r="G67" s="1">
        <v>2.5</v>
      </c>
      <c r="H67" s="1" t="s">
        <v>29</v>
      </c>
      <c r="I67" s="1" t="s">
        <v>23</v>
      </c>
      <c r="J67" s="1" t="s">
        <v>24</v>
      </c>
    </row>
    <row r="68" spans="1:10" x14ac:dyDescent="0.25">
      <c r="A68" s="1" t="s">
        <v>16</v>
      </c>
      <c r="B68" s="1" t="s">
        <v>118</v>
      </c>
      <c r="C68" s="1" t="s">
        <v>131</v>
      </c>
      <c r="D68" s="1" t="s">
        <v>163</v>
      </c>
      <c r="E68" s="1" t="s">
        <v>33</v>
      </c>
      <c r="F68" s="1" t="s">
        <v>164</v>
      </c>
      <c r="G68" s="1">
        <v>2.5</v>
      </c>
      <c r="H68" s="1" t="s">
        <v>132</v>
      </c>
      <c r="I68" s="1" t="s">
        <v>23</v>
      </c>
      <c r="J68" s="1" t="s">
        <v>24</v>
      </c>
    </row>
    <row r="69" spans="1:10" x14ac:dyDescent="0.25">
      <c r="A69" s="1" t="s">
        <v>40</v>
      </c>
      <c r="B69" s="1" t="s">
        <v>155</v>
      </c>
      <c r="C69" s="1" t="s">
        <v>119</v>
      </c>
      <c r="D69" s="1" t="s">
        <v>163</v>
      </c>
      <c r="E69" s="1" t="s">
        <v>28</v>
      </c>
      <c r="F69" s="1" t="s">
        <v>164</v>
      </c>
      <c r="G69" s="1">
        <v>2.5</v>
      </c>
      <c r="H69" s="1" t="s">
        <v>120</v>
      </c>
      <c r="I69" s="1" t="s">
        <v>23</v>
      </c>
      <c r="J69" s="1" t="s">
        <v>24</v>
      </c>
    </row>
    <row r="70" spans="1:10" x14ac:dyDescent="0.25">
      <c r="A70" s="1" t="s">
        <v>4</v>
      </c>
      <c r="B70" s="1" t="s">
        <v>35</v>
      </c>
      <c r="C70" s="1" t="s">
        <v>36</v>
      </c>
      <c r="D70" s="1" t="s">
        <v>163</v>
      </c>
      <c r="E70" s="1" t="s">
        <v>37</v>
      </c>
      <c r="F70" s="1" t="s">
        <v>164</v>
      </c>
      <c r="G70" s="1">
        <v>2.5</v>
      </c>
      <c r="H70" s="1" t="s">
        <v>38</v>
      </c>
      <c r="I70" s="1" t="s">
        <v>23</v>
      </c>
      <c r="J70" s="1" t="s">
        <v>39</v>
      </c>
    </row>
    <row r="71" spans="1:10" x14ac:dyDescent="0.25">
      <c r="A71" s="1" t="s">
        <v>45</v>
      </c>
      <c r="B71" s="1" t="s">
        <v>121</v>
      </c>
      <c r="C71" s="1" t="s">
        <v>122</v>
      </c>
      <c r="D71" s="1" t="s">
        <v>163</v>
      </c>
      <c r="E71" s="1" t="s">
        <v>28</v>
      </c>
      <c r="F71" s="1" t="s">
        <v>164</v>
      </c>
      <c r="G71" s="1">
        <v>2.5</v>
      </c>
      <c r="H71" s="1" t="s">
        <v>123</v>
      </c>
      <c r="I71" s="1" t="s">
        <v>23</v>
      </c>
      <c r="J71" s="1" t="s">
        <v>24</v>
      </c>
    </row>
    <row r="72" spans="1:10" x14ac:dyDescent="0.25">
      <c r="A72" s="1" t="s">
        <v>54</v>
      </c>
      <c r="B72" s="1" t="s">
        <v>55</v>
      </c>
      <c r="C72" s="1" t="s">
        <v>133</v>
      </c>
      <c r="D72" s="1" t="s">
        <v>163</v>
      </c>
      <c r="E72" s="1" t="s">
        <v>99</v>
      </c>
      <c r="F72" s="1" t="s">
        <v>164</v>
      </c>
      <c r="G72" s="1">
        <v>2.5</v>
      </c>
      <c r="H72" s="1" t="s">
        <v>134</v>
      </c>
      <c r="I72" s="1" t="s">
        <v>23</v>
      </c>
      <c r="J72" s="1" t="s">
        <v>24</v>
      </c>
    </row>
    <row r="73" spans="1:10" x14ac:dyDescent="0.25">
      <c r="A73" s="1" t="s">
        <v>124</v>
      </c>
      <c r="B73" s="1" t="s">
        <v>60</v>
      </c>
      <c r="C73" s="1" t="s">
        <v>126</v>
      </c>
      <c r="D73" s="1" t="s">
        <v>163</v>
      </c>
      <c r="E73" s="1" t="s">
        <v>99</v>
      </c>
      <c r="F73" s="1" t="s">
        <v>164</v>
      </c>
      <c r="G73" s="1">
        <v>2.5</v>
      </c>
      <c r="H73" s="1" t="s">
        <v>127</v>
      </c>
      <c r="I73" s="1" t="s">
        <v>23</v>
      </c>
      <c r="J73" s="1" t="s">
        <v>24</v>
      </c>
    </row>
    <row r="74" spans="1:10" x14ac:dyDescent="0.25">
      <c r="A74" s="1" t="s">
        <v>64</v>
      </c>
      <c r="B74" s="1" t="s">
        <v>65</v>
      </c>
      <c r="C74" s="1" t="s">
        <v>66</v>
      </c>
      <c r="D74" s="1" t="s">
        <v>163</v>
      </c>
      <c r="E74" s="1" t="s">
        <v>37</v>
      </c>
      <c r="F74" s="1" t="s">
        <v>164</v>
      </c>
      <c r="G74" s="1">
        <v>2.5</v>
      </c>
      <c r="H74" s="1" t="s">
        <v>67</v>
      </c>
      <c r="I74" s="1" t="s">
        <v>23</v>
      </c>
      <c r="J74" s="1" t="s">
        <v>39</v>
      </c>
    </row>
    <row r="75" spans="1:10" x14ac:dyDescent="0.25">
      <c r="A75" s="1" t="s">
        <v>82</v>
      </c>
      <c r="B75" s="1" t="s">
        <v>74</v>
      </c>
      <c r="C75" s="1" t="s">
        <v>135</v>
      </c>
      <c r="D75" s="1" t="s">
        <v>163</v>
      </c>
      <c r="E75" s="1" t="s">
        <v>62</v>
      </c>
      <c r="F75" s="1" t="s">
        <v>164</v>
      </c>
      <c r="G75" s="1">
        <v>2.5</v>
      </c>
      <c r="H75" s="1" t="s">
        <v>136</v>
      </c>
      <c r="I75" s="1" t="s">
        <v>23</v>
      </c>
      <c r="J75" s="1" t="s">
        <v>24</v>
      </c>
    </row>
    <row r="76" spans="1:10" x14ac:dyDescent="0.25">
      <c r="A76" s="1" t="s">
        <v>87</v>
      </c>
      <c r="B76" s="1" t="s">
        <v>79</v>
      </c>
      <c r="C76" s="1" t="s">
        <v>144</v>
      </c>
      <c r="D76" s="1" t="s">
        <v>163</v>
      </c>
      <c r="E76" s="1" t="s">
        <v>99</v>
      </c>
      <c r="F76" s="1" t="s">
        <v>164</v>
      </c>
      <c r="G76" s="1">
        <v>2.5</v>
      </c>
      <c r="H76" s="1" t="s">
        <v>145</v>
      </c>
      <c r="I76" s="1" t="s">
        <v>23</v>
      </c>
      <c r="J76" s="1" t="s">
        <v>24</v>
      </c>
    </row>
    <row r="77" spans="1:10" x14ac:dyDescent="0.25">
      <c r="A77" s="1" t="s">
        <v>68</v>
      </c>
      <c r="B77" s="1" t="s">
        <v>100</v>
      </c>
      <c r="C77" s="1" t="s">
        <v>139</v>
      </c>
      <c r="D77" s="1" t="s">
        <v>163</v>
      </c>
      <c r="E77" s="1" t="s">
        <v>62</v>
      </c>
      <c r="F77" s="1" t="s">
        <v>164</v>
      </c>
      <c r="G77" s="1">
        <v>2.5</v>
      </c>
      <c r="H77" s="1" t="s">
        <v>140</v>
      </c>
      <c r="I77" s="1" t="s">
        <v>23</v>
      </c>
      <c r="J77" s="1" t="s">
        <v>24</v>
      </c>
    </row>
    <row r="78" spans="1:10" x14ac:dyDescent="0.25">
      <c r="A78" s="1" t="s">
        <v>49</v>
      </c>
      <c r="B78" s="1" t="s">
        <v>137</v>
      </c>
      <c r="C78" s="1" t="s">
        <v>107</v>
      </c>
      <c r="D78" s="1" t="s">
        <v>163</v>
      </c>
      <c r="E78" s="1" t="s">
        <v>71</v>
      </c>
      <c r="F78" s="1" t="s">
        <v>164</v>
      </c>
      <c r="G78" s="1">
        <v>2.5</v>
      </c>
      <c r="H78" s="1" t="s">
        <v>109</v>
      </c>
      <c r="I78" s="1" t="s">
        <v>23</v>
      </c>
      <c r="J78" s="1" t="s">
        <v>24</v>
      </c>
    </row>
    <row r="79" spans="1:10" x14ac:dyDescent="0.25">
      <c r="A79" s="1" t="s">
        <v>101</v>
      </c>
      <c r="B79" s="1" t="s">
        <v>83</v>
      </c>
      <c r="C79" s="1" t="s">
        <v>84</v>
      </c>
      <c r="D79" s="1" t="s">
        <v>163</v>
      </c>
      <c r="E79" s="1" t="s">
        <v>85</v>
      </c>
      <c r="F79" s="1" t="s">
        <v>164</v>
      </c>
      <c r="G79" s="1">
        <v>2.5</v>
      </c>
      <c r="H79" s="1" t="s">
        <v>86</v>
      </c>
      <c r="I79" s="1" t="s">
        <v>23</v>
      </c>
      <c r="J79" s="1" t="s">
        <v>24</v>
      </c>
    </row>
    <row r="80" spans="1:10" x14ac:dyDescent="0.25">
      <c r="A80" s="1" t="s">
        <v>25</v>
      </c>
      <c r="B80" s="1" t="s">
        <v>143</v>
      </c>
      <c r="C80" s="1" t="s">
        <v>141</v>
      </c>
      <c r="D80" s="1" t="s">
        <v>163</v>
      </c>
      <c r="E80" s="1" t="s">
        <v>99</v>
      </c>
      <c r="F80" s="1" t="s">
        <v>164</v>
      </c>
      <c r="G80" s="1">
        <v>2.5</v>
      </c>
      <c r="H80" s="1" t="s">
        <v>142</v>
      </c>
      <c r="I80" s="1" t="s">
        <v>23</v>
      </c>
      <c r="J80" s="1" t="s">
        <v>24</v>
      </c>
    </row>
    <row r="81" spans="1:10" x14ac:dyDescent="0.25">
      <c r="A81" s="1" t="s">
        <v>146</v>
      </c>
      <c r="B81" s="1" t="s">
        <v>147</v>
      </c>
      <c r="C81" s="1" t="s">
        <v>148</v>
      </c>
      <c r="D81" s="1" t="s">
        <v>163</v>
      </c>
      <c r="E81" s="1" t="s">
        <v>149</v>
      </c>
      <c r="F81" s="1" t="s">
        <v>164</v>
      </c>
      <c r="G81" s="1">
        <v>2.5</v>
      </c>
      <c r="H81" s="1" t="s">
        <v>150</v>
      </c>
      <c r="I81" s="1" t="s">
        <v>23</v>
      </c>
      <c r="J81" s="1" t="s">
        <v>24</v>
      </c>
    </row>
    <row r="82" spans="1:10" x14ac:dyDescent="0.25">
      <c r="A82" s="1" t="s">
        <v>78</v>
      </c>
      <c r="B82" s="1" t="s">
        <v>165</v>
      </c>
      <c r="C82" s="1" t="s">
        <v>112</v>
      </c>
      <c r="D82" s="1" t="s">
        <v>166</v>
      </c>
      <c r="E82" s="1" t="s">
        <v>154</v>
      </c>
      <c r="F82" s="1" t="s">
        <v>164</v>
      </c>
      <c r="G82" s="1">
        <v>2.5</v>
      </c>
      <c r="H82" s="1" t="s">
        <v>113</v>
      </c>
      <c r="I82" s="1" t="s">
        <v>94</v>
      </c>
      <c r="J82" s="1" t="s">
        <v>24</v>
      </c>
    </row>
    <row r="83" spans="1:10" x14ac:dyDescent="0.25">
      <c r="A83" s="1" t="s">
        <v>49</v>
      </c>
      <c r="B83" s="1" t="s">
        <v>111</v>
      </c>
      <c r="C83" s="1" t="s">
        <v>107</v>
      </c>
      <c r="D83" s="1" t="s">
        <v>166</v>
      </c>
      <c r="E83" s="1" t="s">
        <v>43</v>
      </c>
      <c r="F83" s="1" t="s">
        <v>164</v>
      </c>
      <c r="G83" s="1">
        <v>2.5</v>
      </c>
      <c r="H83" s="1" t="s">
        <v>109</v>
      </c>
      <c r="I83" s="1" t="s">
        <v>94</v>
      </c>
      <c r="J83" s="1" t="s">
        <v>24</v>
      </c>
    </row>
    <row r="84" spans="1:10" x14ac:dyDescent="0.25">
      <c r="A84" s="1" t="s">
        <v>40</v>
      </c>
      <c r="B84" s="1" t="s">
        <v>31</v>
      </c>
      <c r="C84" s="1" t="s">
        <v>119</v>
      </c>
      <c r="D84" s="1" t="s">
        <v>166</v>
      </c>
      <c r="E84" s="1" t="s">
        <v>28</v>
      </c>
      <c r="F84" s="1" t="s">
        <v>164</v>
      </c>
      <c r="G84" s="1">
        <v>2.5</v>
      </c>
      <c r="H84" s="1" t="s">
        <v>120</v>
      </c>
      <c r="I84" s="1" t="s">
        <v>94</v>
      </c>
      <c r="J84" s="1" t="s">
        <v>24</v>
      </c>
    </row>
    <row r="85" spans="1:10" x14ac:dyDescent="0.25">
      <c r="A85" s="1" t="s">
        <v>4</v>
      </c>
      <c r="B85" s="1" t="s">
        <v>35</v>
      </c>
      <c r="C85" s="1" t="s">
        <v>36</v>
      </c>
      <c r="D85" s="1" t="s">
        <v>166</v>
      </c>
      <c r="E85" s="1" t="s">
        <v>37</v>
      </c>
      <c r="F85" s="1" t="s">
        <v>164</v>
      </c>
      <c r="G85" s="1">
        <v>2.5</v>
      </c>
      <c r="H85" s="1" t="s">
        <v>38</v>
      </c>
      <c r="I85" s="1" t="s">
        <v>94</v>
      </c>
      <c r="J85" s="1" t="s">
        <v>39</v>
      </c>
    </row>
    <row r="86" spans="1:10" x14ac:dyDescent="0.25">
      <c r="A86" s="1" t="s">
        <v>45</v>
      </c>
      <c r="B86" s="1" t="s">
        <v>121</v>
      </c>
      <c r="C86" s="1" t="s">
        <v>122</v>
      </c>
      <c r="D86" s="1" t="s">
        <v>166</v>
      </c>
      <c r="E86" s="1" t="s">
        <v>28</v>
      </c>
      <c r="F86" s="1" t="s">
        <v>164</v>
      </c>
      <c r="G86" s="1">
        <v>2.5</v>
      </c>
      <c r="H86" s="1" t="s">
        <v>123</v>
      </c>
      <c r="I86" s="1" t="s">
        <v>94</v>
      </c>
      <c r="J86" s="1" t="s">
        <v>24</v>
      </c>
    </row>
    <row r="87" spans="1:10" x14ac:dyDescent="0.25">
      <c r="A87" s="1" t="s">
        <v>59</v>
      </c>
      <c r="B87" s="1" t="s">
        <v>55</v>
      </c>
      <c r="C87" s="1" t="s">
        <v>84</v>
      </c>
      <c r="D87" s="1" t="s">
        <v>166</v>
      </c>
      <c r="E87" s="1" t="s">
        <v>52</v>
      </c>
      <c r="F87" s="1" t="s">
        <v>164</v>
      </c>
      <c r="G87" s="1">
        <v>2.5</v>
      </c>
      <c r="H87" s="1" t="s">
        <v>86</v>
      </c>
      <c r="I87" s="1" t="s">
        <v>94</v>
      </c>
      <c r="J87" s="1" t="s">
        <v>24</v>
      </c>
    </row>
    <row r="88" spans="1:10" x14ac:dyDescent="0.25">
      <c r="A88" s="1" t="s">
        <v>124</v>
      </c>
      <c r="B88" s="1" t="s">
        <v>159</v>
      </c>
      <c r="C88" s="1" t="s">
        <v>126</v>
      </c>
      <c r="D88" s="1" t="s">
        <v>166</v>
      </c>
      <c r="E88" s="1" t="s">
        <v>99</v>
      </c>
      <c r="F88" s="1" t="s">
        <v>164</v>
      </c>
      <c r="G88" s="1">
        <v>2.5</v>
      </c>
      <c r="H88" s="1" t="s">
        <v>127</v>
      </c>
      <c r="I88" s="1" t="s">
        <v>94</v>
      </c>
      <c r="J88" s="1" t="s">
        <v>24</v>
      </c>
    </row>
    <row r="89" spans="1:10" x14ac:dyDescent="0.25">
      <c r="A89" s="1" t="s">
        <v>73</v>
      </c>
      <c r="B89" s="1" t="s">
        <v>60</v>
      </c>
      <c r="C89" s="1" t="s">
        <v>115</v>
      </c>
      <c r="D89" s="1" t="s">
        <v>166</v>
      </c>
      <c r="E89" s="1" t="s">
        <v>116</v>
      </c>
      <c r="F89" s="1" t="s">
        <v>164</v>
      </c>
      <c r="G89" s="1">
        <v>2.5</v>
      </c>
      <c r="H89" s="1" t="s">
        <v>117</v>
      </c>
      <c r="I89" s="1" t="s">
        <v>94</v>
      </c>
      <c r="J89" s="1" t="s">
        <v>24</v>
      </c>
    </row>
    <row r="90" spans="1:10" x14ac:dyDescent="0.25">
      <c r="A90" s="1" t="s">
        <v>146</v>
      </c>
      <c r="B90" s="1" t="s">
        <v>96</v>
      </c>
      <c r="C90" s="1" t="s">
        <v>148</v>
      </c>
      <c r="D90" s="1" t="s">
        <v>166</v>
      </c>
      <c r="E90" s="1" t="s">
        <v>149</v>
      </c>
      <c r="F90" s="1" t="s">
        <v>164</v>
      </c>
      <c r="G90" s="1">
        <v>2.5</v>
      </c>
      <c r="H90" s="1" t="s">
        <v>150</v>
      </c>
      <c r="I90" s="1" t="s">
        <v>94</v>
      </c>
      <c r="J90" s="1" t="s">
        <v>24</v>
      </c>
    </row>
    <row r="91" spans="1:10" x14ac:dyDescent="0.25">
      <c r="A91" s="1" t="s">
        <v>64</v>
      </c>
      <c r="B91" s="1" t="s">
        <v>65</v>
      </c>
      <c r="C91" s="1" t="s">
        <v>66</v>
      </c>
      <c r="D91" s="1" t="s">
        <v>166</v>
      </c>
      <c r="E91" s="1" t="s">
        <v>37</v>
      </c>
      <c r="F91" s="1" t="s">
        <v>164</v>
      </c>
      <c r="G91" s="1">
        <v>2.5</v>
      </c>
      <c r="H91" s="1" t="s">
        <v>67</v>
      </c>
      <c r="I91" s="1" t="s">
        <v>94</v>
      </c>
      <c r="J91" s="1" t="s">
        <v>39</v>
      </c>
    </row>
    <row r="92" spans="1:10" x14ac:dyDescent="0.25">
      <c r="A92" s="1" t="s">
        <v>16</v>
      </c>
      <c r="B92" s="1" t="s">
        <v>130</v>
      </c>
      <c r="C92" s="1" t="s">
        <v>131</v>
      </c>
      <c r="D92" s="1" t="s">
        <v>166</v>
      </c>
      <c r="E92" s="1" t="s">
        <v>99</v>
      </c>
      <c r="F92" s="1" t="s">
        <v>164</v>
      </c>
      <c r="G92" s="1">
        <v>2.5</v>
      </c>
      <c r="H92" s="1" t="s">
        <v>132</v>
      </c>
      <c r="I92" s="1" t="s">
        <v>94</v>
      </c>
      <c r="J92" s="1" t="s">
        <v>24</v>
      </c>
    </row>
    <row r="93" spans="1:10" x14ac:dyDescent="0.25">
      <c r="A93" s="1" t="s">
        <v>54</v>
      </c>
      <c r="B93" s="1" t="s">
        <v>74</v>
      </c>
      <c r="C93" s="1" t="s">
        <v>133</v>
      </c>
      <c r="D93" s="1" t="s">
        <v>166</v>
      </c>
      <c r="E93" s="1" t="s">
        <v>99</v>
      </c>
      <c r="F93" s="1" t="s">
        <v>164</v>
      </c>
      <c r="G93" s="1">
        <v>2.5</v>
      </c>
      <c r="H93" s="1" t="s">
        <v>134</v>
      </c>
      <c r="I93" s="1" t="s">
        <v>94</v>
      </c>
      <c r="J93" s="1" t="s">
        <v>24</v>
      </c>
    </row>
    <row r="94" spans="1:10" x14ac:dyDescent="0.25">
      <c r="A94" s="1" t="s">
        <v>68</v>
      </c>
      <c r="B94" s="1" t="s">
        <v>79</v>
      </c>
      <c r="C94" s="1" t="s">
        <v>139</v>
      </c>
      <c r="D94" s="1" t="s">
        <v>166</v>
      </c>
      <c r="E94" s="1" t="s">
        <v>62</v>
      </c>
      <c r="F94" s="1" t="s">
        <v>164</v>
      </c>
      <c r="G94" s="1">
        <v>2.5</v>
      </c>
      <c r="H94" s="1" t="s">
        <v>140</v>
      </c>
      <c r="I94" s="1" t="s">
        <v>94</v>
      </c>
      <c r="J94" s="1" t="s">
        <v>24</v>
      </c>
    </row>
    <row r="95" spans="1:10" x14ac:dyDescent="0.25">
      <c r="A95" s="1" t="s">
        <v>82</v>
      </c>
      <c r="B95" s="1" t="s">
        <v>100</v>
      </c>
      <c r="C95" s="1" t="s">
        <v>135</v>
      </c>
      <c r="D95" s="1" t="s">
        <v>166</v>
      </c>
      <c r="E95" s="1" t="s">
        <v>71</v>
      </c>
      <c r="F95" s="1" t="s">
        <v>164</v>
      </c>
      <c r="G95" s="1">
        <v>2.5</v>
      </c>
      <c r="H95" s="1" t="s">
        <v>136</v>
      </c>
      <c r="I95" s="1" t="s">
        <v>94</v>
      </c>
      <c r="J95" s="1" t="s">
        <v>24</v>
      </c>
    </row>
    <row r="96" spans="1:10" x14ac:dyDescent="0.25">
      <c r="A96" s="1" t="s">
        <v>101</v>
      </c>
      <c r="B96" s="1" t="s">
        <v>137</v>
      </c>
      <c r="C96" s="1" t="s">
        <v>27</v>
      </c>
      <c r="D96" s="1" t="s">
        <v>166</v>
      </c>
      <c r="E96" s="1" t="s">
        <v>62</v>
      </c>
      <c r="F96" s="1" t="s">
        <v>164</v>
      </c>
      <c r="G96" s="1">
        <v>2.5</v>
      </c>
      <c r="H96" s="1" t="s">
        <v>29</v>
      </c>
      <c r="I96" s="1" t="s">
        <v>94</v>
      </c>
      <c r="J96" s="1" t="s">
        <v>24</v>
      </c>
    </row>
    <row r="97" spans="1:10" x14ac:dyDescent="0.25">
      <c r="A97" s="1" t="s">
        <v>25</v>
      </c>
      <c r="B97" s="1" t="s">
        <v>83</v>
      </c>
      <c r="C97" s="1" t="s">
        <v>141</v>
      </c>
      <c r="D97" s="1" t="s">
        <v>166</v>
      </c>
      <c r="E97" s="1" t="s">
        <v>99</v>
      </c>
      <c r="F97" s="1" t="s">
        <v>164</v>
      </c>
      <c r="G97" s="1">
        <v>2.5</v>
      </c>
      <c r="H97" s="1" t="s">
        <v>142</v>
      </c>
      <c r="I97" s="1" t="s">
        <v>94</v>
      </c>
      <c r="J97" s="1" t="s">
        <v>24</v>
      </c>
    </row>
    <row r="98" spans="1:10" x14ac:dyDescent="0.25">
      <c r="A98" s="1" t="s">
        <v>87</v>
      </c>
      <c r="B98" s="1" t="s">
        <v>143</v>
      </c>
      <c r="C98" s="1" t="s">
        <v>144</v>
      </c>
      <c r="D98" s="1" t="s">
        <v>166</v>
      </c>
      <c r="E98" s="1" t="s">
        <v>62</v>
      </c>
      <c r="F98" s="1" t="s">
        <v>164</v>
      </c>
      <c r="G98" s="1">
        <v>2.5</v>
      </c>
      <c r="H98" s="1" t="s">
        <v>145</v>
      </c>
      <c r="I98" s="1" t="s">
        <v>94</v>
      </c>
      <c r="J98" s="1" t="s">
        <v>24</v>
      </c>
    </row>
    <row r="99" spans="1:10" x14ac:dyDescent="0.25">
      <c r="A99" s="1" t="s">
        <v>25</v>
      </c>
      <c r="B99" s="1" t="s">
        <v>91</v>
      </c>
      <c r="C99" s="1" t="s">
        <v>135</v>
      </c>
      <c r="D99" s="1" t="s">
        <v>167</v>
      </c>
      <c r="E99" s="1" t="s">
        <v>20</v>
      </c>
      <c r="F99" s="1" t="s">
        <v>164</v>
      </c>
      <c r="G99" s="1">
        <v>2.5</v>
      </c>
      <c r="H99" s="1" t="s">
        <v>136</v>
      </c>
      <c r="I99" s="1" t="s">
        <v>110</v>
      </c>
      <c r="J99" s="1" t="s">
        <v>24</v>
      </c>
    </row>
    <row r="100" spans="1:10" x14ac:dyDescent="0.25">
      <c r="A100" s="1" t="s">
        <v>30</v>
      </c>
      <c r="B100" s="1" t="s">
        <v>31</v>
      </c>
      <c r="C100" s="1" t="s">
        <v>32</v>
      </c>
      <c r="D100" s="1" t="s">
        <v>167</v>
      </c>
      <c r="E100" s="1" t="s">
        <v>33</v>
      </c>
      <c r="F100" s="1" t="s">
        <v>164</v>
      </c>
      <c r="G100" s="1">
        <v>2.5</v>
      </c>
      <c r="H100" s="1" t="s">
        <v>34</v>
      </c>
      <c r="I100" s="1" t="s">
        <v>110</v>
      </c>
      <c r="J100" s="1" t="s">
        <v>24</v>
      </c>
    </row>
    <row r="101" spans="1:10" x14ac:dyDescent="0.25">
      <c r="A101" s="1" t="s">
        <v>4</v>
      </c>
      <c r="B101" s="1" t="s">
        <v>35</v>
      </c>
      <c r="C101" s="1" t="s">
        <v>36</v>
      </c>
      <c r="D101" s="1" t="s">
        <v>167</v>
      </c>
      <c r="E101" s="1" t="s">
        <v>37</v>
      </c>
      <c r="F101" s="1" t="s">
        <v>164</v>
      </c>
      <c r="G101" s="1">
        <v>2.5</v>
      </c>
      <c r="H101" s="1" t="s">
        <v>38</v>
      </c>
      <c r="I101" s="1" t="s">
        <v>110</v>
      </c>
      <c r="J101" s="1" t="s">
        <v>39</v>
      </c>
    </row>
    <row r="102" spans="1:10" x14ac:dyDescent="0.25">
      <c r="A102" s="1" t="s">
        <v>40</v>
      </c>
      <c r="B102" s="1" t="s">
        <v>46</v>
      </c>
      <c r="C102" s="1" t="s">
        <v>42</v>
      </c>
      <c r="D102" s="1" t="s">
        <v>167</v>
      </c>
      <c r="E102" s="1" t="s">
        <v>43</v>
      </c>
      <c r="F102" s="1" t="s">
        <v>164</v>
      </c>
      <c r="G102" s="1">
        <v>2.5</v>
      </c>
      <c r="H102" s="1" t="s">
        <v>44</v>
      </c>
      <c r="I102" s="1" t="s">
        <v>110</v>
      </c>
      <c r="J102" s="1" t="s">
        <v>24</v>
      </c>
    </row>
    <row r="103" spans="1:10" x14ac:dyDescent="0.25">
      <c r="A103" s="1" t="s">
        <v>54</v>
      </c>
      <c r="B103" s="1" t="s">
        <v>50</v>
      </c>
      <c r="C103" s="1" t="s">
        <v>56</v>
      </c>
      <c r="D103" s="1" t="s">
        <v>167</v>
      </c>
      <c r="E103" s="1" t="s">
        <v>57</v>
      </c>
      <c r="F103" s="1" t="s">
        <v>164</v>
      </c>
      <c r="G103" s="1">
        <v>2.5</v>
      </c>
      <c r="H103" s="1" t="s">
        <v>58</v>
      </c>
      <c r="I103" s="1" t="s">
        <v>110</v>
      </c>
      <c r="J103" s="1" t="s">
        <v>24</v>
      </c>
    </row>
    <row r="104" spans="1:10" x14ac:dyDescent="0.25">
      <c r="A104" s="1" t="s">
        <v>59</v>
      </c>
      <c r="B104" s="1" t="s">
        <v>160</v>
      </c>
      <c r="C104" s="1" t="s">
        <v>61</v>
      </c>
      <c r="D104" s="1" t="s">
        <v>167</v>
      </c>
      <c r="E104" s="1" t="s">
        <v>62</v>
      </c>
      <c r="F104" s="1" t="s">
        <v>164</v>
      </c>
      <c r="G104" s="1">
        <v>2.5</v>
      </c>
      <c r="H104" s="1" t="s">
        <v>63</v>
      </c>
      <c r="I104" s="1" t="s">
        <v>110</v>
      </c>
      <c r="J104" s="1" t="s">
        <v>24</v>
      </c>
    </row>
    <row r="105" spans="1:10" x14ac:dyDescent="0.25">
      <c r="A105" s="1" t="s">
        <v>101</v>
      </c>
      <c r="B105" s="1" t="s">
        <v>96</v>
      </c>
      <c r="C105" s="1" t="s">
        <v>128</v>
      </c>
      <c r="D105" s="1" t="s">
        <v>167</v>
      </c>
      <c r="E105" s="1" t="s">
        <v>116</v>
      </c>
      <c r="F105" s="1" t="s">
        <v>164</v>
      </c>
      <c r="G105" s="1">
        <v>2.5</v>
      </c>
      <c r="H105" s="1" t="s">
        <v>129</v>
      </c>
      <c r="I105" s="1" t="s">
        <v>110</v>
      </c>
      <c r="J105" s="1" t="s">
        <v>39</v>
      </c>
    </row>
    <row r="106" spans="1:10" x14ac:dyDescent="0.25">
      <c r="A106" s="1" t="s">
        <v>64</v>
      </c>
      <c r="B106" s="1" t="s">
        <v>65</v>
      </c>
      <c r="C106" s="1" t="s">
        <v>66</v>
      </c>
      <c r="D106" s="1" t="s">
        <v>167</v>
      </c>
      <c r="E106" s="1" t="s">
        <v>37</v>
      </c>
      <c r="F106" s="1" t="s">
        <v>164</v>
      </c>
      <c r="G106" s="1">
        <v>2.5</v>
      </c>
      <c r="H106" s="1" t="s">
        <v>67</v>
      </c>
      <c r="I106" s="1" t="s">
        <v>110</v>
      </c>
      <c r="J106" s="1" t="s">
        <v>39</v>
      </c>
    </row>
    <row r="107" spans="1:10" x14ac:dyDescent="0.25">
      <c r="A107" s="1" t="s">
        <v>45</v>
      </c>
      <c r="B107" s="1" t="s">
        <v>130</v>
      </c>
      <c r="C107" s="1" t="s">
        <v>47</v>
      </c>
      <c r="D107" s="1" t="s">
        <v>167</v>
      </c>
      <c r="E107" s="1" t="s">
        <v>62</v>
      </c>
      <c r="F107" s="1" t="s">
        <v>164</v>
      </c>
      <c r="G107" s="1">
        <v>2.5</v>
      </c>
      <c r="H107" s="1" t="s">
        <v>48</v>
      </c>
      <c r="I107" s="1" t="s">
        <v>110</v>
      </c>
      <c r="J107" s="1" t="s">
        <v>24</v>
      </c>
    </row>
    <row r="108" spans="1:10" x14ac:dyDescent="0.25">
      <c r="A108" s="1" t="s">
        <v>49</v>
      </c>
      <c r="B108" s="1" t="s">
        <v>98</v>
      </c>
      <c r="C108" s="1" t="s">
        <v>51</v>
      </c>
      <c r="D108" s="1" t="s">
        <v>167</v>
      </c>
      <c r="E108" s="1" t="s">
        <v>71</v>
      </c>
      <c r="F108" s="1" t="s">
        <v>164</v>
      </c>
      <c r="G108" s="1">
        <v>2.5</v>
      </c>
      <c r="H108" s="1" t="s">
        <v>53</v>
      </c>
      <c r="I108" s="1" t="s">
        <v>110</v>
      </c>
      <c r="J108" s="1" t="s">
        <v>24</v>
      </c>
    </row>
    <row r="109" spans="1:10" x14ac:dyDescent="0.25">
      <c r="A109" s="1" t="s">
        <v>68</v>
      </c>
      <c r="B109" s="1" t="s">
        <v>69</v>
      </c>
      <c r="C109" s="1" t="s">
        <v>70</v>
      </c>
      <c r="D109" s="1" t="s">
        <v>167</v>
      </c>
      <c r="E109" s="1" t="s">
        <v>71</v>
      </c>
      <c r="F109" s="1" t="s">
        <v>164</v>
      </c>
      <c r="G109" s="1">
        <v>2.5</v>
      </c>
      <c r="H109" s="1" t="s">
        <v>72</v>
      </c>
      <c r="I109" s="1" t="s">
        <v>110</v>
      </c>
      <c r="J109" s="1" t="s">
        <v>24</v>
      </c>
    </row>
    <row r="110" spans="1:10" x14ac:dyDescent="0.25">
      <c r="A110" s="1" t="s">
        <v>78</v>
      </c>
      <c r="B110" s="1" t="s">
        <v>79</v>
      </c>
      <c r="C110" s="1" t="s">
        <v>80</v>
      </c>
      <c r="D110" s="1" t="s">
        <v>167</v>
      </c>
      <c r="E110" s="1" t="s">
        <v>71</v>
      </c>
      <c r="F110" s="1" t="s">
        <v>164</v>
      </c>
      <c r="G110" s="1">
        <v>2.5</v>
      </c>
      <c r="H110" s="1" t="s">
        <v>81</v>
      </c>
      <c r="I110" s="1" t="s">
        <v>110</v>
      </c>
      <c r="J110" s="1" t="s">
        <v>24</v>
      </c>
    </row>
    <row r="111" spans="1:10" x14ac:dyDescent="0.25">
      <c r="A111" s="1" t="s">
        <v>73</v>
      </c>
      <c r="B111" s="1" t="s">
        <v>138</v>
      </c>
      <c r="C111" s="1" t="s">
        <v>161</v>
      </c>
      <c r="D111" s="1" t="s">
        <v>167</v>
      </c>
      <c r="E111" s="1" t="s">
        <v>116</v>
      </c>
      <c r="F111" s="1" t="s">
        <v>164</v>
      </c>
      <c r="G111" s="1">
        <v>2.5</v>
      </c>
      <c r="H111" s="1" t="s">
        <v>162</v>
      </c>
      <c r="I111" s="1" t="s">
        <v>110</v>
      </c>
      <c r="J111" s="1" t="s">
        <v>24</v>
      </c>
    </row>
    <row r="112" spans="1:10" x14ac:dyDescent="0.25">
      <c r="A112" s="1" t="s">
        <v>82</v>
      </c>
      <c r="B112" s="1" t="s">
        <v>105</v>
      </c>
      <c r="C112" s="1" t="s">
        <v>84</v>
      </c>
      <c r="D112" s="1" t="s">
        <v>167</v>
      </c>
      <c r="E112" s="1" t="s">
        <v>85</v>
      </c>
      <c r="F112" s="1" t="s">
        <v>164</v>
      </c>
      <c r="G112" s="1">
        <v>2.5</v>
      </c>
      <c r="H112" s="1" t="s">
        <v>86</v>
      </c>
      <c r="I112" s="1" t="s">
        <v>110</v>
      </c>
      <c r="J112" s="1" t="s">
        <v>24</v>
      </c>
    </row>
    <row r="113" spans="1:10" x14ac:dyDescent="0.25">
      <c r="A113" s="1" t="s">
        <v>87</v>
      </c>
      <c r="B113" s="1" t="s">
        <v>88</v>
      </c>
      <c r="C113" s="1" t="s">
        <v>89</v>
      </c>
      <c r="D113" s="1" t="s">
        <v>167</v>
      </c>
      <c r="E113" s="1" t="s">
        <v>62</v>
      </c>
      <c r="F113" s="1" t="s">
        <v>164</v>
      </c>
      <c r="G113" s="1">
        <v>2.5</v>
      </c>
      <c r="H113" s="1" t="s">
        <v>90</v>
      </c>
      <c r="I113" s="1" t="s">
        <v>110</v>
      </c>
      <c r="J113" s="1" t="s">
        <v>24</v>
      </c>
    </row>
    <row r="114" spans="1:10" x14ac:dyDescent="0.25">
      <c r="A114" s="1" t="s">
        <v>16</v>
      </c>
      <c r="B114" s="1" t="s">
        <v>91</v>
      </c>
      <c r="C114" s="1" t="s">
        <v>18</v>
      </c>
      <c r="D114" s="1" t="s">
        <v>168</v>
      </c>
      <c r="E114" s="1" t="s">
        <v>93</v>
      </c>
      <c r="F114" s="1" t="s">
        <v>164</v>
      </c>
      <c r="G114" s="1">
        <v>2.5</v>
      </c>
      <c r="H114" s="1" t="s">
        <v>22</v>
      </c>
      <c r="I114" s="1" t="s">
        <v>153</v>
      </c>
      <c r="J114" s="1" t="s">
        <v>24</v>
      </c>
    </row>
    <row r="115" spans="1:10" x14ac:dyDescent="0.25">
      <c r="A115" s="1" t="s">
        <v>68</v>
      </c>
      <c r="B115" s="1" t="s">
        <v>17</v>
      </c>
      <c r="C115" s="1" t="s">
        <v>70</v>
      </c>
      <c r="D115" s="1" t="s">
        <v>168</v>
      </c>
      <c r="E115" s="1" t="s">
        <v>93</v>
      </c>
      <c r="F115" s="1" t="s">
        <v>164</v>
      </c>
      <c r="G115" s="1">
        <v>2.5</v>
      </c>
      <c r="H115" s="1" t="s">
        <v>72</v>
      </c>
      <c r="I115" s="1" t="s">
        <v>153</v>
      </c>
      <c r="J115" s="1" t="s">
        <v>24</v>
      </c>
    </row>
    <row r="116" spans="1:10" x14ac:dyDescent="0.25">
      <c r="A116" s="1" t="s">
        <v>30</v>
      </c>
      <c r="B116" s="1" t="s">
        <v>95</v>
      </c>
      <c r="C116" s="1" t="s">
        <v>32</v>
      </c>
      <c r="D116" s="1" t="s">
        <v>168</v>
      </c>
      <c r="E116" s="1" t="s">
        <v>33</v>
      </c>
      <c r="F116" s="1" t="s">
        <v>164</v>
      </c>
      <c r="G116" s="1">
        <v>2.5</v>
      </c>
      <c r="H116" s="1" t="s">
        <v>34</v>
      </c>
      <c r="I116" s="1" t="s">
        <v>153</v>
      </c>
      <c r="J116" s="1" t="s">
        <v>24</v>
      </c>
    </row>
    <row r="117" spans="1:10" x14ac:dyDescent="0.25">
      <c r="A117" s="1" t="s">
        <v>40</v>
      </c>
      <c r="B117" s="1" t="s">
        <v>41</v>
      </c>
      <c r="C117" s="1" t="s">
        <v>42</v>
      </c>
      <c r="D117" s="1" t="s">
        <v>168</v>
      </c>
      <c r="E117" s="1" t="s">
        <v>43</v>
      </c>
      <c r="F117" s="1" t="s">
        <v>164</v>
      </c>
      <c r="G117" s="1">
        <v>2.5</v>
      </c>
      <c r="H117" s="1" t="s">
        <v>44</v>
      </c>
      <c r="I117" s="1" t="s">
        <v>153</v>
      </c>
      <c r="J117" s="1" t="s">
        <v>24</v>
      </c>
    </row>
    <row r="118" spans="1:10" x14ac:dyDescent="0.25">
      <c r="A118" s="1" t="s">
        <v>45</v>
      </c>
      <c r="B118" s="1" t="s">
        <v>96</v>
      </c>
      <c r="C118" s="1" t="s">
        <v>47</v>
      </c>
      <c r="D118" s="1" t="s">
        <v>168</v>
      </c>
      <c r="E118" s="1" t="s">
        <v>62</v>
      </c>
      <c r="F118" s="1" t="s">
        <v>164</v>
      </c>
      <c r="G118" s="1">
        <v>2.5</v>
      </c>
      <c r="H118" s="1" t="s">
        <v>48</v>
      </c>
      <c r="I118" s="1" t="s">
        <v>153</v>
      </c>
      <c r="J118" s="1" t="s">
        <v>24</v>
      </c>
    </row>
    <row r="119" spans="1:10" x14ac:dyDescent="0.25">
      <c r="A119" s="1" t="s">
        <v>54</v>
      </c>
      <c r="B119" s="1" t="s">
        <v>130</v>
      </c>
      <c r="C119" s="1" t="s">
        <v>56</v>
      </c>
      <c r="D119" s="1" t="s">
        <v>168</v>
      </c>
      <c r="E119" s="1" t="s">
        <v>52</v>
      </c>
      <c r="F119" s="1" t="s">
        <v>164</v>
      </c>
      <c r="G119" s="1">
        <v>2.5</v>
      </c>
      <c r="H119" s="1" t="s">
        <v>58</v>
      </c>
      <c r="I119" s="1" t="s">
        <v>153</v>
      </c>
      <c r="J119" s="1" t="s">
        <v>24</v>
      </c>
    </row>
    <row r="120" spans="1:10" x14ac:dyDescent="0.25">
      <c r="A120" s="1" t="s">
        <v>78</v>
      </c>
      <c r="B120" s="1" t="s">
        <v>98</v>
      </c>
      <c r="C120" s="1" t="s">
        <v>80</v>
      </c>
      <c r="D120" s="1" t="s">
        <v>168</v>
      </c>
      <c r="E120" s="1" t="s">
        <v>99</v>
      </c>
      <c r="F120" s="1" t="s">
        <v>164</v>
      </c>
      <c r="G120" s="1">
        <v>2.5</v>
      </c>
      <c r="H120" s="1" t="s">
        <v>81</v>
      </c>
      <c r="I120" s="1" t="s">
        <v>153</v>
      </c>
      <c r="J120" s="1" t="s">
        <v>24</v>
      </c>
    </row>
    <row r="121" spans="1:10" x14ac:dyDescent="0.25">
      <c r="A121" s="1" t="s">
        <v>73</v>
      </c>
      <c r="B121" s="1" t="s">
        <v>69</v>
      </c>
      <c r="C121" s="1" t="s">
        <v>161</v>
      </c>
      <c r="D121" s="1" t="s">
        <v>168</v>
      </c>
      <c r="E121" s="1" t="s">
        <v>116</v>
      </c>
      <c r="F121" s="1" t="s">
        <v>164</v>
      </c>
      <c r="G121" s="1">
        <v>2.5</v>
      </c>
      <c r="H121" s="1" t="s">
        <v>162</v>
      </c>
      <c r="I121" s="1" t="s">
        <v>153</v>
      </c>
      <c r="J121" s="1" t="s">
        <v>24</v>
      </c>
    </row>
    <row r="122" spans="1:10" x14ac:dyDescent="0.25">
      <c r="A122" s="1" t="s">
        <v>59</v>
      </c>
      <c r="B122" s="1" t="s">
        <v>138</v>
      </c>
      <c r="C122" s="1" t="s">
        <v>61</v>
      </c>
      <c r="D122" s="1" t="s">
        <v>168</v>
      </c>
      <c r="E122" s="1" t="s">
        <v>57</v>
      </c>
      <c r="F122" s="1" t="s">
        <v>164</v>
      </c>
      <c r="G122" s="1">
        <v>2.5</v>
      </c>
      <c r="H122" s="1" t="s">
        <v>63</v>
      </c>
      <c r="I122" s="1" t="s">
        <v>153</v>
      </c>
      <c r="J122" s="1" t="s">
        <v>24</v>
      </c>
    </row>
    <row r="123" spans="1:10" x14ac:dyDescent="0.25">
      <c r="A123" s="1" t="s">
        <v>87</v>
      </c>
      <c r="B123" s="1" t="s">
        <v>105</v>
      </c>
      <c r="C123" s="1" t="s">
        <v>89</v>
      </c>
      <c r="D123" s="1" t="s">
        <v>168</v>
      </c>
      <c r="E123" s="1" t="s">
        <v>57</v>
      </c>
      <c r="F123" s="1" t="s">
        <v>164</v>
      </c>
      <c r="G123" s="1">
        <v>2.5</v>
      </c>
      <c r="H123" s="1" t="s">
        <v>90</v>
      </c>
      <c r="I123" s="1" t="s">
        <v>153</v>
      </c>
      <c r="J123" s="1" t="s">
        <v>24</v>
      </c>
    </row>
    <row r="124" spans="1:10" x14ac:dyDescent="0.25">
      <c r="A124" s="1" t="s">
        <v>49</v>
      </c>
      <c r="B124" s="1" t="s">
        <v>88</v>
      </c>
      <c r="C124" s="1" t="s">
        <v>51</v>
      </c>
      <c r="D124" s="1" t="s">
        <v>168</v>
      </c>
      <c r="E124" s="1" t="s">
        <v>169</v>
      </c>
      <c r="F124" s="1" t="s">
        <v>164</v>
      </c>
      <c r="G124" s="1">
        <v>2.5</v>
      </c>
      <c r="H124" s="1" t="s">
        <v>53</v>
      </c>
      <c r="I124" s="1" t="s">
        <v>153</v>
      </c>
      <c r="J124" s="1" t="s">
        <v>24</v>
      </c>
    </row>
    <row r="125" spans="1:10" x14ac:dyDescent="0.25">
      <c r="A125" s="1" t="s">
        <v>25</v>
      </c>
      <c r="B125" s="1" t="s">
        <v>170</v>
      </c>
      <c r="C125" s="1" t="s">
        <v>171</v>
      </c>
      <c r="D125" s="1" t="s">
        <v>168</v>
      </c>
      <c r="E125" s="1" t="s">
        <v>169</v>
      </c>
      <c r="F125" s="1" t="s">
        <v>164</v>
      </c>
      <c r="G125" s="1">
        <v>2.5</v>
      </c>
      <c r="H125" s="1" t="s">
        <v>172</v>
      </c>
      <c r="I125" s="1" t="s">
        <v>153</v>
      </c>
      <c r="J125" s="1" t="s">
        <v>39</v>
      </c>
    </row>
    <row r="126" spans="1:10" x14ac:dyDescent="0.25">
      <c r="A126" s="1" t="s">
        <v>16</v>
      </c>
      <c r="B126" s="1" t="s">
        <v>91</v>
      </c>
      <c r="C126" s="1" t="s">
        <v>18</v>
      </c>
      <c r="D126" s="1" t="s">
        <v>173</v>
      </c>
      <c r="E126" s="1" t="s">
        <v>93</v>
      </c>
      <c r="F126" s="1" t="s">
        <v>174</v>
      </c>
      <c r="G126" s="1">
        <v>2.5</v>
      </c>
      <c r="H126" s="1" t="s">
        <v>22</v>
      </c>
      <c r="I126" s="1" t="s">
        <v>23</v>
      </c>
      <c r="J126" s="1" t="s">
        <v>24</v>
      </c>
    </row>
    <row r="127" spans="1:10" x14ac:dyDescent="0.25">
      <c r="A127" s="1" t="s">
        <v>25</v>
      </c>
      <c r="B127" s="1" t="s">
        <v>165</v>
      </c>
      <c r="C127" s="1" t="s">
        <v>27</v>
      </c>
      <c r="D127" s="1" t="s">
        <v>173</v>
      </c>
      <c r="E127" s="1" t="s">
        <v>93</v>
      </c>
      <c r="F127" s="1" t="s">
        <v>174</v>
      </c>
      <c r="G127" s="1">
        <v>2.5</v>
      </c>
      <c r="H127" s="1" t="s">
        <v>29</v>
      </c>
      <c r="I127" s="1" t="s">
        <v>23</v>
      </c>
      <c r="J127" s="1" t="s">
        <v>24</v>
      </c>
    </row>
    <row r="128" spans="1:10" x14ac:dyDescent="0.25">
      <c r="A128" s="1" t="s">
        <v>73</v>
      </c>
      <c r="B128" s="1" t="s">
        <v>26</v>
      </c>
      <c r="C128" s="1" t="s">
        <v>115</v>
      </c>
      <c r="D128" s="1" t="s">
        <v>173</v>
      </c>
      <c r="E128" s="1" t="s">
        <v>116</v>
      </c>
      <c r="F128" s="1" t="s">
        <v>174</v>
      </c>
      <c r="G128" s="1">
        <v>2.5</v>
      </c>
      <c r="H128" s="1" t="s">
        <v>117</v>
      </c>
      <c r="I128" s="1" t="s">
        <v>23</v>
      </c>
      <c r="J128" s="1" t="s">
        <v>24</v>
      </c>
    </row>
    <row r="129" spans="1:10" x14ac:dyDescent="0.25">
      <c r="A129" s="1" t="s">
        <v>30</v>
      </c>
      <c r="B129" s="1" t="s">
        <v>31</v>
      </c>
      <c r="C129" s="1" t="s">
        <v>32</v>
      </c>
      <c r="D129" s="1" t="s">
        <v>173</v>
      </c>
      <c r="E129" s="1" t="s">
        <v>33</v>
      </c>
      <c r="F129" s="1" t="s">
        <v>174</v>
      </c>
      <c r="G129" s="1">
        <v>2.5</v>
      </c>
      <c r="H129" s="1" t="s">
        <v>34</v>
      </c>
      <c r="I129" s="1" t="s">
        <v>23</v>
      </c>
      <c r="J129" s="1" t="s">
        <v>24</v>
      </c>
    </row>
    <row r="130" spans="1:10" x14ac:dyDescent="0.25">
      <c r="A130" s="1" t="s">
        <v>4</v>
      </c>
      <c r="B130" s="1" t="s">
        <v>35</v>
      </c>
      <c r="C130" s="1" t="s">
        <v>36</v>
      </c>
      <c r="D130" s="1" t="s">
        <v>173</v>
      </c>
      <c r="E130" s="1" t="s">
        <v>37</v>
      </c>
      <c r="F130" s="1" t="s">
        <v>174</v>
      </c>
      <c r="G130" s="1">
        <v>2.5</v>
      </c>
      <c r="H130" s="1" t="s">
        <v>38</v>
      </c>
      <c r="I130" s="1" t="s">
        <v>23</v>
      </c>
      <c r="J130" s="1" t="s">
        <v>39</v>
      </c>
    </row>
    <row r="131" spans="1:10" x14ac:dyDescent="0.25">
      <c r="A131" s="1" t="s">
        <v>45</v>
      </c>
      <c r="B131" s="1" t="s">
        <v>41</v>
      </c>
      <c r="C131" s="1" t="s">
        <v>47</v>
      </c>
      <c r="D131" s="1" t="s">
        <v>173</v>
      </c>
      <c r="E131" s="1" t="s">
        <v>33</v>
      </c>
      <c r="F131" s="1" t="s">
        <v>174</v>
      </c>
      <c r="G131" s="1">
        <v>2.5</v>
      </c>
      <c r="H131" s="1" t="s">
        <v>48</v>
      </c>
      <c r="I131" s="1" t="s">
        <v>23</v>
      </c>
      <c r="J131" s="1" t="s">
        <v>24</v>
      </c>
    </row>
    <row r="132" spans="1:10" x14ac:dyDescent="0.25">
      <c r="A132" s="1" t="s">
        <v>40</v>
      </c>
      <c r="B132" s="1" t="s">
        <v>46</v>
      </c>
      <c r="C132" s="1" t="s">
        <v>42</v>
      </c>
      <c r="D132" s="1" t="s">
        <v>173</v>
      </c>
      <c r="E132" s="1" t="s">
        <v>43</v>
      </c>
      <c r="F132" s="1" t="s">
        <v>174</v>
      </c>
      <c r="G132" s="1">
        <v>2.5</v>
      </c>
      <c r="H132" s="1" t="s">
        <v>44</v>
      </c>
      <c r="I132" s="1" t="s">
        <v>23</v>
      </c>
      <c r="J132" s="1" t="s">
        <v>24</v>
      </c>
    </row>
    <row r="133" spans="1:10" x14ac:dyDescent="0.25">
      <c r="A133" s="1" t="s">
        <v>59</v>
      </c>
      <c r="B133" s="1" t="s">
        <v>159</v>
      </c>
      <c r="C133" s="1" t="s">
        <v>61</v>
      </c>
      <c r="D133" s="1" t="s">
        <v>173</v>
      </c>
      <c r="E133" s="1" t="s">
        <v>62</v>
      </c>
      <c r="F133" s="1" t="s">
        <v>174</v>
      </c>
      <c r="G133" s="1">
        <v>2.5</v>
      </c>
      <c r="H133" s="1" t="s">
        <v>63</v>
      </c>
      <c r="I133" s="1" t="s">
        <v>23</v>
      </c>
      <c r="J133" s="1" t="s">
        <v>24</v>
      </c>
    </row>
    <row r="134" spans="1:10" x14ac:dyDescent="0.25">
      <c r="A134" s="1" t="s">
        <v>49</v>
      </c>
      <c r="B134" s="1" t="s">
        <v>160</v>
      </c>
      <c r="C134" s="1" t="s">
        <v>51</v>
      </c>
      <c r="D134" s="1" t="s">
        <v>173</v>
      </c>
      <c r="E134" s="1" t="s">
        <v>52</v>
      </c>
      <c r="F134" s="1" t="s">
        <v>174</v>
      </c>
      <c r="G134" s="1">
        <v>2.5</v>
      </c>
      <c r="H134" s="1" t="s">
        <v>53</v>
      </c>
      <c r="I134" s="1" t="s">
        <v>23</v>
      </c>
      <c r="J134" s="1" t="s">
        <v>24</v>
      </c>
    </row>
    <row r="135" spans="1:10" x14ac:dyDescent="0.25">
      <c r="A135" s="1" t="s">
        <v>101</v>
      </c>
      <c r="B135" s="1" t="s">
        <v>96</v>
      </c>
      <c r="C135" s="1" t="s">
        <v>175</v>
      </c>
      <c r="D135" s="1" t="s">
        <v>173</v>
      </c>
      <c r="E135" s="1" t="s">
        <v>37</v>
      </c>
      <c r="F135" s="1" t="s">
        <v>174</v>
      </c>
      <c r="G135" s="1">
        <v>2.5</v>
      </c>
      <c r="H135" s="1" t="s">
        <v>176</v>
      </c>
      <c r="I135" s="1" t="s">
        <v>23</v>
      </c>
      <c r="J135" s="1" t="s">
        <v>39</v>
      </c>
    </row>
    <row r="136" spans="1:10" x14ac:dyDescent="0.25">
      <c r="A136" s="1" t="s">
        <v>64</v>
      </c>
      <c r="B136" s="1" t="s">
        <v>65</v>
      </c>
      <c r="C136" s="1" t="s">
        <v>66</v>
      </c>
      <c r="D136" s="1" t="s">
        <v>173</v>
      </c>
      <c r="E136" s="1" t="s">
        <v>37</v>
      </c>
      <c r="F136" s="1" t="s">
        <v>174</v>
      </c>
      <c r="G136" s="1">
        <v>2.5</v>
      </c>
      <c r="H136" s="1" t="s">
        <v>67</v>
      </c>
      <c r="I136" s="1" t="s">
        <v>23</v>
      </c>
      <c r="J136" s="1" t="s">
        <v>39</v>
      </c>
    </row>
    <row r="137" spans="1:10" x14ac:dyDescent="0.25">
      <c r="A137" s="1" t="s">
        <v>78</v>
      </c>
      <c r="B137" s="1" t="s">
        <v>98</v>
      </c>
      <c r="C137" s="1" t="s">
        <v>80</v>
      </c>
      <c r="D137" s="1" t="s">
        <v>173</v>
      </c>
      <c r="E137" s="1" t="s">
        <v>99</v>
      </c>
      <c r="F137" s="1" t="s">
        <v>174</v>
      </c>
      <c r="G137" s="1">
        <v>2.5</v>
      </c>
      <c r="H137" s="1" t="s">
        <v>81</v>
      </c>
      <c r="I137" s="1" t="s">
        <v>23</v>
      </c>
      <c r="J137" s="1" t="s">
        <v>24</v>
      </c>
    </row>
    <row r="138" spans="1:10" x14ac:dyDescent="0.25">
      <c r="A138" s="1" t="s">
        <v>68</v>
      </c>
      <c r="B138" s="1" t="s">
        <v>69</v>
      </c>
      <c r="C138" s="1" t="s">
        <v>70</v>
      </c>
      <c r="D138" s="1" t="s">
        <v>173</v>
      </c>
      <c r="E138" s="1" t="s">
        <v>71</v>
      </c>
      <c r="F138" s="1" t="s">
        <v>174</v>
      </c>
      <c r="G138" s="1">
        <v>2.5</v>
      </c>
      <c r="H138" s="1" t="s">
        <v>72</v>
      </c>
      <c r="I138" s="1" t="s">
        <v>23</v>
      </c>
      <c r="J138" s="1" t="s">
        <v>24</v>
      </c>
    </row>
    <row r="139" spans="1:10" x14ac:dyDescent="0.25">
      <c r="A139" s="1" t="s">
        <v>82</v>
      </c>
      <c r="B139" s="1" t="s">
        <v>83</v>
      </c>
      <c r="C139" s="1" t="s">
        <v>84</v>
      </c>
      <c r="D139" s="1" t="s">
        <v>173</v>
      </c>
      <c r="E139" s="1" t="s">
        <v>85</v>
      </c>
      <c r="F139" s="1" t="s">
        <v>174</v>
      </c>
      <c r="G139" s="1">
        <v>2.5</v>
      </c>
      <c r="H139" s="1" t="s">
        <v>86</v>
      </c>
      <c r="I139" s="1" t="s">
        <v>23</v>
      </c>
      <c r="J139" s="1" t="s">
        <v>24</v>
      </c>
    </row>
    <row r="140" spans="1:10" x14ac:dyDescent="0.25">
      <c r="A140" s="1" t="s">
        <v>146</v>
      </c>
      <c r="B140" s="1" t="s">
        <v>105</v>
      </c>
      <c r="C140" s="1" t="s">
        <v>75</v>
      </c>
      <c r="D140" s="1" t="s">
        <v>173</v>
      </c>
      <c r="E140" s="1" t="s">
        <v>76</v>
      </c>
      <c r="F140" s="1" t="s">
        <v>174</v>
      </c>
      <c r="G140" s="1">
        <v>2.5</v>
      </c>
      <c r="H140" s="1" t="s">
        <v>77</v>
      </c>
      <c r="I140" s="1" t="s">
        <v>23</v>
      </c>
      <c r="J140" s="1" t="s">
        <v>24</v>
      </c>
    </row>
    <row r="141" spans="1:10" x14ac:dyDescent="0.25">
      <c r="A141" s="1" t="s">
        <v>87</v>
      </c>
      <c r="B141" s="1" t="s">
        <v>143</v>
      </c>
      <c r="C141" s="1" t="s">
        <v>89</v>
      </c>
      <c r="D141" s="1" t="s">
        <v>173</v>
      </c>
      <c r="E141" s="1" t="s">
        <v>57</v>
      </c>
      <c r="F141" s="1" t="s">
        <v>174</v>
      </c>
      <c r="G141" s="1">
        <v>2.5</v>
      </c>
      <c r="H141" s="1" t="s">
        <v>90</v>
      </c>
      <c r="I141" s="1" t="s">
        <v>23</v>
      </c>
      <c r="J141" s="1" t="s">
        <v>24</v>
      </c>
    </row>
    <row r="142" spans="1:10" x14ac:dyDescent="0.25">
      <c r="A142" s="1" t="s">
        <v>54</v>
      </c>
      <c r="B142" s="1" t="s">
        <v>88</v>
      </c>
      <c r="C142" s="1" t="s">
        <v>56</v>
      </c>
      <c r="D142" s="1" t="s">
        <v>173</v>
      </c>
      <c r="E142" s="1" t="s">
        <v>52</v>
      </c>
      <c r="F142" s="1" t="s">
        <v>174</v>
      </c>
      <c r="G142" s="1">
        <v>2.5</v>
      </c>
      <c r="H142" s="1" t="s">
        <v>58</v>
      </c>
      <c r="I142" s="1" t="s">
        <v>23</v>
      </c>
      <c r="J142" s="1" t="s">
        <v>24</v>
      </c>
    </row>
    <row r="143" spans="1:10" x14ac:dyDescent="0.25">
      <c r="A143" s="1" t="s">
        <v>16</v>
      </c>
      <c r="B143" s="1" t="s">
        <v>17</v>
      </c>
      <c r="C143" s="1" t="s">
        <v>18</v>
      </c>
      <c r="D143" s="1" t="s">
        <v>177</v>
      </c>
      <c r="E143" s="1" t="s">
        <v>20</v>
      </c>
      <c r="F143" s="1" t="s">
        <v>174</v>
      </c>
      <c r="G143" s="1">
        <v>2.5</v>
      </c>
      <c r="H143" s="1" t="s">
        <v>22</v>
      </c>
      <c r="I143" s="1" t="s">
        <v>94</v>
      </c>
      <c r="J143" s="1" t="s">
        <v>24</v>
      </c>
    </row>
    <row r="144" spans="1:10" x14ac:dyDescent="0.25">
      <c r="A144" s="1" t="s">
        <v>4</v>
      </c>
      <c r="B144" s="1" t="s">
        <v>35</v>
      </c>
      <c r="C144" s="1" t="s">
        <v>36</v>
      </c>
      <c r="D144" s="1" t="s">
        <v>177</v>
      </c>
      <c r="E144" s="1" t="s">
        <v>37</v>
      </c>
      <c r="F144" s="1" t="s">
        <v>174</v>
      </c>
      <c r="G144" s="1">
        <v>2.5</v>
      </c>
      <c r="H144" s="1" t="s">
        <v>38</v>
      </c>
      <c r="I144" s="1" t="s">
        <v>94</v>
      </c>
      <c r="J144" s="1" t="s">
        <v>39</v>
      </c>
    </row>
    <row r="145" spans="1:10" x14ac:dyDescent="0.25">
      <c r="A145" s="1" t="s">
        <v>30</v>
      </c>
      <c r="B145" s="1" t="s">
        <v>95</v>
      </c>
      <c r="C145" s="1" t="s">
        <v>32</v>
      </c>
      <c r="D145" s="1" t="s">
        <v>177</v>
      </c>
      <c r="E145" s="1" t="s">
        <v>33</v>
      </c>
      <c r="F145" s="1" t="s">
        <v>174</v>
      </c>
      <c r="G145" s="1">
        <v>2.5</v>
      </c>
      <c r="H145" s="1" t="s">
        <v>34</v>
      </c>
      <c r="I145" s="1" t="s">
        <v>94</v>
      </c>
      <c r="J145" s="1" t="s">
        <v>24</v>
      </c>
    </row>
    <row r="146" spans="1:10" x14ac:dyDescent="0.25">
      <c r="A146" s="1" t="s">
        <v>40</v>
      </c>
      <c r="B146" s="1" t="s">
        <v>41</v>
      </c>
      <c r="C146" s="1" t="s">
        <v>42</v>
      </c>
      <c r="D146" s="1" t="s">
        <v>177</v>
      </c>
      <c r="E146" s="1" t="s">
        <v>43</v>
      </c>
      <c r="F146" s="1" t="s">
        <v>174</v>
      </c>
      <c r="G146" s="1">
        <v>2.5</v>
      </c>
      <c r="H146" s="1" t="s">
        <v>44</v>
      </c>
      <c r="I146" s="1" t="s">
        <v>94</v>
      </c>
      <c r="J146" s="1" t="s">
        <v>24</v>
      </c>
    </row>
    <row r="147" spans="1:10" x14ac:dyDescent="0.25">
      <c r="A147" s="1" t="s">
        <v>45</v>
      </c>
      <c r="B147" s="1" t="s">
        <v>46</v>
      </c>
      <c r="C147" s="1" t="s">
        <v>47</v>
      </c>
      <c r="D147" s="1" t="s">
        <v>177</v>
      </c>
      <c r="E147" s="1" t="s">
        <v>33</v>
      </c>
      <c r="F147" s="1" t="s">
        <v>174</v>
      </c>
      <c r="G147" s="1">
        <v>2.5</v>
      </c>
      <c r="H147" s="1" t="s">
        <v>48</v>
      </c>
      <c r="I147" s="1" t="s">
        <v>94</v>
      </c>
      <c r="J147" s="1" t="s">
        <v>24</v>
      </c>
    </row>
    <row r="148" spans="1:10" x14ac:dyDescent="0.25">
      <c r="A148" s="1" t="s">
        <v>54</v>
      </c>
      <c r="B148" s="1" t="s">
        <v>125</v>
      </c>
      <c r="C148" s="1" t="s">
        <v>56</v>
      </c>
      <c r="D148" s="1" t="s">
        <v>177</v>
      </c>
      <c r="E148" s="1" t="s">
        <v>57</v>
      </c>
      <c r="F148" s="1" t="s">
        <v>174</v>
      </c>
      <c r="G148" s="1">
        <v>2.5</v>
      </c>
      <c r="H148" s="1" t="s">
        <v>58</v>
      </c>
      <c r="I148" s="1" t="s">
        <v>94</v>
      </c>
      <c r="J148" s="1" t="s">
        <v>24</v>
      </c>
    </row>
    <row r="149" spans="1:10" x14ac:dyDescent="0.25">
      <c r="A149" s="1" t="s">
        <v>73</v>
      </c>
      <c r="B149" s="1" t="s">
        <v>159</v>
      </c>
      <c r="C149" s="1" t="s">
        <v>115</v>
      </c>
      <c r="D149" s="1" t="s">
        <v>177</v>
      </c>
      <c r="E149" s="1" t="s">
        <v>116</v>
      </c>
      <c r="F149" s="1" t="s">
        <v>174</v>
      </c>
      <c r="G149" s="1">
        <v>2.5</v>
      </c>
      <c r="H149" s="1" t="s">
        <v>117</v>
      </c>
      <c r="I149" s="1" t="s">
        <v>94</v>
      </c>
      <c r="J149" s="1" t="s">
        <v>24</v>
      </c>
    </row>
    <row r="150" spans="1:10" x14ac:dyDescent="0.25">
      <c r="A150" s="1" t="s">
        <v>49</v>
      </c>
      <c r="B150" s="1" t="s">
        <v>60</v>
      </c>
      <c r="C150" s="1" t="s">
        <v>51</v>
      </c>
      <c r="D150" s="1" t="s">
        <v>177</v>
      </c>
      <c r="E150" s="1" t="s">
        <v>52</v>
      </c>
      <c r="F150" s="1" t="s">
        <v>174</v>
      </c>
      <c r="G150" s="1">
        <v>2.5</v>
      </c>
      <c r="H150" s="1" t="s">
        <v>53</v>
      </c>
      <c r="I150" s="1" t="s">
        <v>94</v>
      </c>
      <c r="J150" s="1" t="s">
        <v>24</v>
      </c>
    </row>
    <row r="151" spans="1:10" x14ac:dyDescent="0.25">
      <c r="A151" s="1" t="s">
        <v>101</v>
      </c>
      <c r="B151" s="1" t="s">
        <v>96</v>
      </c>
      <c r="C151" s="1" t="s">
        <v>175</v>
      </c>
      <c r="D151" s="1" t="s">
        <v>177</v>
      </c>
      <c r="E151" s="1" t="s">
        <v>37</v>
      </c>
      <c r="F151" s="1" t="s">
        <v>174</v>
      </c>
      <c r="G151" s="1">
        <v>2.5</v>
      </c>
      <c r="H151" s="1" t="s">
        <v>176</v>
      </c>
      <c r="I151" s="1" t="s">
        <v>94</v>
      </c>
      <c r="J151" s="1" t="s">
        <v>39</v>
      </c>
    </row>
    <row r="152" spans="1:10" x14ac:dyDescent="0.25">
      <c r="A152" s="1" t="s">
        <v>64</v>
      </c>
      <c r="B152" s="1" t="s">
        <v>65</v>
      </c>
      <c r="C152" s="1" t="s">
        <v>66</v>
      </c>
      <c r="D152" s="1" t="s">
        <v>177</v>
      </c>
      <c r="E152" s="1" t="s">
        <v>37</v>
      </c>
      <c r="F152" s="1" t="s">
        <v>174</v>
      </c>
      <c r="G152" s="1">
        <v>2.5</v>
      </c>
      <c r="H152" s="1" t="s">
        <v>67</v>
      </c>
      <c r="I152" s="1" t="s">
        <v>94</v>
      </c>
      <c r="J152" s="1" t="s">
        <v>39</v>
      </c>
    </row>
    <row r="153" spans="1:10" x14ac:dyDescent="0.25">
      <c r="A153" s="1" t="s">
        <v>68</v>
      </c>
      <c r="B153" s="1" t="s">
        <v>98</v>
      </c>
      <c r="C153" s="1" t="s">
        <v>70</v>
      </c>
      <c r="D153" s="1" t="s">
        <v>177</v>
      </c>
      <c r="E153" s="1" t="s">
        <v>62</v>
      </c>
      <c r="F153" s="1" t="s">
        <v>174</v>
      </c>
      <c r="G153" s="1">
        <v>2.5</v>
      </c>
      <c r="H153" s="1" t="s">
        <v>72</v>
      </c>
      <c r="I153" s="1" t="s">
        <v>94</v>
      </c>
      <c r="J153" s="1" t="s">
        <v>24</v>
      </c>
    </row>
    <row r="154" spans="1:10" x14ac:dyDescent="0.25">
      <c r="A154" s="1" t="s">
        <v>146</v>
      </c>
      <c r="B154" s="1" t="s">
        <v>69</v>
      </c>
      <c r="C154" s="1" t="s">
        <v>75</v>
      </c>
      <c r="D154" s="1" t="s">
        <v>177</v>
      </c>
      <c r="E154" s="1" t="s">
        <v>76</v>
      </c>
      <c r="F154" s="1" t="s">
        <v>174</v>
      </c>
      <c r="G154" s="1">
        <v>2.5</v>
      </c>
      <c r="H154" s="1" t="s">
        <v>77</v>
      </c>
      <c r="I154" s="1" t="s">
        <v>94</v>
      </c>
      <c r="J154" s="1" t="s">
        <v>24</v>
      </c>
    </row>
    <row r="155" spans="1:10" x14ac:dyDescent="0.25">
      <c r="A155" s="1" t="s">
        <v>25</v>
      </c>
      <c r="B155" s="1" t="s">
        <v>74</v>
      </c>
      <c r="C155" s="1" t="s">
        <v>27</v>
      </c>
      <c r="D155" s="1" t="s">
        <v>177</v>
      </c>
      <c r="E155" s="1" t="s">
        <v>71</v>
      </c>
      <c r="F155" s="1" t="s">
        <v>174</v>
      </c>
      <c r="G155" s="1">
        <v>2.5</v>
      </c>
      <c r="H155" s="1" t="s">
        <v>29</v>
      </c>
      <c r="I155" s="1" t="s">
        <v>94</v>
      </c>
      <c r="J155" s="1" t="s">
        <v>24</v>
      </c>
    </row>
    <row r="156" spans="1:10" x14ac:dyDescent="0.25">
      <c r="A156" s="1" t="s">
        <v>78</v>
      </c>
      <c r="B156" s="1" t="s">
        <v>83</v>
      </c>
      <c r="C156" s="1" t="s">
        <v>80</v>
      </c>
      <c r="D156" s="1" t="s">
        <v>177</v>
      </c>
      <c r="E156" s="1" t="s">
        <v>62</v>
      </c>
      <c r="F156" s="1" t="s">
        <v>174</v>
      </c>
      <c r="G156" s="1">
        <v>2.5</v>
      </c>
      <c r="H156" s="1" t="s">
        <v>81</v>
      </c>
      <c r="I156" s="1" t="s">
        <v>94</v>
      </c>
      <c r="J156" s="1" t="s">
        <v>24</v>
      </c>
    </row>
    <row r="157" spans="1:10" x14ac:dyDescent="0.25">
      <c r="A157" s="1" t="s">
        <v>82</v>
      </c>
      <c r="B157" s="1" t="s">
        <v>105</v>
      </c>
      <c r="C157" s="1" t="s">
        <v>84</v>
      </c>
      <c r="D157" s="1" t="s">
        <v>177</v>
      </c>
      <c r="E157" s="1" t="s">
        <v>62</v>
      </c>
      <c r="F157" s="1" t="s">
        <v>174</v>
      </c>
      <c r="G157" s="1">
        <v>2.5</v>
      </c>
      <c r="H157" s="1" t="s">
        <v>86</v>
      </c>
      <c r="I157" s="1" t="s">
        <v>94</v>
      </c>
      <c r="J157" s="1" t="s">
        <v>24</v>
      </c>
    </row>
    <row r="158" spans="1:10" x14ac:dyDescent="0.25">
      <c r="A158" s="1" t="s">
        <v>87</v>
      </c>
      <c r="B158" s="1" t="s">
        <v>88</v>
      </c>
      <c r="C158" s="1" t="s">
        <v>89</v>
      </c>
      <c r="D158" s="1" t="s">
        <v>177</v>
      </c>
      <c r="E158" s="1" t="s">
        <v>71</v>
      </c>
      <c r="F158" s="1" t="s">
        <v>174</v>
      </c>
      <c r="G158" s="1">
        <v>2.5</v>
      </c>
      <c r="H158" s="1" t="s">
        <v>90</v>
      </c>
      <c r="I158" s="1" t="s">
        <v>94</v>
      </c>
      <c r="J158" s="1" t="s">
        <v>24</v>
      </c>
    </row>
    <row r="159" spans="1:10" x14ac:dyDescent="0.25">
      <c r="A159" s="1" t="s">
        <v>59</v>
      </c>
      <c r="B159" s="1" t="s">
        <v>147</v>
      </c>
      <c r="C159" s="1" t="s">
        <v>61</v>
      </c>
      <c r="D159" s="1" t="s">
        <v>177</v>
      </c>
      <c r="E159" s="1" t="s">
        <v>169</v>
      </c>
      <c r="F159" s="1" t="s">
        <v>174</v>
      </c>
      <c r="G159" s="1">
        <v>2.5</v>
      </c>
      <c r="H159" s="1" t="s">
        <v>63</v>
      </c>
      <c r="I159" s="1" t="s">
        <v>94</v>
      </c>
      <c r="J159" s="1" t="s">
        <v>24</v>
      </c>
    </row>
    <row r="160" spans="1:10" x14ac:dyDescent="0.25">
      <c r="A160" s="1" t="s">
        <v>68</v>
      </c>
      <c r="B160" s="1" t="s">
        <v>151</v>
      </c>
      <c r="C160" s="1" t="s">
        <v>139</v>
      </c>
      <c r="D160" s="1" t="s">
        <v>178</v>
      </c>
      <c r="E160" s="1" t="s">
        <v>93</v>
      </c>
      <c r="F160" s="1" t="s">
        <v>174</v>
      </c>
      <c r="G160" s="1">
        <v>2.5</v>
      </c>
      <c r="H160" s="1" t="s">
        <v>140</v>
      </c>
      <c r="I160" s="1" t="s">
        <v>110</v>
      </c>
      <c r="J160" s="1" t="s">
        <v>24</v>
      </c>
    </row>
    <row r="161" spans="1:10" x14ac:dyDescent="0.25">
      <c r="A161" s="1" t="s">
        <v>78</v>
      </c>
      <c r="B161" s="1" t="s">
        <v>17</v>
      </c>
      <c r="C161" s="1" t="s">
        <v>112</v>
      </c>
      <c r="D161" s="1" t="s">
        <v>178</v>
      </c>
      <c r="E161" s="1" t="s">
        <v>154</v>
      </c>
      <c r="F161" s="1" t="s">
        <v>174</v>
      </c>
      <c r="G161" s="1">
        <v>2.5</v>
      </c>
      <c r="H161" s="1" t="s">
        <v>113</v>
      </c>
      <c r="I161" s="1" t="s">
        <v>110</v>
      </c>
      <c r="J161" s="1" t="s">
        <v>24</v>
      </c>
    </row>
    <row r="162" spans="1:10" x14ac:dyDescent="0.25">
      <c r="A162" s="1" t="s">
        <v>16</v>
      </c>
      <c r="B162" s="1" t="s">
        <v>118</v>
      </c>
      <c r="C162" s="1" t="s">
        <v>131</v>
      </c>
      <c r="D162" s="1" t="s">
        <v>178</v>
      </c>
      <c r="E162" s="1" t="s">
        <v>33</v>
      </c>
      <c r="F162" s="1" t="s">
        <v>174</v>
      </c>
      <c r="G162" s="1">
        <v>2.5</v>
      </c>
      <c r="H162" s="1" t="s">
        <v>132</v>
      </c>
      <c r="I162" s="1" t="s">
        <v>110</v>
      </c>
      <c r="J162" s="1" t="s">
        <v>24</v>
      </c>
    </row>
    <row r="163" spans="1:10" x14ac:dyDescent="0.25">
      <c r="A163" s="1" t="s">
        <v>4</v>
      </c>
      <c r="B163" s="1" t="s">
        <v>35</v>
      </c>
      <c r="C163" s="1" t="s">
        <v>36</v>
      </c>
      <c r="D163" s="1" t="s">
        <v>178</v>
      </c>
      <c r="E163" s="1" t="s">
        <v>37</v>
      </c>
      <c r="F163" s="1" t="s">
        <v>174</v>
      </c>
      <c r="G163" s="1">
        <v>2.5</v>
      </c>
      <c r="H163" s="1" t="s">
        <v>38</v>
      </c>
      <c r="I163" s="1" t="s">
        <v>110</v>
      </c>
      <c r="J163" s="1" t="s">
        <v>39</v>
      </c>
    </row>
    <row r="164" spans="1:10" x14ac:dyDescent="0.25">
      <c r="A164" s="1" t="s">
        <v>40</v>
      </c>
      <c r="B164" s="1" t="s">
        <v>95</v>
      </c>
      <c r="C164" s="1" t="s">
        <v>119</v>
      </c>
      <c r="D164" s="1" t="s">
        <v>178</v>
      </c>
      <c r="E164" s="1" t="s">
        <v>28</v>
      </c>
      <c r="F164" s="1" t="s">
        <v>174</v>
      </c>
      <c r="G164" s="1">
        <v>2.5</v>
      </c>
      <c r="H164" s="1" t="s">
        <v>120</v>
      </c>
      <c r="I164" s="1" t="s">
        <v>110</v>
      </c>
      <c r="J164" s="1" t="s">
        <v>24</v>
      </c>
    </row>
    <row r="165" spans="1:10" x14ac:dyDescent="0.25">
      <c r="A165" s="1" t="s">
        <v>124</v>
      </c>
      <c r="B165" s="1" t="s">
        <v>159</v>
      </c>
      <c r="C165" s="1" t="s">
        <v>126</v>
      </c>
      <c r="D165" s="1" t="s">
        <v>178</v>
      </c>
      <c r="E165" s="1" t="s">
        <v>99</v>
      </c>
      <c r="F165" s="1" t="s">
        <v>174</v>
      </c>
      <c r="G165" s="1">
        <v>2.5</v>
      </c>
      <c r="H165" s="1" t="s">
        <v>127</v>
      </c>
      <c r="I165" s="1" t="s">
        <v>110</v>
      </c>
      <c r="J165" s="1" t="s">
        <v>24</v>
      </c>
    </row>
    <row r="166" spans="1:10" x14ac:dyDescent="0.25">
      <c r="A166" s="1" t="s">
        <v>146</v>
      </c>
      <c r="B166" s="1" t="s">
        <v>60</v>
      </c>
      <c r="C166" s="1" t="s">
        <v>148</v>
      </c>
      <c r="D166" s="1" t="s">
        <v>178</v>
      </c>
      <c r="E166" s="1" t="s">
        <v>149</v>
      </c>
      <c r="F166" s="1" t="s">
        <v>174</v>
      </c>
      <c r="G166" s="1">
        <v>2.5</v>
      </c>
      <c r="H166" s="1" t="s">
        <v>150</v>
      </c>
      <c r="I166" s="1" t="s">
        <v>110</v>
      </c>
      <c r="J166" s="1" t="s">
        <v>24</v>
      </c>
    </row>
    <row r="167" spans="1:10" x14ac:dyDescent="0.25">
      <c r="A167" s="1" t="s">
        <v>101</v>
      </c>
      <c r="B167" s="1" t="s">
        <v>96</v>
      </c>
      <c r="C167" s="1" t="s">
        <v>175</v>
      </c>
      <c r="D167" s="1" t="s">
        <v>178</v>
      </c>
      <c r="E167" s="1" t="s">
        <v>37</v>
      </c>
      <c r="F167" s="1" t="s">
        <v>174</v>
      </c>
      <c r="G167" s="1">
        <v>2.5</v>
      </c>
      <c r="H167" s="1" t="s">
        <v>176</v>
      </c>
      <c r="I167" s="1" t="s">
        <v>110</v>
      </c>
      <c r="J167" s="1" t="s">
        <v>39</v>
      </c>
    </row>
    <row r="168" spans="1:10" x14ac:dyDescent="0.25">
      <c r="A168" s="1" t="s">
        <v>64</v>
      </c>
      <c r="B168" s="1" t="s">
        <v>65</v>
      </c>
      <c r="C168" s="1" t="s">
        <v>66</v>
      </c>
      <c r="D168" s="1" t="s">
        <v>178</v>
      </c>
      <c r="E168" s="1" t="s">
        <v>37</v>
      </c>
      <c r="F168" s="1" t="s">
        <v>174</v>
      </c>
      <c r="G168" s="1">
        <v>2.5</v>
      </c>
      <c r="H168" s="1" t="s">
        <v>67</v>
      </c>
      <c r="I168" s="1" t="s">
        <v>110</v>
      </c>
      <c r="J168" s="1" t="s">
        <v>39</v>
      </c>
    </row>
    <row r="169" spans="1:10" x14ac:dyDescent="0.25">
      <c r="A169" s="1" t="s">
        <v>49</v>
      </c>
      <c r="B169" s="1" t="s">
        <v>130</v>
      </c>
      <c r="C169" s="1" t="s">
        <v>128</v>
      </c>
      <c r="D169" s="1" t="s">
        <v>178</v>
      </c>
      <c r="E169" s="1" t="s">
        <v>116</v>
      </c>
      <c r="F169" s="1" t="s">
        <v>174</v>
      </c>
      <c r="G169" s="1">
        <v>2.5</v>
      </c>
      <c r="H169" s="1" t="s">
        <v>129</v>
      </c>
      <c r="I169" s="1" t="s">
        <v>110</v>
      </c>
      <c r="J169" s="1" t="s">
        <v>39</v>
      </c>
    </row>
    <row r="170" spans="1:10" x14ac:dyDescent="0.25">
      <c r="A170" s="1" t="s">
        <v>82</v>
      </c>
      <c r="B170" s="1" t="s">
        <v>74</v>
      </c>
      <c r="C170" s="1" t="s">
        <v>135</v>
      </c>
      <c r="D170" s="1" t="s">
        <v>178</v>
      </c>
      <c r="E170" s="1" t="s">
        <v>62</v>
      </c>
      <c r="F170" s="1" t="s">
        <v>174</v>
      </c>
      <c r="G170" s="1">
        <v>2.5</v>
      </c>
      <c r="H170" s="1" t="s">
        <v>136</v>
      </c>
      <c r="I170" s="1" t="s">
        <v>110</v>
      </c>
      <c r="J170" s="1" t="s">
        <v>24</v>
      </c>
    </row>
    <row r="171" spans="1:10" x14ac:dyDescent="0.25">
      <c r="A171" s="1" t="s">
        <v>59</v>
      </c>
      <c r="B171" s="1" t="s">
        <v>79</v>
      </c>
      <c r="C171" s="1" t="s">
        <v>75</v>
      </c>
      <c r="D171" s="1" t="s">
        <v>178</v>
      </c>
      <c r="E171" s="1" t="s">
        <v>97</v>
      </c>
      <c r="F171" s="1" t="s">
        <v>174</v>
      </c>
      <c r="G171" s="1">
        <v>2.5</v>
      </c>
      <c r="H171" s="1" t="s">
        <v>77</v>
      </c>
      <c r="I171" s="1" t="s">
        <v>110</v>
      </c>
      <c r="J171" s="1" t="s">
        <v>24</v>
      </c>
    </row>
    <row r="172" spans="1:10" x14ac:dyDescent="0.25">
      <c r="A172" s="1" t="s">
        <v>87</v>
      </c>
      <c r="B172" s="1" t="s">
        <v>100</v>
      </c>
      <c r="C172" s="1" t="s">
        <v>144</v>
      </c>
      <c r="D172" s="1" t="s">
        <v>178</v>
      </c>
      <c r="E172" s="1" t="s">
        <v>99</v>
      </c>
      <c r="F172" s="1" t="s">
        <v>174</v>
      </c>
      <c r="G172" s="1">
        <v>2.5</v>
      </c>
      <c r="H172" s="1" t="s">
        <v>145</v>
      </c>
      <c r="I172" s="1" t="s">
        <v>110</v>
      </c>
      <c r="J172" s="1" t="s">
        <v>24</v>
      </c>
    </row>
    <row r="173" spans="1:10" x14ac:dyDescent="0.25">
      <c r="A173" s="1" t="s">
        <v>73</v>
      </c>
      <c r="B173" s="1" t="s">
        <v>137</v>
      </c>
      <c r="C173" s="1" t="s">
        <v>161</v>
      </c>
      <c r="D173" s="1" t="s">
        <v>178</v>
      </c>
      <c r="E173" s="1" t="s">
        <v>116</v>
      </c>
      <c r="F173" s="1" t="s">
        <v>174</v>
      </c>
      <c r="G173" s="1">
        <v>2.5</v>
      </c>
      <c r="H173" s="1" t="s">
        <v>162</v>
      </c>
      <c r="I173" s="1" t="s">
        <v>110</v>
      </c>
      <c r="J173" s="1" t="s">
        <v>24</v>
      </c>
    </row>
    <row r="174" spans="1:10" x14ac:dyDescent="0.25">
      <c r="A174" s="1" t="s">
        <v>25</v>
      </c>
      <c r="B174" s="1" t="s">
        <v>83</v>
      </c>
      <c r="C174" s="1" t="s">
        <v>141</v>
      </c>
      <c r="D174" s="1" t="s">
        <v>178</v>
      </c>
      <c r="E174" s="1" t="s">
        <v>99</v>
      </c>
      <c r="F174" s="1" t="s">
        <v>174</v>
      </c>
      <c r="G174" s="1">
        <v>2.5</v>
      </c>
      <c r="H174" s="1" t="s">
        <v>142</v>
      </c>
      <c r="I174" s="1" t="s">
        <v>110</v>
      </c>
      <c r="J174" s="1" t="s">
        <v>24</v>
      </c>
    </row>
    <row r="175" spans="1:10" x14ac:dyDescent="0.25">
      <c r="A175" s="1" t="s">
        <v>54</v>
      </c>
      <c r="B175" s="1" t="s">
        <v>105</v>
      </c>
      <c r="C175" s="1" t="s">
        <v>89</v>
      </c>
      <c r="D175" s="1" t="s">
        <v>178</v>
      </c>
      <c r="E175" s="1" t="s">
        <v>57</v>
      </c>
      <c r="F175" s="1" t="s">
        <v>174</v>
      </c>
      <c r="G175" s="1">
        <v>2.5</v>
      </c>
      <c r="H175" s="1" t="s">
        <v>90</v>
      </c>
      <c r="I175" s="1" t="s">
        <v>110</v>
      </c>
      <c r="J175" s="1" t="s">
        <v>24</v>
      </c>
    </row>
    <row r="176" spans="1:10" x14ac:dyDescent="0.25">
      <c r="A176" s="1" t="s">
        <v>45</v>
      </c>
      <c r="B176" s="1" t="s">
        <v>147</v>
      </c>
      <c r="C176" s="1" t="s">
        <v>122</v>
      </c>
      <c r="D176" s="1" t="s">
        <v>178</v>
      </c>
      <c r="E176" s="1" t="s">
        <v>33</v>
      </c>
      <c r="F176" s="1" t="s">
        <v>174</v>
      </c>
      <c r="G176" s="1">
        <v>2.5</v>
      </c>
      <c r="H176" s="1" t="s">
        <v>123</v>
      </c>
      <c r="I176" s="1" t="s">
        <v>110</v>
      </c>
      <c r="J176" s="1" t="s">
        <v>24</v>
      </c>
    </row>
    <row r="177" spans="1:10" x14ac:dyDescent="0.25">
      <c r="A177" s="1" t="s">
        <v>146</v>
      </c>
      <c r="B177" s="1" t="s">
        <v>106</v>
      </c>
      <c r="C177" s="1" t="s">
        <v>148</v>
      </c>
      <c r="D177" s="1" t="s">
        <v>179</v>
      </c>
      <c r="E177" s="1" t="s">
        <v>149</v>
      </c>
      <c r="F177" s="1" t="s">
        <v>174</v>
      </c>
      <c r="G177" s="1">
        <v>2.5</v>
      </c>
      <c r="H177" s="1" t="s">
        <v>150</v>
      </c>
      <c r="I177" s="1" t="s">
        <v>153</v>
      </c>
      <c r="J177" s="1" t="s">
        <v>24</v>
      </c>
    </row>
    <row r="178" spans="1:10" x14ac:dyDescent="0.25">
      <c r="A178" s="1" t="s">
        <v>78</v>
      </c>
      <c r="B178" s="1" t="s">
        <v>111</v>
      </c>
      <c r="C178" s="1" t="s">
        <v>112</v>
      </c>
      <c r="D178" s="1" t="s">
        <v>179</v>
      </c>
      <c r="E178" s="1" t="s">
        <v>28</v>
      </c>
      <c r="F178" s="1" t="s">
        <v>174</v>
      </c>
      <c r="G178" s="1">
        <v>2.5</v>
      </c>
      <c r="H178" s="1" t="s">
        <v>113</v>
      </c>
      <c r="I178" s="1" t="s">
        <v>153</v>
      </c>
      <c r="J178" s="1" t="s">
        <v>24</v>
      </c>
    </row>
    <row r="179" spans="1:10" x14ac:dyDescent="0.25">
      <c r="A179" s="1" t="s">
        <v>82</v>
      </c>
      <c r="B179" s="1" t="s">
        <v>114</v>
      </c>
      <c r="C179" s="1" t="s">
        <v>135</v>
      </c>
      <c r="D179" s="1" t="s">
        <v>179</v>
      </c>
      <c r="E179" s="1" t="s">
        <v>28</v>
      </c>
      <c r="F179" s="1" t="s">
        <v>174</v>
      </c>
      <c r="G179" s="1">
        <v>2.5</v>
      </c>
      <c r="H179" s="1" t="s">
        <v>136</v>
      </c>
      <c r="I179" s="1" t="s">
        <v>153</v>
      </c>
      <c r="J179" s="1" t="s">
        <v>24</v>
      </c>
    </row>
    <row r="180" spans="1:10" x14ac:dyDescent="0.25">
      <c r="A180" s="1" t="s">
        <v>40</v>
      </c>
      <c r="B180" s="1" t="s">
        <v>118</v>
      </c>
      <c r="C180" s="1" t="s">
        <v>119</v>
      </c>
      <c r="D180" s="1" t="s">
        <v>179</v>
      </c>
      <c r="E180" s="1" t="s">
        <v>28</v>
      </c>
      <c r="F180" s="1" t="s">
        <v>174</v>
      </c>
      <c r="G180" s="1">
        <v>2.5</v>
      </c>
      <c r="H180" s="1" t="s">
        <v>120</v>
      </c>
      <c r="I180" s="1" t="s">
        <v>153</v>
      </c>
      <c r="J180" s="1" t="s">
        <v>24</v>
      </c>
    </row>
    <row r="181" spans="1:10" x14ac:dyDescent="0.25">
      <c r="A181" s="1" t="s">
        <v>45</v>
      </c>
      <c r="B181" s="1" t="s">
        <v>121</v>
      </c>
      <c r="C181" s="1" t="s">
        <v>122</v>
      </c>
      <c r="D181" s="1" t="s">
        <v>179</v>
      </c>
      <c r="E181" s="1" t="s">
        <v>28</v>
      </c>
      <c r="F181" s="1" t="s">
        <v>174</v>
      </c>
      <c r="G181" s="1">
        <v>2.5</v>
      </c>
      <c r="H181" s="1" t="s">
        <v>123</v>
      </c>
      <c r="I181" s="1" t="s">
        <v>153</v>
      </c>
      <c r="J181" s="1" t="s">
        <v>24</v>
      </c>
    </row>
    <row r="182" spans="1:10" x14ac:dyDescent="0.25">
      <c r="A182" s="1" t="s">
        <v>124</v>
      </c>
      <c r="B182" s="1" t="s">
        <v>60</v>
      </c>
      <c r="C182" s="1" t="s">
        <v>126</v>
      </c>
      <c r="D182" s="1" t="s">
        <v>179</v>
      </c>
      <c r="E182" s="1" t="s">
        <v>99</v>
      </c>
      <c r="F182" s="1" t="s">
        <v>174</v>
      </c>
      <c r="G182" s="1">
        <v>2.5</v>
      </c>
      <c r="H182" s="1" t="s">
        <v>127</v>
      </c>
      <c r="I182" s="1" t="s">
        <v>153</v>
      </c>
      <c r="J182" s="1" t="s">
        <v>24</v>
      </c>
    </row>
    <row r="183" spans="1:10" x14ac:dyDescent="0.25">
      <c r="A183" s="1" t="s">
        <v>16</v>
      </c>
      <c r="B183" s="1" t="s">
        <v>130</v>
      </c>
      <c r="C183" s="1" t="s">
        <v>131</v>
      </c>
      <c r="D183" s="1" t="s">
        <v>179</v>
      </c>
      <c r="E183" s="1" t="s">
        <v>71</v>
      </c>
      <c r="F183" s="1" t="s">
        <v>174</v>
      </c>
      <c r="G183" s="1">
        <v>2.5</v>
      </c>
      <c r="H183" s="1" t="s">
        <v>132</v>
      </c>
      <c r="I183" s="1" t="s">
        <v>153</v>
      </c>
      <c r="J183" s="1" t="s">
        <v>24</v>
      </c>
    </row>
    <row r="184" spans="1:10" x14ac:dyDescent="0.25">
      <c r="A184" s="1" t="s">
        <v>87</v>
      </c>
      <c r="B184" s="1" t="s">
        <v>79</v>
      </c>
      <c r="C184" s="1" t="s">
        <v>144</v>
      </c>
      <c r="D184" s="1" t="s">
        <v>179</v>
      </c>
      <c r="E184" s="1" t="s">
        <v>99</v>
      </c>
      <c r="F184" s="1" t="s">
        <v>174</v>
      </c>
      <c r="G184" s="1">
        <v>2.5</v>
      </c>
      <c r="H184" s="1" t="s">
        <v>145</v>
      </c>
      <c r="I184" s="1" t="s">
        <v>153</v>
      </c>
      <c r="J184" s="1" t="s">
        <v>24</v>
      </c>
    </row>
    <row r="185" spans="1:10" x14ac:dyDescent="0.25">
      <c r="A185" s="1" t="s">
        <v>25</v>
      </c>
      <c r="B185" s="1" t="s">
        <v>137</v>
      </c>
      <c r="C185" s="1" t="s">
        <v>141</v>
      </c>
      <c r="D185" s="1" t="s">
        <v>179</v>
      </c>
      <c r="E185" s="1" t="s">
        <v>99</v>
      </c>
      <c r="F185" s="1" t="s">
        <v>174</v>
      </c>
      <c r="G185" s="1">
        <v>2.5</v>
      </c>
      <c r="H185" s="1" t="s">
        <v>142</v>
      </c>
      <c r="I185" s="1" t="s">
        <v>153</v>
      </c>
      <c r="J185" s="1" t="s">
        <v>24</v>
      </c>
    </row>
    <row r="186" spans="1:10" x14ac:dyDescent="0.25">
      <c r="A186" s="1" t="s">
        <v>68</v>
      </c>
      <c r="B186" s="1" t="s">
        <v>138</v>
      </c>
      <c r="C186" s="1" t="s">
        <v>139</v>
      </c>
      <c r="D186" s="1" t="s">
        <v>179</v>
      </c>
      <c r="E186" s="1" t="s">
        <v>71</v>
      </c>
      <c r="F186" s="1" t="s">
        <v>174</v>
      </c>
      <c r="G186" s="1">
        <v>2.5</v>
      </c>
      <c r="H186" s="1" t="s">
        <v>140</v>
      </c>
      <c r="I186" s="1" t="s">
        <v>153</v>
      </c>
      <c r="J186" s="1" t="s">
        <v>24</v>
      </c>
    </row>
    <row r="187" spans="1:10" x14ac:dyDescent="0.25">
      <c r="A187" s="1" t="s">
        <v>73</v>
      </c>
      <c r="B187" s="1" t="s">
        <v>147</v>
      </c>
      <c r="C187" s="1" t="s">
        <v>161</v>
      </c>
      <c r="D187" s="1" t="s">
        <v>179</v>
      </c>
      <c r="E187" s="1" t="s">
        <v>116</v>
      </c>
      <c r="F187" s="1" t="s">
        <v>174</v>
      </c>
      <c r="G187" s="1">
        <v>2.5</v>
      </c>
      <c r="H187" s="1" t="s">
        <v>162</v>
      </c>
      <c r="I187" s="1" t="s">
        <v>153</v>
      </c>
      <c r="J187" s="1" t="s">
        <v>24</v>
      </c>
    </row>
    <row r="188" spans="1:10" x14ac:dyDescent="0.25">
      <c r="A188" s="1" t="s">
        <v>78</v>
      </c>
      <c r="B188" s="1" t="s">
        <v>151</v>
      </c>
      <c r="C188" s="1" t="s">
        <v>112</v>
      </c>
      <c r="D188" s="1" t="s">
        <v>180</v>
      </c>
      <c r="E188" s="1" t="s">
        <v>154</v>
      </c>
      <c r="F188" s="1" t="s">
        <v>181</v>
      </c>
      <c r="G188" s="1">
        <v>2.5</v>
      </c>
      <c r="H188" s="1" t="s">
        <v>113</v>
      </c>
      <c r="I188" s="1" t="s">
        <v>23</v>
      </c>
      <c r="J188" s="1" t="s">
        <v>24</v>
      </c>
    </row>
    <row r="189" spans="1:10" x14ac:dyDescent="0.25">
      <c r="A189" s="1" t="s">
        <v>59</v>
      </c>
      <c r="B189" s="1" t="s">
        <v>26</v>
      </c>
      <c r="C189" s="1" t="s">
        <v>27</v>
      </c>
      <c r="D189" s="1" t="s">
        <v>180</v>
      </c>
      <c r="E189" s="1" t="s">
        <v>28</v>
      </c>
      <c r="F189" s="1" t="s">
        <v>181</v>
      </c>
      <c r="G189" s="1">
        <v>2.5</v>
      </c>
      <c r="H189" s="1" t="s">
        <v>29</v>
      </c>
      <c r="I189" s="1" t="s">
        <v>23</v>
      </c>
      <c r="J189" s="1" t="s">
        <v>24</v>
      </c>
    </row>
    <row r="190" spans="1:10" x14ac:dyDescent="0.25">
      <c r="A190" s="1" t="s">
        <v>16</v>
      </c>
      <c r="B190" s="1" t="s">
        <v>118</v>
      </c>
      <c r="C190" s="1" t="s">
        <v>131</v>
      </c>
      <c r="D190" s="1" t="s">
        <v>180</v>
      </c>
      <c r="E190" s="1" t="s">
        <v>33</v>
      </c>
      <c r="F190" s="1" t="s">
        <v>181</v>
      </c>
      <c r="G190" s="1">
        <v>2.5</v>
      </c>
      <c r="H190" s="1" t="s">
        <v>132</v>
      </c>
      <c r="I190" s="1" t="s">
        <v>23</v>
      </c>
      <c r="J190" s="1" t="s">
        <v>24</v>
      </c>
    </row>
    <row r="191" spans="1:10" x14ac:dyDescent="0.25">
      <c r="A191" s="1" t="s">
        <v>40</v>
      </c>
      <c r="B191" s="1" t="s">
        <v>31</v>
      </c>
      <c r="C191" s="1" t="s">
        <v>119</v>
      </c>
      <c r="D191" s="1" t="s">
        <v>180</v>
      </c>
      <c r="E191" s="1" t="s">
        <v>28</v>
      </c>
      <c r="F191" s="1" t="s">
        <v>181</v>
      </c>
      <c r="G191" s="1">
        <v>2.5</v>
      </c>
      <c r="H191" s="1" t="s">
        <v>120</v>
      </c>
      <c r="I191" s="1" t="s">
        <v>23</v>
      </c>
      <c r="J191" s="1" t="s">
        <v>24</v>
      </c>
    </row>
    <row r="192" spans="1:10" x14ac:dyDescent="0.25">
      <c r="A192" s="1" t="s">
        <v>4</v>
      </c>
      <c r="B192" s="1" t="s">
        <v>155</v>
      </c>
      <c r="C192" s="1" t="s">
        <v>182</v>
      </c>
      <c r="D192" s="1" t="s">
        <v>180</v>
      </c>
      <c r="E192" s="1" t="s">
        <v>37</v>
      </c>
      <c r="F192" s="1" t="s">
        <v>181</v>
      </c>
      <c r="G192" s="1">
        <v>2.5</v>
      </c>
      <c r="H192" s="1" t="s">
        <v>183</v>
      </c>
      <c r="I192" s="1" t="s">
        <v>23</v>
      </c>
      <c r="J192" s="1" t="s">
        <v>39</v>
      </c>
    </row>
    <row r="193" spans="1:10" x14ac:dyDescent="0.25">
      <c r="A193" s="1" t="s">
        <v>54</v>
      </c>
      <c r="B193" s="1" t="s">
        <v>50</v>
      </c>
      <c r="C193" s="1" t="s">
        <v>133</v>
      </c>
      <c r="D193" s="1" t="s">
        <v>180</v>
      </c>
      <c r="E193" s="1" t="s">
        <v>99</v>
      </c>
      <c r="F193" s="1" t="s">
        <v>181</v>
      </c>
      <c r="G193" s="1">
        <v>2.5</v>
      </c>
      <c r="H193" s="1" t="s">
        <v>134</v>
      </c>
      <c r="I193" s="1" t="s">
        <v>23</v>
      </c>
      <c r="J193" s="1" t="s">
        <v>24</v>
      </c>
    </row>
    <row r="194" spans="1:10" x14ac:dyDescent="0.25">
      <c r="A194" s="1" t="s">
        <v>124</v>
      </c>
      <c r="B194" s="1" t="s">
        <v>125</v>
      </c>
      <c r="C194" s="1" t="s">
        <v>126</v>
      </c>
      <c r="D194" s="1" t="s">
        <v>180</v>
      </c>
      <c r="E194" s="1" t="s">
        <v>99</v>
      </c>
      <c r="F194" s="1" t="s">
        <v>181</v>
      </c>
      <c r="G194" s="1">
        <v>2.5</v>
      </c>
      <c r="H194" s="1" t="s">
        <v>127</v>
      </c>
      <c r="I194" s="1" t="s">
        <v>23</v>
      </c>
      <c r="J194" s="1" t="s">
        <v>24</v>
      </c>
    </row>
    <row r="195" spans="1:10" x14ac:dyDescent="0.25">
      <c r="A195" s="1" t="s">
        <v>101</v>
      </c>
      <c r="B195" s="1" t="s">
        <v>96</v>
      </c>
      <c r="C195" s="1" t="s">
        <v>175</v>
      </c>
      <c r="D195" s="1" t="s">
        <v>180</v>
      </c>
      <c r="E195" s="1" t="s">
        <v>37</v>
      </c>
      <c r="F195" s="1" t="s">
        <v>181</v>
      </c>
      <c r="G195" s="1">
        <v>2.5</v>
      </c>
      <c r="H195" s="1" t="s">
        <v>176</v>
      </c>
      <c r="I195" s="1" t="s">
        <v>23</v>
      </c>
      <c r="J195" s="1" t="s">
        <v>39</v>
      </c>
    </row>
    <row r="196" spans="1:10" x14ac:dyDescent="0.25">
      <c r="A196" s="1" t="s">
        <v>64</v>
      </c>
      <c r="B196" s="1" t="s">
        <v>65</v>
      </c>
      <c r="C196" s="1" t="s">
        <v>66</v>
      </c>
      <c r="D196" s="1" t="s">
        <v>180</v>
      </c>
      <c r="E196" s="1" t="s">
        <v>37</v>
      </c>
      <c r="F196" s="1" t="s">
        <v>181</v>
      </c>
      <c r="G196" s="1">
        <v>2.5</v>
      </c>
      <c r="H196" s="1" t="s">
        <v>67</v>
      </c>
      <c r="I196" s="1" t="s">
        <v>23</v>
      </c>
      <c r="J196" s="1" t="s">
        <v>39</v>
      </c>
    </row>
    <row r="197" spans="1:10" x14ac:dyDescent="0.25">
      <c r="A197" s="1" t="s">
        <v>146</v>
      </c>
      <c r="B197" s="1" t="s">
        <v>130</v>
      </c>
      <c r="C197" s="1" t="s">
        <v>148</v>
      </c>
      <c r="D197" s="1" t="s">
        <v>180</v>
      </c>
      <c r="E197" s="1" t="s">
        <v>149</v>
      </c>
      <c r="F197" s="1" t="s">
        <v>181</v>
      </c>
      <c r="G197" s="1">
        <v>2.5</v>
      </c>
      <c r="H197" s="1" t="s">
        <v>150</v>
      </c>
      <c r="I197" s="1" t="s">
        <v>23</v>
      </c>
      <c r="J197" s="1" t="s">
        <v>24</v>
      </c>
    </row>
    <row r="198" spans="1:10" x14ac:dyDescent="0.25">
      <c r="A198" s="1" t="s">
        <v>87</v>
      </c>
      <c r="B198" s="1" t="s">
        <v>79</v>
      </c>
      <c r="C198" s="1" t="s">
        <v>144</v>
      </c>
      <c r="D198" s="1" t="s">
        <v>180</v>
      </c>
      <c r="E198" s="1" t="s">
        <v>99</v>
      </c>
      <c r="F198" s="1" t="s">
        <v>181</v>
      </c>
      <c r="G198" s="1">
        <v>2.5</v>
      </c>
      <c r="H198" s="1" t="s">
        <v>145</v>
      </c>
      <c r="I198" s="1" t="s">
        <v>23</v>
      </c>
      <c r="J198" s="1" t="s">
        <v>24</v>
      </c>
    </row>
    <row r="199" spans="1:10" x14ac:dyDescent="0.25">
      <c r="A199" s="1" t="s">
        <v>49</v>
      </c>
      <c r="B199" s="1" t="s">
        <v>137</v>
      </c>
      <c r="C199" s="1" t="s">
        <v>107</v>
      </c>
      <c r="D199" s="1" t="s">
        <v>180</v>
      </c>
      <c r="E199" s="1" t="s">
        <v>71</v>
      </c>
      <c r="F199" s="1" t="s">
        <v>181</v>
      </c>
      <c r="G199" s="1">
        <v>2.5</v>
      </c>
      <c r="H199" s="1" t="s">
        <v>109</v>
      </c>
      <c r="I199" s="1" t="s">
        <v>23</v>
      </c>
      <c r="J199" s="1" t="s">
        <v>24</v>
      </c>
    </row>
    <row r="200" spans="1:10" x14ac:dyDescent="0.25">
      <c r="A200" s="1" t="s">
        <v>68</v>
      </c>
      <c r="B200" s="1" t="s">
        <v>138</v>
      </c>
      <c r="C200" s="1" t="s">
        <v>139</v>
      </c>
      <c r="D200" s="1" t="s">
        <v>180</v>
      </c>
      <c r="E200" s="1" t="s">
        <v>71</v>
      </c>
      <c r="F200" s="1" t="s">
        <v>181</v>
      </c>
      <c r="G200" s="1">
        <v>2.5</v>
      </c>
      <c r="H200" s="1" t="s">
        <v>140</v>
      </c>
      <c r="I200" s="1" t="s">
        <v>23</v>
      </c>
      <c r="J200" s="1" t="s">
        <v>24</v>
      </c>
    </row>
    <row r="201" spans="1:10" x14ac:dyDescent="0.25">
      <c r="A201" s="1" t="s">
        <v>82</v>
      </c>
      <c r="B201" s="1" t="s">
        <v>83</v>
      </c>
      <c r="C201" s="1" t="s">
        <v>84</v>
      </c>
      <c r="D201" s="1" t="s">
        <v>180</v>
      </c>
      <c r="E201" s="1" t="s">
        <v>85</v>
      </c>
      <c r="F201" s="1" t="s">
        <v>181</v>
      </c>
      <c r="G201" s="1">
        <v>2.5</v>
      </c>
      <c r="H201" s="1" t="s">
        <v>86</v>
      </c>
      <c r="I201" s="1" t="s">
        <v>23</v>
      </c>
      <c r="J201" s="1" t="s">
        <v>24</v>
      </c>
    </row>
    <row r="202" spans="1:10" x14ac:dyDescent="0.25">
      <c r="A202" s="1" t="s">
        <v>25</v>
      </c>
      <c r="B202" s="1" t="s">
        <v>105</v>
      </c>
      <c r="C202" s="1" t="s">
        <v>141</v>
      </c>
      <c r="D202" s="1" t="s">
        <v>180</v>
      </c>
      <c r="E202" s="1" t="s">
        <v>99</v>
      </c>
      <c r="F202" s="1" t="s">
        <v>181</v>
      </c>
      <c r="G202" s="1">
        <v>2.5</v>
      </c>
      <c r="H202" s="1" t="s">
        <v>142</v>
      </c>
      <c r="I202" s="1" t="s">
        <v>23</v>
      </c>
      <c r="J202" s="1" t="s">
        <v>24</v>
      </c>
    </row>
    <row r="203" spans="1:10" x14ac:dyDescent="0.25">
      <c r="A203" s="1" t="s">
        <v>45</v>
      </c>
      <c r="B203" s="1" t="s">
        <v>147</v>
      </c>
      <c r="C203" s="1" t="s">
        <v>122</v>
      </c>
      <c r="D203" s="1" t="s">
        <v>180</v>
      </c>
      <c r="E203" s="1" t="s">
        <v>33</v>
      </c>
      <c r="F203" s="1" t="s">
        <v>181</v>
      </c>
      <c r="G203" s="1">
        <v>2.5</v>
      </c>
      <c r="H203" s="1" t="s">
        <v>123</v>
      </c>
      <c r="I203" s="1" t="s">
        <v>23</v>
      </c>
      <c r="J203" s="1" t="s">
        <v>24</v>
      </c>
    </row>
    <row r="204" spans="1:10" x14ac:dyDescent="0.25">
      <c r="A204" s="1" t="s">
        <v>78</v>
      </c>
      <c r="B204" s="1" t="s">
        <v>91</v>
      </c>
      <c r="C204" s="1" t="s">
        <v>112</v>
      </c>
      <c r="D204" s="1" t="s">
        <v>184</v>
      </c>
      <c r="E204" s="1" t="s">
        <v>154</v>
      </c>
      <c r="F204" s="1" t="s">
        <v>181</v>
      </c>
      <c r="G204" s="1">
        <v>2.5</v>
      </c>
      <c r="H204" s="1" t="s">
        <v>113</v>
      </c>
      <c r="I204" s="1" t="s">
        <v>94</v>
      </c>
      <c r="J204" s="1" t="s">
        <v>24</v>
      </c>
    </row>
    <row r="205" spans="1:10" x14ac:dyDescent="0.25">
      <c r="A205" s="1" t="s">
        <v>146</v>
      </c>
      <c r="B205" s="1" t="s">
        <v>165</v>
      </c>
      <c r="C205" s="1" t="s">
        <v>148</v>
      </c>
      <c r="D205" s="1" t="s">
        <v>184</v>
      </c>
      <c r="E205" s="1" t="s">
        <v>149</v>
      </c>
      <c r="F205" s="1" t="s">
        <v>181</v>
      </c>
      <c r="G205" s="1">
        <v>2.5</v>
      </c>
      <c r="H205" s="1" t="s">
        <v>150</v>
      </c>
      <c r="I205" s="1" t="s">
        <v>94</v>
      </c>
      <c r="J205" s="1" t="s">
        <v>24</v>
      </c>
    </row>
    <row r="206" spans="1:10" x14ac:dyDescent="0.25">
      <c r="A206" s="1" t="s">
        <v>4</v>
      </c>
      <c r="B206" s="1" t="s">
        <v>155</v>
      </c>
      <c r="C206" s="1" t="s">
        <v>182</v>
      </c>
      <c r="D206" s="1" t="s">
        <v>184</v>
      </c>
      <c r="E206" s="1" t="s">
        <v>37</v>
      </c>
      <c r="F206" s="1" t="s">
        <v>181</v>
      </c>
      <c r="G206" s="1">
        <v>2.5</v>
      </c>
      <c r="H206" s="1" t="s">
        <v>183</v>
      </c>
      <c r="I206" s="1" t="s">
        <v>94</v>
      </c>
      <c r="J206" s="1" t="s">
        <v>39</v>
      </c>
    </row>
    <row r="207" spans="1:10" x14ac:dyDescent="0.25">
      <c r="A207" s="1" t="s">
        <v>40</v>
      </c>
      <c r="B207" s="1" t="s">
        <v>35</v>
      </c>
      <c r="C207" s="1" t="s">
        <v>119</v>
      </c>
      <c r="D207" s="1" t="s">
        <v>184</v>
      </c>
      <c r="E207" s="1" t="s">
        <v>28</v>
      </c>
      <c r="F207" s="1" t="s">
        <v>181</v>
      </c>
      <c r="G207" s="1">
        <v>2.5</v>
      </c>
      <c r="H207" s="1" t="s">
        <v>120</v>
      </c>
      <c r="I207" s="1" t="s">
        <v>94</v>
      </c>
      <c r="J207" s="1" t="s">
        <v>24</v>
      </c>
    </row>
    <row r="208" spans="1:10" x14ac:dyDescent="0.25">
      <c r="A208" s="1" t="s">
        <v>25</v>
      </c>
      <c r="B208" s="1" t="s">
        <v>125</v>
      </c>
      <c r="C208" s="1" t="s">
        <v>141</v>
      </c>
      <c r="D208" s="1" t="s">
        <v>184</v>
      </c>
      <c r="E208" s="1" t="s">
        <v>52</v>
      </c>
      <c r="F208" s="1" t="s">
        <v>181</v>
      </c>
      <c r="G208" s="1">
        <v>2.5</v>
      </c>
      <c r="H208" s="1" t="s">
        <v>142</v>
      </c>
      <c r="I208" s="1" t="s">
        <v>94</v>
      </c>
      <c r="J208" s="1" t="s">
        <v>24</v>
      </c>
    </row>
    <row r="209" spans="1:10" x14ac:dyDescent="0.25">
      <c r="A209" s="1" t="s">
        <v>124</v>
      </c>
      <c r="B209" s="1" t="s">
        <v>159</v>
      </c>
      <c r="C209" s="1" t="s">
        <v>126</v>
      </c>
      <c r="D209" s="1" t="s">
        <v>184</v>
      </c>
      <c r="E209" s="1" t="s">
        <v>99</v>
      </c>
      <c r="F209" s="1" t="s">
        <v>181</v>
      </c>
      <c r="G209" s="1">
        <v>2.5</v>
      </c>
      <c r="H209" s="1" t="s">
        <v>127</v>
      </c>
      <c r="I209" s="1" t="s">
        <v>94</v>
      </c>
      <c r="J209" s="1" t="s">
        <v>24</v>
      </c>
    </row>
    <row r="210" spans="1:10" x14ac:dyDescent="0.25">
      <c r="A210" s="1" t="s">
        <v>101</v>
      </c>
      <c r="B210" s="1" t="s">
        <v>96</v>
      </c>
      <c r="C210" s="1" t="s">
        <v>175</v>
      </c>
      <c r="D210" s="1" t="s">
        <v>184</v>
      </c>
      <c r="E210" s="1" t="s">
        <v>37</v>
      </c>
      <c r="F210" s="1" t="s">
        <v>181</v>
      </c>
      <c r="G210" s="1">
        <v>2.5</v>
      </c>
      <c r="H210" s="1" t="s">
        <v>176</v>
      </c>
      <c r="I210" s="1" t="s">
        <v>94</v>
      </c>
      <c r="J210" s="1" t="s">
        <v>39</v>
      </c>
    </row>
    <row r="211" spans="1:10" x14ac:dyDescent="0.25">
      <c r="A211" s="1" t="s">
        <v>64</v>
      </c>
      <c r="B211" s="1" t="s">
        <v>65</v>
      </c>
      <c r="C211" s="1" t="s">
        <v>66</v>
      </c>
      <c r="D211" s="1" t="s">
        <v>184</v>
      </c>
      <c r="E211" s="1" t="s">
        <v>37</v>
      </c>
      <c r="F211" s="1" t="s">
        <v>181</v>
      </c>
      <c r="G211" s="1">
        <v>2.5</v>
      </c>
      <c r="H211" s="1" t="s">
        <v>67</v>
      </c>
      <c r="I211" s="1" t="s">
        <v>94</v>
      </c>
      <c r="J211" s="1" t="s">
        <v>39</v>
      </c>
    </row>
    <row r="212" spans="1:10" x14ac:dyDescent="0.25">
      <c r="A212" s="1" t="s">
        <v>16</v>
      </c>
      <c r="B212" s="1" t="s">
        <v>130</v>
      </c>
      <c r="C212" s="1" t="s">
        <v>131</v>
      </c>
      <c r="D212" s="1" t="s">
        <v>184</v>
      </c>
      <c r="E212" s="1" t="s">
        <v>71</v>
      </c>
      <c r="F212" s="1" t="s">
        <v>181</v>
      </c>
      <c r="G212" s="1">
        <v>2.5</v>
      </c>
      <c r="H212" s="1" t="s">
        <v>132</v>
      </c>
      <c r="I212" s="1" t="s">
        <v>94</v>
      </c>
      <c r="J212" s="1" t="s">
        <v>24</v>
      </c>
    </row>
    <row r="213" spans="1:10" x14ac:dyDescent="0.25">
      <c r="A213" s="1" t="s">
        <v>54</v>
      </c>
      <c r="B213" s="1" t="s">
        <v>74</v>
      </c>
      <c r="C213" s="1" t="s">
        <v>133</v>
      </c>
      <c r="D213" s="1" t="s">
        <v>184</v>
      </c>
      <c r="E213" s="1" t="s">
        <v>99</v>
      </c>
      <c r="F213" s="1" t="s">
        <v>181</v>
      </c>
      <c r="G213" s="1">
        <v>2.5</v>
      </c>
      <c r="H213" s="1" t="s">
        <v>134</v>
      </c>
      <c r="I213" s="1" t="s">
        <v>94</v>
      </c>
      <c r="J213" s="1" t="s">
        <v>24</v>
      </c>
    </row>
    <row r="214" spans="1:10" x14ac:dyDescent="0.25">
      <c r="A214" s="1" t="s">
        <v>68</v>
      </c>
      <c r="B214" s="1" t="s">
        <v>79</v>
      </c>
      <c r="C214" s="1" t="s">
        <v>139</v>
      </c>
      <c r="D214" s="1" t="s">
        <v>184</v>
      </c>
      <c r="E214" s="1" t="s">
        <v>62</v>
      </c>
      <c r="F214" s="1" t="s">
        <v>181</v>
      </c>
      <c r="G214" s="1">
        <v>2.5</v>
      </c>
      <c r="H214" s="1" t="s">
        <v>140</v>
      </c>
      <c r="I214" s="1" t="s">
        <v>94</v>
      </c>
      <c r="J214" s="1" t="s">
        <v>24</v>
      </c>
    </row>
    <row r="215" spans="1:10" x14ac:dyDescent="0.25">
      <c r="A215" s="1" t="s">
        <v>87</v>
      </c>
      <c r="B215" s="1" t="s">
        <v>100</v>
      </c>
      <c r="C215" s="1" t="s">
        <v>144</v>
      </c>
      <c r="D215" s="1" t="s">
        <v>184</v>
      </c>
      <c r="E215" s="1" t="s">
        <v>99</v>
      </c>
      <c r="F215" s="1" t="s">
        <v>181</v>
      </c>
      <c r="G215" s="1">
        <v>2.5</v>
      </c>
      <c r="H215" s="1" t="s">
        <v>145</v>
      </c>
      <c r="I215" s="1" t="s">
        <v>94</v>
      </c>
      <c r="J215" s="1" t="s">
        <v>24</v>
      </c>
    </row>
    <row r="216" spans="1:10" x14ac:dyDescent="0.25">
      <c r="A216" s="1" t="s">
        <v>59</v>
      </c>
      <c r="B216" s="1" t="s">
        <v>137</v>
      </c>
      <c r="C216" s="1" t="s">
        <v>27</v>
      </c>
      <c r="D216" s="1" t="s">
        <v>184</v>
      </c>
      <c r="E216" s="1" t="s">
        <v>62</v>
      </c>
      <c r="F216" s="1" t="s">
        <v>181</v>
      </c>
      <c r="G216" s="1">
        <v>2.5</v>
      </c>
      <c r="H216" s="1" t="s">
        <v>29</v>
      </c>
      <c r="I216" s="1" t="s">
        <v>94</v>
      </c>
      <c r="J216" s="1" t="s">
        <v>24</v>
      </c>
    </row>
    <row r="217" spans="1:10" x14ac:dyDescent="0.25">
      <c r="A217" s="1" t="s">
        <v>49</v>
      </c>
      <c r="B217" s="1" t="s">
        <v>138</v>
      </c>
      <c r="C217" s="1" t="s">
        <v>107</v>
      </c>
      <c r="D217" s="1" t="s">
        <v>184</v>
      </c>
      <c r="E217" s="1" t="s">
        <v>62</v>
      </c>
      <c r="F217" s="1" t="s">
        <v>181</v>
      </c>
      <c r="G217" s="1">
        <v>2.5</v>
      </c>
      <c r="H217" s="1" t="s">
        <v>109</v>
      </c>
      <c r="I217" s="1" t="s">
        <v>94</v>
      </c>
      <c r="J217" s="1" t="s">
        <v>24</v>
      </c>
    </row>
    <row r="218" spans="1:10" x14ac:dyDescent="0.25">
      <c r="A218" s="1" t="s">
        <v>82</v>
      </c>
      <c r="B218" s="1" t="s">
        <v>105</v>
      </c>
      <c r="C218" s="1" t="s">
        <v>84</v>
      </c>
      <c r="D218" s="1" t="s">
        <v>184</v>
      </c>
      <c r="E218" s="1" t="s">
        <v>62</v>
      </c>
      <c r="F218" s="1" t="s">
        <v>181</v>
      </c>
      <c r="G218" s="1">
        <v>2.5</v>
      </c>
      <c r="H218" s="1" t="s">
        <v>86</v>
      </c>
      <c r="I218" s="1" t="s">
        <v>94</v>
      </c>
      <c r="J218" s="1" t="s">
        <v>24</v>
      </c>
    </row>
    <row r="219" spans="1:10" x14ac:dyDescent="0.25">
      <c r="A219" s="1" t="s">
        <v>45</v>
      </c>
      <c r="B219" s="1" t="s">
        <v>147</v>
      </c>
      <c r="C219" s="1" t="s">
        <v>122</v>
      </c>
      <c r="D219" s="1" t="s">
        <v>184</v>
      </c>
      <c r="E219" s="1" t="s">
        <v>33</v>
      </c>
      <c r="F219" s="1" t="s">
        <v>181</v>
      </c>
      <c r="G219" s="1">
        <v>2.5</v>
      </c>
      <c r="H219" s="1" t="s">
        <v>123</v>
      </c>
      <c r="I219" s="1" t="s">
        <v>94</v>
      </c>
      <c r="J219" s="1" t="s">
        <v>24</v>
      </c>
    </row>
    <row r="220" spans="1:10" x14ac:dyDescent="0.25">
      <c r="A220" s="1" t="s">
        <v>16</v>
      </c>
      <c r="B220" s="1" t="s">
        <v>91</v>
      </c>
      <c r="C220" s="1" t="s">
        <v>18</v>
      </c>
      <c r="D220" s="1" t="s">
        <v>185</v>
      </c>
      <c r="E220" s="1" t="s">
        <v>93</v>
      </c>
      <c r="F220" s="1" t="s">
        <v>181</v>
      </c>
      <c r="G220" s="1">
        <v>2.5</v>
      </c>
      <c r="H220" s="1" t="s">
        <v>22</v>
      </c>
      <c r="I220" s="1" t="s">
        <v>110</v>
      </c>
      <c r="J220" s="1" t="s">
        <v>24</v>
      </c>
    </row>
    <row r="221" spans="1:10" x14ac:dyDescent="0.25">
      <c r="A221" s="1" t="s">
        <v>82</v>
      </c>
      <c r="B221" s="1" t="s">
        <v>106</v>
      </c>
      <c r="C221" s="1" t="s">
        <v>107</v>
      </c>
      <c r="D221" s="1" t="s">
        <v>185</v>
      </c>
      <c r="E221" s="1" t="s">
        <v>93</v>
      </c>
      <c r="F221" s="1" t="s">
        <v>181</v>
      </c>
      <c r="G221" s="1">
        <v>2.5</v>
      </c>
      <c r="H221" s="1" t="s">
        <v>109</v>
      </c>
      <c r="I221" s="1" t="s">
        <v>110</v>
      </c>
      <c r="J221" s="1" t="s">
        <v>24</v>
      </c>
    </row>
    <row r="222" spans="1:10" x14ac:dyDescent="0.25">
      <c r="A222" s="1" t="s">
        <v>4</v>
      </c>
      <c r="B222" s="1" t="s">
        <v>155</v>
      </c>
      <c r="C222" s="1" t="s">
        <v>182</v>
      </c>
      <c r="D222" s="1" t="s">
        <v>185</v>
      </c>
      <c r="E222" s="1" t="s">
        <v>37</v>
      </c>
      <c r="F222" s="1" t="s">
        <v>181</v>
      </c>
      <c r="G222" s="1">
        <v>2.5</v>
      </c>
      <c r="H222" s="1" t="s">
        <v>183</v>
      </c>
      <c r="I222" s="1" t="s">
        <v>110</v>
      </c>
      <c r="J222" s="1" t="s">
        <v>39</v>
      </c>
    </row>
    <row r="223" spans="1:10" x14ac:dyDescent="0.25">
      <c r="A223" s="1" t="s">
        <v>30</v>
      </c>
      <c r="B223" s="1" t="s">
        <v>35</v>
      </c>
      <c r="C223" s="1" t="s">
        <v>32</v>
      </c>
      <c r="D223" s="1" t="s">
        <v>185</v>
      </c>
      <c r="E223" s="1" t="s">
        <v>33</v>
      </c>
      <c r="F223" s="1" t="s">
        <v>181</v>
      </c>
      <c r="G223" s="1">
        <v>2.5</v>
      </c>
      <c r="H223" s="1" t="s">
        <v>34</v>
      </c>
      <c r="I223" s="1" t="s">
        <v>110</v>
      </c>
      <c r="J223" s="1" t="s">
        <v>24</v>
      </c>
    </row>
    <row r="224" spans="1:10" x14ac:dyDescent="0.25">
      <c r="A224" s="1" t="s">
        <v>40</v>
      </c>
      <c r="B224" s="1" t="s">
        <v>41</v>
      </c>
      <c r="C224" s="1" t="s">
        <v>42</v>
      </c>
      <c r="D224" s="1" t="s">
        <v>185</v>
      </c>
      <c r="E224" s="1" t="s">
        <v>43</v>
      </c>
      <c r="F224" s="1" t="s">
        <v>181</v>
      </c>
      <c r="G224" s="1">
        <v>2.5</v>
      </c>
      <c r="H224" s="1" t="s">
        <v>44</v>
      </c>
      <c r="I224" s="1" t="s">
        <v>110</v>
      </c>
      <c r="J224" s="1" t="s">
        <v>24</v>
      </c>
    </row>
    <row r="225" spans="1:10" x14ac:dyDescent="0.25">
      <c r="A225" s="1" t="s">
        <v>146</v>
      </c>
      <c r="B225" s="1" t="s">
        <v>46</v>
      </c>
      <c r="C225" s="1" t="s">
        <v>161</v>
      </c>
      <c r="D225" s="1" t="s">
        <v>185</v>
      </c>
      <c r="E225" s="1" t="s">
        <v>116</v>
      </c>
      <c r="F225" s="1" t="s">
        <v>181</v>
      </c>
      <c r="G225" s="1">
        <v>2.5</v>
      </c>
      <c r="H225" s="1" t="s">
        <v>162</v>
      </c>
      <c r="I225" s="1" t="s">
        <v>110</v>
      </c>
      <c r="J225" s="1" t="s">
        <v>24</v>
      </c>
    </row>
    <row r="226" spans="1:10" x14ac:dyDescent="0.25">
      <c r="A226" s="1" t="s">
        <v>45</v>
      </c>
      <c r="B226" s="1" t="s">
        <v>121</v>
      </c>
      <c r="C226" s="1" t="s">
        <v>47</v>
      </c>
      <c r="D226" s="1" t="s">
        <v>185</v>
      </c>
      <c r="E226" s="1" t="s">
        <v>186</v>
      </c>
      <c r="F226" s="1" t="s">
        <v>181</v>
      </c>
      <c r="G226" s="1">
        <v>2.5</v>
      </c>
      <c r="H226" s="1" t="s">
        <v>48</v>
      </c>
      <c r="I226" s="1" t="s">
        <v>110</v>
      </c>
      <c r="J226" s="1" t="s">
        <v>24</v>
      </c>
    </row>
    <row r="227" spans="1:10" x14ac:dyDescent="0.25">
      <c r="A227" s="1" t="s">
        <v>73</v>
      </c>
      <c r="B227" s="1" t="s">
        <v>125</v>
      </c>
      <c r="C227" s="1" t="s">
        <v>115</v>
      </c>
      <c r="D227" s="1" t="s">
        <v>185</v>
      </c>
      <c r="E227" s="1" t="s">
        <v>116</v>
      </c>
      <c r="F227" s="1" t="s">
        <v>181</v>
      </c>
      <c r="G227" s="1">
        <v>2.5</v>
      </c>
      <c r="H227" s="1" t="s">
        <v>117</v>
      </c>
      <c r="I227" s="1" t="s">
        <v>110</v>
      </c>
      <c r="J227" s="1" t="s">
        <v>24</v>
      </c>
    </row>
    <row r="228" spans="1:10" x14ac:dyDescent="0.25">
      <c r="A228" s="1" t="s">
        <v>54</v>
      </c>
      <c r="B228" s="1" t="s">
        <v>159</v>
      </c>
      <c r="C228" s="1" t="s">
        <v>56</v>
      </c>
      <c r="D228" s="1" t="s">
        <v>185</v>
      </c>
      <c r="E228" s="1" t="s">
        <v>57</v>
      </c>
      <c r="F228" s="1" t="s">
        <v>181</v>
      </c>
      <c r="G228" s="1">
        <v>2.5</v>
      </c>
      <c r="H228" s="1" t="s">
        <v>58</v>
      </c>
      <c r="I228" s="1" t="s">
        <v>110</v>
      </c>
      <c r="J228" s="1" t="s">
        <v>24</v>
      </c>
    </row>
    <row r="229" spans="1:10" x14ac:dyDescent="0.25">
      <c r="A229" s="1" t="s">
        <v>49</v>
      </c>
      <c r="B229" s="1" t="s">
        <v>160</v>
      </c>
      <c r="C229" s="1" t="s">
        <v>51</v>
      </c>
      <c r="D229" s="1" t="s">
        <v>185</v>
      </c>
      <c r="E229" s="1" t="s">
        <v>52</v>
      </c>
      <c r="F229" s="1" t="s">
        <v>181</v>
      </c>
      <c r="G229" s="1">
        <v>2.5</v>
      </c>
      <c r="H229" s="1" t="s">
        <v>53</v>
      </c>
      <c r="I229" s="1" t="s">
        <v>110</v>
      </c>
      <c r="J229" s="1" t="s">
        <v>24</v>
      </c>
    </row>
    <row r="230" spans="1:10" x14ac:dyDescent="0.25">
      <c r="A230" s="1" t="s">
        <v>101</v>
      </c>
      <c r="B230" s="1" t="s">
        <v>96</v>
      </c>
      <c r="C230" s="1" t="s">
        <v>175</v>
      </c>
      <c r="D230" s="1" t="s">
        <v>185</v>
      </c>
      <c r="E230" s="1" t="s">
        <v>37</v>
      </c>
      <c r="F230" s="1" t="s">
        <v>181</v>
      </c>
      <c r="G230" s="1">
        <v>2.5</v>
      </c>
      <c r="H230" s="1" t="s">
        <v>176</v>
      </c>
      <c r="I230" s="1" t="s">
        <v>110</v>
      </c>
      <c r="J230" s="1" t="s">
        <v>39</v>
      </c>
    </row>
    <row r="231" spans="1:10" x14ac:dyDescent="0.25">
      <c r="A231" s="1" t="s">
        <v>64</v>
      </c>
      <c r="B231" s="1" t="s">
        <v>65</v>
      </c>
      <c r="C231" s="1" t="s">
        <v>66</v>
      </c>
      <c r="D231" s="1" t="s">
        <v>185</v>
      </c>
      <c r="E231" s="1" t="s">
        <v>37</v>
      </c>
      <c r="F231" s="1" t="s">
        <v>181</v>
      </c>
      <c r="G231" s="1">
        <v>2.5</v>
      </c>
      <c r="H231" s="1" t="s">
        <v>67</v>
      </c>
      <c r="I231" s="1" t="s">
        <v>110</v>
      </c>
      <c r="J231" s="1" t="s">
        <v>39</v>
      </c>
    </row>
    <row r="232" spans="1:10" x14ac:dyDescent="0.25">
      <c r="A232" s="1" t="s">
        <v>68</v>
      </c>
      <c r="B232" s="1" t="s">
        <v>69</v>
      </c>
      <c r="C232" s="1" t="s">
        <v>70</v>
      </c>
      <c r="D232" s="1" t="s">
        <v>185</v>
      </c>
      <c r="E232" s="1" t="s">
        <v>71</v>
      </c>
      <c r="F232" s="1" t="s">
        <v>181</v>
      </c>
      <c r="G232" s="1">
        <v>2.5</v>
      </c>
      <c r="H232" s="1" t="s">
        <v>72</v>
      </c>
      <c r="I232" s="1" t="s">
        <v>110</v>
      </c>
      <c r="J232" s="1" t="s">
        <v>24</v>
      </c>
    </row>
    <row r="233" spans="1:10" x14ac:dyDescent="0.25">
      <c r="A233" s="1" t="s">
        <v>25</v>
      </c>
      <c r="B233" s="1" t="s">
        <v>74</v>
      </c>
      <c r="C233" s="1" t="s">
        <v>27</v>
      </c>
      <c r="D233" s="1" t="s">
        <v>185</v>
      </c>
      <c r="E233" s="1" t="s">
        <v>71</v>
      </c>
      <c r="F233" s="1" t="s">
        <v>181</v>
      </c>
      <c r="G233" s="1">
        <v>2.5</v>
      </c>
      <c r="H233" s="1" t="s">
        <v>29</v>
      </c>
      <c r="I233" s="1" t="s">
        <v>110</v>
      </c>
      <c r="J233" s="1" t="s">
        <v>24</v>
      </c>
    </row>
    <row r="234" spans="1:10" x14ac:dyDescent="0.25">
      <c r="A234" s="1" t="s">
        <v>78</v>
      </c>
      <c r="B234" s="1" t="s">
        <v>79</v>
      </c>
      <c r="C234" s="1" t="s">
        <v>80</v>
      </c>
      <c r="D234" s="1" t="s">
        <v>185</v>
      </c>
      <c r="E234" s="1" t="s">
        <v>71</v>
      </c>
      <c r="F234" s="1" t="s">
        <v>181</v>
      </c>
      <c r="G234" s="1">
        <v>2.5</v>
      </c>
      <c r="H234" s="1" t="s">
        <v>81</v>
      </c>
      <c r="I234" s="1" t="s">
        <v>110</v>
      </c>
      <c r="J234" s="1" t="s">
        <v>24</v>
      </c>
    </row>
    <row r="235" spans="1:10" x14ac:dyDescent="0.25">
      <c r="A235" s="1" t="s">
        <v>87</v>
      </c>
      <c r="B235" s="1" t="s">
        <v>88</v>
      </c>
      <c r="C235" s="1" t="s">
        <v>89</v>
      </c>
      <c r="D235" s="1" t="s">
        <v>185</v>
      </c>
      <c r="E235" s="1" t="s">
        <v>186</v>
      </c>
      <c r="F235" s="1" t="s">
        <v>181</v>
      </c>
      <c r="G235" s="1">
        <v>2.5</v>
      </c>
      <c r="H235" s="1" t="s">
        <v>90</v>
      </c>
      <c r="I235" s="1" t="s">
        <v>110</v>
      </c>
      <c r="J235" s="1" t="s">
        <v>24</v>
      </c>
    </row>
    <row r="236" spans="1:10" x14ac:dyDescent="0.25">
      <c r="A236" s="1" t="s">
        <v>59</v>
      </c>
      <c r="B236" s="1" t="s">
        <v>147</v>
      </c>
      <c r="C236" s="1" t="s">
        <v>61</v>
      </c>
      <c r="D236" s="1" t="s">
        <v>185</v>
      </c>
      <c r="E236" s="1" t="s">
        <v>169</v>
      </c>
      <c r="F236" s="1" t="s">
        <v>181</v>
      </c>
      <c r="G236" s="1">
        <v>2.5</v>
      </c>
      <c r="H236" s="1" t="s">
        <v>63</v>
      </c>
      <c r="I236" s="1" t="s">
        <v>110</v>
      </c>
      <c r="J236" s="1" t="s">
        <v>24</v>
      </c>
    </row>
    <row r="237" spans="1:10" x14ac:dyDescent="0.25">
      <c r="A237" s="1" t="s">
        <v>16</v>
      </c>
      <c r="B237" s="1" t="s">
        <v>17</v>
      </c>
      <c r="C237" s="1" t="s">
        <v>18</v>
      </c>
      <c r="D237" s="1" t="s">
        <v>187</v>
      </c>
      <c r="E237" s="1" t="s">
        <v>20</v>
      </c>
      <c r="F237" s="1" t="s">
        <v>181</v>
      </c>
      <c r="G237" s="1">
        <v>2.5</v>
      </c>
      <c r="H237" s="1" t="s">
        <v>22</v>
      </c>
      <c r="I237" s="1" t="s">
        <v>153</v>
      </c>
      <c r="J237" s="1" t="s">
        <v>24</v>
      </c>
    </row>
    <row r="238" spans="1:10" x14ac:dyDescent="0.25">
      <c r="A238" s="1" t="s">
        <v>73</v>
      </c>
      <c r="B238" s="1" t="s">
        <v>111</v>
      </c>
      <c r="C238" s="1" t="s">
        <v>115</v>
      </c>
      <c r="D238" s="1" t="s">
        <v>187</v>
      </c>
      <c r="E238" s="1" t="s">
        <v>116</v>
      </c>
      <c r="F238" s="1" t="s">
        <v>181</v>
      </c>
      <c r="G238" s="1">
        <v>2.5</v>
      </c>
      <c r="H238" s="1" t="s">
        <v>117</v>
      </c>
      <c r="I238" s="1" t="s">
        <v>153</v>
      </c>
      <c r="J238" s="1" t="s">
        <v>24</v>
      </c>
    </row>
    <row r="239" spans="1:10" x14ac:dyDescent="0.25">
      <c r="A239" s="1" t="s">
        <v>30</v>
      </c>
      <c r="B239" s="1" t="s">
        <v>95</v>
      </c>
      <c r="C239" s="1" t="s">
        <v>32</v>
      </c>
      <c r="D239" s="1" t="s">
        <v>187</v>
      </c>
      <c r="E239" s="1" t="s">
        <v>33</v>
      </c>
      <c r="F239" s="1" t="s">
        <v>181</v>
      </c>
      <c r="G239" s="1">
        <v>2.5</v>
      </c>
      <c r="H239" s="1" t="s">
        <v>34</v>
      </c>
      <c r="I239" s="1" t="s">
        <v>153</v>
      </c>
      <c r="J239" s="1" t="s">
        <v>24</v>
      </c>
    </row>
    <row r="240" spans="1:10" x14ac:dyDescent="0.25">
      <c r="A240" s="1" t="s">
        <v>146</v>
      </c>
      <c r="B240" s="1" t="s">
        <v>41</v>
      </c>
      <c r="C240" s="1" t="s">
        <v>161</v>
      </c>
      <c r="D240" s="1" t="s">
        <v>187</v>
      </c>
      <c r="E240" s="1" t="s">
        <v>116</v>
      </c>
      <c r="F240" s="1" t="s">
        <v>181</v>
      </c>
      <c r="G240" s="1">
        <v>2.5</v>
      </c>
      <c r="H240" s="1" t="s">
        <v>162</v>
      </c>
      <c r="I240" s="1" t="s">
        <v>153</v>
      </c>
      <c r="J240" s="1" t="s">
        <v>24</v>
      </c>
    </row>
    <row r="241" spans="1:10" x14ac:dyDescent="0.25">
      <c r="A241" s="1" t="s">
        <v>40</v>
      </c>
      <c r="B241" s="1" t="s">
        <v>46</v>
      </c>
      <c r="C241" s="1" t="s">
        <v>42</v>
      </c>
      <c r="D241" s="1" t="s">
        <v>187</v>
      </c>
      <c r="E241" s="1" t="s">
        <v>43</v>
      </c>
      <c r="F241" s="1" t="s">
        <v>181</v>
      </c>
      <c r="G241" s="1">
        <v>2.5</v>
      </c>
      <c r="H241" s="1" t="s">
        <v>44</v>
      </c>
      <c r="I241" s="1" t="s">
        <v>153</v>
      </c>
      <c r="J241" s="1" t="s">
        <v>24</v>
      </c>
    </row>
    <row r="242" spans="1:10" x14ac:dyDescent="0.25">
      <c r="A242" s="1" t="s">
        <v>101</v>
      </c>
      <c r="B242" s="1" t="s">
        <v>121</v>
      </c>
      <c r="C242" s="1" t="s">
        <v>156</v>
      </c>
      <c r="D242" s="1" t="s">
        <v>187</v>
      </c>
      <c r="E242" s="1" t="s">
        <v>157</v>
      </c>
      <c r="F242" s="1" t="s">
        <v>181</v>
      </c>
      <c r="G242" s="1">
        <v>2.5</v>
      </c>
      <c r="H242" s="1" t="s">
        <v>158</v>
      </c>
      <c r="I242" s="1" t="s">
        <v>153</v>
      </c>
      <c r="J242" s="1" t="s">
        <v>39</v>
      </c>
    </row>
    <row r="243" spans="1:10" x14ac:dyDescent="0.25">
      <c r="A243" s="1" t="s">
        <v>54</v>
      </c>
      <c r="B243" s="1" t="s">
        <v>55</v>
      </c>
      <c r="C243" s="1" t="s">
        <v>56</v>
      </c>
      <c r="D243" s="1" t="s">
        <v>187</v>
      </c>
      <c r="E243" s="1" t="s">
        <v>57</v>
      </c>
      <c r="F243" s="1" t="s">
        <v>181</v>
      </c>
      <c r="G243" s="1">
        <v>2.5</v>
      </c>
      <c r="H243" s="1" t="s">
        <v>58</v>
      </c>
      <c r="I243" s="1" t="s">
        <v>153</v>
      </c>
      <c r="J243" s="1" t="s">
        <v>24</v>
      </c>
    </row>
    <row r="244" spans="1:10" x14ac:dyDescent="0.25">
      <c r="A244" s="1" t="s">
        <v>68</v>
      </c>
      <c r="B244" s="1" t="s">
        <v>98</v>
      </c>
      <c r="C244" s="1" t="s">
        <v>70</v>
      </c>
      <c r="D244" s="1" t="s">
        <v>187</v>
      </c>
      <c r="E244" s="1" t="s">
        <v>62</v>
      </c>
      <c r="F244" s="1" t="s">
        <v>181</v>
      </c>
      <c r="G244" s="1">
        <v>2.5</v>
      </c>
      <c r="H244" s="1" t="s">
        <v>72</v>
      </c>
      <c r="I244" s="1" t="s">
        <v>153</v>
      </c>
      <c r="J244" s="1" t="s">
        <v>24</v>
      </c>
    </row>
    <row r="245" spans="1:10" x14ac:dyDescent="0.25">
      <c r="A245" s="1" t="s">
        <v>78</v>
      </c>
      <c r="B245" s="1" t="s">
        <v>69</v>
      </c>
      <c r="C245" s="1" t="s">
        <v>80</v>
      </c>
      <c r="D245" s="1" t="s">
        <v>187</v>
      </c>
      <c r="E245" s="1" t="s">
        <v>62</v>
      </c>
      <c r="F245" s="1" t="s">
        <v>181</v>
      </c>
      <c r="G245" s="1">
        <v>2.5</v>
      </c>
      <c r="H245" s="1" t="s">
        <v>81</v>
      </c>
      <c r="I245" s="1" t="s">
        <v>153</v>
      </c>
      <c r="J245" s="1" t="s">
        <v>24</v>
      </c>
    </row>
    <row r="246" spans="1:10" x14ac:dyDescent="0.25">
      <c r="A246" s="1" t="s">
        <v>59</v>
      </c>
      <c r="B246" s="1" t="s">
        <v>74</v>
      </c>
      <c r="C246" s="1" t="s">
        <v>61</v>
      </c>
      <c r="D246" s="1" t="s">
        <v>187</v>
      </c>
      <c r="E246" s="1" t="s">
        <v>57</v>
      </c>
      <c r="F246" s="1" t="s">
        <v>181</v>
      </c>
      <c r="G246" s="1">
        <v>2.5</v>
      </c>
      <c r="H246" s="1" t="s">
        <v>63</v>
      </c>
      <c r="I246" s="1" t="s">
        <v>153</v>
      </c>
      <c r="J246" s="1" t="s">
        <v>24</v>
      </c>
    </row>
    <row r="247" spans="1:10" x14ac:dyDescent="0.25">
      <c r="A247" s="1" t="s">
        <v>87</v>
      </c>
      <c r="B247" s="1" t="s">
        <v>143</v>
      </c>
      <c r="C247" s="1" t="s">
        <v>89</v>
      </c>
      <c r="D247" s="1" t="s">
        <v>187</v>
      </c>
      <c r="E247" s="1" t="s">
        <v>57</v>
      </c>
      <c r="F247" s="1" t="s">
        <v>181</v>
      </c>
      <c r="G247" s="1">
        <v>2.5</v>
      </c>
      <c r="H247" s="1" t="s">
        <v>90</v>
      </c>
      <c r="I247" s="1" t="s">
        <v>153</v>
      </c>
      <c r="J247" s="1" t="s">
        <v>24</v>
      </c>
    </row>
    <row r="248" spans="1:10" x14ac:dyDescent="0.25">
      <c r="A248" s="1" t="s">
        <v>49</v>
      </c>
      <c r="B248" s="1" t="s">
        <v>88</v>
      </c>
      <c r="C248" s="1" t="s">
        <v>51</v>
      </c>
      <c r="D248" s="1" t="s">
        <v>187</v>
      </c>
      <c r="E248" s="1" t="s">
        <v>85</v>
      </c>
      <c r="F248" s="1" t="s">
        <v>181</v>
      </c>
      <c r="G248" s="1">
        <v>2.5</v>
      </c>
      <c r="H248" s="1" t="s">
        <v>53</v>
      </c>
      <c r="I248" s="1" t="s">
        <v>153</v>
      </c>
      <c r="J248" s="1" t="s">
        <v>24</v>
      </c>
    </row>
    <row r="249" spans="1:10" x14ac:dyDescent="0.25">
      <c r="A249" s="1" t="s">
        <v>25</v>
      </c>
      <c r="B249" s="1" t="s">
        <v>170</v>
      </c>
      <c r="C249" s="1" t="s">
        <v>171</v>
      </c>
      <c r="D249" s="1" t="s">
        <v>187</v>
      </c>
      <c r="E249" s="1" t="s">
        <v>169</v>
      </c>
      <c r="F249" s="1" t="s">
        <v>181</v>
      </c>
      <c r="G249" s="1">
        <v>2.5</v>
      </c>
      <c r="H249" s="1" t="s">
        <v>172</v>
      </c>
      <c r="I249" s="1" t="s">
        <v>153</v>
      </c>
      <c r="J249" s="1" t="s">
        <v>39</v>
      </c>
    </row>
    <row r="250" spans="1:10" x14ac:dyDescent="0.25">
      <c r="A250" s="1" t="s">
        <v>68</v>
      </c>
      <c r="B250" s="1" t="s">
        <v>165</v>
      </c>
      <c r="C250" s="1" t="s">
        <v>70</v>
      </c>
      <c r="D250" s="1" t="s">
        <v>188</v>
      </c>
      <c r="E250" s="1" t="s">
        <v>20</v>
      </c>
      <c r="F250" s="1" t="s">
        <v>189</v>
      </c>
      <c r="G250" s="1">
        <v>2.5</v>
      </c>
      <c r="H250" s="1" t="s">
        <v>72</v>
      </c>
      <c r="I250" s="1" t="s">
        <v>23</v>
      </c>
      <c r="J250" s="1" t="s">
        <v>24</v>
      </c>
    </row>
    <row r="251" spans="1:10" x14ac:dyDescent="0.25">
      <c r="A251" s="1" t="s">
        <v>25</v>
      </c>
      <c r="B251" s="1" t="s">
        <v>26</v>
      </c>
      <c r="C251" s="1" t="s">
        <v>27</v>
      </c>
      <c r="D251" s="1" t="s">
        <v>188</v>
      </c>
      <c r="E251" s="1" t="s">
        <v>28</v>
      </c>
      <c r="F251" s="1" t="s">
        <v>189</v>
      </c>
      <c r="G251" s="1">
        <v>2.5</v>
      </c>
      <c r="H251" s="1" t="s">
        <v>29</v>
      </c>
      <c r="I251" s="1" t="s">
        <v>23</v>
      </c>
      <c r="J251" s="1" t="s">
        <v>24</v>
      </c>
    </row>
    <row r="252" spans="1:10" x14ac:dyDescent="0.25">
      <c r="A252" s="1" t="s">
        <v>4</v>
      </c>
      <c r="B252" s="1" t="s">
        <v>155</v>
      </c>
      <c r="C252" s="1" t="s">
        <v>182</v>
      </c>
      <c r="D252" s="1" t="s">
        <v>188</v>
      </c>
      <c r="E252" s="1" t="s">
        <v>37</v>
      </c>
      <c r="F252" s="1" t="s">
        <v>189</v>
      </c>
      <c r="G252" s="1">
        <v>2.5</v>
      </c>
      <c r="H252" s="1" t="s">
        <v>183</v>
      </c>
      <c r="I252" s="1" t="s">
        <v>23</v>
      </c>
      <c r="J252" s="1" t="s">
        <v>39</v>
      </c>
    </row>
    <row r="253" spans="1:10" x14ac:dyDescent="0.25">
      <c r="A253" s="1" t="s">
        <v>30</v>
      </c>
      <c r="B253" s="1" t="s">
        <v>35</v>
      </c>
      <c r="C253" s="1" t="s">
        <v>32</v>
      </c>
      <c r="D253" s="1" t="s">
        <v>188</v>
      </c>
      <c r="E253" s="1" t="s">
        <v>33</v>
      </c>
      <c r="F253" s="1" t="s">
        <v>189</v>
      </c>
      <c r="G253" s="1">
        <v>2.5</v>
      </c>
      <c r="H253" s="1" t="s">
        <v>34</v>
      </c>
      <c r="I253" s="1" t="s">
        <v>23</v>
      </c>
      <c r="J253" s="1" t="s">
        <v>24</v>
      </c>
    </row>
    <row r="254" spans="1:10" x14ac:dyDescent="0.25">
      <c r="A254" s="1" t="s">
        <v>40</v>
      </c>
      <c r="B254" s="1" t="s">
        <v>41</v>
      </c>
      <c r="C254" s="1" t="s">
        <v>42</v>
      </c>
      <c r="D254" s="1" t="s">
        <v>188</v>
      </c>
      <c r="E254" s="1" t="s">
        <v>43</v>
      </c>
      <c r="F254" s="1" t="s">
        <v>189</v>
      </c>
      <c r="G254" s="1">
        <v>2.5</v>
      </c>
      <c r="H254" s="1" t="s">
        <v>44</v>
      </c>
      <c r="I254" s="1" t="s">
        <v>23</v>
      </c>
      <c r="J254" s="1" t="s">
        <v>24</v>
      </c>
    </row>
    <row r="255" spans="1:10" x14ac:dyDescent="0.25">
      <c r="A255" s="1" t="s">
        <v>16</v>
      </c>
      <c r="B255" s="1" t="s">
        <v>46</v>
      </c>
      <c r="C255" s="1" t="s">
        <v>122</v>
      </c>
      <c r="D255" s="1" t="s">
        <v>188</v>
      </c>
      <c r="E255" s="1" t="s">
        <v>33</v>
      </c>
      <c r="F255" s="1" t="s">
        <v>189</v>
      </c>
      <c r="G255" s="1">
        <v>2.5</v>
      </c>
      <c r="H255" s="1" t="s">
        <v>123</v>
      </c>
      <c r="I255" s="1" t="s">
        <v>23</v>
      </c>
      <c r="J255" s="1" t="s">
        <v>24</v>
      </c>
    </row>
    <row r="256" spans="1:10" x14ac:dyDescent="0.25">
      <c r="A256" s="1" t="s">
        <v>45</v>
      </c>
      <c r="B256" s="1" t="s">
        <v>121</v>
      </c>
      <c r="C256" s="1" t="s">
        <v>47</v>
      </c>
      <c r="D256" s="1" t="s">
        <v>188</v>
      </c>
      <c r="E256" s="1" t="s">
        <v>186</v>
      </c>
      <c r="F256" s="1" t="s">
        <v>189</v>
      </c>
      <c r="G256" s="1">
        <v>2.5</v>
      </c>
      <c r="H256" s="1" t="s">
        <v>48</v>
      </c>
      <c r="I256" s="1" t="s">
        <v>23</v>
      </c>
      <c r="J256" s="1" t="s">
        <v>24</v>
      </c>
    </row>
    <row r="257" spans="1:10" x14ac:dyDescent="0.25">
      <c r="A257" s="1" t="s">
        <v>146</v>
      </c>
      <c r="B257" s="1" t="s">
        <v>50</v>
      </c>
      <c r="C257" s="1" t="s">
        <v>115</v>
      </c>
      <c r="D257" s="1" t="s">
        <v>188</v>
      </c>
      <c r="E257" s="1" t="s">
        <v>116</v>
      </c>
      <c r="F257" s="1" t="s">
        <v>189</v>
      </c>
      <c r="G257" s="1">
        <v>2.5</v>
      </c>
      <c r="H257" s="1" t="s">
        <v>117</v>
      </c>
      <c r="I257" s="1" t="s">
        <v>23</v>
      </c>
      <c r="J257" s="1" t="s">
        <v>24</v>
      </c>
    </row>
    <row r="258" spans="1:10" x14ac:dyDescent="0.25">
      <c r="A258" s="1" t="s">
        <v>54</v>
      </c>
      <c r="B258" s="1" t="s">
        <v>55</v>
      </c>
      <c r="C258" s="1" t="s">
        <v>133</v>
      </c>
      <c r="D258" s="1" t="s">
        <v>188</v>
      </c>
      <c r="E258" s="1" t="s">
        <v>99</v>
      </c>
      <c r="F258" s="1" t="s">
        <v>189</v>
      </c>
      <c r="G258" s="1">
        <v>2.5</v>
      </c>
      <c r="H258" s="1" t="s">
        <v>134</v>
      </c>
      <c r="I258" s="1" t="s">
        <v>23</v>
      </c>
      <c r="J258" s="1" t="s">
        <v>24</v>
      </c>
    </row>
    <row r="259" spans="1:10" x14ac:dyDescent="0.25">
      <c r="A259" s="1" t="s">
        <v>101</v>
      </c>
      <c r="B259" s="1" t="s">
        <v>96</v>
      </c>
      <c r="C259" s="1" t="s">
        <v>175</v>
      </c>
      <c r="D259" s="1" t="s">
        <v>188</v>
      </c>
      <c r="E259" s="1" t="s">
        <v>37</v>
      </c>
      <c r="F259" s="1" t="s">
        <v>189</v>
      </c>
      <c r="G259" s="1">
        <v>2.5</v>
      </c>
      <c r="H259" s="1" t="s">
        <v>176</v>
      </c>
      <c r="I259" s="1" t="s">
        <v>23</v>
      </c>
      <c r="J259" s="1" t="s">
        <v>39</v>
      </c>
    </row>
    <row r="260" spans="1:10" x14ac:dyDescent="0.25">
      <c r="A260" s="1" t="s">
        <v>73</v>
      </c>
      <c r="B260" s="1" t="s">
        <v>98</v>
      </c>
      <c r="C260" s="1" t="s">
        <v>161</v>
      </c>
      <c r="D260" s="1" t="s">
        <v>188</v>
      </c>
      <c r="E260" s="1" t="s">
        <v>116</v>
      </c>
      <c r="F260" s="1" t="s">
        <v>189</v>
      </c>
      <c r="G260" s="1">
        <v>2.5</v>
      </c>
      <c r="H260" s="1" t="s">
        <v>162</v>
      </c>
      <c r="I260" s="1" t="s">
        <v>23</v>
      </c>
      <c r="J260" s="1" t="s">
        <v>24</v>
      </c>
    </row>
    <row r="261" spans="1:10" x14ac:dyDescent="0.25">
      <c r="A261" s="1" t="s">
        <v>78</v>
      </c>
      <c r="B261" s="1" t="s">
        <v>69</v>
      </c>
      <c r="C261" s="1" t="s">
        <v>80</v>
      </c>
      <c r="D261" s="1" t="s">
        <v>188</v>
      </c>
      <c r="E261" s="1" t="s">
        <v>62</v>
      </c>
      <c r="F261" s="1" t="s">
        <v>189</v>
      </c>
      <c r="G261" s="1">
        <v>2.5</v>
      </c>
      <c r="H261" s="1" t="s">
        <v>81</v>
      </c>
      <c r="I261" s="1" t="s">
        <v>23</v>
      </c>
      <c r="J261" s="1" t="s">
        <v>24</v>
      </c>
    </row>
    <row r="262" spans="1:10" x14ac:dyDescent="0.25">
      <c r="A262" s="1" t="s">
        <v>87</v>
      </c>
      <c r="B262" s="1" t="s">
        <v>79</v>
      </c>
      <c r="C262" s="1" t="s">
        <v>144</v>
      </c>
      <c r="D262" s="1" t="s">
        <v>188</v>
      </c>
      <c r="E262" s="1" t="s">
        <v>99</v>
      </c>
      <c r="F262" s="1" t="s">
        <v>189</v>
      </c>
      <c r="G262" s="1">
        <v>2.5</v>
      </c>
      <c r="H262" s="1" t="s">
        <v>145</v>
      </c>
      <c r="I262" s="1" t="s">
        <v>23</v>
      </c>
      <c r="J262" s="1" t="s">
        <v>24</v>
      </c>
    </row>
    <row r="263" spans="1:10" x14ac:dyDescent="0.25">
      <c r="A263" s="1" t="s">
        <v>82</v>
      </c>
      <c r="B263" s="1" t="s">
        <v>105</v>
      </c>
      <c r="C263" s="1" t="s">
        <v>84</v>
      </c>
      <c r="D263" s="1" t="s">
        <v>188</v>
      </c>
      <c r="E263" s="1" t="s">
        <v>62</v>
      </c>
      <c r="F263" s="1" t="s">
        <v>189</v>
      </c>
      <c r="G263" s="1">
        <v>2.5</v>
      </c>
      <c r="H263" s="1" t="s">
        <v>86</v>
      </c>
      <c r="I263" s="1" t="s">
        <v>23</v>
      </c>
      <c r="J263" s="1" t="s">
        <v>24</v>
      </c>
    </row>
    <row r="264" spans="1:10" x14ac:dyDescent="0.25">
      <c r="A264" s="1" t="s">
        <v>49</v>
      </c>
      <c r="B264" s="1" t="s">
        <v>88</v>
      </c>
      <c r="C264" s="1" t="s">
        <v>51</v>
      </c>
      <c r="D264" s="1" t="s">
        <v>188</v>
      </c>
      <c r="E264" s="1" t="s">
        <v>85</v>
      </c>
      <c r="F264" s="1" t="s">
        <v>189</v>
      </c>
      <c r="G264" s="1">
        <v>2.5</v>
      </c>
      <c r="H264" s="1" t="s">
        <v>53</v>
      </c>
      <c r="I264" s="1" t="s">
        <v>23</v>
      </c>
      <c r="J264" s="1" t="s">
        <v>24</v>
      </c>
    </row>
    <row r="265" spans="1:10" x14ac:dyDescent="0.25">
      <c r="A265" s="1" t="s">
        <v>59</v>
      </c>
      <c r="B265" s="1" t="s">
        <v>147</v>
      </c>
      <c r="C265" s="1" t="s">
        <v>61</v>
      </c>
      <c r="D265" s="1" t="s">
        <v>188</v>
      </c>
      <c r="E265" s="1" t="s">
        <v>169</v>
      </c>
      <c r="F265" s="1" t="s">
        <v>189</v>
      </c>
      <c r="G265" s="1">
        <v>2.5</v>
      </c>
      <c r="H265" s="1" t="s">
        <v>63</v>
      </c>
      <c r="I265" s="1" t="s">
        <v>23</v>
      </c>
      <c r="J265" s="1" t="s">
        <v>24</v>
      </c>
    </row>
    <row r="266" spans="1:10" x14ac:dyDescent="0.25">
      <c r="A266" s="1" t="s">
        <v>25</v>
      </c>
      <c r="B266" s="1" t="s">
        <v>165</v>
      </c>
      <c r="C266" s="1" t="s">
        <v>27</v>
      </c>
      <c r="D266" s="1" t="s">
        <v>190</v>
      </c>
      <c r="E266" s="1" t="s">
        <v>93</v>
      </c>
      <c r="F266" s="1" t="s">
        <v>189</v>
      </c>
      <c r="G266" s="1">
        <v>2.5</v>
      </c>
      <c r="H266" s="1" t="s">
        <v>29</v>
      </c>
      <c r="I266" s="1" t="s">
        <v>94</v>
      </c>
      <c r="J266" s="1" t="s">
        <v>24</v>
      </c>
    </row>
    <row r="267" spans="1:10" x14ac:dyDescent="0.25">
      <c r="A267" s="1" t="s">
        <v>146</v>
      </c>
      <c r="B267" s="1" t="s">
        <v>26</v>
      </c>
      <c r="C267" s="1" t="s">
        <v>115</v>
      </c>
      <c r="D267" s="1" t="s">
        <v>190</v>
      </c>
      <c r="E267" s="1" t="s">
        <v>116</v>
      </c>
      <c r="F267" s="1" t="s">
        <v>189</v>
      </c>
      <c r="G267" s="1">
        <v>2.5</v>
      </c>
      <c r="H267" s="1" t="s">
        <v>117</v>
      </c>
      <c r="I267" s="1" t="s">
        <v>94</v>
      </c>
      <c r="J267" s="1" t="s">
        <v>24</v>
      </c>
    </row>
    <row r="268" spans="1:10" x14ac:dyDescent="0.25">
      <c r="A268" s="1" t="s">
        <v>4</v>
      </c>
      <c r="B268" s="1" t="s">
        <v>155</v>
      </c>
      <c r="C268" s="1" t="s">
        <v>182</v>
      </c>
      <c r="D268" s="1" t="s">
        <v>190</v>
      </c>
      <c r="E268" s="1" t="s">
        <v>37</v>
      </c>
      <c r="F268" s="1" t="s">
        <v>189</v>
      </c>
      <c r="G268" s="1">
        <v>2.5</v>
      </c>
      <c r="H268" s="1" t="s">
        <v>183</v>
      </c>
      <c r="I268" s="1" t="s">
        <v>94</v>
      </c>
      <c r="J268" s="1" t="s">
        <v>39</v>
      </c>
    </row>
    <row r="269" spans="1:10" x14ac:dyDescent="0.25">
      <c r="A269" s="1" t="s">
        <v>30</v>
      </c>
      <c r="B269" s="1" t="s">
        <v>95</v>
      </c>
      <c r="C269" s="1" t="s">
        <v>32</v>
      </c>
      <c r="D269" s="1" t="s">
        <v>190</v>
      </c>
      <c r="E269" s="1" t="s">
        <v>33</v>
      </c>
      <c r="F269" s="1" t="s">
        <v>189</v>
      </c>
      <c r="G269" s="1">
        <v>2.5</v>
      </c>
      <c r="H269" s="1" t="s">
        <v>34</v>
      </c>
      <c r="I269" s="1" t="s">
        <v>94</v>
      </c>
      <c r="J269" s="1" t="s">
        <v>24</v>
      </c>
    </row>
    <row r="270" spans="1:10" x14ac:dyDescent="0.25">
      <c r="A270" s="1" t="s">
        <v>16</v>
      </c>
      <c r="B270" s="1" t="s">
        <v>41</v>
      </c>
      <c r="C270" s="1" t="s">
        <v>122</v>
      </c>
      <c r="D270" s="1" t="s">
        <v>190</v>
      </c>
      <c r="E270" s="1" t="s">
        <v>33</v>
      </c>
      <c r="F270" s="1" t="s">
        <v>189</v>
      </c>
      <c r="G270" s="1">
        <v>2.5</v>
      </c>
      <c r="H270" s="1" t="s">
        <v>123</v>
      </c>
      <c r="I270" s="1" t="s">
        <v>94</v>
      </c>
      <c r="J270" s="1" t="s">
        <v>24</v>
      </c>
    </row>
    <row r="271" spans="1:10" x14ac:dyDescent="0.25">
      <c r="A271" s="1" t="s">
        <v>40</v>
      </c>
      <c r="B271" s="1" t="s">
        <v>46</v>
      </c>
      <c r="C271" s="1" t="s">
        <v>42</v>
      </c>
      <c r="D271" s="1" t="s">
        <v>190</v>
      </c>
      <c r="E271" s="1" t="s">
        <v>43</v>
      </c>
      <c r="F271" s="1" t="s">
        <v>189</v>
      </c>
      <c r="G271" s="1">
        <v>2.5</v>
      </c>
      <c r="H271" s="1" t="s">
        <v>44</v>
      </c>
      <c r="I271" s="1" t="s">
        <v>94</v>
      </c>
      <c r="J271" s="1" t="s">
        <v>24</v>
      </c>
    </row>
    <row r="272" spans="1:10" x14ac:dyDescent="0.25">
      <c r="A272" s="1" t="s">
        <v>54</v>
      </c>
      <c r="B272" s="1" t="s">
        <v>50</v>
      </c>
      <c r="C272" s="1" t="s">
        <v>133</v>
      </c>
      <c r="D272" s="1" t="s">
        <v>190</v>
      </c>
      <c r="E272" s="1" t="s">
        <v>99</v>
      </c>
      <c r="F272" s="1" t="s">
        <v>189</v>
      </c>
      <c r="G272" s="1">
        <v>2.5</v>
      </c>
      <c r="H272" s="1" t="s">
        <v>134</v>
      </c>
      <c r="I272" s="1" t="s">
        <v>94</v>
      </c>
      <c r="J272" s="1" t="s">
        <v>24</v>
      </c>
    </row>
    <row r="273" spans="1:10" x14ac:dyDescent="0.25">
      <c r="A273" s="1" t="s">
        <v>82</v>
      </c>
      <c r="B273" s="1" t="s">
        <v>55</v>
      </c>
      <c r="C273" s="1" t="s">
        <v>84</v>
      </c>
      <c r="D273" s="1" t="s">
        <v>190</v>
      </c>
      <c r="E273" s="1" t="s">
        <v>52</v>
      </c>
      <c r="F273" s="1" t="s">
        <v>189</v>
      </c>
      <c r="G273" s="1">
        <v>2.5</v>
      </c>
      <c r="H273" s="1" t="s">
        <v>86</v>
      </c>
      <c r="I273" s="1" t="s">
        <v>94</v>
      </c>
      <c r="J273" s="1" t="s">
        <v>24</v>
      </c>
    </row>
    <row r="274" spans="1:10" x14ac:dyDescent="0.25">
      <c r="A274" s="1" t="s">
        <v>78</v>
      </c>
      <c r="B274" s="1" t="s">
        <v>159</v>
      </c>
      <c r="C274" s="1" t="s">
        <v>80</v>
      </c>
      <c r="D274" s="1" t="s">
        <v>190</v>
      </c>
      <c r="E274" s="1" t="s">
        <v>52</v>
      </c>
      <c r="F274" s="1" t="s">
        <v>189</v>
      </c>
      <c r="G274" s="1">
        <v>2.5</v>
      </c>
      <c r="H274" s="1" t="s">
        <v>81</v>
      </c>
      <c r="I274" s="1" t="s">
        <v>94</v>
      </c>
      <c r="J274" s="1" t="s">
        <v>24</v>
      </c>
    </row>
    <row r="275" spans="1:10" x14ac:dyDescent="0.25">
      <c r="A275" s="1" t="s">
        <v>59</v>
      </c>
      <c r="B275" s="1" t="s">
        <v>60</v>
      </c>
      <c r="C275" s="1" t="s">
        <v>61</v>
      </c>
      <c r="D275" s="1" t="s">
        <v>190</v>
      </c>
      <c r="E275" s="1" t="s">
        <v>62</v>
      </c>
      <c r="F275" s="1" t="s">
        <v>189</v>
      </c>
      <c r="G275" s="1">
        <v>2.5</v>
      </c>
      <c r="H275" s="1" t="s">
        <v>63</v>
      </c>
      <c r="I275" s="1" t="s">
        <v>94</v>
      </c>
      <c r="J275" s="1" t="s">
        <v>24</v>
      </c>
    </row>
    <row r="276" spans="1:10" x14ac:dyDescent="0.25">
      <c r="A276" s="1" t="s">
        <v>101</v>
      </c>
      <c r="B276" s="1" t="s">
        <v>96</v>
      </c>
      <c r="C276" s="1" t="s">
        <v>175</v>
      </c>
      <c r="D276" s="1" t="s">
        <v>190</v>
      </c>
      <c r="E276" s="1" t="s">
        <v>37</v>
      </c>
      <c r="F276" s="1" t="s">
        <v>189</v>
      </c>
      <c r="G276" s="1">
        <v>2.5</v>
      </c>
      <c r="H276" s="1" t="s">
        <v>176</v>
      </c>
      <c r="I276" s="1" t="s">
        <v>94</v>
      </c>
      <c r="J276" s="1" t="s">
        <v>39</v>
      </c>
    </row>
    <row r="277" spans="1:10" x14ac:dyDescent="0.25">
      <c r="A277" s="1" t="s">
        <v>87</v>
      </c>
      <c r="B277" s="1" t="s">
        <v>65</v>
      </c>
      <c r="C277" s="1" t="s">
        <v>144</v>
      </c>
      <c r="D277" s="1" t="s">
        <v>190</v>
      </c>
      <c r="E277" s="1" t="s">
        <v>57</v>
      </c>
      <c r="F277" s="1" t="s">
        <v>189</v>
      </c>
      <c r="G277" s="1">
        <v>2.5</v>
      </c>
      <c r="H277" s="1" t="s">
        <v>145</v>
      </c>
      <c r="I277" s="1" t="s">
        <v>94</v>
      </c>
      <c r="J277" s="1" t="s">
        <v>24</v>
      </c>
    </row>
    <row r="278" spans="1:10" x14ac:dyDescent="0.25">
      <c r="A278" s="1" t="s">
        <v>49</v>
      </c>
      <c r="B278" s="1" t="s">
        <v>98</v>
      </c>
      <c r="C278" s="1" t="s">
        <v>51</v>
      </c>
      <c r="D278" s="1" t="s">
        <v>190</v>
      </c>
      <c r="E278" s="1" t="s">
        <v>71</v>
      </c>
      <c r="F278" s="1" t="s">
        <v>189</v>
      </c>
      <c r="G278" s="1">
        <v>2.5</v>
      </c>
      <c r="H278" s="1" t="s">
        <v>53</v>
      </c>
      <c r="I278" s="1" t="s">
        <v>94</v>
      </c>
      <c r="J278" s="1" t="s">
        <v>24</v>
      </c>
    </row>
    <row r="279" spans="1:10" x14ac:dyDescent="0.25">
      <c r="A279" s="1" t="s">
        <v>68</v>
      </c>
      <c r="B279" s="1" t="s">
        <v>69</v>
      </c>
      <c r="C279" s="1" t="s">
        <v>70</v>
      </c>
      <c r="D279" s="1" t="s">
        <v>190</v>
      </c>
      <c r="E279" s="1" t="s">
        <v>71</v>
      </c>
      <c r="F279" s="1" t="s">
        <v>189</v>
      </c>
      <c r="G279" s="1">
        <v>2.5</v>
      </c>
      <c r="H279" s="1" t="s">
        <v>72</v>
      </c>
      <c r="I279" s="1" t="s">
        <v>94</v>
      </c>
      <c r="J279" s="1" t="s">
        <v>24</v>
      </c>
    </row>
    <row r="280" spans="1:10" x14ac:dyDescent="0.25">
      <c r="A280" s="1" t="s">
        <v>73</v>
      </c>
      <c r="B280" s="1" t="s">
        <v>79</v>
      </c>
      <c r="C280" s="1" t="s">
        <v>161</v>
      </c>
      <c r="D280" s="1" t="s">
        <v>190</v>
      </c>
      <c r="E280" s="1" t="s">
        <v>116</v>
      </c>
      <c r="F280" s="1" t="s">
        <v>189</v>
      </c>
      <c r="G280" s="1">
        <v>2.5</v>
      </c>
      <c r="H280" s="1" t="s">
        <v>162</v>
      </c>
      <c r="I280" s="1" t="s">
        <v>94</v>
      </c>
      <c r="J280" s="1" t="s">
        <v>24</v>
      </c>
    </row>
    <row r="281" spans="1:10" x14ac:dyDescent="0.25">
      <c r="A281" s="1" t="s">
        <v>45</v>
      </c>
      <c r="B281" s="1" t="s">
        <v>147</v>
      </c>
      <c r="C281" s="1" t="s">
        <v>47</v>
      </c>
      <c r="D281" s="1" t="s">
        <v>190</v>
      </c>
      <c r="E281" s="1" t="s">
        <v>186</v>
      </c>
      <c r="F281" s="1" t="s">
        <v>189</v>
      </c>
      <c r="G281" s="1">
        <v>2.5</v>
      </c>
      <c r="H281" s="1" t="s">
        <v>48</v>
      </c>
      <c r="I281" s="1" t="s">
        <v>94</v>
      </c>
      <c r="J281" s="1" t="s">
        <v>24</v>
      </c>
    </row>
    <row r="282" spans="1:10" x14ac:dyDescent="0.25">
      <c r="A282" s="1" t="s">
        <v>146</v>
      </c>
      <c r="B282" s="1" t="s">
        <v>91</v>
      </c>
      <c r="C282" s="1" t="s">
        <v>148</v>
      </c>
      <c r="D282" s="1" t="s">
        <v>191</v>
      </c>
      <c r="E282" s="1" t="s">
        <v>149</v>
      </c>
      <c r="F282" s="1" t="s">
        <v>189</v>
      </c>
      <c r="G282" s="1">
        <v>2.5</v>
      </c>
      <c r="H282" s="1" t="s">
        <v>150</v>
      </c>
      <c r="I282" s="1" t="s">
        <v>110</v>
      </c>
      <c r="J282" s="1" t="s">
        <v>24</v>
      </c>
    </row>
    <row r="283" spans="1:10" x14ac:dyDescent="0.25">
      <c r="A283" s="1" t="s">
        <v>49</v>
      </c>
      <c r="B283" s="1" t="s">
        <v>106</v>
      </c>
      <c r="C283" s="1" t="s">
        <v>107</v>
      </c>
      <c r="D283" s="1" t="s">
        <v>191</v>
      </c>
      <c r="E283" s="1" t="s">
        <v>93</v>
      </c>
      <c r="F283" s="1" t="s">
        <v>189</v>
      </c>
      <c r="G283" s="1">
        <v>2.5</v>
      </c>
      <c r="H283" s="1" t="s">
        <v>109</v>
      </c>
      <c r="I283" s="1" t="s">
        <v>110</v>
      </c>
      <c r="J283" s="1" t="s">
        <v>24</v>
      </c>
    </row>
    <row r="284" spans="1:10" x14ac:dyDescent="0.25">
      <c r="A284" s="1" t="s">
        <v>78</v>
      </c>
      <c r="B284" s="1" t="s">
        <v>111</v>
      </c>
      <c r="C284" s="1" t="s">
        <v>112</v>
      </c>
      <c r="D284" s="1" t="s">
        <v>191</v>
      </c>
      <c r="E284" s="1" t="s">
        <v>28</v>
      </c>
      <c r="F284" s="1" t="s">
        <v>189</v>
      </c>
      <c r="G284" s="1">
        <v>2.5</v>
      </c>
      <c r="H284" s="1" t="s">
        <v>113</v>
      </c>
      <c r="I284" s="1" t="s">
        <v>110</v>
      </c>
      <c r="J284" s="1" t="s">
        <v>24</v>
      </c>
    </row>
    <row r="285" spans="1:10" x14ac:dyDescent="0.25">
      <c r="A285" s="1" t="s">
        <v>40</v>
      </c>
      <c r="B285" s="1" t="s">
        <v>118</v>
      </c>
      <c r="C285" s="1" t="s">
        <v>119</v>
      </c>
      <c r="D285" s="1" t="s">
        <v>191</v>
      </c>
      <c r="E285" s="1" t="s">
        <v>28</v>
      </c>
      <c r="F285" s="1" t="s">
        <v>189</v>
      </c>
      <c r="G285" s="1">
        <v>2.5</v>
      </c>
      <c r="H285" s="1" t="s">
        <v>120</v>
      </c>
      <c r="I285" s="1" t="s">
        <v>110</v>
      </c>
      <c r="J285" s="1" t="s">
        <v>24</v>
      </c>
    </row>
    <row r="286" spans="1:10" x14ac:dyDescent="0.25">
      <c r="A286" s="1" t="s">
        <v>4</v>
      </c>
      <c r="B286" s="1" t="s">
        <v>155</v>
      </c>
      <c r="C286" s="1" t="s">
        <v>182</v>
      </c>
      <c r="D286" s="1" t="s">
        <v>191</v>
      </c>
      <c r="E286" s="1" t="s">
        <v>37</v>
      </c>
      <c r="F286" s="1" t="s">
        <v>189</v>
      </c>
      <c r="G286" s="1">
        <v>2.5</v>
      </c>
      <c r="H286" s="1" t="s">
        <v>183</v>
      </c>
      <c r="I286" s="1" t="s">
        <v>110</v>
      </c>
      <c r="J286" s="1" t="s">
        <v>39</v>
      </c>
    </row>
    <row r="287" spans="1:10" x14ac:dyDescent="0.25">
      <c r="A287" s="1" t="s">
        <v>124</v>
      </c>
      <c r="B287" s="1" t="s">
        <v>125</v>
      </c>
      <c r="C287" s="1" t="s">
        <v>126</v>
      </c>
      <c r="D287" s="1" t="s">
        <v>191</v>
      </c>
      <c r="E287" s="1" t="s">
        <v>99</v>
      </c>
      <c r="F287" s="1" t="s">
        <v>189</v>
      </c>
      <c r="G287" s="1">
        <v>2.5</v>
      </c>
      <c r="H287" s="1" t="s">
        <v>127</v>
      </c>
      <c r="I287" s="1" t="s">
        <v>110</v>
      </c>
      <c r="J287" s="1" t="s">
        <v>24</v>
      </c>
    </row>
    <row r="288" spans="1:10" x14ac:dyDescent="0.25">
      <c r="A288" s="1" t="s">
        <v>59</v>
      </c>
      <c r="B288" s="1" t="s">
        <v>160</v>
      </c>
      <c r="C288" s="1" t="s">
        <v>56</v>
      </c>
      <c r="D288" s="1" t="s">
        <v>191</v>
      </c>
      <c r="E288" s="1" t="s">
        <v>57</v>
      </c>
      <c r="F288" s="1" t="s">
        <v>189</v>
      </c>
      <c r="G288" s="1">
        <v>2.5</v>
      </c>
      <c r="H288" s="1" t="s">
        <v>58</v>
      </c>
      <c r="I288" s="1" t="s">
        <v>110</v>
      </c>
      <c r="J288" s="1" t="s">
        <v>24</v>
      </c>
    </row>
    <row r="289" spans="1:10" x14ac:dyDescent="0.25">
      <c r="A289" s="1" t="s">
        <v>101</v>
      </c>
      <c r="B289" s="1" t="s">
        <v>96</v>
      </c>
      <c r="C289" s="1" t="s">
        <v>175</v>
      </c>
      <c r="D289" s="1" t="s">
        <v>191</v>
      </c>
      <c r="E289" s="1" t="s">
        <v>37</v>
      </c>
      <c r="F289" s="1" t="s">
        <v>189</v>
      </c>
      <c r="G289" s="1">
        <v>2.5</v>
      </c>
      <c r="H289" s="1" t="s">
        <v>176</v>
      </c>
      <c r="I289" s="1" t="s">
        <v>110</v>
      </c>
      <c r="J289" s="1" t="s">
        <v>39</v>
      </c>
    </row>
    <row r="290" spans="1:10" x14ac:dyDescent="0.25">
      <c r="A290" s="1" t="s">
        <v>16</v>
      </c>
      <c r="B290" s="1" t="s">
        <v>130</v>
      </c>
      <c r="C290" s="1" t="s">
        <v>131</v>
      </c>
      <c r="D290" s="1" t="s">
        <v>191</v>
      </c>
      <c r="E290" s="1" t="s">
        <v>71</v>
      </c>
      <c r="F290" s="1" t="s">
        <v>189</v>
      </c>
      <c r="G290" s="1">
        <v>2.5</v>
      </c>
      <c r="H290" s="1" t="s">
        <v>132</v>
      </c>
      <c r="I290" s="1" t="s">
        <v>110</v>
      </c>
      <c r="J290" s="1" t="s">
        <v>24</v>
      </c>
    </row>
    <row r="291" spans="1:10" x14ac:dyDescent="0.25">
      <c r="A291" s="1" t="s">
        <v>54</v>
      </c>
      <c r="B291" s="1" t="s">
        <v>74</v>
      </c>
      <c r="C291" s="1" t="s">
        <v>133</v>
      </c>
      <c r="D291" s="1" t="s">
        <v>191</v>
      </c>
      <c r="E291" s="1" t="s">
        <v>99</v>
      </c>
      <c r="F291" s="1" t="s">
        <v>189</v>
      </c>
      <c r="G291" s="1">
        <v>2.5</v>
      </c>
      <c r="H291" s="1" t="s">
        <v>134</v>
      </c>
      <c r="I291" s="1" t="s">
        <v>110</v>
      </c>
      <c r="J291" s="1" t="s">
        <v>24</v>
      </c>
    </row>
    <row r="292" spans="1:10" x14ac:dyDescent="0.25">
      <c r="A292" s="1" t="s">
        <v>82</v>
      </c>
      <c r="B292" s="1" t="s">
        <v>100</v>
      </c>
      <c r="C292" s="1" t="s">
        <v>135</v>
      </c>
      <c r="D292" s="1" t="s">
        <v>191</v>
      </c>
      <c r="E292" s="1" t="s">
        <v>71</v>
      </c>
      <c r="F292" s="1" t="s">
        <v>189</v>
      </c>
      <c r="G292" s="1">
        <v>2.5</v>
      </c>
      <c r="H292" s="1" t="s">
        <v>136</v>
      </c>
      <c r="I292" s="1" t="s">
        <v>110</v>
      </c>
      <c r="J292" s="1" t="s">
        <v>24</v>
      </c>
    </row>
    <row r="293" spans="1:10" x14ac:dyDescent="0.25">
      <c r="A293" s="1" t="s">
        <v>73</v>
      </c>
      <c r="B293" s="1" t="s">
        <v>137</v>
      </c>
      <c r="C293" s="1" t="s">
        <v>75</v>
      </c>
      <c r="D293" s="1" t="s">
        <v>191</v>
      </c>
      <c r="E293" s="1" t="s">
        <v>97</v>
      </c>
      <c r="F293" s="1" t="s">
        <v>189</v>
      </c>
      <c r="G293" s="1">
        <v>2.5</v>
      </c>
      <c r="H293" s="1" t="s">
        <v>77</v>
      </c>
      <c r="I293" s="1" t="s">
        <v>110</v>
      </c>
      <c r="J293" s="1" t="s">
        <v>24</v>
      </c>
    </row>
    <row r="294" spans="1:10" x14ac:dyDescent="0.25">
      <c r="A294" s="1" t="s">
        <v>68</v>
      </c>
      <c r="B294" s="1" t="s">
        <v>138</v>
      </c>
      <c r="C294" s="1" t="s">
        <v>139</v>
      </c>
      <c r="D294" s="1" t="s">
        <v>191</v>
      </c>
      <c r="E294" s="1" t="s">
        <v>71</v>
      </c>
      <c r="F294" s="1" t="s">
        <v>189</v>
      </c>
      <c r="G294" s="1">
        <v>2.5</v>
      </c>
      <c r="H294" s="1" t="s">
        <v>140</v>
      </c>
      <c r="I294" s="1" t="s">
        <v>110</v>
      </c>
      <c r="J294" s="1" t="s">
        <v>24</v>
      </c>
    </row>
    <row r="295" spans="1:10" x14ac:dyDescent="0.25">
      <c r="A295" s="1" t="s">
        <v>87</v>
      </c>
      <c r="B295" s="1" t="s">
        <v>83</v>
      </c>
      <c r="C295" s="1" t="s">
        <v>89</v>
      </c>
      <c r="D295" s="1" t="s">
        <v>191</v>
      </c>
      <c r="E295" s="1" t="s">
        <v>57</v>
      </c>
      <c r="F295" s="1" t="s">
        <v>189</v>
      </c>
      <c r="G295" s="1">
        <v>2.5</v>
      </c>
      <c r="H295" s="1" t="s">
        <v>90</v>
      </c>
      <c r="I295" s="1" t="s">
        <v>110</v>
      </c>
      <c r="J295" s="1" t="s">
        <v>24</v>
      </c>
    </row>
    <row r="296" spans="1:10" x14ac:dyDescent="0.25">
      <c r="A296" s="1" t="s">
        <v>25</v>
      </c>
      <c r="B296" s="1" t="s">
        <v>143</v>
      </c>
      <c r="C296" s="1" t="s">
        <v>141</v>
      </c>
      <c r="D296" s="1" t="s">
        <v>191</v>
      </c>
      <c r="E296" s="1" t="s">
        <v>99</v>
      </c>
      <c r="F296" s="1" t="s">
        <v>189</v>
      </c>
      <c r="G296" s="1">
        <v>2.5</v>
      </c>
      <c r="H296" s="1" t="s">
        <v>142</v>
      </c>
      <c r="I296" s="1" t="s">
        <v>110</v>
      </c>
      <c r="J296" s="1" t="s">
        <v>24</v>
      </c>
    </row>
    <row r="297" spans="1:10" x14ac:dyDescent="0.25">
      <c r="A297" s="1" t="s">
        <v>78</v>
      </c>
      <c r="B297" s="1" t="s">
        <v>91</v>
      </c>
      <c r="C297" s="1" t="s">
        <v>112</v>
      </c>
      <c r="D297" s="1" t="s">
        <v>192</v>
      </c>
      <c r="E297" s="1" t="s">
        <v>154</v>
      </c>
      <c r="F297" s="1" t="s">
        <v>189</v>
      </c>
      <c r="G297" s="1">
        <v>2.5</v>
      </c>
      <c r="H297" s="1" t="s">
        <v>113</v>
      </c>
      <c r="I297" s="1" t="s">
        <v>153</v>
      </c>
      <c r="J297" s="1" t="s">
        <v>24</v>
      </c>
    </row>
    <row r="298" spans="1:10" x14ac:dyDescent="0.25">
      <c r="A298" s="1" t="s">
        <v>146</v>
      </c>
      <c r="B298" s="1" t="s">
        <v>151</v>
      </c>
      <c r="C298" s="1" t="s">
        <v>148</v>
      </c>
      <c r="D298" s="1" t="s">
        <v>192</v>
      </c>
      <c r="E298" s="1" t="s">
        <v>149</v>
      </c>
      <c r="F298" s="1" t="s">
        <v>189</v>
      </c>
      <c r="G298" s="1">
        <v>2.5</v>
      </c>
      <c r="H298" s="1" t="s">
        <v>150</v>
      </c>
      <c r="I298" s="1" t="s">
        <v>153</v>
      </c>
      <c r="J298" s="1" t="s">
        <v>24</v>
      </c>
    </row>
    <row r="299" spans="1:10" x14ac:dyDescent="0.25">
      <c r="A299" s="1" t="s">
        <v>68</v>
      </c>
      <c r="B299" s="1" t="s">
        <v>106</v>
      </c>
      <c r="C299" s="1" t="s">
        <v>139</v>
      </c>
      <c r="D299" s="1" t="s">
        <v>192</v>
      </c>
      <c r="E299" s="1" t="s">
        <v>20</v>
      </c>
      <c r="F299" s="1" t="s">
        <v>189</v>
      </c>
      <c r="G299" s="1">
        <v>2.5</v>
      </c>
      <c r="H299" s="1" t="s">
        <v>140</v>
      </c>
      <c r="I299" s="1" t="s">
        <v>153</v>
      </c>
      <c r="J299" s="1" t="s">
        <v>24</v>
      </c>
    </row>
    <row r="300" spans="1:10" x14ac:dyDescent="0.25">
      <c r="A300" s="1" t="s">
        <v>16</v>
      </c>
      <c r="B300" s="1" t="s">
        <v>118</v>
      </c>
      <c r="C300" s="1" t="s">
        <v>131</v>
      </c>
      <c r="D300" s="1" t="s">
        <v>192</v>
      </c>
      <c r="E300" s="1" t="s">
        <v>33</v>
      </c>
      <c r="F300" s="1" t="s">
        <v>189</v>
      </c>
      <c r="G300" s="1">
        <v>2.5</v>
      </c>
      <c r="H300" s="1" t="s">
        <v>132</v>
      </c>
      <c r="I300" s="1" t="s">
        <v>153</v>
      </c>
      <c r="J300" s="1" t="s">
        <v>24</v>
      </c>
    </row>
    <row r="301" spans="1:10" x14ac:dyDescent="0.25">
      <c r="A301" s="1" t="s">
        <v>40</v>
      </c>
      <c r="B301" s="1" t="s">
        <v>31</v>
      </c>
      <c r="C301" s="1" t="s">
        <v>119</v>
      </c>
      <c r="D301" s="1" t="s">
        <v>192</v>
      </c>
      <c r="E301" s="1" t="s">
        <v>28</v>
      </c>
      <c r="F301" s="1" t="s">
        <v>189</v>
      </c>
      <c r="G301" s="1">
        <v>2.5</v>
      </c>
      <c r="H301" s="1" t="s">
        <v>120</v>
      </c>
      <c r="I301" s="1" t="s">
        <v>153</v>
      </c>
      <c r="J301" s="1" t="s">
        <v>24</v>
      </c>
    </row>
    <row r="302" spans="1:10" x14ac:dyDescent="0.25">
      <c r="A302" s="1" t="s">
        <v>124</v>
      </c>
      <c r="B302" s="1" t="s">
        <v>125</v>
      </c>
      <c r="C302" s="1" t="s">
        <v>126</v>
      </c>
      <c r="D302" s="1" t="s">
        <v>192</v>
      </c>
      <c r="E302" s="1" t="s">
        <v>62</v>
      </c>
      <c r="F302" s="1" t="s">
        <v>189</v>
      </c>
      <c r="G302" s="1">
        <v>2.5</v>
      </c>
      <c r="H302" s="1" t="s">
        <v>127</v>
      </c>
      <c r="I302" s="1" t="s">
        <v>153</v>
      </c>
      <c r="J302" s="1" t="s">
        <v>24</v>
      </c>
    </row>
    <row r="303" spans="1:10" x14ac:dyDescent="0.25">
      <c r="A303" s="1" t="s">
        <v>54</v>
      </c>
      <c r="B303" s="1" t="s">
        <v>160</v>
      </c>
      <c r="C303" s="1" t="s">
        <v>133</v>
      </c>
      <c r="D303" s="1" t="s">
        <v>192</v>
      </c>
      <c r="E303" s="1" t="s">
        <v>99</v>
      </c>
      <c r="F303" s="1" t="s">
        <v>189</v>
      </c>
      <c r="G303" s="1">
        <v>2.5</v>
      </c>
      <c r="H303" s="1" t="s">
        <v>134</v>
      </c>
      <c r="I303" s="1" t="s">
        <v>153</v>
      </c>
      <c r="J303" s="1" t="s">
        <v>24</v>
      </c>
    </row>
    <row r="304" spans="1:10" x14ac:dyDescent="0.25">
      <c r="A304" s="1" t="s">
        <v>59</v>
      </c>
      <c r="B304" s="1" t="s">
        <v>130</v>
      </c>
      <c r="C304" s="1" t="s">
        <v>56</v>
      </c>
      <c r="D304" s="1" t="s">
        <v>192</v>
      </c>
      <c r="E304" s="1" t="s">
        <v>52</v>
      </c>
      <c r="F304" s="1" t="s">
        <v>189</v>
      </c>
      <c r="G304" s="1">
        <v>2.5</v>
      </c>
      <c r="H304" s="1" t="s">
        <v>58</v>
      </c>
      <c r="I304" s="1" t="s">
        <v>153</v>
      </c>
      <c r="J304" s="1" t="s">
        <v>24</v>
      </c>
    </row>
    <row r="305" spans="1:10" x14ac:dyDescent="0.25">
      <c r="A305" s="1" t="s">
        <v>82</v>
      </c>
      <c r="B305" s="1" t="s">
        <v>74</v>
      </c>
      <c r="C305" s="1" t="s">
        <v>135</v>
      </c>
      <c r="D305" s="1" t="s">
        <v>192</v>
      </c>
      <c r="E305" s="1" t="s">
        <v>62</v>
      </c>
      <c r="F305" s="1" t="s">
        <v>189</v>
      </c>
      <c r="G305" s="1">
        <v>2.5</v>
      </c>
      <c r="H305" s="1" t="s">
        <v>136</v>
      </c>
      <c r="I305" s="1" t="s">
        <v>153</v>
      </c>
      <c r="J305" s="1" t="s">
        <v>24</v>
      </c>
    </row>
    <row r="306" spans="1:10" x14ac:dyDescent="0.25">
      <c r="A306" s="1" t="s">
        <v>73</v>
      </c>
      <c r="B306" s="1" t="s">
        <v>100</v>
      </c>
      <c r="C306" s="1" t="s">
        <v>75</v>
      </c>
      <c r="D306" s="1" t="s">
        <v>192</v>
      </c>
      <c r="E306" s="1" t="s">
        <v>97</v>
      </c>
      <c r="F306" s="1" t="s">
        <v>189</v>
      </c>
      <c r="G306" s="1">
        <v>2.5</v>
      </c>
      <c r="H306" s="1" t="s">
        <v>77</v>
      </c>
      <c r="I306" s="1" t="s">
        <v>153</v>
      </c>
      <c r="J306" s="1" t="s">
        <v>24</v>
      </c>
    </row>
    <row r="307" spans="1:10" x14ac:dyDescent="0.25">
      <c r="A307" s="1" t="s">
        <v>49</v>
      </c>
      <c r="B307" s="1" t="s">
        <v>137</v>
      </c>
      <c r="C307" s="1" t="s">
        <v>107</v>
      </c>
      <c r="D307" s="1" t="s">
        <v>192</v>
      </c>
      <c r="E307" s="1" t="s">
        <v>71</v>
      </c>
      <c r="F307" s="1" t="s">
        <v>189</v>
      </c>
      <c r="G307" s="1">
        <v>2.5</v>
      </c>
      <c r="H307" s="1" t="s">
        <v>109</v>
      </c>
      <c r="I307" s="1" t="s">
        <v>153</v>
      </c>
      <c r="J307" s="1" t="s">
        <v>24</v>
      </c>
    </row>
    <row r="308" spans="1:10" x14ac:dyDescent="0.25">
      <c r="A308" s="1" t="s">
        <v>25</v>
      </c>
      <c r="B308" s="1" t="s">
        <v>83</v>
      </c>
      <c r="C308" s="1" t="s">
        <v>141</v>
      </c>
      <c r="D308" s="1" t="s">
        <v>192</v>
      </c>
      <c r="E308" s="1" t="s">
        <v>99</v>
      </c>
      <c r="F308" s="1" t="s">
        <v>189</v>
      </c>
      <c r="G308" s="1">
        <v>2.5</v>
      </c>
      <c r="H308" s="1" t="s">
        <v>142</v>
      </c>
      <c r="I308" s="1" t="s">
        <v>153</v>
      </c>
      <c r="J308" s="1" t="s">
        <v>24</v>
      </c>
    </row>
    <row r="309" spans="1:10" x14ac:dyDescent="0.25">
      <c r="A309" s="1" t="s">
        <v>87</v>
      </c>
      <c r="B309" s="1" t="s">
        <v>143</v>
      </c>
      <c r="C309" s="1" t="s">
        <v>89</v>
      </c>
      <c r="D309" s="1" t="s">
        <v>192</v>
      </c>
      <c r="E309" s="1" t="s">
        <v>57</v>
      </c>
      <c r="F309" s="1" t="s">
        <v>189</v>
      </c>
      <c r="G309" s="1">
        <v>2.5</v>
      </c>
      <c r="H309" s="1" t="s">
        <v>90</v>
      </c>
      <c r="I309" s="1" t="s">
        <v>153</v>
      </c>
      <c r="J309" s="1" t="s">
        <v>24</v>
      </c>
    </row>
    <row r="310" spans="1:10" x14ac:dyDescent="0.25">
      <c r="A310" s="1" t="s">
        <v>82</v>
      </c>
      <c r="B310" s="1" t="s">
        <v>114</v>
      </c>
      <c r="C310" s="1" t="s">
        <v>135</v>
      </c>
      <c r="D310" s="1" t="s">
        <v>193</v>
      </c>
      <c r="E310" s="1" t="s">
        <v>28</v>
      </c>
      <c r="F310" s="1" t="s">
        <v>194</v>
      </c>
      <c r="G310" s="1">
        <v>2.5</v>
      </c>
      <c r="H310" s="1" t="s">
        <v>136</v>
      </c>
      <c r="I310" s="1" t="s">
        <v>23</v>
      </c>
      <c r="J310" s="1" t="s">
        <v>24</v>
      </c>
    </row>
    <row r="311" spans="1:10" x14ac:dyDescent="0.25">
      <c r="A311" s="1" t="s">
        <v>16</v>
      </c>
      <c r="B311" s="1" t="s">
        <v>118</v>
      </c>
      <c r="C311" s="1" t="s">
        <v>131</v>
      </c>
      <c r="D311" s="1" t="s">
        <v>193</v>
      </c>
      <c r="E311" s="1" t="s">
        <v>33</v>
      </c>
      <c r="F311" s="1" t="s">
        <v>194</v>
      </c>
      <c r="G311" s="1">
        <v>2.5</v>
      </c>
      <c r="H311" s="1" t="s">
        <v>132</v>
      </c>
      <c r="I311" s="1" t="s">
        <v>23</v>
      </c>
      <c r="J311" s="1" t="s">
        <v>24</v>
      </c>
    </row>
    <row r="312" spans="1:10" x14ac:dyDescent="0.25">
      <c r="A312" s="1" t="s">
        <v>4</v>
      </c>
      <c r="B312" s="1" t="s">
        <v>155</v>
      </c>
      <c r="C312" s="1" t="s">
        <v>182</v>
      </c>
      <c r="D312" s="1" t="s">
        <v>193</v>
      </c>
      <c r="E312" s="1" t="s">
        <v>37</v>
      </c>
      <c r="F312" s="1" t="s">
        <v>194</v>
      </c>
      <c r="G312" s="1">
        <v>2.5</v>
      </c>
      <c r="H312" s="1" t="s">
        <v>183</v>
      </c>
      <c r="I312" s="1" t="s">
        <v>23</v>
      </c>
      <c r="J312" s="1" t="s">
        <v>39</v>
      </c>
    </row>
    <row r="313" spans="1:10" x14ac:dyDescent="0.25">
      <c r="A313" s="1" t="s">
        <v>40</v>
      </c>
      <c r="B313" s="1" t="s">
        <v>35</v>
      </c>
      <c r="C313" s="1" t="s">
        <v>119</v>
      </c>
      <c r="D313" s="1" t="s">
        <v>193</v>
      </c>
      <c r="E313" s="1" t="s">
        <v>28</v>
      </c>
      <c r="F313" s="1" t="s">
        <v>194</v>
      </c>
      <c r="G313" s="1">
        <v>2.5</v>
      </c>
      <c r="H313" s="1" t="s">
        <v>120</v>
      </c>
      <c r="I313" s="1" t="s">
        <v>23</v>
      </c>
      <c r="J313" s="1" t="s">
        <v>24</v>
      </c>
    </row>
    <row r="314" spans="1:10" x14ac:dyDescent="0.25">
      <c r="A314" s="1" t="s">
        <v>30</v>
      </c>
      <c r="B314" s="1" t="s">
        <v>95</v>
      </c>
      <c r="C314" s="1" t="s">
        <v>32</v>
      </c>
      <c r="D314" s="1" t="s">
        <v>193</v>
      </c>
      <c r="E314" s="1" t="s">
        <v>33</v>
      </c>
      <c r="F314" s="1" t="s">
        <v>194</v>
      </c>
      <c r="G314" s="1">
        <v>2.5</v>
      </c>
      <c r="H314" s="1" t="s">
        <v>34</v>
      </c>
      <c r="I314" s="1" t="s">
        <v>23</v>
      </c>
      <c r="J314" s="1" t="s">
        <v>24</v>
      </c>
    </row>
    <row r="315" spans="1:10" x14ac:dyDescent="0.25">
      <c r="A315" s="1" t="s">
        <v>49</v>
      </c>
      <c r="B315" s="1" t="s">
        <v>50</v>
      </c>
      <c r="C315" s="1" t="s">
        <v>51</v>
      </c>
      <c r="D315" s="1" t="s">
        <v>193</v>
      </c>
      <c r="E315" s="1" t="s">
        <v>52</v>
      </c>
      <c r="F315" s="1" t="s">
        <v>194</v>
      </c>
      <c r="G315" s="1">
        <v>2.5</v>
      </c>
      <c r="H315" s="1" t="s">
        <v>53</v>
      </c>
      <c r="I315" s="1" t="s">
        <v>23</v>
      </c>
      <c r="J315" s="1" t="s">
        <v>24</v>
      </c>
    </row>
    <row r="316" spans="1:10" x14ac:dyDescent="0.25">
      <c r="A316" s="1" t="s">
        <v>78</v>
      </c>
      <c r="B316" s="1" t="s">
        <v>159</v>
      </c>
      <c r="C316" s="1" t="s">
        <v>80</v>
      </c>
      <c r="D316" s="1" t="s">
        <v>193</v>
      </c>
      <c r="E316" s="1" t="s">
        <v>52</v>
      </c>
      <c r="F316" s="1" t="s">
        <v>194</v>
      </c>
      <c r="G316" s="1">
        <v>2.5</v>
      </c>
      <c r="H316" s="1" t="s">
        <v>81</v>
      </c>
      <c r="I316" s="1" t="s">
        <v>23</v>
      </c>
      <c r="J316" s="1" t="s">
        <v>24</v>
      </c>
    </row>
    <row r="317" spans="1:10" x14ac:dyDescent="0.25">
      <c r="A317" s="1" t="s">
        <v>124</v>
      </c>
      <c r="B317" s="1" t="s">
        <v>60</v>
      </c>
      <c r="C317" s="1" t="s">
        <v>126</v>
      </c>
      <c r="D317" s="1" t="s">
        <v>193</v>
      </c>
      <c r="E317" s="1" t="s">
        <v>99</v>
      </c>
      <c r="F317" s="1" t="s">
        <v>194</v>
      </c>
      <c r="G317" s="1">
        <v>2.5</v>
      </c>
      <c r="H317" s="1" t="s">
        <v>127</v>
      </c>
      <c r="I317" s="1" t="s">
        <v>23</v>
      </c>
      <c r="J317" s="1" t="s">
        <v>24</v>
      </c>
    </row>
    <row r="318" spans="1:10" x14ac:dyDescent="0.25">
      <c r="A318" s="1" t="s">
        <v>101</v>
      </c>
      <c r="B318" s="1" t="s">
        <v>96</v>
      </c>
      <c r="C318" s="1" t="s">
        <v>175</v>
      </c>
      <c r="D318" s="1" t="s">
        <v>193</v>
      </c>
      <c r="E318" s="1" t="s">
        <v>37</v>
      </c>
      <c r="F318" s="1" t="s">
        <v>194</v>
      </c>
      <c r="G318" s="1">
        <v>2.5</v>
      </c>
      <c r="H318" s="1" t="s">
        <v>176</v>
      </c>
      <c r="I318" s="1" t="s">
        <v>23</v>
      </c>
      <c r="J318" s="1" t="s">
        <v>39</v>
      </c>
    </row>
    <row r="319" spans="1:10" x14ac:dyDescent="0.25">
      <c r="A319" s="1" t="s">
        <v>146</v>
      </c>
      <c r="B319" s="1" t="s">
        <v>65</v>
      </c>
      <c r="C319" s="1" t="s">
        <v>148</v>
      </c>
      <c r="D319" s="1" t="s">
        <v>193</v>
      </c>
      <c r="E319" s="1" t="s">
        <v>149</v>
      </c>
      <c r="F319" s="1" t="s">
        <v>194</v>
      </c>
      <c r="G319" s="1">
        <v>2.5</v>
      </c>
      <c r="H319" s="1" t="s">
        <v>150</v>
      </c>
      <c r="I319" s="1" t="s">
        <v>23</v>
      </c>
      <c r="J319" s="1" t="s">
        <v>24</v>
      </c>
    </row>
    <row r="320" spans="1:10" x14ac:dyDescent="0.25">
      <c r="A320" s="1" t="s">
        <v>45</v>
      </c>
      <c r="B320" s="1" t="s">
        <v>130</v>
      </c>
      <c r="C320" s="1" t="s">
        <v>47</v>
      </c>
      <c r="D320" s="1" t="s">
        <v>193</v>
      </c>
      <c r="E320" s="1" t="s">
        <v>62</v>
      </c>
      <c r="F320" s="1" t="s">
        <v>194</v>
      </c>
      <c r="G320" s="1">
        <v>2.5</v>
      </c>
      <c r="H320" s="1" t="s">
        <v>48</v>
      </c>
      <c r="I320" s="1" t="s">
        <v>23</v>
      </c>
      <c r="J320" s="1" t="s">
        <v>24</v>
      </c>
    </row>
    <row r="321" spans="1:10" x14ac:dyDescent="0.25">
      <c r="A321" s="1" t="s">
        <v>64</v>
      </c>
      <c r="B321" s="1" t="s">
        <v>98</v>
      </c>
      <c r="C321" s="1" t="s">
        <v>161</v>
      </c>
      <c r="D321" s="1" t="s">
        <v>193</v>
      </c>
      <c r="E321" s="1" t="s">
        <v>116</v>
      </c>
      <c r="F321" s="1" t="s">
        <v>194</v>
      </c>
      <c r="G321" s="1">
        <v>2.5</v>
      </c>
      <c r="H321" s="1" t="s">
        <v>162</v>
      </c>
      <c r="I321" s="1" t="s">
        <v>23</v>
      </c>
      <c r="J321" s="1" t="s">
        <v>24</v>
      </c>
    </row>
    <row r="322" spans="1:10" x14ac:dyDescent="0.25">
      <c r="A322" s="1" t="s">
        <v>54</v>
      </c>
      <c r="B322" s="1" t="s">
        <v>74</v>
      </c>
      <c r="C322" s="1" t="s">
        <v>133</v>
      </c>
      <c r="D322" s="1" t="s">
        <v>193</v>
      </c>
      <c r="E322" s="1" t="s">
        <v>99</v>
      </c>
      <c r="F322" s="1" t="s">
        <v>194</v>
      </c>
      <c r="G322" s="1">
        <v>2.5</v>
      </c>
      <c r="H322" s="1" t="s">
        <v>134</v>
      </c>
      <c r="I322" s="1" t="s">
        <v>23</v>
      </c>
      <c r="J322" s="1" t="s">
        <v>24</v>
      </c>
    </row>
    <row r="323" spans="1:10" x14ac:dyDescent="0.25">
      <c r="A323" s="1" t="s">
        <v>87</v>
      </c>
      <c r="B323" s="1" t="s">
        <v>143</v>
      </c>
      <c r="C323" s="1" t="s">
        <v>144</v>
      </c>
      <c r="D323" s="1" t="s">
        <v>193</v>
      </c>
      <c r="E323" s="1" t="s">
        <v>62</v>
      </c>
      <c r="F323" s="1" t="s">
        <v>194</v>
      </c>
      <c r="G323" s="1">
        <v>2.5</v>
      </c>
      <c r="H323" s="1" t="s">
        <v>145</v>
      </c>
      <c r="I323" s="1" t="s">
        <v>23</v>
      </c>
      <c r="J323" s="1" t="s">
        <v>24</v>
      </c>
    </row>
    <row r="324" spans="1:10" x14ac:dyDescent="0.25">
      <c r="A324" s="1" t="s">
        <v>82</v>
      </c>
      <c r="B324" s="1" t="s">
        <v>91</v>
      </c>
      <c r="C324" s="1" t="s">
        <v>135</v>
      </c>
      <c r="D324" s="1" t="s">
        <v>195</v>
      </c>
      <c r="E324" s="1" t="s">
        <v>20</v>
      </c>
      <c r="F324" s="1" t="s">
        <v>194</v>
      </c>
      <c r="G324" s="1">
        <v>2.5</v>
      </c>
      <c r="H324" s="1" t="s">
        <v>136</v>
      </c>
      <c r="I324" s="1" t="s">
        <v>94</v>
      </c>
      <c r="J324" s="1" t="s">
        <v>24</v>
      </c>
    </row>
    <row r="325" spans="1:10" x14ac:dyDescent="0.25">
      <c r="A325" s="1" t="s">
        <v>146</v>
      </c>
      <c r="B325" s="1" t="s">
        <v>17</v>
      </c>
      <c r="C325" s="1" t="s">
        <v>148</v>
      </c>
      <c r="D325" s="1" t="s">
        <v>195</v>
      </c>
      <c r="E325" s="1" t="s">
        <v>149</v>
      </c>
      <c r="F325" s="1" t="s">
        <v>194</v>
      </c>
      <c r="G325" s="1">
        <v>2.5</v>
      </c>
      <c r="H325" s="1" t="s">
        <v>150</v>
      </c>
      <c r="I325" s="1" t="s">
        <v>94</v>
      </c>
      <c r="J325" s="1" t="s">
        <v>24</v>
      </c>
    </row>
    <row r="326" spans="1:10" x14ac:dyDescent="0.25">
      <c r="A326" s="1" t="s">
        <v>4</v>
      </c>
      <c r="B326" s="1" t="s">
        <v>155</v>
      </c>
      <c r="C326" s="1" t="s">
        <v>182</v>
      </c>
      <c r="D326" s="1" t="s">
        <v>195</v>
      </c>
      <c r="E326" s="1" t="s">
        <v>37</v>
      </c>
      <c r="F326" s="1" t="s">
        <v>194</v>
      </c>
      <c r="G326" s="1">
        <v>2.5</v>
      </c>
      <c r="H326" s="1" t="s">
        <v>183</v>
      </c>
      <c r="I326" s="1" t="s">
        <v>94</v>
      </c>
      <c r="J326" s="1" t="s">
        <v>39</v>
      </c>
    </row>
    <row r="327" spans="1:10" x14ac:dyDescent="0.25">
      <c r="A327" s="1" t="s">
        <v>30</v>
      </c>
      <c r="B327" s="1" t="s">
        <v>35</v>
      </c>
      <c r="C327" s="1" t="s">
        <v>32</v>
      </c>
      <c r="D327" s="1" t="s">
        <v>195</v>
      </c>
      <c r="E327" s="1" t="s">
        <v>33</v>
      </c>
      <c r="F327" s="1" t="s">
        <v>194</v>
      </c>
      <c r="G327" s="1">
        <v>2.5</v>
      </c>
      <c r="H327" s="1" t="s">
        <v>34</v>
      </c>
      <c r="I327" s="1" t="s">
        <v>94</v>
      </c>
      <c r="J327" s="1" t="s">
        <v>24</v>
      </c>
    </row>
    <row r="328" spans="1:10" x14ac:dyDescent="0.25">
      <c r="A328" s="1" t="s">
        <v>40</v>
      </c>
      <c r="B328" s="1" t="s">
        <v>95</v>
      </c>
      <c r="C328" s="1" t="s">
        <v>119</v>
      </c>
      <c r="D328" s="1" t="s">
        <v>195</v>
      </c>
      <c r="E328" s="1" t="s">
        <v>28</v>
      </c>
      <c r="F328" s="1" t="s">
        <v>194</v>
      </c>
      <c r="G328" s="1">
        <v>2.5</v>
      </c>
      <c r="H328" s="1" t="s">
        <v>120</v>
      </c>
      <c r="I328" s="1" t="s">
        <v>94</v>
      </c>
      <c r="J328" s="1" t="s">
        <v>24</v>
      </c>
    </row>
    <row r="329" spans="1:10" x14ac:dyDescent="0.25">
      <c r="A329" s="1" t="s">
        <v>124</v>
      </c>
      <c r="B329" s="1" t="s">
        <v>125</v>
      </c>
      <c r="C329" s="1" t="s">
        <v>126</v>
      </c>
      <c r="D329" s="1" t="s">
        <v>195</v>
      </c>
      <c r="E329" s="1" t="s">
        <v>99</v>
      </c>
      <c r="F329" s="1" t="s">
        <v>194</v>
      </c>
      <c r="G329" s="1">
        <v>2.5</v>
      </c>
      <c r="H329" s="1" t="s">
        <v>127</v>
      </c>
      <c r="I329" s="1" t="s">
        <v>94</v>
      </c>
      <c r="J329" s="1" t="s">
        <v>24</v>
      </c>
    </row>
    <row r="330" spans="1:10" x14ac:dyDescent="0.25">
      <c r="A330" s="1" t="s">
        <v>54</v>
      </c>
      <c r="B330" s="1" t="s">
        <v>160</v>
      </c>
      <c r="C330" s="1" t="s">
        <v>133</v>
      </c>
      <c r="D330" s="1" t="s">
        <v>195</v>
      </c>
      <c r="E330" s="1" t="s">
        <v>99</v>
      </c>
      <c r="F330" s="1" t="s">
        <v>194</v>
      </c>
      <c r="G330" s="1">
        <v>2.5</v>
      </c>
      <c r="H330" s="1" t="s">
        <v>134</v>
      </c>
      <c r="I330" s="1" t="s">
        <v>94</v>
      </c>
      <c r="J330" s="1" t="s">
        <v>24</v>
      </c>
    </row>
    <row r="331" spans="1:10" x14ac:dyDescent="0.25">
      <c r="A331" s="1" t="s">
        <v>101</v>
      </c>
      <c r="B331" s="1" t="s">
        <v>96</v>
      </c>
      <c r="C331" s="1" t="s">
        <v>175</v>
      </c>
      <c r="D331" s="1" t="s">
        <v>195</v>
      </c>
      <c r="E331" s="1" t="s">
        <v>37</v>
      </c>
      <c r="F331" s="1" t="s">
        <v>194</v>
      </c>
      <c r="G331" s="1">
        <v>2.5</v>
      </c>
      <c r="H331" s="1" t="s">
        <v>176</v>
      </c>
      <c r="I331" s="1" t="s">
        <v>94</v>
      </c>
      <c r="J331" s="1" t="s">
        <v>39</v>
      </c>
    </row>
    <row r="332" spans="1:10" x14ac:dyDescent="0.25">
      <c r="A332" s="1" t="s">
        <v>87</v>
      </c>
      <c r="B332" s="1" t="s">
        <v>65</v>
      </c>
      <c r="C332" s="1" t="s">
        <v>144</v>
      </c>
      <c r="D332" s="1" t="s">
        <v>195</v>
      </c>
      <c r="E332" s="1" t="s">
        <v>57</v>
      </c>
      <c r="F332" s="1" t="s">
        <v>194</v>
      </c>
      <c r="G332" s="1">
        <v>2.5</v>
      </c>
      <c r="H332" s="1" t="s">
        <v>145</v>
      </c>
      <c r="I332" s="1" t="s">
        <v>94</v>
      </c>
      <c r="J332" s="1" t="s">
        <v>24</v>
      </c>
    </row>
    <row r="333" spans="1:10" x14ac:dyDescent="0.25">
      <c r="A333" s="1" t="s">
        <v>16</v>
      </c>
      <c r="B333" s="1" t="s">
        <v>130</v>
      </c>
      <c r="C333" s="1" t="s">
        <v>131</v>
      </c>
      <c r="D333" s="1" t="s">
        <v>195</v>
      </c>
      <c r="E333" s="1" t="s">
        <v>71</v>
      </c>
      <c r="F333" s="1" t="s">
        <v>194</v>
      </c>
      <c r="G333" s="1">
        <v>2.5</v>
      </c>
      <c r="H333" s="1" t="s">
        <v>132</v>
      </c>
      <c r="I333" s="1" t="s">
        <v>94</v>
      </c>
      <c r="J333" s="1" t="s">
        <v>24</v>
      </c>
    </row>
    <row r="334" spans="1:10" x14ac:dyDescent="0.25">
      <c r="A334" s="1" t="s">
        <v>49</v>
      </c>
      <c r="B334" s="1" t="s">
        <v>98</v>
      </c>
      <c r="C334" s="1" t="s">
        <v>51</v>
      </c>
      <c r="D334" s="1" t="s">
        <v>195</v>
      </c>
      <c r="E334" s="1" t="s">
        <v>71</v>
      </c>
      <c r="F334" s="1" t="s">
        <v>194</v>
      </c>
      <c r="G334" s="1">
        <v>2.5</v>
      </c>
      <c r="H334" s="1" t="s">
        <v>53</v>
      </c>
      <c r="I334" s="1" t="s">
        <v>94</v>
      </c>
      <c r="J334" s="1" t="s">
        <v>24</v>
      </c>
    </row>
    <row r="335" spans="1:10" x14ac:dyDescent="0.25">
      <c r="A335" s="1" t="s">
        <v>64</v>
      </c>
      <c r="B335" s="1" t="s">
        <v>74</v>
      </c>
      <c r="C335" s="1" t="s">
        <v>161</v>
      </c>
      <c r="D335" s="1" t="s">
        <v>195</v>
      </c>
      <c r="E335" s="1" t="s">
        <v>116</v>
      </c>
      <c r="F335" s="1" t="s">
        <v>194</v>
      </c>
      <c r="G335" s="1">
        <v>2.5</v>
      </c>
      <c r="H335" s="1" t="s">
        <v>162</v>
      </c>
      <c r="I335" s="1" t="s">
        <v>94</v>
      </c>
      <c r="J335" s="1" t="s">
        <v>24</v>
      </c>
    </row>
    <row r="336" spans="1:10" x14ac:dyDescent="0.25">
      <c r="A336" s="1" t="s">
        <v>78</v>
      </c>
      <c r="B336" s="1" t="s">
        <v>83</v>
      </c>
      <c r="C336" s="1" t="s">
        <v>80</v>
      </c>
      <c r="D336" s="1" t="s">
        <v>195</v>
      </c>
      <c r="E336" s="1" t="s">
        <v>62</v>
      </c>
      <c r="F336" s="1" t="s">
        <v>194</v>
      </c>
      <c r="G336" s="1">
        <v>2.5</v>
      </c>
      <c r="H336" s="1" t="s">
        <v>81</v>
      </c>
      <c r="I336" s="1" t="s">
        <v>94</v>
      </c>
      <c r="J336" s="1" t="s">
        <v>24</v>
      </c>
    </row>
    <row r="337" spans="1:10" x14ac:dyDescent="0.25">
      <c r="A337" s="1" t="s">
        <v>59</v>
      </c>
      <c r="B337" s="1" t="s">
        <v>143</v>
      </c>
      <c r="C337" s="1" t="s">
        <v>89</v>
      </c>
      <c r="D337" s="1" t="s">
        <v>195</v>
      </c>
      <c r="E337" s="1" t="s">
        <v>57</v>
      </c>
      <c r="F337" s="1" t="s">
        <v>194</v>
      </c>
      <c r="G337" s="1">
        <v>2.5</v>
      </c>
      <c r="H337" s="1" t="s">
        <v>90</v>
      </c>
      <c r="I337" s="1" t="s">
        <v>94</v>
      </c>
      <c r="J337" s="1" t="s">
        <v>24</v>
      </c>
    </row>
    <row r="338" spans="1:10" x14ac:dyDescent="0.25">
      <c r="A338" s="1" t="s">
        <v>45</v>
      </c>
      <c r="B338" s="1" t="s">
        <v>147</v>
      </c>
      <c r="C338" s="1" t="s">
        <v>47</v>
      </c>
      <c r="D338" s="1" t="s">
        <v>195</v>
      </c>
      <c r="E338" s="1" t="s">
        <v>186</v>
      </c>
      <c r="F338" s="1" t="s">
        <v>194</v>
      </c>
      <c r="G338" s="1">
        <v>2.5</v>
      </c>
      <c r="H338" s="1" t="s">
        <v>48</v>
      </c>
      <c r="I338" s="1" t="s">
        <v>94</v>
      </c>
      <c r="J338" s="1" t="s">
        <v>24</v>
      </c>
    </row>
    <row r="339" spans="1:10" x14ac:dyDescent="0.25">
      <c r="A339" s="1" t="s">
        <v>78</v>
      </c>
      <c r="B339" s="1" t="s">
        <v>151</v>
      </c>
      <c r="C339" s="1" t="s">
        <v>112</v>
      </c>
      <c r="D339" s="1" t="s">
        <v>196</v>
      </c>
      <c r="E339" s="1" t="s">
        <v>154</v>
      </c>
      <c r="F339" s="1" t="s">
        <v>194</v>
      </c>
      <c r="G339" s="1">
        <v>2.5</v>
      </c>
      <c r="H339" s="1" t="s">
        <v>113</v>
      </c>
      <c r="I339" s="1" t="s">
        <v>110</v>
      </c>
      <c r="J339" s="1" t="s">
        <v>24</v>
      </c>
    </row>
    <row r="340" spans="1:10" x14ac:dyDescent="0.25">
      <c r="A340" s="1" t="s">
        <v>4</v>
      </c>
      <c r="B340" s="1" t="s">
        <v>155</v>
      </c>
      <c r="C340" s="1" t="s">
        <v>182</v>
      </c>
      <c r="D340" s="1" t="s">
        <v>196</v>
      </c>
      <c r="E340" s="1" t="s">
        <v>37</v>
      </c>
      <c r="F340" s="1" t="s">
        <v>194</v>
      </c>
      <c r="G340" s="1">
        <v>2.5</v>
      </c>
      <c r="H340" s="1" t="s">
        <v>183</v>
      </c>
      <c r="I340" s="1" t="s">
        <v>110</v>
      </c>
      <c r="J340" s="1" t="s">
        <v>39</v>
      </c>
    </row>
    <row r="341" spans="1:10" x14ac:dyDescent="0.25">
      <c r="A341" s="1" t="s">
        <v>45</v>
      </c>
      <c r="B341" s="1" t="s">
        <v>41</v>
      </c>
      <c r="C341" s="1" t="s">
        <v>122</v>
      </c>
      <c r="D341" s="1" t="s">
        <v>196</v>
      </c>
      <c r="E341" s="1" t="s">
        <v>33</v>
      </c>
      <c r="F341" s="1" t="s">
        <v>194</v>
      </c>
      <c r="G341" s="1">
        <v>2.5</v>
      </c>
      <c r="H341" s="1" t="s">
        <v>123</v>
      </c>
      <c r="I341" s="1" t="s">
        <v>110</v>
      </c>
      <c r="J341" s="1" t="s">
        <v>24</v>
      </c>
    </row>
    <row r="342" spans="1:10" x14ac:dyDescent="0.25">
      <c r="A342" s="1" t="s">
        <v>40</v>
      </c>
      <c r="B342" s="1" t="s">
        <v>46</v>
      </c>
      <c r="C342" s="1" t="s">
        <v>42</v>
      </c>
      <c r="D342" s="1" t="s">
        <v>196</v>
      </c>
      <c r="E342" s="1" t="s">
        <v>43</v>
      </c>
      <c r="F342" s="1" t="s">
        <v>194</v>
      </c>
      <c r="G342" s="1">
        <v>2.5</v>
      </c>
      <c r="H342" s="1" t="s">
        <v>44</v>
      </c>
      <c r="I342" s="1" t="s">
        <v>110</v>
      </c>
      <c r="J342" s="1" t="s">
        <v>24</v>
      </c>
    </row>
    <row r="343" spans="1:10" x14ac:dyDescent="0.25">
      <c r="A343" s="1" t="s">
        <v>73</v>
      </c>
      <c r="B343" s="1" t="s">
        <v>55</v>
      </c>
      <c r="C343" s="1" t="s">
        <v>115</v>
      </c>
      <c r="D343" s="1" t="s">
        <v>196</v>
      </c>
      <c r="E343" s="1" t="s">
        <v>116</v>
      </c>
      <c r="F343" s="1" t="s">
        <v>194</v>
      </c>
      <c r="G343" s="1">
        <v>2.5</v>
      </c>
      <c r="H343" s="1" t="s">
        <v>117</v>
      </c>
      <c r="I343" s="1" t="s">
        <v>110</v>
      </c>
      <c r="J343" s="1" t="s">
        <v>24</v>
      </c>
    </row>
    <row r="344" spans="1:10" x14ac:dyDescent="0.25">
      <c r="A344" s="1" t="s">
        <v>54</v>
      </c>
      <c r="B344" s="1" t="s">
        <v>160</v>
      </c>
      <c r="C344" s="1" t="s">
        <v>56</v>
      </c>
      <c r="D344" s="1" t="s">
        <v>196</v>
      </c>
      <c r="E344" s="1" t="s">
        <v>57</v>
      </c>
      <c r="F344" s="1" t="s">
        <v>194</v>
      </c>
      <c r="G344" s="1">
        <v>2.5</v>
      </c>
      <c r="H344" s="1" t="s">
        <v>58</v>
      </c>
      <c r="I344" s="1" t="s">
        <v>110</v>
      </c>
      <c r="J344" s="1" t="s">
        <v>24</v>
      </c>
    </row>
    <row r="345" spans="1:10" x14ac:dyDescent="0.25">
      <c r="A345" s="1" t="s">
        <v>101</v>
      </c>
      <c r="B345" s="1" t="s">
        <v>96</v>
      </c>
      <c r="C345" s="1" t="s">
        <v>175</v>
      </c>
      <c r="D345" s="1" t="s">
        <v>196</v>
      </c>
      <c r="E345" s="1" t="s">
        <v>37</v>
      </c>
      <c r="F345" s="1" t="s">
        <v>194</v>
      </c>
      <c r="G345" s="1">
        <v>2.5</v>
      </c>
      <c r="H345" s="1" t="s">
        <v>176</v>
      </c>
      <c r="I345" s="1" t="s">
        <v>110</v>
      </c>
      <c r="J345" s="1" t="s">
        <v>39</v>
      </c>
    </row>
    <row r="346" spans="1:10" x14ac:dyDescent="0.25">
      <c r="A346" s="1" t="s">
        <v>68</v>
      </c>
      <c r="B346" s="1" t="s">
        <v>100</v>
      </c>
      <c r="C346" s="1" t="s">
        <v>139</v>
      </c>
      <c r="D346" s="1" t="s">
        <v>196</v>
      </c>
      <c r="E346" s="1" t="s">
        <v>62</v>
      </c>
      <c r="F346" s="1" t="s">
        <v>194</v>
      </c>
      <c r="G346" s="1">
        <v>2.5</v>
      </c>
      <c r="H346" s="1" t="s">
        <v>140</v>
      </c>
      <c r="I346" s="1" t="s">
        <v>110</v>
      </c>
      <c r="J346" s="1" t="s">
        <v>24</v>
      </c>
    </row>
    <row r="347" spans="1:10" x14ac:dyDescent="0.25">
      <c r="A347" s="1" t="s">
        <v>49</v>
      </c>
      <c r="B347" s="1" t="s">
        <v>137</v>
      </c>
      <c r="C347" s="1" t="s">
        <v>107</v>
      </c>
      <c r="D347" s="1" t="s">
        <v>196</v>
      </c>
      <c r="E347" s="1" t="s">
        <v>71</v>
      </c>
      <c r="F347" s="1" t="s">
        <v>194</v>
      </c>
      <c r="G347" s="1">
        <v>2.5</v>
      </c>
      <c r="H347" s="1" t="s">
        <v>109</v>
      </c>
      <c r="I347" s="1" t="s">
        <v>110</v>
      </c>
      <c r="J347" s="1" t="s">
        <v>24</v>
      </c>
    </row>
    <row r="348" spans="1:10" x14ac:dyDescent="0.25">
      <c r="A348" s="1" t="s">
        <v>25</v>
      </c>
      <c r="B348" s="1" t="s">
        <v>138</v>
      </c>
      <c r="C348" s="1" t="s">
        <v>141</v>
      </c>
      <c r="D348" s="1" t="s">
        <v>196</v>
      </c>
      <c r="E348" s="1" t="s">
        <v>99</v>
      </c>
      <c r="F348" s="1" t="s">
        <v>194</v>
      </c>
      <c r="G348" s="1">
        <v>2.5</v>
      </c>
      <c r="H348" s="1" t="s">
        <v>142</v>
      </c>
      <c r="I348" s="1" t="s">
        <v>110</v>
      </c>
      <c r="J348" s="1" t="s">
        <v>24</v>
      </c>
    </row>
    <row r="349" spans="1:10" x14ac:dyDescent="0.25">
      <c r="A349" s="1" t="s">
        <v>87</v>
      </c>
      <c r="B349" s="1" t="s">
        <v>88</v>
      </c>
      <c r="C349" s="1" t="s">
        <v>89</v>
      </c>
      <c r="D349" s="1" t="s">
        <v>196</v>
      </c>
      <c r="E349" s="1" t="s">
        <v>71</v>
      </c>
      <c r="F349" s="1" t="s">
        <v>194</v>
      </c>
      <c r="G349" s="1">
        <v>2.5</v>
      </c>
      <c r="H349" s="1" t="s">
        <v>90</v>
      </c>
      <c r="I349" s="1" t="s">
        <v>110</v>
      </c>
      <c r="J349" s="1" t="s">
        <v>24</v>
      </c>
    </row>
    <row r="350" spans="1:10" x14ac:dyDescent="0.25">
      <c r="A350" s="1" t="s">
        <v>68</v>
      </c>
      <c r="B350" s="1" t="s">
        <v>106</v>
      </c>
      <c r="C350" s="1" t="s">
        <v>139</v>
      </c>
      <c r="D350" s="1" t="s">
        <v>197</v>
      </c>
      <c r="E350" s="1" t="s">
        <v>20</v>
      </c>
      <c r="F350" s="1" t="s">
        <v>194</v>
      </c>
      <c r="G350" s="1">
        <v>2.5</v>
      </c>
      <c r="H350" s="1" t="s">
        <v>140</v>
      </c>
      <c r="I350" s="1" t="s">
        <v>153</v>
      </c>
      <c r="J350" s="1" t="s">
        <v>24</v>
      </c>
    </row>
    <row r="351" spans="1:10" x14ac:dyDescent="0.25">
      <c r="A351" s="1" t="s">
        <v>78</v>
      </c>
      <c r="B351" s="1" t="s">
        <v>111</v>
      </c>
      <c r="C351" s="1" t="s">
        <v>112</v>
      </c>
      <c r="D351" s="1" t="s">
        <v>197</v>
      </c>
      <c r="E351" s="1" t="s">
        <v>28</v>
      </c>
      <c r="F351" s="1" t="s">
        <v>194</v>
      </c>
      <c r="G351" s="1">
        <v>2.5</v>
      </c>
      <c r="H351" s="1" t="s">
        <v>113</v>
      </c>
      <c r="I351" s="1" t="s">
        <v>153</v>
      </c>
      <c r="J351" s="1" t="s">
        <v>24</v>
      </c>
    </row>
    <row r="352" spans="1:10" x14ac:dyDescent="0.25">
      <c r="A352" s="1" t="s">
        <v>40</v>
      </c>
      <c r="B352" s="1" t="s">
        <v>41</v>
      </c>
      <c r="C352" s="1" t="s">
        <v>42</v>
      </c>
      <c r="D352" s="1" t="s">
        <v>197</v>
      </c>
      <c r="E352" s="1" t="s">
        <v>43</v>
      </c>
      <c r="F352" s="1" t="s">
        <v>194</v>
      </c>
      <c r="G352" s="1">
        <v>2.5</v>
      </c>
      <c r="H352" s="1" t="s">
        <v>44</v>
      </c>
      <c r="I352" s="1" t="s">
        <v>153</v>
      </c>
      <c r="J352" s="1" t="s">
        <v>24</v>
      </c>
    </row>
    <row r="353" spans="1:10" x14ac:dyDescent="0.25">
      <c r="A353" s="1" t="s">
        <v>45</v>
      </c>
      <c r="B353" s="1" t="s">
        <v>46</v>
      </c>
      <c r="C353" s="1" t="s">
        <v>122</v>
      </c>
      <c r="D353" s="1" t="s">
        <v>197</v>
      </c>
      <c r="E353" s="1" t="s">
        <v>33</v>
      </c>
      <c r="F353" s="1" t="s">
        <v>194</v>
      </c>
      <c r="G353" s="1">
        <v>2.5</v>
      </c>
      <c r="H353" s="1" t="s">
        <v>123</v>
      </c>
      <c r="I353" s="1" t="s">
        <v>153</v>
      </c>
      <c r="J353" s="1" t="s">
        <v>24</v>
      </c>
    </row>
    <row r="354" spans="1:10" x14ac:dyDescent="0.25">
      <c r="A354" s="1" t="s">
        <v>101</v>
      </c>
      <c r="B354" s="1" t="s">
        <v>121</v>
      </c>
      <c r="C354" s="1" t="s">
        <v>156</v>
      </c>
      <c r="D354" s="1" t="s">
        <v>197</v>
      </c>
      <c r="E354" s="1" t="s">
        <v>157</v>
      </c>
      <c r="F354" s="1" t="s">
        <v>194</v>
      </c>
      <c r="G354" s="1">
        <v>2.5</v>
      </c>
      <c r="H354" s="1" t="s">
        <v>158</v>
      </c>
      <c r="I354" s="1" t="s">
        <v>153</v>
      </c>
      <c r="J354" s="1" t="s">
        <v>39</v>
      </c>
    </row>
    <row r="355" spans="1:10" x14ac:dyDescent="0.25">
      <c r="A355" s="1" t="s">
        <v>54</v>
      </c>
      <c r="B355" s="1" t="s">
        <v>55</v>
      </c>
      <c r="C355" s="1" t="s">
        <v>56</v>
      </c>
      <c r="D355" s="1" t="s">
        <v>197</v>
      </c>
      <c r="E355" s="1" t="s">
        <v>57</v>
      </c>
      <c r="F355" s="1" t="s">
        <v>194</v>
      </c>
      <c r="G355" s="1">
        <v>2.5</v>
      </c>
      <c r="H355" s="1" t="s">
        <v>58</v>
      </c>
      <c r="I355" s="1" t="s">
        <v>153</v>
      </c>
      <c r="J355" s="1" t="s">
        <v>24</v>
      </c>
    </row>
    <row r="356" spans="1:10" x14ac:dyDescent="0.25">
      <c r="A356" s="1" t="s">
        <v>73</v>
      </c>
      <c r="B356" s="1" t="s">
        <v>160</v>
      </c>
      <c r="C356" s="1" t="s">
        <v>115</v>
      </c>
      <c r="D356" s="1" t="s">
        <v>197</v>
      </c>
      <c r="E356" s="1" t="s">
        <v>116</v>
      </c>
      <c r="F356" s="1" t="s">
        <v>194</v>
      </c>
      <c r="G356" s="1">
        <v>2.5</v>
      </c>
      <c r="H356" s="1" t="s">
        <v>117</v>
      </c>
      <c r="I356" s="1" t="s">
        <v>153</v>
      </c>
      <c r="J356" s="1" t="s">
        <v>24</v>
      </c>
    </row>
    <row r="357" spans="1:10" x14ac:dyDescent="0.25">
      <c r="A357" s="1" t="s">
        <v>49</v>
      </c>
      <c r="B357" s="1" t="s">
        <v>138</v>
      </c>
      <c r="C357" s="1" t="s">
        <v>107</v>
      </c>
      <c r="D357" s="1" t="s">
        <v>197</v>
      </c>
      <c r="E357" s="1" t="s">
        <v>62</v>
      </c>
      <c r="F357" s="1" t="s">
        <v>194</v>
      </c>
      <c r="G357" s="1">
        <v>2.5</v>
      </c>
      <c r="H357" s="1" t="s">
        <v>109</v>
      </c>
      <c r="I357" s="1" t="s">
        <v>153</v>
      </c>
      <c r="J357" s="1" t="s">
        <v>24</v>
      </c>
    </row>
    <row r="358" spans="1:10" x14ac:dyDescent="0.25">
      <c r="A358" s="1" t="s">
        <v>25</v>
      </c>
      <c r="B358" s="1" t="s">
        <v>105</v>
      </c>
      <c r="C358" s="1" t="s">
        <v>141</v>
      </c>
      <c r="D358" s="1" t="s">
        <v>197</v>
      </c>
      <c r="E358" s="1" t="s">
        <v>99</v>
      </c>
      <c r="F358" s="1" t="s">
        <v>194</v>
      </c>
      <c r="G358" s="1">
        <v>2.5</v>
      </c>
      <c r="H358" s="1" t="s">
        <v>142</v>
      </c>
      <c r="I358" s="1" t="s">
        <v>153</v>
      </c>
      <c r="J358" s="1" t="s">
        <v>24</v>
      </c>
    </row>
    <row r="359" spans="1:10" x14ac:dyDescent="0.25">
      <c r="A359" s="1" t="s">
        <v>87</v>
      </c>
      <c r="B359" s="1" t="s">
        <v>88</v>
      </c>
      <c r="C359" s="1" t="s">
        <v>89</v>
      </c>
      <c r="D359" s="1" t="s">
        <v>197</v>
      </c>
      <c r="E359" s="1" t="s">
        <v>186</v>
      </c>
      <c r="F359" s="1" t="s">
        <v>194</v>
      </c>
      <c r="G359" s="1">
        <v>2.5</v>
      </c>
      <c r="H359" s="1" t="s">
        <v>90</v>
      </c>
      <c r="I359" s="1" t="s">
        <v>153</v>
      </c>
      <c r="J359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Séances du planning</vt:lpstr>
      <vt:lpstr>Ismotic-Data_Extract</vt:lpstr>
      <vt:lpstr>Cplus_Groups</vt:lpstr>
      <vt:lpstr>Cplus_Formateur</vt:lpstr>
      <vt:lpstr>Convertion_NomPrénom_Mat_For</vt:lpstr>
      <vt:lpstr>Ismotic-Data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2018-08-09T07:16:10Z</dcterms:created>
  <dcterms:modified xsi:type="dcterms:W3CDTF">2018-08-20T11:24:02Z</dcterms:modified>
</cp:coreProperties>
</file>