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mole\Arup\Python Training_EA - General\Session 3 - Functions &amp; Excel from Python\"/>
    </mc:Choice>
  </mc:AlternateContent>
  <bookViews>
    <workbookView xWindow="0" yWindow="0" windowWidth="19160" windowHeight="6320" firstSheet="1" activeTab="7"/>
  </bookViews>
  <sheets>
    <sheet name="Simple" sheetId="1" r:id="rId1"/>
    <sheet name="Variables" sheetId="4" r:id="rId2"/>
    <sheet name="Text" sheetId="5" r:id="rId3"/>
    <sheet name="Dates" sheetId="7" r:id="rId4"/>
    <sheet name="Arrays" sheetId="2" r:id="rId5"/>
    <sheet name="ArrayData" sheetId="6" r:id="rId6"/>
    <sheet name="Bases" sheetId="3" r:id="rId7"/>
    <sheet name="Scratch" sheetId="8" r:id="rId8"/>
  </sheets>
  <definedNames>
    <definedName name="a">Variables!$C$3</definedName>
    <definedName name="b">Variables!$C$4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6" l="1" a="1"/>
  <c r="D2" i="6" s="1"/>
  <c r="D23" i="6" l="1"/>
  <c r="D19" i="6"/>
  <c r="D15" i="6"/>
  <c r="D11" i="6"/>
  <c r="D7" i="6"/>
  <c r="D3" i="6"/>
  <c r="D25" i="6"/>
  <c r="D21" i="6"/>
  <c r="D17" i="6"/>
  <c r="D13" i="6"/>
  <c r="D9" i="6"/>
  <c r="D5" i="6"/>
  <c r="D1" i="6"/>
  <c r="D24" i="6"/>
  <c r="D20" i="6"/>
  <c r="D16" i="6"/>
  <c r="D12" i="6"/>
  <c r="D8" i="6"/>
  <c r="D4" i="6"/>
  <c r="D26" i="6"/>
  <c r="D22" i="6"/>
  <c r="D18" i="6"/>
  <c r="D14" i="6"/>
  <c r="D10" i="6"/>
  <c r="D6" i="6"/>
  <c r="D7" i="7"/>
  <c r="D6" i="7"/>
  <c r="D5" i="7"/>
  <c r="D4" i="7"/>
  <c r="D3" i="7"/>
  <c r="D2" i="7"/>
  <c r="D14" i="1"/>
  <c r="D13" i="1"/>
  <c r="D12" i="1"/>
  <c r="D24" i="1" l="1"/>
  <c r="D22" i="1"/>
  <c r="D23" i="1" s="1"/>
  <c r="D21" i="1"/>
  <c r="F21" i="1"/>
  <c r="A1" i="6" a="1"/>
  <c r="A1" i="6" s="1"/>
  <c r="A24" i="6" l="1"/>
  <c r="A20" i="6"/>
  <c r="A16" i="6"/>
  <c r="A12" i="6"/>
  <c r="A8" i="6"/>
  <c r="A4" i="6"/>
  <c r="A23" i="6"/>
  <c r="A19" i="6"/>
  <c r="A15" i="6"/>
  <c r="A11" i="6"/>
  <c r="A7" i="6"/>
  <c r="A3" i="6"/>
  <c r="B1" i="6" s="1" a="1"/>
  <c r="A26" i="6"/>
  <c r="A22" i="6"/>
  <c r="A18" i="6"/>
  <c r="A14" i="6"/>
  <c r="A10" i="6"/>
  <c r="A6" i="6"/>
  <c r="A2" i="6"/>
  <c r="C1" i="6" s="1" a="1"/>
  <c r="A25" i="6"/>
  <c r="A21" i="6"/>
  <c r="A17" i="6"/>
  <c r="A13" i="6"/>
  <c r="A9" i="6"/>
  <c r="A5" i="6"/>
  <c r="C53" i="5"/>
  <c r="D41" i="5"/>
  <c r="D40" i="5"/>
  <c r="F48" i="5"/>
  <c r="F45" i="5"/>
  <c r="F46" i="5"/>
  <c r="F47" i="5"/>
  <c r="F44" i="5"/>
  <c r="C46" i="5"/>
  <c r="C48" i="5"/>
  <c r="B48" i="5"/>
  <c r="C47" i="5"/>
  <c r="C44" i="5"/>
  <c r="C45" i="5"/>
  <c r="C52" i="5"/>
  <c r="C51" i="5"/>
  <c r="B36" i="5"/>
  <c r="B35" i="5"/>
  <c r="B17" i="5"/>
  <c r="B22" i="5"/>
  <c r="B10" i="5"/>
  <c r="B26" i="5"/>
  <c r="B27" i="5" s="1"/>
  <c r="B4" i="5"/>
  <c r="C28" i="5"/>
  <c r="D28" i="5" s="1"/>
  <c r="B29" i="5"/>
  <c r="C6" i="4"/>
  <c r="C5" i="4"/>
  <c r="D17" i="1"/>
  <c r="D5" i="1"/>
  <c r="C9" i="6" l="1"/>
  <c r="C13" i="6"/>
  <c r="C25" i="6"/>
  <c r="C2" i="6"/>
  <c r="B14" i="6"/>
  <c r="B18" i="6"/>
  <c r="C26" i="6"/>
  <c r="C3" i="6"/>
  <c r="B7" i="6"/>
  <c r="C19" i="6"/>
  <c r="C23" i="6"/>
  <c r="B12" i="6"/>
  <c r="B16" i="6"/>
  <c r="B1" i="6"/>
  <c r="C4" i="6"/>
  <c r="C1" i="6"/>
  <c r="C24" i="6"/>
  <c r="C15" i="6"/>
  <c r="C11" i="6"/>
  <c r="C22" i="6"/>
  <c r="C14" i="6"/>
  <c r="C10" i="6"/>
  <c r="C6" i="6"/>
  <c r="C20" i="6"/>
  <c r="C12" i="6"/>
  <c r="C8" i="6"/>
  <c r="C21" i="6"/>
  <c r="C17" i="6"/>
  <c r="C5" i="6"/>
  <c r="B24" i="6"/>
  <c r="B20" i="6"/>
  <c r="B4" i="6"/>
  <c r="B2" i="6"/>
  <c r="B8" i="6"/>
  <c r="B15" i="6"/>
  <c r="B11" i="6"/>
  <c r="B26" i="6"/>
  <c r="B22" i="6"/>
  <c r="B10" i="6"/>
  <c r="B6" i="6"/>
  <c r="B21" i="6"/>
  <c r="B17" i="6"/>
  <c r="B9" i="6"/>
  <c r="B5" i="6"/>
  <c r="C29" i="5"/>
  <c r="C8" i="3"/>
  <c r="A7" i="3"/>
  <c r="B4" i="3"/>
  <c r="C3" i="3"/>
  <c r="C2" i="3"/>
  <c r="D6" i="3"/>
  <c r="D5" i="3"/>
  <c r="B25" i="6" l="1"/>
  <c r="C16" i="6"/>
  <c r="B19" i="6"/>
  <c r="B13" i="6"/>
  <c r="B3" i="6"/>
  <c r="C7" i="6"/>
  <c r="B23" i="6"/>
  <c r="C18" i="6"/>
  <c r="C30" i="5"/>
  <c r="B30" i="5"/>
  <c r="D29" i="5"/>
  <c r="A5" i="2" a="1"/>
  <c r="A5" i="2" s="1"/>
  <c r="B4" i="2" a="1"/>
  <c r="B4" i="2" s="1"/>
  <c r="K4" i="2" a="1"/>
  <c r="K4" i="2" s="1"/>
  <c r="J16" i="2"/>
  <c r="J15" i="2" a="1"/>
  <c r="J15" i="2" s="1"/>
  <c r="D30" i="5" l="1"/>
  <c r="C31" i="5"/>
  <c r="B31" i="5"/>
  <c r="A7" i="2"/>
  <c r="A6" i="2"/>
  <c r="A8" i="2"/>
  <c r="E4" i="2"/>
  <c r="D4" i="2"/>
  <c r="B5" i="2" s="1" a="1"/>
  <c r="C4" i="2"/>
  <c r="K11" i="2"/>
  <c r="K7" i="2"/>
  <c r="K10" i="2"/>
  <c r="K6" i="2"/>
  <c r="K13" i="2"/>
  <c r="K9" i="2"/>
  <c r="K5" i="2"/>
  <c r="K14" i="2" s="1"/>
  <c r="K12" i="2"/>
  <c r="K8" i="2"/>
  <c r="D7" i="1"/>
  <c r="D4" i="1"/>
  <c r="D6" i="1"/>
  <c r="D16" i="1"/>
  <c r="D11" i="1"/>
  <c r="D10" i="1"/>
  <c r="D15" i="1"/>
  <c r="D9" i="1"/>
  <c r="D8" i="1"/>
  <c r="D3" i="1"/>
  <c r="D2" i="1"/>
  <c r="D31" i="5" l="1"/>
  <c r="B32" i="5"/>
  <c r="C32" i="5"/>
  <c r="B5" i="2"/>
  <c r="D5" i="2"/>
  <c r="E5" i="2"/>
  <c r="C5" i="2"/>
  <c r="D8" i="2"/>
  <c r="E8" i="2"/>
  <c r="C8" i="2"/>
  <c r="B8" i="2"/>
  <c r="D7" i="2"/>
  <c r="E7" i="2"/>
  <c r="C7" i="2"/>
  <c r="B7" i="2"/>
  <c r="D6" i="2"/>
  <c r="E6" i="2"/>
  <c r="C6" i="2"/>
  <c r="B6" i="2"/>
  <c r="D32" i="5" l="1"/>
</calcChain>
</file>

<file path=xl/sharedStrings.xml><?xml version="1.0" encoding="utf-8"?>
<sst xmlns="http://schemas.openxmlformats.org/spreadsheetml/2006/main" count="151" uniqueCount="123">
  <si>
    <t>Formula</t>
  </si>
  <si>
    <t xml:space="preserve"> = 3 + 4</t>
  </si>
  <si>
    <t>Result</t>
  </si>
  <si>
    <t>Inputs</t>
  </si>
  <si>
    <t xml:space="preserve"> = 3 + 5 * 2</t>
  </si>
  <si>
    <t xml:space="preserve"> = (3 + 5) * 2</t>
  </si>
  <si>
    <t xml:space="preserve"> = if( 3 &gt; 2, 0.25, 0.35)</t>
  </si>
  <si>
    <t xml:space="preserve"> = today()</t>
  </si>
  <si>
    <t xml:space="preserve"> = today() + 15</t>
  </si>
  <si>
    <t xml:space="preserve"> = edate(today() ,2)</t>
  </si>
  <si>
    <t>5.02</t>
  </si>
  <si>
    <t>3.15</t>
  </si>
  <si>
    <t>2.10</t>
  </si>
  <si>
    <t xml:space="preserve"> = '3.15' + '5.02' + '2.10'</t>
  </si>
  <si>
    <t xml:space="preserve"> = 3.15 &amp; "," &amp; 5.02 &amp; "," &amp; 2.10</t>
  </si>
  <si>
    <t xml:space="preserve"> = 4 ^ 3</t>
  </si>
  <si>
    <t xml:space="preserve"> = 8 ^ (1/3)</t>
  </si>
  <si>
    <t xml:space="preserve"> = cos( 60 * PI() / 180 )</t>
  </si>
  <si>
    <t>Barnhill</t>
  </si>
  <si>
    <t>Sedan</t>
  </si>
  <si>
    <t>Coupe</t>
  </si>
  <si>
    <t>Ingle</t>
  </si>
  <si>
    <t>Jordan</t>
  </si>
  <si>
    <t>Pica</t>
  </si>
  <si>
    <t>Sanchez</t>
  </si>
  <si>
    <t>Formula (Grand Total)</t>
  </si>
  <si>
    <t>Grand Total</t>
  </si>
  <si>
    <r>
      <t>Sales</t>
    </r>
    <r>
      <rPr>
        <sz val="11"/>
        <color rgb="FF393939"/>
        <rFont val="Segoe UI Semibold"/>
        <family val="2"/>
      </rPr>
      <t> Person</t>
    </r>
  </si>
  <si>
    <r>
      <t>Car</t>
    </r>
    <r>
      <rPr>
        <sz val="11"/>
        <color rgb="FF393939"/>
        <rFont val="Segoe UI Semibold"/>
        <family val="2"/>
      </rPr>
      <t> Type</t>
    </r>
  </si>
  <si>
    <r>
      <t>Number</t>
    </r>
    <r>
      <rPr>
        <sz val="11"/>
        <color rgb="FF393939"/>
        <rFont val="Segoe UI Semibold"/>
        <family val="2"/>
      </rPr>
      <t> Sold</t>
    </r>
  </si>
  <si>
    <r>
      <t>Unit</t>
    </r>
    <r>
      <rPr>
        <sz val="11"/>
        <color rgb="FF393939"/>
        <rFont val="Segoe UI Semibold"/>
        <family val="2"/>
      </rPr>
      <t> Price</t>
    </r>
  </si>
  <si>
    <r>
      <t>Total</t>
    </r>
    <r>
      <rPr>
        <sz val="11"/>
        <color rgb="FF393939"/>
        <rFont val="Segoe UI Semibold"/>
        <family val="2"/>
      </rPr>
      <t> Sales</t>
    </r>
  </si>
  <si>
    <t>=SUM(C2:C11*D2:D11)</t>
  </si>
  <si>
    <t>=SUMPRODUCT(C2:C11,D2:D11)</t>
  </si>
  <si>
    <t>Using Arrays</t>
  </si>
  <si>
    <t>Without Arrays</t>
  </si>
  <si>
    <t>Array formula</t>
  </si>
  <si>
    <t>Octal</t>
  </si>
  <si>
    <t>Decimal</t>
  </si>
  <si>
    <t>Hexadecimal</t>
  </si>
  <si>
    <t>Binary</t>
  </si>
  <si>
    <t>Array constants</t>
  </si>
  <si>
    <t xml:space="preserve"> = A3 + B3 * C3</t>
  </si>
  <si>
    <t xml:space="preserve"> = (A4 + B4) * C4</t>
  </si>
  <si>
    <t xml:space="preserve"> = A5 ^ B5</t>
  </si>
  <si>
    <t xml:space="preserve"> = A6 ^ (1/B6)</t>
  </si>
  <si>
    <t xml:space="preserve"> = IF(A8 &gt; 2, B8, C8)</t>
  </si>
  <si>
    <t xml:space="preserve"> = A13 + B13 * C13</t>
  </si>
  <si>
    <t xml:space="preserve"> = A2 + B2</t>
  </si>
  <si>
    <t xml:space="preserve"> = COS( A7 * PI() / 180 )</t>
  </si>
  <si>
    <t xml:space="preserve"> = TODAY()</t>
  </si>
  <si>
    <t xml:space="preserve"> = TODAY() + A10</t>
  </si>
  <si>
    <t xml:space="preserve"> = EDATE(TODAY(),A11)</t>
  </si>
  <si>
    <t xml:space="preserve"> = A12 &amp; "," &amp; B12 &amp; "," &amp; C12</t>
  </si>
  <si>
    <t xml:space="preserve"> = OR(A14, B14)</t>
  </si>
  <si>
    <t xml:space="preserve">  = OR(TRUE, FALSE)</t>
  </si>
  <si>
    <t>a</t>
  </si>
  <si>
    <t>b</t>
  </si>
  <si>
    <t xml:space="preserve"> = a + b</t>
  </si>
  <si>
    <t xml:space="preserve"> = C3 +C4</t>
  </si>
  <si>
    <t xml:space="preserve">This </t>
  </si>
  <si>
    <t>string.</t>
  </si>
  <si>
    <t>The woods are lovely, dark and deep, But I have promises to keep, And miles to go before I sleep, And miles to go before I sleep.</t>
  </si>
  <si>
    <t>Concatenation</t>
  </si>
  <si>
    <t>Splitting Strings</t>
  </si>
  <si>
    <t>Length of Strings</t>
  </si>
  <si>
    <t>Straightforward</t>
  </si>
  <si>
    <t xml:space="preserve">is a </t>
  </si>
  <si>
    <t>To Lower</t>
  </si>
  <si>
    <t>SharePoint</t>
  </si>
  <si>
    <t>US Dollar</t>
  </si>
  <si>
    <t>Chinese Yuan</t>
  </si>
  <si>
    <t>Israeli Shekel</t>
  </si>
  <si>
    <t>Saudi Riyal</t>
  </si>
  <si>
    <t>Text Join</t>
  </si>
  <si>
    <t>Substitute</t>
  </si>
  <si>
    <t xml:space="preserve"> = SUBSTITUTE(B35, "miles", "kilometres")</t>
  </si>
  <si>
    <t>word</t>
  </si>
  <si>
    <t>Word</t>
  </si>
  <si>
    <t>24</t>
  </si>
  <si>
    <t>Number</t>
  </si>
  <si>
    <t>Text</t>
  </si>
  <si>
    <t>Logical</t>
  </si>
  <si>
    <t>Error</t>
  </si>
  <si>
    <t>Array</t>
  </si>
  <si>
    <t xml:space="preserve"> =TYPE(B44)</t>
  </si>
  <si>
    <t>A string</t>
  </si>
  <si>
    <t>Val</t>
  </si>
  <si>
    <t>Type</t>
  </si>
  <si>
    <t>Equivalency</t>
  </si>
  <si>
    <t>Data Types</t>
  </si>
  <si>
    <t xml:space="preserve">Numbers to Text </t>
  </si>
  <si>
    <t>Number from text</t>
  </si>
  <si>
    <t>Text from Number</t>
  </si>
  <si>
    <t xml:space="preserve"> = LEN(B3)</t>
  </si>
  <si>
    <t xml:space="preserve"> = B7 &amp; B8 &amp; B9</t>
  </si>
  <si>
    <t xml:space="preserve"> = TEXTJOIN(", ", TRUE, B13:B16)</t>
  </si>
  <si>
    <t xml:space="preserve"> = LOWER(B22)</t>
  </si>
  <si>
    <t xml:space="preserve"> = FIND(",",  B25)</t>
  </si>
  <si>
    <t xml:space="preserve"> = LEFT(B25, 21)</t>
  </si>
  <si>
    <t xml:space="preserve"> = B40=C40</t>
  </si>
  <si>
    <t xml:space="preserve"> = EXACT(B41,C41)</t>
  </si>
  <si>
    <t xml:space="preserve"> =TYPE(B45)</t>
  </si>
  <si>
    <t xml:space="preserve"> =TYPE(B46)</t>
  </si>
  <si>
    <t xml:space="preserve"> =TYPE(B47)</t>
  </si>
  <si>
    <t xml:space="preserve"> =TYPE(B48)</t>
  </si>
  <si>
    <t xml:space="preserve"> =TEXT(B51,"0")</t>
  </si>
  <si>
    <t xml:space="preserve"> =TEXT(B52,"$#,##0.00")</t>
  </si>
  <si>
    <t xml:space="preserve"> = N(B53)</t>
  </si>
  <si>
    <t xml:space="preserve"> = 0.97</t>
  </si>
  <si>
    <t xml:space="preserve"> = A17 - B17</t>
  </si>
  <si>
    <t xml:space="preserve"> = D18 - D17</t>
  </si>
  <si>
    <t>Number Accuracy</t>
  </si>
  <si>
    <t>Exact</t>
  </si>
  <si>
    <t xml:space="preserve"> = D18=D19</t>
  </si>
  <si>
    <t>= TIME(A12, B12, C12)</t>
  </si>
  <si>
    <t>= NOW()</t>
  </si>
  <si>
    <t xml:space="preserve"> = DAYS(A14, B14)</t>
  </si>
  <si>
    <t>= time(10, 34, 11)</t>
  </si>
  <si>
    <t>= now()</t>
  </si>
  <si>
    <t>= days(2018-02-03, 2017-11-05)</t>
  </si>
  <si>
    <t>Some Data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</si>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</sst>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3C09]d/m/yyyy;@"/>
    <numFmt numFmtId="165" formatCode="0.0000000000000000"/>
    <numFmt numFmtId="166" formatCode="[$-10409]h:mm:ss\ AM/PM;@"/>
  </numFmts>
  <fonts count="1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color rgb="FF363636"/>
      <name val="Segoe UI"/>
      <family val="2"/>
    </font>
    <font>
      <sz val="11"/>
      <color rgb="FF393939"/>
      <name val="Segoe UI Semibold"/>
      <family val="2"/>
    </font>
    <font>
      <b/>
      <sz val="11"/>
      <color rgb="FF393939"/>
      <name val="Segoe UI"/>
      <family val="2"/>
    </font>
    <font>
      <sz val="11"/>
      <color rgb="FF2F2F2F"/>
      <name val="Segoe UI"/>
      <family val="2"/>
    </font>
    <font>
      <b/>
      <sz val="11"/>
      <color rgb="FF2F2F2F"/>
      <name val="Segoe UI"/>
      <family val="2"/>
    </font>
    <font>
      <sz val="11"/>
      <color rgb="FF363636"/>
      <name val="Segoe UI"/>
      <family val="2"/>
    </font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medium">
        <color rgb="FFCCCCCC"/>
      </top>
      <bottom/>
      <diagonal/>
    </border>
    <border>
      <left/>
      <right/>
      <top/>
      <bottom style="medium">
        <color rgb="FFCCCCCC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0" borderId="0" applyNumberFormat="0" applyFill="0" applyBorder="0" applyAlignment="0" applyProtection="0"/>
    <xf numFmtId="0" fontId="10" fillId="7" borderId="19" applyNumberFormat="0" applyFont="0" applyAlignment="0" applyProtection="0"/>
  </cellStyleXfs>
  <cellXfs count="50">
    <xf numFmtId="0" fontId="0" fillId="0" borderId="0" xfId="0"/>
    <xf numFmtId="0" fontId="1" fillId="2" borderId="1" xfId="1"/>
    <xf numFmtId="0" fontId="3" fillId="0" borderId="0" xfId="3"/>
    <xf numFmtId="0" fontId="2" fillId="3" borderId="2" xfId="2"/>
    <xf numFmtId="0" fontId="3" fillId="0" borderId="0" xfId="3" quotePrefix="1"/>
    <xf numFmtId="164" fontId="2" fillId="3" borderId="2" xfId="2" applyNumberFormat="1"/>
    <xf numFmtId="0" fontId="1" fillId="2" borderId="1" xfId="1" quotePrefix="1"/>
    <xf numFmtId="0" fontId="7" fillId="6" borderId="0" xfId="0" applyFont="1" applyFill="1" applyAlignment="1">
      <alignment vertical="center" wrapText="1"/>
    </xf>
    <xf numFmtId="0" fontId="4" fillId="6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7" fillId="4" borderId="0" xfId="0" applyFont="1" applyFill="1" applyAlignment="1">
      <alignment vertical="center" wrapText="1"/>
    </xf>
    <xf numFmtId="0" fontId="8" fillId="6" borderId="0" xfId="0" applyFont="1" applyFill="1" applyAlignment="1">
      <alignment vertical="center" wrapText="1"/>
    </xf>
    <xf numFmtId="0" fontId="6" fillId="5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top" wrapText="1"/>
    </xf>
    <xf numFmtId="0" fontId="0" fillId="4" borderId="4" xfId="0" applyFill="1" applyBorder="1"/>
    <xf numFmtId="0" fontId="7" fillId="4" borderId="4" xfId="0" quotePrefix="1" applyFont="1" applyFill="1" applyBorder="1" applyAlignment="1">
      <alignment vertical="center" wrapText="1"/>
    </xf>
    <xf numFmtId="3" fontId="7" fillId="6" borderId="0" xfId="0" applyNumberFormat="1" applyFont="1" applyFill="1" applyAlignment="1">
      <alignment vertical="center" wrapText="1"/>
    </xf>
    <xf numFmtId="3" fontId="7" fillId="4" borderId="0" xfId="0" applyNumberFormat="1" applyFont="1" applyFill="1" applyAlignment="1">
      <alignment vertical="center" wrapText="1"/>
    </xf>
    <xf numFmtId="3" fontId="9" fillId="4" borderId="4" xfId="0" applyNumberFormat="1" applyFont="1" applyFill="1" applyBorder="1" applyAlignment="1">
      <alignment vertical="top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2" borderId="0" xfId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1" fillId="0" borderId="0" xfId="3" quotePrefix="1" applyFont="1"/>
    <xf numFmtId="14" fontId="11" fillId="0" borderId="0" xfId="3" quotePrefix="1" applyNumberFormat="1" applyFont="1"/>
    <xf numFmtId="0" fontId="0" fillId="0" borderId="0" xfId="0" quotePrefix="1"/>
    <xf numFmtId="0" fontId="0" fillId="7" borderId="19" xfId="4" applyFont="1"/>
    <xf numFmtId="0" fontId="0" fillId="7" borderId="19" xfId="4" applyFont="1" applyAlignment="1">
      <alignment horizontal="center"/>
    </xf>
    <xf numFmtId="0" fontId="0" fillId="0" borderId="0" xfId="0" quotePrefix="1" applyFill="1" applyBorder="1"/>
    <xf numFmtId="0" fontId="12" fillId="0" borderId="0" xfId="0" applyFont="1"/>
    <xf numFmtId="0" fontId="13" fillId="7" borderId="19" xfId="4" applyFont="1" applyAlignment="1">
      <alignment horizontal="center"/>
    </xf>
    <xf numFmtId="0" fontId="13" fillId="7" borderId="19" xfId="4" applyFont="1"/>
    <xf numFmtId="165" fontId="0" fillId="0" borderId="0" xfId="0" applyNumberFormat="1" applyAlignment="1">
      <alignment horizontal="left"/>
    </xf>
    <xf numFmtId="0" fontId="11" fillId="0" borderId="0" xfId="3" quotePrefix="1" applyFont="1" applyFill="1" applyBorder="1"/>
    <xf numFmtId="18" fontId="11" fillId="0" borderId="0" xfId="3" quotePrefix="1" applyNumberFormat="1" applyFont="1"/>
    <xf numFmtId="166" fontId="2" fillId="3" borderId="2" xfId="2" applyNumberFormat="1"/>
    <xf numFmtId="14" fontId="1" fillId="2" borderId="1" xfId="1" applyNumberFormat="1"/>
    <xf numFmtId="0" fontId="2" fillId="3" borderId="2" xfId="2" applyNumberFormat="1"/>
  </cellXfs>
  <cellStyles count="5">
    <cellStyle name="Explanatory Text" xfId="3" builtinId="53"/>
    <cellStyle name="Input" xfId="1" builtinId="20"/>
    <cellStyle name="Normal" xfId="0" builtinId="0"/>
    <cellStyle name="Note" xfId="4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ArrayData!$A$1:$A$26</c:f>
              <c:numCache>
                <c:formatCode>General</c:formatCode>
                <c:ptCount val="2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</c:numCache>
            </c:numRef>
          </c:xVal>
          <c:yVal>
            <c:numRef>
              <c:f>ArrayData!$B$1:$B$26</c:f>
              <c:numCache>
                <c:formatCode>General</c:formatCode>
                <c:ptCount val="26"/>
                <c:pt idx="0">
                  <c:v>0</c:v>
                </c:pt>
                <c:pt idx="1">
                  <c:v>0.3090169943749474</c:v>
                </c:pt>
                <c:pt idx="2">
                  <c:v>0.58778525229247314</c:v>
                </c:pt>
                <c:pt idx="3">
                  <c:v>0.80901699437494745</c:v>
                </c:pt>
                <c:pt idx="4">
                  <c:v>0.95105651629515353</c:v>
                </c:pt>
                <c:pt idx="5">
                  <c:v>1</c:v>
                </c:pt>
                <c:pt idx="6">
                  <c:v>0.95105651629515353</c:v>
                </c:pt>
                <c:pt idx="7">
                  <c:v>0.80901699437494745</c:v>
                </c:pt>
                <c:pt idx="8">
                  <c:v>0.58778525229247325</c:v>
                </c:pt>
                <c:pt idx="9">
                  <c:v>0.30901699437494751</c:v>
                </c:pt>
                <c:pt idx="10">
                  <c:v>1.22514845490862E-16</c:v>
                </c:pt>
                <c:pt idx="11">
                  <c:v>-0.30901699437494773</c:v>
                </c:pt>
                <c:pt idx="12">
                  <c:v>-0.58778525229247336</c:v>
                </c:pt>
                <c:pt idx="13">
                  <c:v>-0.80901699437494734</c:v>
                </c:pt>
                <c:pt idx="14">
                  <c:v>-0.95105651629515353</c:v>
                </c:pt>
                <c:pt idx="15">
                  <c:v>-1</c:v>
                </c:pt>
                <c:pt idx="16">
                  <c:v>-0.95105651629515364</c:v>
                </c:pt>
                <c:pt idx="17">
                  <c:v>-0.80901699437494701</c:v>
                </c:pt>
                <c:pt idx="18">
                  <c:v>-0.58778525229247336</c:v>
                </c:pt>
                <c:pt idx="19">
                  <c:v>-0.30901699437494762</c:v>
                </c:pt>
                <c:pt idx="20">
                  <c:v>-2.45029690981724E-16</c:v>
                </c:pt>
                <c:pt idx="21">
                  <c:v>0.30901699437494717</c:v>
                </c:pt>
                <c:pt idx="22">
                  <c:v>0.58778525229247358</c:v>
                </c:pt>
                <c:pt idx="23">
                  <c:v>0.80901699437494778</c:v>
                </c:pt>
                <c:pt idx="24">
                  <c:v>0.95105651629515375</c:v>
                </c:pt>
                <c:pt idx="2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29-4FDA-9A7C-D0CB3726178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ArrayData!$A$1:$A$26</c:f>
              <c:numCache>
                <c:formatCode>General</c:formatCode>
                <c:ptCount val="2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</c:numCache>
            </c:numRef>
          </c:xVal>
          <c:yVal>
            <c:numRef>
              <c:f>ArrayData!$C$1:$C$26</c:f>
              <c:numCache>
                <c:formatCode>General</c:formatCode>
                <c:ptCount val="26"/>
                <c:pt idx="0">
                  <c:v>1</c:v>
                </c:pt>
                <c:pt idx="1">
                  <c:v>0.95105651629515353</c:v>
                </c:pt>
                <c:pt idx="2">
                  <c:v>0.80901699437494745</c:v>
                </c:pt>
                <c:pt idx="3">
                  <c:v>0.58778525229247303</c:v>
                </c:pt>
                <c:pt idx="4">
                  <c:v>0.30901699437494745</c:v>
                </c:pt>
                <c:pt idx="5">
                  <c:v>6.1257422745431001E-17</c:v>
                </c:pt>
                <c:pt idx="6">
                  <c:v>-0.30901699437494756</c:v>
                </c:pt>
                <c:pt idx="7">
                  <c:v>-0.58778525229247303</c:v>
                </c:pt>
                <c:pt idx="8">
                  <c:v>-0.80901699437494734</c:v>
                </c:pt>
                <c:pt idx="9">
                  <c:v>-0.95105651629515353</c:v>
                </c:pt>
                <c:pt idx="10">
                  <c:v>-1</c:v>
                </c:pt>
                <c:pt idx="11">
                  <c:v>-0.95105651629515353</c:v>
                </c:pt>
                <c:pt idx="12">
                  <c:v>-0.80901699437494723</c:v>
                </c:pt>
                <c:pt idx="13">
                  <c:v>-0.58778525229247325</c:v>
                </c:pt>
                <c:pt idx="14">
                  <c:v>-0.30901699437494756</c:v>
                </c:pt>
                <c:pt idx="15">
                  <c:v>-1.83772268236293E-16</c:v>
                </c:pt>
                <c:pt idx="16">
                  <c:v>0.30901699437494723</c:v>
                </c:pt>
                <c:pt idx="17">
                  <c:v>0.58778525229247369</c:v>
                </c:pt>
                <c:pt idx="18">
                  <c:v>0.80901699437494734</c:v>
                </c:pt>
                <c:pt idx="19">
                  <c:v>0.95105651629515353</c:v>
                </c:pt>
                <c:pt idx="20">
                  <c:v>1</c:v>
                </c:pt>
                <c:pt idx="21">
                  <c:v>0.95105651629515364</c:v>
                </c:pt>
                <c:pt idx="22">
                  <c:v>0.80901699437494701</c:v>
                </c:pt>
                <c:pt idx="23">
                  <c:v>0.58778525229247269</c:v>
                </c:pt>
                <c:pt idx="24">
                  <c:v>0.30901699437494684</c:v>
                </c:pt>
                <c:pt idx="25">
                  <c:v>3.06287113727155E-16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29-4FDA-9A7C-D0CB3726178F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ArrayData!$A$1:$A$26</c:f>
              <c:numCache>
                <c:formatCode>General</c:formatCode>
                <c:ptCount val="2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</c:numCache>
            </c:numRef>
          </c:xVal>
          <c:yVal>
            <c:numRef>
              <c:f>ArrayData!$D$1:$D$26</c:f>
              <c:numCache>
                <c:formatCode>General</c:formatCode>
                <c:ptCount val="26"/>
                <c:pt idx="0">
                  <c:v>0.6</c:v>
                </c:pt>
                <c:pt idx="1">
                  <c:v>0.60901699437494738</c:v>
                </c:pt>
                <c:pt idx="2">
                  <c:v>0.42052429754195775</c:v>
                </c:pt>
                <c:pt idx="3">
                  <c:v>0.1381966011250105</c:v>
                </c:pt>
                <c:pt idx="4">
                  <c:v>-0.10498759010690695</c:v>
                </c:pt>
                <c:pt idx="5">
                  <c:v>-0.19999999999999996</c:v>
                </c:pt>
                <c:pt idx="6">
                  <c:v>-0.10498759010690689</c:v>
                </c:pt>
                <c:pt idx="7">
                  <c:v>0.1381966011250105</c:v>
                </c:pt>
                <c:pt idx="8">
                  <c:v>0.42052429754195764</c:v>
                </c:pt>
                <c:pt idx="9">
                  <c:v>0.60901699437494738</c:v>
                </c:pt>
                <c:pt idx="10">
                  <c:v>0.6</c:v>
                </c:pt>
                <c:pt idx="11">
                  <c:v>0.36180339887498913</c:v>
                </c:pt>
                <c:pt idx="12">
                  <c:v>-4.9703904292021261E-2</c:v>
                </c:pt>
                <c:pt idx="13">
                  <c:v>-0.50901699437494718</c:v>
                </c:pt>
                <c:pt idx="14">
                  <c:v>-0.86583280314302979</c:v>
                </c:pt>
                <c:pt idx="15">
                  <c:v>-1</c:v>
                </c:pt>
                <c:pt idx="16">
                  <c:v>-0.86583280314303002</c:v>
                </c:pt>
                <c:pt idx="17">
                  <c:v>-0.50901699437494652</c:v>
                </c:pt>
                <c:pt idx="18">
                  <c:v>-4.9703904292021178E-2</c:v>
                </c:pt>
                <c:pt idx="19">
                  <c:v>0.36180339887498919</c:v>
                </c:pt>
                <c:pt idx="20">
                  <c:v>0.59999999999999987</c:v>
                </c:pt>
                <c:pt idx="21">
                  <c:v>0.6090169943749475</c:v>
                </c:pt>
                <c:pt idx="22">
                  <c:v>0.42052429754195719</c:v>
                </c:pt>
                <c:pt idx="23">
                  <c:v>0.13819660112501</c:v>
                </c:pt>
                <c:pt idx="24">
                  <c:v>-0.10498759010690734</c:v>
                </c:pt>
                <c:pt idx="25">
                  <c:v>-0.19999999999999996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C2-4FC7-A13D-910FD3735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4744344"/>
        <c:axId val="774745000"/>
      </c:scatterChart>
      <c:valAx>
        <c:axId val="774744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745000"/>
        <c:crosses val="autoZero"/>
        <c:crossBetween val="midCat"/>
      </c:valAx>
      <c:valAx>
        <c:axId val="774745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744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</xdr:colOff>
      <xdr:row>2</xdr:row>
      <xdr:rowOff>12700</xdr:rowOff>
    </xdr:from>
    <xdr:to>
      <xdr:col>10</xdr:col>
      <xdr:colOff>190500</xdr:colOff>
      <xdr:row>9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194AD55-2E15-45AB-8F5B-AAA439B57A42}"/>
            </a:ext>
          </a:extLst>
        </xdr:cNvPr>
        <xdr:cNvSpPr txBox="1"/>
      </xdr:nvSpPr>
      <xdr:spPr>
        <a:xfrm>
          <a:off x="2444750" y="381000"/>
          <a:ext cx="3841750" cy="1301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 that the formulas on this sheet</a:t>
          </a:r>
          <a:r>
            <a:rPr lang="en-US" sz="1100" baseline="0"/>
            <a:t> are generated using array formulas. This is good practice because it is:</a:t>
          </a:r>
        </a:p>
        <a:p>
          <a:r>
            <a:rPr lang="en-US" sz="1100" baseline="0"/>
            <a:t>a) faster - Excel can do all calculations at once.</a:t>
          </a:r>
        </a:p>
        <a:p>
          <a:r>
            <a:rPr lang="en-US" sz="1100" baseline="0"/>
            <a:t>b) safer - it is not possible to change one element by mistake</a:t>
          </a:r>
        </a:p>
        <a:p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 that even Excel does not round numbers off perfectly as seen on the left - '6.13E-17' instead of '0'.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4</xdr:col>
      <xdr:colOff>19050</xdr:colOff>
      <xdr:row>10</xdr:row>
      <xdr:rowOff>15875</xdr:rowOff>
    </xdr:from>
    <xdr:to>
      <xdr:col>11</xdr:col>
      <xdr:colOff>323850</xdr:colOff>
      <xdr:row>24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EED88C8-5EBF-45E2-A932-198F87B43C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="120" zoomScaleNormal="120" workbookViewId="0">
      <selection sqref="A1:XFD9"/>
    </sheetView>
  </sheetViews>
  <sheetFormatPr defaultRowHeight="14.5" x14ac:dyDescent="0.35"/>
  <cols>
    <col min="1" max="1" width="10.81640625" customWidth="1"/>
    <col min="2" max="2" width="10.08984375" bestFit="1" customWidth="1"/>
    <col min="4" max="4" width="17" customWidth="1"/>
    <col min="5" max="5" width="26.26953125" customWidth="1"/>
    <col min="6" max="6" width="29.26953125" customWidth="1"/>
    <col min="7" max="7" width="8.7265625" customWidth="1"/>
  </cols>
  <sheetData>
    <row r="1" spans="1:6" x14ac:dyDescent="0.35">
      <c r="A1" t="s">
        <v>3</v>
      </c>
      <c r="D1" t="s">
        <v>2</v>
      </c>
      <c r="E1" t="s">
        <v>0</v>
      </c>
    </row>
    <row r="2" spans="1:6" x14ac:dyDescent="0.35">
      <c r="A2" s="1">
        <v>3</v>
      </c>
      <c r="B2" s="1">
        <v>4</v>
      </c>
      <c r="C2" s="1"/>
      <c r="D2" s="3">
        <f>A2 + B2</f>
        <v>7</v>
      </c>
      <c r="E2" s="35" t="s">
        <v>48</v>
      </c>
      <c r="F2" s="4" t="s">
        <v>1</v>
      </c>
    </row>
    <row r="3" spans="1:6" x14ac:dyDescent="0.35">
      <c r="A3" s="1">
        <v>3</v>
      </c>
      <c r="B3" s="1">
        <v>5</v>
      </c>
      <c r="C3" s="1">
        <v>2</v>
      </c>
      <c r="D3" s="3">
        <f xml:space="preserve"> A3 + B3 * C3</f>
        <v>13</v>
      </c>
      <c r="E3" s="35" t="s">
        <v>42</v>
      </c>
      <c r="F3" s="4" t="s">
        <v>4</v>
      </c>
    </row>
    <row r="4" spans="1:6" x14ac:dyDescent="0.35">
      <c r="A4" s="1">
        <v>3</v>
      </c>
      <c r="B4" s="1">
        <v>5</v>
      </c>
      <c r="C4" s="1">
        <v>2</v>
      </c>
      <c r="D4" s="3">
        <f xml:space="preserve"> (A4 + B4) * C4</f>
        <v>16</v>
      </c>
      <c r="E4" s="35" t="s">
        <v>43</v>
      </c>
      <c r="F4" s="4" t="s">
        <v>5</v>
      </c>
    </row>
    <row r="5" spans="1:6" x14ac:dyDescent="0.35">
      <c r="A5" s="1">
        <v>4</v>
      </c>
      <c r="B5" s="1">
        <v>3</v>
      </c>
      <c r="C5" s="1"/>
      <c r="D5" s="3">
        <f xml:space="preserve"> A5 ^ B5</f>
        <v>64</v>
      </c>
      <c r="E5" s="35" t="s">
        <v>44</v>
      </c>
      <c r="F5" s="4" t="s">
        <v>15</v>
      </c>
    </row>
    <row r="6" spans="1:6" x14ac:dyDescent="0.35">
      <c r="A6" s="1">
        <v>8</v>
      </c>
      <c r="B6" s="1">
        <v>3</v>
      </c>
      <c r="C6" s="1"/>
      <c r="D6" s="3">
        <f xml:space="preserve"> 8 ^ (1/3)</f>
        <v>1.9999999999999998</v>
      </c>
      <c r="E6" s="35" t="s">
        <v>45</v>
      </c>
      <c r="F6" s="4" t="s">
        <v>16</v>
      </c>
    </row>
    <row r="7" spans="1:6" x14ac:dyDescent="0.35">
      <c r="A7" s="1">
        <v>60</v>
      </c>
      <c r="B7" s="1"/>
      <c r="C7" s="1"/>
      <c r="D7" s="3">
        <f>COS( A7 * PI() / 180 )</f>
        <v>0.50000000000000011</v>
      </c>
      <c r="E7" s="35" t="s">
        <v>49</v>
      </c>
      <c r="F7" s="4" t="s">
        <v>17</v>
      </c>
    </row>
    <row r="8" spans="1:6" x14ac:dyDescent="0.35">
      <c r="A8" s="1">
        <v>3</v>
      </c>
      <c r="B8" s="1">
        <v>0.25</v>
      </c>
      <c r="C8" s="1">
        <v>0.5</v>
      </c>
      <c r="D8" s="3">
        <f xml:space="preserve"> IF(A8 &gt; 2, B8, C8)</f>
        <v>0.25</v>
      </c>
      <c r="E8" s="35" t="s">
        <v>46</v>
      </c>
      <c r="F8" s="4" t="s">
        <v>6</v>
      </c>
    </row>
    <row r="9" spans="1:6" x14ac:dyDescent="0.35">
      <c r="A9" s="1"/>
      <c r="B9" s="1"/>
      <c r="C9" s="1"/>
      <c r="D9" s="5">
        <f ca="1">TODAY()</f>
        <v>43380</v>
      </c>
      <c r="E9" s="36" t="s">
        <v>50</v>
      </c>
      <c r="F9" s="2" t="s">
        <v>7</v>
      </c>
    </row>
    <row r="10" spans="1:6" x14ac:dyDescent="0.35">
      <c r="A10" s="1">
        <v>15</v>
      </c>
      <c r="B10" s="1"/>
      <c r="C10" s="1"/>
      <c r="D10" s="5">
        <f ca="1">TODAY() + A10</f>
        <v>43395</v>
      </c>
      <c r="E10" s="36" t="s">
        <v>51</v>
      </c>
      <c r="F10" s="2" t="s">
        <v>8</v>
      </c>
    </row>
    <row r="11" spans="1:6" x14ac:dyDescent="0.35">
      <c r="A11" s="1">
        <v>2</v>
      </c>
      <c r="B11" s="1"/>
      <c r="C11" s="1"/>
      <c r="D11" s="5">
        <f ca="1">EDATE(TODAY(),A11)</f>
        <v>43441</v>
      </c>
      <c r="E11" s="35" t="s">
        <v>52</v>
      </c>
      <c r="F11" s="2" t="s">
        <v>9</v>
      </c>
    </row>
    <row r="12" spans="1:6" x14ac:dyDescent="0.35">
      <c r="A12" s="1">
        <v>10</v>
      </c>
      <c r="B12" s="1">
        <v>34</v>
      </c>
      <c r="C12" s="1">
        <v>11</v>
      </c>
      <c r="D12" s="47">
        <f>TIME(A12,B12,C12)</f>
        <v>0.44040509259259258</v>
      </c>
      <c r="E12" s="46" t="s">
        <v>115</v>
      </c>
      <c r="F12" s="4" t="s">
        <v>118</v>
      </c>
    </row>
    <row r="13" spans="1:6" x14ac:dyDescent="0.35">
      <c r="A13" s="1"/>
      <c r="B13" s="1"/>
      <c r="C13" s="1"/>
      <c r="D13" s="47">
        <f ca="1">NOW()</f>
        <v>43380.07131284722</v>
      </c>
      <c r="E13" s="35" t="s">
        <v>116</v>
      </c>
      <c r="F13" s="4" t="s">
        <v>119</v>
      </c>
    </row>
    <row r="14" spans="1:6" x14ac:dyDescent="0.35">
      <c r="A14" s="48">
        <v>43134</v>
      </c>
      <c r="B14" s="48">
        <v>43044</v>
      </c>
      <c r="C14" s="1"/>
      <c r="D14" s="49">
        <f>_xlfn.DAYS(A14,B14)</f>
        <v>90</v>
      </c>
      <c r="E14" s="35" t="s">
        <v>117</v>
      </c>
      <c r="F14" s="4" t="s">
        <v>120</v>
      </c>
    </row>
    <row r="15" spans="1:6" x14ac:dyDescent="0.35">
      <c r="A15" s="1">
        <v>3.15</v>
      </c>
      <c r="B15" s="1">
        <v>5.0199999999999996</v>
      </c>
      <c r="C15" s="1">
        <v>2.1</v>
      </c>
      <c r="D15" s="3" t="str">
        <f>A15 &amp; "," &amp; B15 &amp; "," &amp; C15</f>
        <v>3.15,5.02,2.1</v>
      </c>
      <c r="E15" s="35" t="s">
        <v>53</v>
      </c>
      <c r="F15" s="4" t="s">
        <v>14</v>
      </c>
    </row>
    <row r="16" spans="1:6" x14ac:dyDescent="0.35">
      <c r="A16" s="6" t="s">
        <v>11</v>
      </c>
      <c r="B16" s="6" t="s">
        <v>10</v>
      </c>
      <c r="C16" s="6" t="s">
        <v>12</v>
      </c>
      <c r="D16" s="3">
        <f xml:space="preserve"> A16 + B16 * C16</f>
        <v>13.692</v>
      </c>
      <c r="E16" s="35" t="s">
        <v>47</v>
      </c>
      <c r="F16" s="4" t="s">
        <v>13</v>
      </c>
    </row>
    <row r="17" spans="1:6" x14ac:dyDescent="0.35">
      <c r="A17" s="6" t="b">
        <v>1</v>
      </c>
      <c r="B17" s="6" t="b">
        <v>0</v>
      </c>
      <c r="C17" s="6"/>
      <c r="D17" s="3" t="b">
        <f>OR(A17,B17)</f>
        <v>1</v>
      </c>
      <c r="E17" s="35" t="s">
        <v>54</v>
      </c>
      <c r="F17" s="4" t="s">
        <v>55</v>
      </c>
    </row>
    <row r="20" spans="1:6" x14ac:dyDescent="0.35">
      <c r="A20" t="s">
        <v>112</v>
      </c>
      <c r="F20" s="2" t="s">
        <v>113</v>
      </c>
    </row>
    <row r="21" spans="1:6" x14ac:dyDescent="0.35">
      <c r="A21" s="1">
        <v>22.26</v>
      </c>
      <c r="B21" s="1">
        <v>21.29</v>
      </c>
      <c r="D21" s="3">
        <f>A21-B21</f>
        <v>0.97000000000000242</v>
      </c>
      <c r="E21" s="45" t="s">
        <v>110</v>
      </c>
      <c r="F21" s="44">
        <f>A21-B21</f>
        <v>0.97000000000000242</v>
      </c>
    </row>
    <row r="22" spans="1:6" x14ac:dyDescent="0.35">
      <c r="D22" s="1">
        <f>0.97</f>
        <v>0.97</v>
      </c>
      <c r="E22" s="45" t="s">
        <v>109</v>
      </c>
    </row>
    <row r="23" spans="1:6" x14ac:dyDescent="0.35">
      <c r="D23" s="3">
        <f>D22-D21</f>
        <v>-2.4424906541753444E-15</v>
      </c>
      <c r="E23" s="45" t="s">
        <v>111</v>
      </c>
    </row>
    <row r="24" spans="1:6" x14ac:dyDescent="0.35">
      <c r="D24" s="3" t="b">
        <f>D21=D22</f>
        <v>0</v>
      </c>
      <c r="E24" s="45" t="s">
        <v>114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workbookViewId="0">
      <selection activeCell="E6" sqref="E6"/>
    </sheetView>
  </sheetViews>
  <sheetFormatPr defaultRowHeight="14.5" x14ac:dyDescent="0.35"/>
  <sheetData>
    <row r="3" spans="2:4" x14ac:dyDescent="0.35">
      <c r="B3" t="s">
        <v>56</v>
      </c>
      <c r="C3">
        <v>3</v>
      </c>
    </row>
    <row r="4" spans="2:4" x14ac:dyDescent="0.35">
      <c r="B4" t="s">
        <v>57</v>
      </c>
      <c r="C4">
        <v>4</v>
      </c>
    </row>
    <row r="5" spans="2:4" x14ac:dyDescent="0.35">
      <c r="C5">
        <f xml:space="preserve"> a + b</f>
        <v>7</v>
      </c>
      <c r="D5" s="37" t="s">
        <v>58</v>
      </c>
    </row>
    <row r="6" spans="2:4" x14ac:dyDescent="0.35">
      <c r="C6">
        <f xml:space="preserve"> C3 +C4</f>
        <v>7</v>
      </c>
      <c r="D6" s="3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3"/>
  <sheetViews>
    <sheetView workbookViewId="0">
      <selection activeCell="H53" sqref="H53"/>
    </sheetView>
  </sheetViews>
  <sheetFormatPr defaultRowHeight="14.5" x14ac:dyDescent="0.35"/>
  <cols>
    <col min="2" max="2" width="10.453125" customWidth="1"/>
    <col min="3" max="3" width="8.90625" customWidth="1"/>
  </cols>
  <sheetData>
    <row r="2" spans="1:4" x14ac:dyDescent="0.35">
      <c r="A2" t="s">
        <v>65</v>
      </c>
      <c r="D2" s="37"/>
    </row>
    <row r="3" spans="1:4" x14ac:dyDescent="0.35">
      <c r="B3" s="1" t="s">
        <v>66</v>
      </c>
      <c r="C3" s="1"/>
      <c r="D3" s="37"/>
    </row>
    <row r="4" spans="1:4" x14ac:dyDescent="0.35">
      <c r="B4" s="3">
        <f>LEN(B3)</f>
        <v>15</v>
      </c>
      <c r="D4" s="37" t="s">
        <v>94</v>
      </c>
    </row>
    <row r="5" spans="1:4" x14ac:dyDescent="0.35">
      <c r="D5" s="37"/>
    </row>
    <row r="6" spans="1:4" x14ac:dyDescent="0.35">
      <c r="A6" t="s">
        <v>63</v>
      </c>
    </row>
    <row r="7" spans="1:4" x14ac:dyDescent="0.35">
      <c r="B7" s="1" t="s">
        <v>60</v>
      </c>
    </row>
    <row r="8" spans="1:4" x14ac:dyDescent="0.35">
      <c r="B8" s="1" t="s">
        <v>67</v>
      </c>
    </row>
    <row r="9" spans="1:4" x14ac:dyDescent="0.35">
      <c r="B9" s="1" t="s">
        <v>61</v>
      </c>
    </row>
    <row r="10" spans="1:4" x14ac:dyDescent="0.35">
      <c r="B10" s="3" t="str">
        <f>B7&amp;B8&amp;B9</f>
        <v>This is a string.</v>
      </c>
      <c r="C10" s="3"/>
      <c r="D10" s="37" t="s">
        <v>95</v>
      </c>
    </row>
    <row r="12" spans="1:4" x14ac:dyDescent="0.35">
      <c r="A12" t="s">
        <v>74</v>
      </c>
      <c r="D12" s="37"/>
    </row>
    <row r="13" spans="1:4" x14ac:dyDescent="0.35">
      <c r="B13" s="1" t="s">
        <v>70</v>
      </c>
    </row>
    <row r="14" spans="1:4" x14ac:dyDescent="0.35">
      <c r="B14" s="1" t="s">
        <v>71</v>
      </c>
    </row>
    <row r="15" spans="1:4" x14ac:dyDescent="0.35">
      <c r="B15" s="1" t="s">
        <v>72</v>
      </c>
    </row>
    <row r="16" spans="1:4" x14ac:dyDescent="0.35">
      <c r="B16" s="1" t="s">
        <v>73</v>
      </c>
    </row>
    <row r="17" spans="1:13" x14ac:dyDescent="0.35">
      <c r="B17" s="3" t="str">
        <f>_xlfn.TEXTJOIN(", ", TRUE, B13:B16)</f>
        <v>US Dollar, Chinese Yuan, Israeli Shekel, Saudi Riyal</v>
      </c>
      <c r="C17" s="3"/>
      <c r="D17" s="3"/>
      <c r="E17" s="3"/>
      <c r="F17" s="3"/>
    </row>
    <row r="18" spans="1:13" x14ac:dyDescent="0.35">
      <c r="D18" s="37" t="s">
        <v>96</v>
      </c>
    </row>
    <row r="20" spans="1:13" x14ac:dyDescent="0.35">
      <c r="A20" t="s">
        <v>68</v>
      </c>
    </row>
    <row r="21" spans="1:13" x14ac:dyDescent="0.35">
      <c r="B21" s="1" t="s">
        <v>69</v>
      </c>
    </row>
    <row r="22" spans="1:13" x14ac:dyDescent="0.35">
      <c r="B22" s="3" t="str">
        <f>LOWER(B21)</f>
        <v>sharepoint</v>
      </c>
      <c r="D22" s="37" t="s">
        <v>97</v>
      </c>
    </row>
    <row r="24" spans="1:13" x14ac:dyDescent="0.35">
      <c r="A24" t="s">
        <v>64</v>
      </c>
    </row>
    <row r="25" spans="1:13" x14ac:dyDescent="0.35">
      <c r="B25" s="1" t="s">
        <v>62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5">
      <c r="B26" s="3">
        <f>FIND(",", B25)</f>
        <v>21</v>
      </c>
      <c r="D26" s="37" t="s">
        <v>98</v>
      </c>
    </row>
    <row r="27" spans="1:13" x14ac:dyDescent="0.35">
      <c r="B27" s="3" t="str">
        <f xml:space="preserve"> LEFT(B25, B26)</f>
        <v>The woods are lovely,</v>
      </c>
      <c r="C27" s="3"/>
      <c r="D27" s="37" t="s">
        <v>99</v>
      </c>
    </row>
    <row r="28" spans="1:13" x14ac:dyDescent="0.35">
      <c r="B28">
        <v>1</v>
      </c>
      <c r="C28">
        <f xml:space="preserve"> FIND(",", $B$25)</f>
        <v>21</v>
      </c>
      <c r="D28" s="3" t="str">
        <f>MID($B$25, B28, IFERROR(C28,999)-C26)</f>
        <v>The woods are lovely,</v>
      </c>
      <c r="E28" s="3"/>
      <c r="F28" s="3"/>
    </row>
    <row r="29" spans="1:13" x14ac:dyDescent="0.35">
      <c r="B29">
        <f>C28+2</f>
        <v>23</v>
      </c>
      <c r="C29">
        <f xml:space="preserve"> FIND(",", $B$25,C28+1)</f>
        <v>36</v>
      </c>
      <c r="D29" s="3" t="str">
        <f t="shared" ref="D29:D31" si="0">MID($B$25, B29, IFERROR(C29,999)-C28)</f>
        <v xml:space="preserve">dark and deep, </v>
      </c>
      <c r="E29" s="3"/>
      <c r="F29" s="3"/>
    </row>
    <row r="30" spans="1:13" x14ac:dyDescent="0.35">
      <c r="B30">
        <f>C29+2</f>
        <v>38</v>
      </c>
      <c r="C30">
        <f xml:space="preserve"> FIND(",", $B$25,C29+1)</f>
        <v>65</v>
      </c>
      <c r="D30" s="3" t="str">
        <f t="shared" si="0"/>
        <v xml:space="preserve">But I have promises to keep, </v>
      </c>
      <c r="E30" s="3"/>
      <c r="F30" s="3"/>
    </row>
    <row r="31" spans="1:13" x14ac:dyDescent="0.35">
      <c r="B31">
        <f>C30+2</f>
        <v>67</v>
      </c>
      <c r="C31">
        <f xml:space="preserve"> FIND(",", $B$25,C30+1)</f>
        <v>97</v>
      </c>
      <c r="D31" s="3" t="str">
        <f t="shared" si="0"/>
        <v xml:space="preserve">And miles to go before I sleep, </v>
      </c>
      <c r="E31" s="3"/>
      <c r="F31" s="3"/>
    </row>
    <row r="32" spans="1:13" x14ac:dyDescent="0.35">
      <c r="B32">
        <f>C31+2</f>
        <v>99</v>
      </c>
      <c r="C32" t="e">
        <f xml:space="preserve"> FIND(",", $B$25,C31+1)</f>
        <v>#VALUE!</v>
      </c>
      <c r="D32" s="3" t="str">
        <f>MID($B$25, B32, IFERROR(C32,999)-C31)</f>
        <v>And miles to go before I sleep.</v>
      </c>
      <c r="E32" s="3"/>
      <c r="F32" s="3"/>
    </row>
    <row r="34" spans="1:13" x14ac:dyDescent="0.35">
      <c r="A34" t="s">
        <v>75</v>
      </c>
    </row>
    <row r="35" spans="1:13" x14ac:dyDescent="0.35">
      <c r="B35" s="1" t="str">
        <f>B25</f>
        <v>The woods are lovely, dark and deep, But I have promises to keep, And miles to go before I sleep, And miles to go before I sleep.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5">
      <c r="B36" s="3" t="str">
        <f>SUBSTITUTE(B35, "miles", "kilometres")</f>
        <v>The woods are lovely, dark and deep, But I have promises to keep, And kilometres to go before I sleep, And kilometres to go before I sleep.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35">
      <c r="D37" s="37" t="s">
        <v>76</v>
      </c>
    </row>
    <row r="39" spans="1:13" x14ac:dyDescent="0.35">
      <c r="A39" t="s">
        <v>89</v>
      </c>
    </row>
    <row r="40" spans="1:13" x14ac:dyDescent="0.35">
      <c r="B40" s="1" t="s">
        <v>77</v>
      </c>
      <c r="C40" s="1" t="s">
        <v>78</v>
      </c>
      <c r="D40" s="3" t="b">
        <f xml:space="preserve"> B40 = C40</f>
        <v>1</v>
      </c>
      <c r="E40" s="37" t="s">
        <v>100</v>
      </c>
    </row>
    <row r="41" spans="1:13" x14ac:dyDescent="0.35">
      <c r="B41" s="1" t="s">
        <v>77</v>
      </c>
      <c r="C41" s="1" t="s">
        <v>78</v>
      </c>
      <c r="D41" s="3" t="b">
        <f xml:space="preserve"> EXACT(B41, C41)</f>
        <v>0</v>
      </c>
      <c r="E41" s="37" t="s">
        <v>101</v>
      </c>
    </row>
    <row r="43" spans="1:13" x14ac:dyDescent="0.35">
      <c r="A43" t="s">
        <v>90</v>
      </c>
      <c r="I43" s="42" t="s">
        <v>87</v>
      </c>
      <c r="J43" s="43" t="s">
        <v>88</v>
      </c>
    </row>
    <row r="44" spans="1:13" x14ac:dyDescent="0.35">
      <c r="B44" s="1">
        <v>24</v>
      </c>
      <c r="C44" s="3">
        <f>TYPE(B44)</f>
        <v>1</v>
      </c>
      <c r="D44" s="37" t="s">
        <v>85</v>
      </c>
      <c r="F44" t="str">
        <f>VLOOKUP(C44,$I$44:$J$48,2)</f>
        <v>Number</v>
      </c>
      <c r="I44" s="39">
        <v>1</v>
      </c>
      <c r="J44" s="38" t="s">
        <v>80</v>
      </c>
    </row>
    <row r="45" spans="1:13" x14ac:dyDescent="0.35">
      <c r="B45" s="6" t="s">
        <v>79</v>
      </c>
      <c r="C45" s="3">
        <f>TYPE(B45)</f>
        <v>2</v>
      </c>
      <c r="D45" s="37" t="s">
        <v>102</v>
      </c>
      <c r="F45" t="str">
        <f>VLOOKUP(C45,$I$44:$J$48,2)</f>
        <v>Text</v>
      </c>
      <c r="I45" s="39">
        <v>2</v>
      </c>
      <c r="J45" s="38" t="s">
        <v>81</v>
      </c>
    </row>
    <row r="46" spans="1:13" x14ac:dyDescent="0.35">
      <c r="B46" s="1" t="s">
        <v>86</v>
      </c>
      <c r="C46" s="3">
        <f>TYPE(B46)</f>
        <v>2</v>
      </c>
      <c r="D46" s="37" t="s">
        <v>103</v>
      </c>
      <c r="F46" t="str">
        <f>VLOOKUP(C46,$I$44:$J$48,2)</f>
        <v>Text</v>
      </c>
      <c r="I46" s="39">
        <v>4</v>
      </c>
      <c r="J46" s="38" t="s">
        <v>82</v>
      </c>
    </row>
    <row r="47" spans="1:13" x14ac:dyDescent="0.35">
      <c r="B47" s="1" t="b">
        <v>1</v>
      </c>
      <c r="C47" s="3">
        <f>TYPE(B47)</f>
        <v>4</v>
      </c>
      <c r="D47" s="37" t="s">
        <v>104</v>
      </c>
      <c r="F47" t="str">
        <f>VLOOKUP(C47,$I$44:$J$48,2)</f>
        <v>Logical</v>
      </c>
      <c r="I47" s="39">
        <v>16</v>
      </c>
      <c r="J47" s="38" t="s">
        <v>83</v>
      </c>
    </row>
    <row r="48" spans="1:13" x14ac:dyDescent="0.35">
      <c r="B48" s="1" t="e">
        <f>4/0</f>
        <v>#DIV/0!</v>
      </c>
      <c r="C48" s="3">
        <f>TYPE(B48)</f>
        <v>16</v>
      </c>
      <c r="D48" s="37" t="s">
        <v>105</v>
      </c>
      <c r="F48" t="str">
        <f>VLOOKUP(C48,$I$44:$J$48,2)</f>
        <v>Error</v>
      </c>
      <c r="I48" s="39">
        <v>64</v>
      </c>
      <c r="J48" s="38" t="s">
        <v>84</v>
      </c>
    </row>
    <row r="50" spans="1:6" x14ac:dyDescent="0.35">
      <c r="A50" t="s">
        <v>91</v>
      </c>
    </row>
    <row r="51" spans="1:6" x14ac:dyDescent="0.35">
      <c r="B51" s="1">
        <v>24</v>
      </c>
      <c r="C51" s="3" t="str">
        <f>TEXT(B51,"0")</f>
        <v>24</v>
      </c>
      <c r="D51" s="37" t="s">
        <v>106</v>
      </c>
      <c r="F51" s="41" t="s">
        <v>93</v>
      </c>
    </row>
    <row r="52" spans="1:6" x14ac:dyDescent="0.35">
      <c r="B52" s="1">
        <v>24</v>
      </c>
      <c r="C52" s="3" t="str">
        <f>TEXT(B51,"$#,##0.00")</f>
        <v>$24.00</v>
      </c>
      <c r="D52" s="37" t="s">
        <v>107</v>
      </c>
    </row>
    <row r="53" spans="1:6" x14ac:dyDescent="0.35">
      <c r="B53" s="6" t="s">
        <v>79</v>
      </c>
      <c r="C53" s="3">
        <f>N(B52)</f>
        <v>24</v>
      </c>
      <c r="D53" s="40" t="s">
        <v>108</v>
      </c>
      <c r="F53" s="41" t="s">
        <v>92</v>
      </c>
    </row>
  </sheetData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5" sqref="E15"/>
    </sheetView>
  </sheetViews>
  <sheetFormatPr defaultRowHeight="14.5" x14ac:dyDescent="0.35"/>
  <cols>
    <col min="1" max="4" width="11.1796875" customWidth="1"/>
    <col min="5" max="6" width="27.08984375" customWidth="1"/>
  </cols>
  <sheetData>
    <row r="1" spans="1:6" x14ac:dyDescent="0.35">
      <c r="A1" t="s">
        <v>3</v>
      </c>
      <c r="D1" t="s">
        <v>2</v>
      </c>
      <c r="E1" t="s">
        <v>0</v>
      </c>
    </row>
    <row r="2" spans="1:6" x14ac:dyDescent="0.35">
      <c r="A2" s="1"/>
      <c r="B2" s="1"/>
      <c r="C2" s="1"/>
      <c r="D2" s="5">
        <f ca="1">TODAY()</f>
        <v>43380</v>
      </c>
      <c r="E2" s="36" t="s">
        <v>50</v>
      </c>
      <c r="F2" s="2" t="s">
        <v>7</v>
      </c>
    </row>
    <row r="3" spans="1:6" x14ac:dyDescent="0.35">
      <c r="A3" s="1">
        <v>15</v>
      </c>
      <c r="B3" s="1"/>
      <c r="C3" s="1"/>
      <c r="D3" s="5">
        <f ca="1">TODAY() + A3</f>
        <v>43395</v>
      </c>
      <c r="E3" s="36" t="s">
        <v>51</v>
      </c>
      <c r="F3" s="2" t="s">
        <v>8</v>
      </c>
    </row>
    <row r="4" spans="1:6" x14ac:dyDescent="0.35">
      <c r="A4" s="1">
        <v>2</v>
      </c>
      <c r="B4" s="1"/>
      <c r="C4" s="1"/>
      <c r="D4" s="5">
        <f ca="1">EDATE(TODAY(),A4)</f>
        <v>43441</v>
      </c>
      <c r="E4" s="35" t="s">
        <v>52</v>
      </c>
      <c r="F4" s="2" t="s">
        <v>9</v>
      </c>
    </row>
    <row r="5" spans="1:6" x14ac:dyDescent="0.35">
      <c r="A5" s="1">
        <v>10</v>
      </c>
      <c r="B5" s="1">
        <v>34</v>
      </c>
      <c r="C5" s="1">
        <v>11</v>
      </c>
      <c r="D5" s="47">
        <f>TIME(A5,B5,C5)</f>
        <v>0.44040509259259258</v>
      </c>
      <c r="E5" s="46" t="s">
        <v>115</v>
      </c>
      <c r="F5" s="4" t="s">
        <v>118</v>
      </c>
    </row>
    <row r="6" spans="1:6" x14ac:dyDescent="0.35">
      <c r="A6" s="1"/>
      <c r="B6" s="1"/>
      <c r="C6" s="1"/>
      <c r="D6" s="47">
        <f ca="1">NOW()</f>
        <v>43380.07131284722</v>
      </c>
      <c r="E6" s="35" t="s">
        <v>116</v>
      </c>
      <c r="F6" s="4" t="s">
        <v>119</v>
      </c>
    </row>
    <row r="7" spans="1:6" x14ac:dyDescent="0.35">
      <c r="A7" s="48">
        <v>43134</v>
      </c>
      <c r="B7" s="48">
        <v>43044</v>
      </c>
      <c r="C7" s="1"/>
      <c r="D7" s="49">
        <f>_xlfn.DAYS(A7,B7)</f>
        <v>90</v>
      </c>
      <c r="E7" s="35" t="s">
        <v>117</v>
      </c>
      <c r="F7" s="4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topLeftCell="A3" workbookViewId="0">
      <selection activeCell="B4" sqref="B4:E4"/>
    </sheetView>
  </sheetViews>
  <sheetFormatPr defaultRowHeight="14.5" x14ac:dyDescent="0.35"/>
  <cols>
    <col min="1" max="1" width="9.7265625" customWidth="1"/>
    <col min="2" max="5" width="9.54296875" customWidth="1"/>
    <col min="7" max="7" width="30.54296875" customWidth="1"/>
    <col min="8" max="8" width="9.90625" customWidth="1"/>
    <col min="9" max="9" width="14.7265625" customWidth="1"/>
    <col min="10" max="10" width="11.6328125" customWidth="1"/>
    <col min="11" max="11" width="11.453125" customWidth="1"/>
    <col min="12" max="12" width="9.36328125" bestFit="1" customWidth="1"/>
  </cols>
  <sheetData>
    <row r="2" spans="1:12" ht="15" thickBot="1" x14ac:dyDescent="0.4"/>
    <row r="3" spans="1:12" ht="16.5" x14ac:dyDescent="0.35">
      <c r="A3" t="s">
        <v>41</v>
      </c>
      <c r="G3" s="12" t="s">
        <v>27</v>
      </c>
      <c r="H3" s="12" t="s">
        <v>28</v>
      </c>
      <c r="I3" s="12" t="s">
        <v>29</v>
      </c>
      <c r="J3" s="12" t="s">
        <v>30</v>
      </c>
      <c r="K3" s="12" t="s">
        <v>31</v>
      </c>
    </row>
    <row r="4" spans="1:12" ht="16.5" x14ac:dyDescent="0.35">
      <c r="B4" s="29">
        <f t="array" ref="B4:E4">{1,2,3,4}</f>
        <v>1</v>
      </c>
      <c r="C4" s="30">
        <v>2</v>
      </c>
      <c r="D4" s="30">
        <v>3</v>
      </c>
      <c r="E4" s="31">
        <v>4</v>
      </c>
      <c r="G4" s="7" t="s">
        <v>18</v>
      </c>
      <c r="H4" s="7" t="s">
        <v>19</v>
      </c>
      <c r="I4" s="7">
        <v>5</v>
      </c>
      <c r="J4" s="16">
        <v>33000</v>
      </c>
      <c r="K4" s="16">
        <f t="array" ref="K4:K13">I4:I13*J4:J13</f>
        <v>165000</v>
      </c>
    </row>
    <row r="5" spans="1:12" ht="16.5" x14ac:dyDescent="0.35">
      <c r="A5" s="32">
        <f t="array" ref="A5:A8">{2;3;4;5}</f>
        <v>2</v>
      </c>
      <c r="B5" s="19">
        <f t="array" ref="B5:E8">B4:E4*A5:A8</f>
        <v>2</v>
      </c>
      <c r="C5" s="20">
        <v>4</v>
      </c>
      <c r="D5" s="20">
        <v>6</v>
      </c>
      <c r="E5" s="21">
        <v>8</v>
      </c>
      <c r="G5" s="9"/>
      <c r="H5" s="10" t="s">
        <v>20</v>
      </c>
      <c r="I5" s="10">
        <v>4</v>
      </c>
      <c r="J5" s="17">
        <v>37000</v>
      </c>
      <c r="K5" s="17">
        <v>148000</v>
      </c>
    </row>
    <row r="6" spans="1:12" ht="16.5" x14ac:dyDescent="0.35">
      <c r="A6" s="33">
        <v>3</v>
      </c>
      <c r="B6" s="22">
        <v>3</v>
      </c>
      <c r="C6" s="23">
        <v>6</v>
      </c>
      <c r="D6" s="23">
        <v>9</v>
      </c>
      <c r="E6" s="24">
        <v>12</v>
      </c>
      <c r="G6" s="7" t="s">
        <v>21</v>
      </c>
      <c r="H6" s="7" t="s">
        <v>19</v>
      </c>
      <c r="I6" s="7">
        <v>6</v>
      </c>
      <c r="J6" s="16">
        <v>24000</v>
      </c>
      <c r="K6" s="16">
        <v>144000</v>
      </c>
    </row>
    <row r="7" spans="1:12" ht="16.5" x14ac:dyDescent="0.35">
      <c r="A7" s="33">
        <v>4</v>
      </c>
      <c r="B7" s="22">
        <v>4</v>
      </c>
      <c r="C7" s="23">
        <v>8</v>
      </c>
      <c r="D7" s="23">
        <v>12</v>
      </c>
      <c r="E7" s="24">
        <v>16</v>
      </c>
      <c r="G7" s="9"/>
      <c r="H7" s="10" t="s">
        <v>20</v>
      </c>
      <c r="I7" s="10">
        <v>8</v>
      </c>
      <c r="J7" s="17">
        <v>21000</v>
      </c>
      <c r="K7" s="17">
        <v>168000</v>
      </c>
    </row>
    <row r="8" spans="1:12" ht="16.5" x14ac:dyDescent="0.35">
      <c r="A8" s="34">
        <v>5</v>
      </c>
      <c r="B8" s="25">
        <v>5</v>
      </c>
      <c r="C8" s="26">
        <v>10</v>
      </c>
      <c r="D8" s="26">
        <v>15</v>
      </c>
      <c r="E8" s="27">
        <v>20</v>
      </c>
      <c r="G8" s="7" t="s">
        <v>22</v>
      </c>
      <c r="H8" s="7" t="s">
        <v>19</v>
      </c>
      <c r="I8" s="7">
        <v>3</v>
      </c>
      <c r="J8" s="16">
        <v>29000</v>
      </c>
      <c r="K8" s="16">
        <v>87000</v>
      </c>
    </row>
    <row r="9" spans="1:12" ht="16.5" x14ac:dyDescent="0.35">
      <c r="D9" t="s">
        <v>36</v>
      </c>
      <c r="G9" s="9"/>
      <c r="H9" s="10" t="s">
        <v>20</v>
      </c>
      <c r="I9" s="10">
        <v>1</v>
      </c>
      <c r="J9" s="17">
        <v>31000</v>
      </c>
      <c r="K9" s="17">
        <v>31000</v>
      </c>
    </row>
    <row r="10" spans="1:12" ht="16.5" x14ac:dyDescent="0.35">
      <c r="G10" s="7" t="s">
        <v>23</v>
      </c>
      <c r="H10" s="7" t="s">
        <v>19</v>
      </c>
      <c r="I10" s="7">
        <v>9</v>
      </c>
      <c r="J10" s="16">
        <v>24000</v>
      </c>
      <c r="K10" s="16">
        <v>216000</v>
      </c>
    </row>
    <row r="11" spans="1:12" ht="16.5" x14ac:dyDescent="0.35">
      <c r="G11" s="9"/>
      <c r="H11" s="10" t="s">
        <v>20</v>
      </c>
      <c r="I11" s="10">
        <v>5</v>
      </c>
      <c r="J11" s="17">
        <v>37000</v>
      </c>
      <c r="K11" s="17">
        <v>185000</v>
      </c>
    </row>
    <row r="12" spans="1:12" ht="16.5" x14ac:dyDescent="0.35">
      <c r="G12" s="7" t="s">
        <v>24</v>
      </c>
      <c r="H12" s="7" t="s">
        <v>19</v>
      </c>
      <c r="I12" s="7">
        <v>6</v>
      </c>
      <c r="J12" s="16">
        <v>33000</v>
      </c>
      <c r="K12" s="16">
        <v>198000</v>
      </c>
    </row>
    <row r="13" spans="1:12" ht="16.5" x14ac:dyDescent="0.35">
      <c r="G13" s="9"/>
      <c r="H13" s="10" t="s">
        <v>20</v>
      </c>
      <c r="I13" s="10">
        <v>8</v>
      </c>
      <c r="J13" s="17">
        <v>31000</v>
      </c>
      <c r="K13" s="17">
        <v>248000</v>
      </c>
    </row>
    <row r="14" spans="1:12" ht="33" x14ac:dyDescent="0.35">
      <c r="G14" s="11" t="s">
        <v>25</v>
      </c>
      <c r="H14" s="8"/>
      <c r="I14" s="8"/>
      <c r="J14" s="11" t="s">
        <v>26</v>
      </c>
      <c r="K14" s="16">
        <f>SUM(K4:K13)</f>
        <v>1590000</v>
      </c>
    </row>
    <row r="15" spans="1:12" ht="17" thickBot="1" x14ac:dyDescent="0.4">
      <c r="G15" s="15" t="s">
        <v>32</v>
      </c>
      <c r="H15" s="13"/>
      <c r="I15" s="18"/>
      <c r="J15" s="18">
        <f t="array" ref="J15">SUM(I4:I13*J4:J13)</f>
        <v>1590000</v>
      </c>
      <c r="K15" s="14"/>
      <c r="L15" t="s">
        <v>34</v>
      </c>
    </row>
    <row r="16" spans="1:12" ht="17" thickBot="1" x14ac:dyDescent="0.4">
      <c r="G16" s="15" t="s">
        <v>33</v>
      </c>
      <c r="H16" s="13"/>
      <c r="I16" s="18"/>
      <c r="J16" s="18">
        <f>SUMPRODUCT(I4:I13,J4:J13)</f>
        <v>1590000</v>
      </c>
      <c r="L16" t="s">
        <v>35</v>
      </c>
    </row>
  </sheetData>
  <pageMargins left="0.7" right="0.7" top="0.75" bottom="0.75" header="0.3" footer="0.3"/>
  <pageSetup paperSize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90" zoomScaleNormal="90" workbookViewId="0">
      <selection activeCell="N30" sqref="N30"/>
    </sheetView>
  </sheetViews>
  <sheetFormatPr defaultRowHeight="14.5" x14ac:dyDescent="0.35"/>
  <sheetData>
    <row r="1" spans="1:4" x14ac:dyDescent="0.35">
      <c r="A1">
        <f t="array" ref="A1:A26">(ROW()-1)*0.1</f>
        <v>0</v>
      </c>
      <c r="B1">
        <f t="array" ref="B1:B26">SIN(A1:A26*PI())</f>
        <v>0</v>
      </c>
      <c r="C1">
        <f t="array" ref="C1:C26">COS(A1:A26*PI())</f>
        <v>1</v>
      </c>
      <c r="D1">
        <f t="array" ref="D1:D26">0.6*COS(2*A1:A26*PI()) + 0.4* SIN(A1:A26*PI())</f>
        <v>0.6</v>
      </c>
    </row>
    <row r="2" spans="1:4" x14ac:dyDescent="0.35">
      <c r="A2">
        <v>0.1</v>
      </c>
      <c r="B2">
        <v>0.3090169943749474</v>
      </c>
      <c r="C2">
        <v>0.95105651629515353</v>
      </c>
      <c r="D2">
        <v>0.60901699437494738</v>
      </c>
    </row>
    <row r="3" spans="1:4" x14ac:dyDescent="0.35">
      <c r="A3">
        <v>0.2</v>
      </c>
      <c r="B3">
        <v>0.58778525229247314</v>
      </c>
      <c r="C3">
        <v>0.80901699437494745</v>
      </c>
      <c r="D3">
        <v>0.42052429754195775</v>
      </c>
    </row>
    <row r="4" spans="1:4" x14ac:dyDescent="0.35">
      <c r="A4">
        <v>0.30000000000000004</v>
      </c>
      <c r="B4">
        <v>0.80901699437494745</v>
      </c>
      <c r="C4">
        <v>0.58778525229247303</v>
      </c>
      <c r="D4">
        <v>0.1381966011250105</v>
      </c>
    </row>
    <row r="5" spans="1:4" x14ac:dyDescent="0.35">
      <c r="A5">
        <v>0.4</v>
      </c>
      <c r="B5">
        <v>0.95105651629515353</v>
      </c>
      <c r="C5">
        <v>0.30901699437494745</v>
      </c>
      <c r="D5">
        <v>-0.10498759010690695</v>
      </c>
    </row>
    <row r="6" spans="1:4" x14ac:dyDescent="0.35">
      <c r="A6">
        <v>0.5</v>
      </c>
      <c r="B6">
        <v>1</v>
      </c>
      <c r="C6">
        <v>6.1257422745431001E-17</v>
      </c>
      <c r="D6">
        <v>-0.19999999999999996</v>
      </c>
    </row>
    <row r="7" spans="1:4" x14ac:dyDescent="0.35">
      <c r="A7">
        <v>0.60000000000000009</v>
      </c>
      <c r="B7">
        <v>0.95105651629515353</v>
      </c>
      <c r="C7">
        <v>-0.30901699437494756</v>
      </c>
      <c r="D7">
        <v>-0.10498759010690689</v>
      </c>
    </row>
    <row r="8" spans="1:4" x14ac:dyDescent="0.35">
      <c r="A8">
        <v>0.70000000000000007</v>
      </c>
      <c r="B8">
        <v>0.80901699437494745</v>
      </c>
      <c r="C8">
        <v>-0.58778525229247303</v>
      </c>
      <c r="D8">
        <v>0.1381966011250105</v>
      </c>
    </row>
    <row r="9" spans="1:4" x14ac:dyDescent="0.35">
      <c r="A9">
        <v>0.8</v>
      </c>
      <c r="B9">
        <v>0.58778525229247325</v>
      </c>
      <c r="C9">
        <v>-0.80901699437494734</v>
      </c>
      <c r="D9">
        <v>0.42052429754195764</v>
      </c>
    </row>
    <row r="10" spans="1:4" x14ac:dyDescent="0.35">
      <c r="A10">
        <v>0.9</v>
      </c>
      <c r="B10">
        <v>0.30901699437494751</v>
      </c>
      <c r="C10">
        <v>-0.95105651629515353</v>
      </c>
      <c r="D10">
        <v>0.60901699437494738</v>
      </c>
    </row>
    <row r="11" spans="1:4" x14ac:dyDescent="0.35">
      <c r="A11">
        <v>1</v>
      </c>
      <c r="B11">
        <v>1.22514845490862E-16</v>
      </c>
      <c r="C11">
        <v>-1</v>
      </c>
      <c r="D11">
        <v>0.6</v>
      </c>
    </row>
    <row r="12" spans="1:4" x14ac:dyDescent="0.35">
      <c r="A12">
        <v>1.1000000000000001</v>
      </c>
      <c r="B12">
        <v>-0.30901699437494773</v>
      </c>
      <c r="C12">
        <v>-0.95105651629515353</v>
      </c>
      <c r="D12">
        <v>0.36180339887498913</v>
      </c>
    </row>
    <row r="13" spans="1:4" x14ac:dyDescent="0.35">
      <c r="A13">
        <v>1.2000000000000002</v>
      </c>
      <c r="B13">
        <v>-0.58778525229247336</v>
      </c>
      <c r="C13">
        <v>-0.80901699437494723</v>
      </c>
      <c r="D13">
        <v>-4.9703904292021261E-2</v>
      </c>
    </row>
    <row r="14" spans="1:4" x14ac:dyDescent="0.35">
      <c r="A14">
        <v>1.3</v>
      </c>
      <c r="B14">
        <v>-0.80901699437494734</v>
      </c>
      <c r="C14">
        <v>-0.58778525229247325</v>
      </c>
      <c r="D14">
        <v>-0.50901699437494718</v>
      </c>
    </row>
    <row r="15" spans="1:4" x14ac:dyDescent="0.35">
      <c r="A15">
        <v>1.4000000000000001</v>
      </c>
      <c r="B15">
        <v>-0.95105651629515353</v>
      </c>
      <c r="C15">
        <v>-0.30901699437494756</v>
      </c>
      <c r="D15">
        <v>-0.86583280314302979</v>
      </c>
    </row>
    <row r="16" spans="1:4" x14ac:dyDescent="0.35">
      <c r="A16">
        <v>1.5</v>
      </c>
      <c r="B16">
        <v>-1</v>
      </c>
      <c r="C16">
        <v>-1.83772268236293E-16</v>
      </c>
      <c r="D16">
        <v>-1</v>
      </c>
    </row>
    <row r="17" spans="1:4" x14ac:dyDescent="0.35">
      <c r="A17">
        <v>1.6</v>
      </c>
      <c r="B17">
        <v>-0.95105651629515364</v>
      </c>
      <c r="C17">
        <v>0.30901699437494723</v>
      </c>
      <c r="D17">
        <v>-0.86583280314303002</v>
      </c>
    </row>
    <row r="18" spans="1:4" x14ac:dyDescent="0.35">
      <c r="A18">
        <v>1.7000000000000002</v>
      </c>
      <c r="B18">
        <v>-0.80901699437494701</v>
      </c>
      <c r="C18">
        <v>0.58778525229247369</v>
      </c>
      <c r="D18">
        <v>-0.50901699437494652</v>
      </c>
    </row>
    <row r="19" spans="1:4" x14ac:dyDescent="0.35">
      <c r="A19">
        <v>1.8</v>
      </c>
      <c r="B19">
        <v>-0.58778525229247336</v>
      </c>
      <c r="C19">
        <v>0.80901699437494734</v>
      </c>
      <c r="D19">
        <v>-4.9703904292021178E-2</v>
      </c>
    </row>
    <row r="20" spans="1:4" x14ac:dyDescent="0.35">
      <c r="A20">
        <v>1.9000000000000001</v>
      </c>
      <c r="B20">
        <v>-0.30901699437494762</v>
      </c>
      <c r="C20">
        <v>0.95105651629515353</v>
      </c>
      <c r="D20">
        <v>0.36180339887498919</v>
      </c>
    </row>
    <row r="21" spans="1:4" x14ac:dyDescent="0.35">
      <c r="A21">
        <v>2</v>
      </c>
      <c r="B21">
        <v>-2.45029690981724E-16</v>
      </c>
      <c r="C21">
        <v>1</v>
      </c>
      <c r="D21">
        <v>0.59999999999999987</v>
      </c>
    </row>
    <row r="22" spans="1:4" x14ac:dyDescent="0.35">
      <c r="A22">
        <v>2.1</v>
      </c>
      <c r="B22">
        <v>0.30901699437494717</v>
      </c>
      <c r="C22">
        <v>0.95105651629515364</v>
      </c>
      <c r="D22">
        <v>0.6090169943749475</v>
      </c>
    </row>
    <row r="23" spans="1:4" x14ac:dyDescent="0.35">
      <c r="A23">
        <v>2.2000000000000002</v>
      </c>
      <c r="B23">
        <v>0.58778525229247358</v>
      </c>
      <c r="C23">
        <v>0.80901699437494701</v>
      </c>
      <c r="D23">
        <v>0.42052429754195719</v>
      </c>
    </row>
    <row r="24" spans="1:4" x14ac:dyDescent="0.35">
      <c r="A24">
        <v>2.3000000000000003</v>
      </c>
      <c r="B24">
        <v>0.80901699437494778</v>
      </c>
      <c r="C24">
        <v>0.58778525229247269</v>
      </c>
      <c r="D24">
        <v>0.13819660112501</v>
      </c>
    </row>
    <row r="25" spans="1:4" x14ac:dyDescent="0.35">
      <c r="A25">
        <v>2.4000000000000004</v>
      </c>
      <c r="B25">
        <v>0.95105651629515375</v>
      </c>
      <c r="C25">
        <v>0.30901699437494684</v>
      </c>
      <c r="D25">
        <v>-0.10498759010690734</v>
      </c>
    </row>
    <row r="26" spans="1:4" x14ac:dyDescent="0.35">
      <c r="A26">
        <v>2.5</v>
      </c>
      <c r="B26">
        <v>1</v>
      </c>
      <c r="C26">
        <v>3.06287113727155E-16</v>
      </c>
      <c r="D26">
        <v>-0.19999999999999996</v>
      </c>
    </row>
  </sheetData>
  <pageMargins left="0.7" right="0.7" top="0.75" bottom="0.75" header="0.3" footer="0.3"/>
  <pageSetup paperSize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8" sqref="C8"/>
    </sheetView>
  </sheetViews>
  <sheetFormatPr defaultRowHeight="14.5" x14ac:dyDescent="0.35"/>
  <sheetData>
    <row r="1" spans="1:4" x14ac:dyDescent="0.35">
      <c r="A1" t="s">
        <v>40</v>
      </c>
      <c r="B1" t="s">
        <v>37</v>
      </c>
      <c r="C1" t="s">
        <v>38</v>
      </c>
      <c r="D1" t="s">
        <v>39</v>
      </c>
    </row>
    <row r="2" spans="1:4" x14ac:dyDescent="0.35">
      <c r="B2" s="1">
        <v>255</v>
      </c>
      <c r="C2" s="3">
        <f>OCT2DEC(B2)</f>
        <v>173</v>
      </c>
    </row>
    <row r="3" spans="1:4" x14ac:dyDescent="0.35">
      <c r="C3" s="3">
        <f>HEX2DEC(D3)</f>
        <v>597</v>
      </c>
      <c r="D3" s="1">
        <v>255</v>
      </c>
    </row>
    <row r="4" spans="1:4" x14ac:dyDescent="0.35">
      <c r="B4" s="3" t="str">
        <f>DEC2HEX(C4)</f>
        <v>FF</v>
      </c>
      <c r="C4" s="1">
        <v>255</v>
      </c>
    </row>
    <row r="5" spans="1:4" x14ac:dyDescent="0.35">
      <c r="C5" s="1">
        <v>149</v>
      </c>
      <c r="D5" s="3" t="str">
        <f>DEC2HEX(C5)</f>
        <v>95</v>
      </c>
    </row>
    <row r="6" spans="1:4" x14ac:dyDescent="0.35">
      <c r="C6" s="1">
        <v>255</v>
      </c>
      <c r="D6" s="3" t="str">
        <f>DEC2HEX(C6)</f>
        <v>FF</v>
      </c>
    </row>
    <row r="7" spans="1:4" x14ac:dyDescent="0.35">
      <c r="A7" s="3" t="str">
        <f>DEC2BIN(C7)</f>
        <v>1010</v>
      </c>
      <c r="C7" s="28">
        <v>10</v>
      </c>
    </row>
    <row r="8" spans="1:4" x14ac:dyDescent="0.35">
      <c r="A8" s="1">
        <v>1111</v>
      </c>
      <c r="C8" s="3">
        <f>BIN2DEC(A8)</f>
        <v>15</v>
      </c>
    </row>
  </sheetData>
  <pageMargins left="0.7" right="0.7" top="0.75" bottom="0.75" header="0.3" footer="0.3"/>
  <pageSetup paperSize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5" x14ac:dyDescent="0.35"/>
  <sheetData>
    <row r="1" spans="1:2" x14ac:dyDescent="0.35">
      <c r="A1" t="s">
        <v>121</v>
      </c>
    </row>
    <row r="2" spans="1:2" x14ac:dyDescent="0.35">
      <c r="A2" t="s">
        <v>56</v>
      </c>
      <c r="B2">
        <v>43</v>
      </c>
    </row>
    <row r="3" spans="1:2" x14ac:dyDescent="0.35">
      <c r="A3" t="s">
        <v>57</v>
      </c>
      <c r="B3">
        <v>48</v>
      </c>
    </row>
    <row r="4" spans="1:2" x14ac:dyDescent="0.35">
      <c r="A4" t="s">
        <v>122</v>
      </c>
      <c r="B4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45FF6CD921D947B68201076FF136B4" ma:contentTypeVersion="5" ma:contentTypeDescription="Create a new document." ma:contentTypeScope="" ma:versionID="360d75906759ca78bd0dc6bf40e62874">
  <xsd:schema xmlns:xsd="http://www.w3.org/2001/XMLSchema" xmlns:xs="http://www.w3.org/2001/XMLSchema" xmlns:p="http://schemas.microsoft.com/office/2006/metadata/properties" xmlns:ns2="de75abc0-b877-4c59-be43-8e2e95ae1ae3" targetNamespace="http://schemas.microsoft.com/office/2006/metadata/properties" ma:root="true" ma:fieldsID="0e7f4341dea1830133c2374a3b0cc16a" ns2:_="">
    <xsd:import namespace="de75abc0-b877-4c59-be43-8e2e95ae1a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75abc0-b877-4c59-be43-8e2e95ae1a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6AD9CF-124A-4E0E-B3E9-A88997EF6F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75abc0-b877-4c59-be43-8e2e95ae1a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83098F-F263-48AC-BD69-E25238B517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185AFB-A013-4742-9401-F0F9ECA3056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de75abc0-b877-4c59-be43-8e2e95ae1ae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Simple</vt:lpstr>
      <vt:lpstr>Variables</vt:lpstr>
      <vt:lpstr>Text</vt:lpstr>
      <vt:lpstr>Dates</vt:lpstr>
      <vt:lpstr>Arrays</vt:lpstr>
      <vt:lpstr>ArrayData</vt:lpstr>
      <vt:lpstr>Bases</vt:lpstr>
      <vt:lpstr>Scratch</vt:lpstr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Mole</dc:creator>
  <cp:lastModifiedBy>Andrew Mole</cp:lastModifiedBy>
  <dcterms:created xsi:type="dcterms:W3CDTF">2018-07-16T08:43:35Z</dcterms:created>
  <dcterms:modified xsi:type="dcterms:W3CDTF">2018-10-06T17:42:56Z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0x0101004545FF6CD921D947B68201076FF136B4</vt:lpwstr>
  </property>
</Properties>
</file>