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0C0A865-55FC-44E0-82B7-E270E9C417A9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  <sheet name="Sheet3" sheetId="3" r:id="rId2"/>
    <sheet name="Sheet4" sheetId="4" r:id="rId3"/>
  </sheets>
  <definedNames>
    <definedName name="µ">Sheet2!$C$9</definedName>
    <definedName name="K">Sheet2!$C$2</definedName>
    <definedName name="K_1">Sheet2!$D$2</definedName>
    <definedName name="K_2">Sheet2!$E$2</definedName>
    <definedName name="K_3">Sheet2!$F$2</definedName>
    <definedName name="K_4">Sheet2!$G$2</definedName>
    <definedName name="K_5">Sheet2!$H$2</definedName>
    <definedName name="K_6">Sheet2!$I$2</definedName>
    <definedName name="K_7">Sheet2!$J$2</definedName>
    <definedName name="K_8">Sheet2!$K$2</definedName>
    <definedName name="K_9">Sheet2!$L$2</definedName>
    <definedName name="Mean">Sheet3!$G$3</definedName>
    <definedName name="risk_free_rate">Sheet2!$C$7</definedName>
    <definedName name="rr">Sheet2!$C$7</definedName>
    <definedName name="S">Sheet2!$C$1</definedName>
    <definedName name="Sigma">Sheet3!$G$4</definedName>
    <definedName name="T">Sheet2!$C$6</definedName>
    <definedName name="volatality">Sheet2!$C$8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4" l="1"/>
  <c r="D10" i="4"/>
  <c r="D9" i="4"/>
  <c r="D8" i="4"/>
  <c r="D7" i="4"/>
  <c r="D6" i="4"/>
  <c r="D5" i="4"/>
  <c r="D4" i="4"/>
  <c r="D3" i="4"/>
  <c r="D2" i="4"/>
  <c r="B11" i="4"/>
  <c r="B10" i="4"/>
  <c r="B9" i="4"/>
  <c r="B8" i="4"/>
  <c r="B7" i="4"/>
  <c r="B6" i="4"/>
  <c r="B5" i="4"/>
  <c r="B4" i="4"/>
  <c r="B3" i="4"/>
  <c r="B2" i="4"/>
  <c r="D13" i="2"/>
  <c r="E13" i="2"/>
  <c r="F13" i="2"/>
  <c r="G13" i="2"/>
  <c r="H13" i="2"/>
  <c r="I13" i="2"/>
  <c r="J13" i="2"/>
  <c r="K13" i="2"/>
  <c r="L13" i="2"/>
  <c r="C13" i="2"/>
  <c r="D14" i="2"/>
  <c r="E14" i="2"/>
  <c r="F14" i="2"/>
  <c r="G14" i="2"/>
  <c r="H14" i="2"/>
  <c r="I14" i="2"/>
  <c r="J14" i="2"/>
  <c r="K14" i="2"/>
  <c r="L14" i="2"/>
  <c r="C14" i="2"/>
  <c r="D11" i="2"/>
  <c r="E11" i="2"/>
  <c r="F11" i="2"/>
  <c r="G11" i="2"/>
  <c r="H11" i="2"/>
  <c r="I11" i="2"/>
  <c r="J11" i="2"/>
  <c r="K11" i="2"/>
  <c r="L11" i="2"/>
  <c r="I10" i="2"/>
  <c r="J10" i="2"/>
  <c r="K10" i="2"/>
  <c r="L10" i="2"/>
  <c r="H10" i="2"/>
  <c r="G10" i="2"/>
  <c r="F10" i="2"/>
  <c r="E10" i="2"/>
  <c r="D10" i="2"/>
  <c r="C10" i="2"/>
  <c r="C11" i="2" s="1"/>
  <c r="L9" i="2"/>
  <c r="K9" i="2"/>
  <c r="J9" i="2"/>
  <c r="I9" i="2"/>
  <c r="H9" i="2"/>
  <c r="G9" i="2"/>
  <c r="F9" i="2"/>
  <c r="E9" i="2"/>
  <c r="D9" i="2"/>
  <c r="L8" i="2"/>
  <c r="K8" i="2"/>
  <c r="J8" i="2"/>
  <c r="I8" i="2"/>
  <c r="H8" i="2"/>
  <c r="G8" i="2"/>
  <c r="F8" i="2"/>
  <c r="E8" i="2"/>
  <c r="D8" i="2"/>
  <c r="L6" i="2"/>
  <c r="K6" i="2"/>
  <c r="J6" i="2"/>
  <c r="I6" i="2"/>
  <c r="H6" i="2"/>
  <c r="G6" i="2"/>
  <c r="F6" i="2"/>
  <c r="E6" i="2"/>
  <c r="D6" i="2"/>
  <c r="L1" i="2"/>
  <c r="K1" i="2"/>
  <c r="J1" i="2"/>
  <c r="I1" i="2"/>
  <c r="H1" i="2"/>
  <c r="G1" i="2"/>
  <c r="F1" i="2"/>
  <c r="E1" i="2"/>
  <c r="D1" i="2"/>
  <c r="C1" i="2"/>
  <c r="C9" i="2"/>
  <c r="C8" i="2"/>
  <c r="C6" i="2"/>
  <c r="G4" i="3"/>
  <c r="C209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G3" i="3" s="1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3" i="3"/>
  <c r="C2" i="3"/>
</calcChain>
</file>

<file path=xl/sharedStrings.xml><?xml version="1.0" encoding="utf-8"?>
<sst xmlns="http://schemas.openxmlformats.org/spreadsheetml/2006/main" count="33" uniqueCount="24">
  <si>
    <t>Date</t>
  </si>
  <si>
    <t>Adj Close</t>
  </si>
  <si>
    <t>Daily Change</t>
  </si>
  <si>
    <t>Mean=</t>
  </si>
  <si>
    <t>Sigma=</t>
  </si>
  <si>
    <t>Strike Price(K)=</t>
  </si>
  <si>
    <t>Spot Price(S)=</t>
  </si>
  <si>
    <t>Present Date=</t>
  </si>
  <si>
    <t>Expiration Date=</t>
  </si>
  <si>
    <t>TTM=</t>
  </si>
  <si>
    <t>Life of Option(T)=</t>
  </si>
  <si>
    <t>Risk Free Interest Rate =</t>
  </si>
  <si>
    <t>Annual Volatality =</t>
  </si>
  <si>
    <t>Expected Return=</t>
  </si>
  <si>
    <t>d_1=</t>
  </si>
  <si>
    <t>d_2=</t>
  </si>
  <si>
    <t>55 Days</t>
  </si>
  <si>
    <t>c=</t>
  </si>
  <si>
    <t>p=</t>
  </si>
  <si>
    <t>Strike Price</t>
  </si>
  <si>
    <t>Calculated Call Value</t>
  </si>
  <si>
    <t>Actual Call Value</t>
  </si>
  <si>
    <t>Calculated Put Value</t>
  </si>
  <si>
    <t>Actual Put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</si>
</sst>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1A646-0FEE-4031-88D6-C8BF527CC807}">
  <dimension ref="A1:L16"/>
  <sheetViews>
    <sheetView tabSelected="1" workbookViewId="0">
      <selection activeCell="C13" sqref="C13"/>
    </sheetView>
  </sheetViews>
  <sheetFormatPr defaultRowHeight="15" x14ac:dyDescent="0.25"/>
  <cols>
    <col min="1" max="1" width="12.5703125" customWidth="1"/>
    <col min="2" max="2" width="10.42578125" customWidth="1"/>
    <col min="3" max="3" width="13" customWidth="1"/>
    <col min="4" max="4" width="13.42578125" customWidth="1"/>
    <col min="5" max="5" width="12.5703125" customWidth="1"/>
    <col min="6" max="6" width="12.42578125" customWidth="1"/>
    <col min="7" max="7" width="12" customWidth="1"/>
    <col min="8" max="8" width="13.140625" customWidth="1"/>
    <col min="9" max="9" width="12.28515625" customWidth="1"/>
    <col min="10" max="10" width="12.85546875" customWidth="1"/>
    <col min="11" max="11" width="12.42578125" customWidth="1"/>
    <col min="12" max="12" width="13.85546875" customWidth="1"/>
  </cols>
  <sheetData>
    <row r="1" spans="1:12" x14ac:dyDescent="0.25">
      <c r="A1" s="2" t="s">
        <v>6</v>
      </c>
      <c r="C1">
        <f>Sheet3!B247</f>
        <v>1092.75</v>
      </c>
      <c r="D1">
        <f>Sheet3!B247</f>
        <v>1092.75</v>
      </c>
      <c r="E1">
        <f>Sheet3!B247</f>
        <v>1092.75</v>
      </c>
      <c r="F1">
        <f>Sheet3!B247</f>
        <v>1092.75</v>
      </c>
      <c r="G1">
        <f>Sheet3!B247</f>
        <v>1092.75</v>
      </c>
      <c r="H1">
        <f>Sheet3!B247</f>
        <v>1092.75</v>
      </c>
      <c r="I1">
        <f>Sheet3!B247</f>
        <v>1092.75</v>
      </c>
      <c r="J1">
        <f>Sheet3!B247</f>
        <v>1092.75</v>
      </c>
      <c r="K1">
        <f>Sheet3!B247</f>
        <v>1092.75</v>
      </c>
      <c r="L1">
        <f>Sheet3!B247</f>
        <v>1092.75</v>
      </c>
    </row>
    <row r="2" spans="1:12" x14ac:dyDescent="0.25">
      <c r="A2" s="2" t="s">
        <v>5</v>
      </c>
      <c r="C2">
        <v>980</v>
      </c>
      <c r="D2">
        <v>1000</v>
      </c>
      <c r="E2">
        <v>1020</v>
      </c>
      <c r="F2">
        <v>1040</v>
      </c>
      <c r="G2">
        <v>1080</v>
      </c>
      <c r="H2">
        <v>1100</v>
      </c>
      <c r="I2">
        <v>1140</v>
      </c>
      <c r="J2">
        <v>1160</v>
      </c>
      <c r="K2">
        <v>1180</v>
      </c>
      <c r="L2">
        <v>1200</v>
      </c>
    </row>
    <row r="3" spans="1:12" x14ac:dyDescent="0.25">
      <c r="A3" s="2" t="s">
        <v>7</v>
      </c>
      <c r="C3" s="1">
        <v>43469</v>
      </c>
      <c r="D3" s="1">
        <v>43469</v>
      </c>
      <c r="E3" s="1">
        <v>43469</v>
      </c>
      <c r="F3" s="1">
        <v>43469</v>
      </c>
      <c r="G3" s="1">
        <v>43469</v>
      </c>
      <c r="H3" s="1">
        <v>43469</v>
      </c>
      <c r="I3" s="1">
        <v>43469</v>
      </c>
      <c r="J3" s="1">
        <v>43469</v>
      </c>
      <c r="K3" s="1">
        <v>43469</v>
      </c>
      <c r="L3" s="1">
        <v>43469</v>
      </c>
    </row>
    <row r="4" spans="1:12" x14ac:dyDescent="0.25">
      <c r="A4" s="2" t="s">
        <v>8</v>
      </c>
      <c r="C4" s="1">
        <v>43524</v>
      </c>
      <c r="D4" s="1">
        <v>43524</v>
      </c>
      <c r="E4" s="1">
        <v>43524</v>
      </c>
      <c r="F4" s="1">
        <v>43524</v>
      </c>
      <c r="G4" s="1">
        <v>43524</v>
      </c>
      <c r="H4" s="1">
        <v>43524</v>
      </c>
      <c r="I4" s="1">
        <v>43524</v>
      </c>
      <c r="J4" s="1">
        <v>43524</v>
      </c>
      <c r="K4" s="1">
        <v>43524</v>
      </c>
      <c r="L4" s="1">
        <v>43524</v>
      </c>
    </row>
    <row r="5" spans="1:12" x14ac:dyDescent="0.25">
      <c r="A5" s="2" t="s">
        <v>9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</row>
    <row r="6" spans="1:12" x14ac:dyDescent="0.25">
      <c r="A6" s="2" t="s">
        <v>10</v>
      </c>
      <c r="C6">
        <f>55/365</f>
        <v>0.15068493150684931</v>
      </c>
      <c r="D6">
        <f>55/365</f>
        <v>0.15068493150684931</v>
      </c>
      <c r="E6">
        <f>55/365</f>
        <v>0.15068493150684931</v>
      </c>
      <c r="F6">
        <f>55/365</f>
        <v>0.15068493150684931</v>
      </c>
      <c r="G6">
        <f>55/365</f>
        <v>0.15068493150684931</v>
      </c>
      <c r="H6">
        <f>55/365</f>
        <v>0.15068493150684931</v>
      </c>
      <c r="I6">
        <f>55/365</f>
        <v>0.15068493150684931</v>
      </c>
      <c r="J6">
        <f>55/365</f>
        <v>0.15068493150684931</v>
      </c>
      <c r="K6">
        <f>55/365</f>
        <v>0.15068493150684931</v>
      </c>
      <c r="L6">
        <f>55/365</f>
        <v>0.15068493150684931</v>
      </c>
    </row>
    <row r="7" spans="1:12" x14ac:dyDescent="0.25">
      <c r="A7" s="2" t="s">
        <v>11</v>
      </c>
      <c r="C7" s="3">
        <v>7.4499999999999997E-2</v>
      </c>
      <c r="D7" s="3">
        <v>7.4499999999999997E-2</v>
      </c>
      <c r="E7" s="3">
        <v>7.4499999999999997E-2</v>
      </c>
      <c r="F7" s="3">
        <v>7.4499999999999997E-2</v>
      </c>
      <c r="G7" s="3">
        <v>7.4499999999999997E-2</v>
      </c>
      <c r="H7" s="3">
        <v>7.4499999999999997E-2</v>
      </c>
      <c r="I7" s="3">
        <v>7.4499999999999997E-2</v>
      </c>
      <c r="J7" s="3">
        <v>7.4499999999999997E-2</v>
      </c>
      <c r="K7" s="3">
        <v>7.4499999999999997E-2</v>
      </c>
      <c r="L7" s="3">
        <v>7.4499999999999997E-2</v>
      </c>
    </row>
    <row r="8" spans="1:12" x14ac:dyDescent="0.25">
      <c r="A8" s="2" t="s">
        <v>12</v>
      </c>
      <c r="C8">
        <f>Sigma*SQRT(252)</f>
        <v>0.26753978162097791</v>
      </c>
      <c r="D8">
        <f>Sigma*SQRT(252)</f>
        <v>0.26753978162097791</v>
      </c>
      <c r="E8">
        <f>Sigma*SQRT(252)</f>
        <v>0.26753978162097791</v>
      </c>
      <c r="F8">
        <f>Sigma*SQRT(252)</f>
        <v>0.26753978162097791</v>
      </c>
      <c r="G8">
        <f>Sigma*SQRT(252)</f>
        <v>0.26753978162097791</v>
      </c>
      <c r="H8">
        <f>Sigma*SQRT(252)</f>
        <v>0.26753978162097791</v>
      </c>
      <c r="I8">
        <f>Sigma*SQRT(252)</f>
        <v>0.26753978162097791</v>
      </c>
      <c r="J8">
        <f>Sigma*SQRT(252)</f>
        <v>0.26753978162097791</v>
      </c>
      <c r="K8">
        <f>Sigma*SQRT(252)</f>
        <v>0.26753978162097791</v>
      </c>
      <c r="L8">
        <f>Sigma*SQRT(252)</f>
        <v>0.26753978162097791</v>
      </c>
    </row>
    <row r="9" spans="1:12" x14ac:dyDescent="0.25">
      <c r="A9" s="2" t="s">
        <v>13</v>
      </c>
      <c r="C9">
        <f>Mean</f>
        <v>7.2612633454879666E-4</v>
      </c>
      <c r="D9">
        <f>Mean</f>
        <v>7.2612633454879666E-4</v>
      </c>
      <c r="E9">
        <f>Mean</f>
        <v>7.2612633454879666E-4</v>
      </c>
      <c r="F9">
        <f>Mean</f>
        <v>7.2612633454879666E-4</v>
      </c>
      <c r="G9">
        <f>Mean</f>
        <v>7.2612633454879666E-4</v>
      </c>
      <c r="H9">
        <f>Mean</f>
        <v>7.2612633454879666E-4</v>
      </c>
      <c r="I9">
        <f>Mean</f>
        <v>7.2612633454879666E-4</v>
      </c>
      <c r="J9">
        <f>Mean</f>
        <v>7.2612633454879666E-4</v>
      </c>
      <c r="K9">
        <f>Mean</f>
        <v>7.2612633454879666E-4</v>
      </c>
      <c r="L9">
        <f>Mean</f>
        <v>7.2612633454879666E-4</v>
      </c>
    </row>
    <row r="10" spans="1:12" x14ac:dyDescent="0.25">
      <c r="A10" s="2" t="s">
        <v>14</v>
      </c>
      <c r="C10">
        <f>(LN(S/C2) +(risk_free_rate+volatality*volatality/2)*T)/volatality*SQRT(T)</f>
        <v>0.18211934312590253</v>
      </c>
      <c r="D10">
        <f>(LN(S/D2) +(risk_free_rate+volatality*volatality/2)*T)/volatality*SQRT(T)</f>
        <v>0.1528066233391347</v>
      </c>
      <c r="E10">
        <f>(LN(S/E2) +(risk_free_rate+volatality*volatality/2)*T)/volatality*SQRT(T)</f>
        <v>0.12407439176978693</v>
      </c>
      <c r="F10">
        <f>(LN(S/F2) +(risk_free_rate+volatality*volatality/2)*T)/volatality*SQRT(T)</f>
        <v>9.5900103018346922E-2</v>
      </c>
      <c r="G10">
        <f>(LN(S/G2) +(risk_free_rate+volatality*volatality/2)*T)/volatality*SQRT(T)</f>
        <v>4.1141518367537495E-2</v>
      </c>
      <c r="H10">
        <f>(LN(S/H2) +(risk_free_rate+volatality*volatality/2)*T)/volatality*SQRT(T)</f>
        <v>1.4518197460295895E-2</v>
      </c>
      <c r="I10">
        <f>(LN(S/I2) +(risk_free_rate+volatality*volatality/2)*T)/volatality*SQRT(T)</f>
        <v>-3.7306250133787258E-2</v>
      </c>
      <c r="J10">
        <f>(LN(S/J2) +(risk_free_rate+volatality*volatality/2)*T)/volatality*SQRT(T)</f>
        <v>-6.2540456257958371E-2</v>
      </c>
      <c r="K10">
        <f>(LN(S/K2) +(risk_free_rate+volatality*volatality/2)*T)/volatality*SQRT(T)</f>
        <v>-8.7343287239933454E-2</v>
      </c>
      <c r="L10">
        <f>(LN(S/L2) +(risk_free_rate+volatality*volatality/2)*T)/volatality*SQRT(T)</f>
        <v>-0.11172924412621234</v>
      </c>
    </row>
    <row r="11" spans="1:12" x14ac:dyDescent="0.25">
      <c r="A11" s="2" t="s">
        <v>15</v>
      </c>
      <c r="C11">
        <f>C10-volatality*SQRT(T)</f>
        <v>7.8265330583281806E-2</v>
      </c>
      <c r="D11">
        <f>D10-volatality*SQRT(T)</f>
        <v>4.8952610796513973E-2</v>
      </c>
      <c r="E11">
        <f>E10-volatality*SQRT(T)</f>
        <v>2.0220379227166213E-2</v>
      </c>
      <c r="F11">
        <f>F10-volatality*SQRT(T)</f>
        <v>-7.9539095242738E-3</v>
      </c>
      <c r="G11">
        <f>G10-volatality*SQRT(T)</f>
        <v>-6.2712494175083233E-2</v>
      </c>
      <c r="H11">
        <f>H10-volatality*SQRT(T)</f>
        <v>-8.9335815082324826E-2</v>
      </c>
      <c r="I11">
        <f>I10-volatality*SQRT(T)</f>
        <v>-0.14116026267640797</v>
      </c>
      <c r="J11">
        <f>J10-volatality*SQRT(T)</f>
        <v>-0.16639446880057909</v>
      </c>
      <c r="K11">
        <f>K10-volatality*SQRT(T)</f>
        <v>-0.19119729978255418</v>
      </c>
      <c r="L11">
        <f>L10-volatality*SQRT(T)</f>
        <v>-0.21558325666883305</v>
      </c>
    </row>
    <row r="13" spans="1:12" x14ac:dyDescent="0.25">
      <c r="A13" s="2" t="s">
        <v>17</v>
      </c>
      <c r="C13">
        <f>MAX(S*NORMSDIST(C10)-C2*NORMSDIST(C11)*EXP(-risk_free_rate*T),0)</f>
        <v>110.57571493466071</v>
      </c>
      <c r="D13">
        <f>MAX(S*NORMSDIST(D10)-D2*NORMSDIST(D11)*EXP(-risk_free_rate*T),0)</f>
        <v>99.009899892646786</v>
      </c>
      <c r="E13">
        <f>MAX(S*NORMSDIST(E10)-E2*NORMSDIST(E11)*EXP(-risk_free_rate*T),0)</f>
        <v>87.883613830406148</v>
      </c>
      <c r="F13">
        <f>MAX(S*NORMSDIST(F10)-F2*NORMSDIST(F11)*EXP(-risk_free_rate*T),0)</f>
        <v>77.186190862843887</v>
      </c>
      <c r="G13">
        <f>MAX(S*NORMSDIST(G10)-G2*NORMSDIST(G11)*EXP(-risk_free_rate*T),0)</f>
        <v>57.034525199366669</v>
      </c>
      <c r="H13">
        <f>MAX(S*NORMSDIST(H10)-H2*NORMSDIST(H11)*EXP(-risk_free_rate*T),0)</f>
        <v>47.558361236894712</v>
      </c>
      <c r="I13">
        <f>MAX(S*NORMSDIST(I10)-I2*NORMSDIST(I11)*EXP(-risk_free_rate*T),0)</f>
        <v>29.750384615770201</v>
      </c>
      <c r="J13">
        <f>MAX(S*NORMSDIST(J10)-J2*NORMSDIST(J11)*EXP(-risk_free_rate*T),0)</f>
        <v>21.396662773502101</v>
      </c>
      <c r="K13">
        <f>MAX(S*NORMSDIST(K10)-K2*NORMSDIST(K11)*EXP(-risk_free_rate*T),0)</f>
        <v>13.395300868488675</v>
      </c>
      <c r="L13">
        <f>MAX(S*NORMSDIST(L10)-L2*NORMSDIST(L11)*EXP(-risk_free_rate*T),0)</f>
        <v>5.7355668222612621</v>
      </c>
    </row>
    <row r="14" spans="1:12" x14ac:dyDescent="0.25">
      <c r="A14" s="2" t="s">
        <v>18</v>
      </c>
      <c r="C14">
        <f>MAX(C2*EXP(-risk_free_rate*T)*NORMSDIST(-C11)-S*NORMSDIST(-C10),0)</f>
        <v>0</v>
      </c>
      <c r="D14">
        <f>MAX(D2*EXP(-risk_free_rate*T)*NORMSDIST(-D11)-S*NORMSDIST(-D10),0)</f>
        <v>0</v>
      </c>
      <c r="E14">
        <f>MAX(E2*EXP(-risk_free_rate*T)*NORMSDIST(-E11)-S*NORMSDIST(-E10),0)</f>
        <v>3.7470981344253005</v>
      </c>
      <c r="F14">
        <f>MAX(F2*EXP(-risk_free_rate*T)*NORMSDIST(-F11)-S*NORMSDIST(-F10),0)</f>
        <v>12.8264101532165</v>
      </c>
      <c r="G14">
        <f>MAX(G2*EXP(-risk_free_rate*T)*NORMSDIST(-G11)-S*NORMSDIST(-G10),0)</f>
        <v>32.228214462445749</v>
      </c>
      <c r="H14">
        <f>MAX(H2*EXP(-risk_free_rate*T)*NORMSDIST(-H11)-S*NORMSDIST(-H10),0)</f>
        <v>42.528785486327365</v>
      </c>
      <c r="I14">
        <f>MAX(I2*EXP(-risk_free_rate*T)*NORMSDIST(-I11)-S*NORMSDIST(-I10),0)</f>
        <v>64.274278837909264</v>
      </c>
      <c r="J14">
        <f>MAX(J2*EXP(-risk_free_rate*T)*NORMSDIST(-J11)-S*NORMSDIST(-J10),0)</f>
        <v>75.697291981994567</v>
      </c>
      <c r="K14">
        <f>MAX(K2*EXP(-risk_free_rate*T)*NORMSDIST(-K11)-S*NORMSDIST(-K10),0)</f>
        <v>87.472665063334489</v>
      </c>
      <c r="L14">
        <f>MAX(L2*EXP(-risk_free_rate*T)*NORMSDIST(-L11)-S*NORMSDIST(-L10),0)</f>
        <v>99.589666003460479</v>
      </c>
    </row>
    <row r="16" spans="1:12" x14ac:dyDescent="0.25">
      <c r="D1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93238-5962-46B7-BB59-5875F7EB4ABC}">
  <dimension ref="A1:G247"/>
  <sheetViews>
    <sheetView workbookViewId="0">
      <selection activeCell="G4" sqref="G4"/>
    </sheetView>
  </sheetViews>
  <sheetFormatPr defaultRowHeight="15" x14ac:dyDescent="0.25"/>
  <cols>
    <col min="1" max="2" width="18.28515625" customWidth="1"/>
    <col min="3" max="3" width="13.28515625" customWidth="1"/>
    <col min="7" max="7" width="11.85546875" customWidth="1"/>
  </cols>
  <sheetData>
    <row r="1" spans="1:7" x14ac:dyDescent="0.25">
      <c r="A1" s="2" t="s">
        <v>0</v>
      </c>
      <c r="B1" s="2" t="s">
        <v>1</v>
      </c>
      <c r="C1" s="2" t="s">
        <v>2</v>
      </c>
    </row>
    <row r="2" spans="1:7" x14ac:dyDescent="0.25">
      <c r="A2" s="1">
        <v>43104</v>
      </c>
      <c r="B2">
        <v>914.65942399999994</v>
      </c>
      <c r="C2">
        <f>LN(B3/B2)</f>
        <v>3.2003790224796841E-3</v>
      </c>
    </row>
    <row r="3" spans="1:7" x14ac:dyDescent="0.25">
      <c r="A3" s="1">
        <v>43105</v>
      </c>
      <c r="B3">
        <v>917.59136999999998</v>
      </c>
      <c r="C3">
        <f>LN(B4/B3)</f>
        <v>5.7241768561805588E-3</v>
      </c>
      <c r="F3" s="2" t="s">
        <v>3</v>
      </c>
      <c r="G3">
        <f>AVERAGE(C2:C246)</f>
        <v>7.2612633454879666E-4</v>
      </c>
    </row>
    <row r="4" spans="1:7" x14ac:dyDescent="0.25">
      <c r="A4" s="1">
        <v>43108</v>
      </c>
      <c r="B4">
        <v>922.85888699999998</v>
      </c>
      <c r="C4">
        <f t="shared" ref="C4:C67" si="0">LN(B5/B4)</f>
        <v>1.3265810999015691E-2</v>
      </c>
      <c r="F4" s="2" t="s">
        <v>4</v>
      </c>
      <c r="G4">
        <f>_xlfn.STDEV.P(C2:C246)</f>
        <v>1.6853422094896108E-2</v>
      </c>
    </row>
    <row r="5" spans="1:7" x14ac:dyDescent="0.25">
      <c r="A5" s="1">
        <v>43109</v>
      </c>
      <c r="B5">
        <v>935.18292199999996</v>
      </c>
      <c r="C5">
        <f t="shared" si="0"/>
        <v>1.4866866864811285E-3</v>
      </c>
    </row>
    <row r="6" spans="1:7" x14ac:dyDescent="0.25">
      <c r="A6" s="1">
        <v>43110</v>
      </c>
      <c r="B6">
        <v>936.57428000000004</v>
      </c>
      <c r="C6">
        <f t="shared" si="0"/>
        <v>-4.8933361117817001E-3</v>
      </c>
    </row>
    <row r="7" spans="1:7" x14ac:dyDescent="0.25">
      <c r="A7" s="1">
        <v>43111</v>
      </c>
      <c r="B7">
        <v>932.00250200000005</v>
      </c>
      <c r="C7">
        <f t="shared" si="0"/>
        <v>1.1925391188013707E-2</v>
      </c>
    </row>
    <row r="8" spans="1:7" x14ac:dyDescent="0.25">
      <c r="A8" s="1">
        <v>43112</v>
      </c>
      <c r="B8">
        <v>943.18353300000001</v>
      </c>
      <c r="C8">
        <f t="shared" si="0"/>
        <v>1.5807868735648933E-4</v>
      </c>
    </row>
    <row r="9" spans="1:7" x14ac:dyDescent="0.25">
      <c r="A9" s="1">
        <v>43115</v>
      </c>
      <c r="B9">
        <v>943.33264199999996</v>
      </c>
      <c r="C9">
        <f t="shared" si="0"/>
        <v>-2.7991795506517248E-2</v>
      </c>
    </row>
    <row r="10" spans="1:7" x14ac:dyDescent="0.25">
      <c r="A10" s="1">
        <v>43116</v>
      </c>
      <c r="B10">
        <v>917.29321300000004</v>
      </c>
      <c r="C10">
        <f t="shared" si="0"/>
        <v>1.6780183515749014E-3</v>
      </c>
    </row>
    <row r="11" spans="1:7" x14ac:dyDescent="0.25">
      <c r="A11" s="1">
        <v>43117</v>
      </c>
      <c r="B11">
        <v>918.83374000000003</v>
      </c>
      <c r="C11">
        <f t="shared" si="0"/>
        <v>-5.2055080062952119E-3</v>
      </c>
    </row>
    <row r="12" spans="1:7" x14ac:dyDescent="0.25">
      <c r="A12" s="1">
        <v>43118</v>
      </c>
      <c r="B12">
        <v>914.06317100000001</v>
      </c>
      <c r="C12">
        <f t="shared" si="0"/>
        <v>1.2533893150261781E-2</v>
      </c>
    </row>
    <row r="13" spans="1:7" x14ac:dyDescent="0.25">
      <c r="A13" s="1">
        <v>43119</v>
      </c>
      <c r="B13">
        <v>925.59204099999999</v>
      </c>
      <c r="C13">
        <f t="shared" si="0"/>
        <v>4.2259808999295094E-2</v>
      </c>
    </row>
    <row r="14" spans="1:7" x14ac:dyDescent="0.25">
      <c r="A14" s="1">
        <v>43122</v>
      </c>
      <c r="B14">
        <v>965.54565400000001</v>
      </c>
      <c r="C14">
        <f t="shared" si="0"/>
        <v>1.2022137400534606E-2</v>
      </c>
    </row>
    <row r="15" spans="1:7" x14ac:dyDescent="0.25">
      <c r="A15" s="1">
        <v>43123</v>
      </c>
      <c r="B15">
        <v>977.22363299999995</v>
      </c>
      <c r="C15">
        <f t="shared" si="0"/>
        <v>-1.7337353634872401E-2</v>
      </c>
    </row>
    <row r="16" spans="1:7" x14ac:dyDescent="0.25">
      <c r="A16" s="1">
        <v>43124</v>
      </c>
      <c r="B16">
        <v>960.42718500000001</v>
      </c>
      <c r="C16">
        <f t="shared" si="0"/>
        <v>-4.657397829317174E-4</v>
      </c>
    </row>
    <row r="17" spans="1:3" x14ac:dyDescent="0.25">
      <c r="A17" s="1">
        <v>43125</v>
      </c>
      <c r="B17">
        <v>959.97997999999995</v>
      </c>
      <c r="C17">
        <f t="shared" si="0"/>
        <v>-1.4504754075633868E-3</v>
      </c>
    </row>
    <row r="18" spans="1:3" x14ac:dyDescent="0.25">
      <c r="A18" s="1">
        <v>43129</v>
      </c>
      <c r="B18">
        <v>958.58856200000002</v>
      </c>
      <c r="C18">
        <f t="shared" si="0"/>
        <v>-1.472685108338629E-2</v>
      </c>
    </row>
    <row r="19" spans="1:3" x14ac:dyDescent="0.25">
      <c r="A19" s="1">
        <v>43130</v>
      </c>
      <c r="B19">
        <v>944.57501200000002</v>
      </c>
      <c r="C19">
        <f t="shared" si="0"/>
        <v>1.1403519417724918E-2</v>
      </c>
    </row>
    <row r="20" spans="1:3" x14ac:dyDescent="0.25">
      <c r="A20" s="1">
        <v>43131</v>
      </c>
      <c r="B20">
        <v>955.408142</v>
      </c>
      <c r="C20">
        <f t="shared" si="0"/>
        <v>-1.8319246770913775E-2</v>
      </c>
    </row>
    <row r="21" spans="1:3" x14ac:dyDescent="0.25">
      <c r="A21" s="1">
        <v>43132</v>
      </c>
      <c r="B21">
        <v>938.06512499999997</v>
      </c>
      <c r="C21">
        <f t="shared" si="0"/>
        <v>-4.2750836399485626E-2</v>
      </c>
    </row>
    <row r="22" spans="1:3" x14ac:dyDescent="0.25">
      <c r="A22" s="1">
        <v>43133</v>
      </c>
      <c r="B22">
        <v>898.80718999999999</v>
      </c>
      <c r="C22">
        <f t="shared" si="0"/>
        <v>-2.4355899325598225E-3</v>
      </c>
    </row>
    <row r="23" spans="1:3" x14ac:dyDescent="0.25">
      <c r="A23" s="1">
        <v>43136</v>
      </c>
      <c r="B23">
        <v>896.62072799999999</v>
      </c>
      <c r="C23">
        <f t="shared" si="0"/>
        <v>-1.1202638674547875E-2</v>
      </c>
    </row>
    <row r="24" spans="1:3" x14ac:dyDescent="0.25">
      <c r="A24" s="1">
        <v>43137</v>
      </c>
      <c r="B24">
        <v>886.63226299999997</v>
      </c>
      <c r="C24">
        <f t="shared" si="0"/>
        <v>2.5749211795756681E-3</v>
      </c>
    </row>
    <row r="25" spans="1:3" x14ac:dyDescent="0.25">
      <c r="A25" s="1">
        <v>43138</v>
      </c>
      <c r="B25">
        <v>888.91821300000004</v>
      </c>
      <c r="C25">
        <f t="shared" si="0"/>
        <v>1.1284454990601291E-2</v>
      </c>
    </row>
    <row r="26" spans="1:3" x14ac:dyDescent="0.25">
      <c r="A26" s="1">
        <v>43139</v>
      </c>
      <c r="B26">
        <v>899.00598100000002</v>
      </c>
      <c r="C26">
        <f t="shared" si="0"/>
        <v>-7.4345654609488292E-3</v>
      </c>
    </row>
    <row r="27" spans="1:3" x14ac:dyDescent="0.25">
      <c r="A27" s="1">
        <v>43140</v>
      </c>
      <c r="B27">
        <v>892.34704599999998</v>
      </c>
      <c r="C27">
        <f t="shared" si="0"/>
        <v>1.9467332752622933E-2</v>
      </c>
    </row>
    <row r="28" spans="1:3" x14ac:dyDescent="0.25">
      <c r="A28" s="1">
        <v>43143</v>
      </c>
      <c r="B28">
        <v>909.88885500000004</v>
      </c>
      <c r="C28">
        <f t="shared" si="0"/>
        <v>1.9631336482362254E-2</v>
      </c>
    </row>
    <row r="29" spans="1:3" x14ac:dyDescent="0.25">
      <c r="A29" s="1">
        <v>43145</v>
      </c>
      <c r="B29">
        <v>927.92767300000003</v>
      </c>
      <c r="C29">
        <f t="shared" si="0"/>
        <v>2.1398284731375694E-3</v>
      </c>
    </row>
    <row r="30" spans="1:3" x14ac:dyDescent="0.25">
      <c r="A30" s="1">
        <v>43146</v>
      </c>
      <c r="B30">
        <v>929.91540499999996</v>
      </c>
      <c r="C30">
        <f t="shared" si="0"/>
        <v>-1.5455798224431503E-2</v>
      </c>
    </row>
    <row r="31" spans="1:3" x14ac:dyDescent="0.25">
      <c r="A31" s="1">
        <v>43147</v>
      </c>
      <c r="B31">
        <v>915.65332000000001</v>
      </c>
      <c r="C31">
        <f t="shared" si="0"/>
        <v>6.1678879825308374E-3</v>
      </c>
    </row>
    <row r="32" spans="1:3" x14ac:dyDescent="0.25">
      <c r="A32" s="1">
        <v>43150</v>
      </c>
      <c r="B32">
        <v>921.31841999999995</v>
      </c>
      <c r="C32">
        <f t="shared" si="0"/>
        <v>-6.3850144624260155E-3</v>
      </c>
    </row>
    <row r="33" spans="1:3" x14ac:dyDescent="0.25">
      <c r="A33" s="1">
        <v>43151</v>
      </c>
      <c r="B33">
        <v>915.45452899999998</v>
      </c>
      <c r="C33">
        <f t="shared" si="0"/>
        <v>8.9168390386853424E-3</v>
      </c>
    </row>
    <row r="34" spans="1:3" x14ac:dyDescent="0.25">
      <c r="A34" s="1">
        <v>43152</v>
      </c>
      <c r="B34">
        <v>923.65399200000002</v>
      </c>
      <c r="C34">
        <f t="shared" si="0"/>
        <v>-5.3946359149447971E-3</v>
      </c>
    </row>
    <row r="35" spans="1:3" x14ac:dyDescent="0.25">
      <c r="A35" s="1">
        <v>43153</v>
      </c>
      <c r="B35">
        <v>918.68463099999997</v>
      </c>
      <c r="C35">
        <f t="shared" si="0"/>
        <v>1.0653316536355407E-2</v>
      </c>
    </row>
    <row r="36" spans="1:3" x14ac:dyDescent="0.25">
      <c r="A36" s="1">
        <v>43154</v>
      </c>
      <c r="B36">
        <v>928.52398700000003</v>
      </c>
      <c r="C36">
        <f t="shared" si="0"/>
        <v>4.7518742197603346E-3</v>
      </c>
    </row>
    <row r="37" spans="1:3" x14ac:dyDescent="0.25">
      <c r="A37" s="1">
        <v>43157</v>
      </c>
      <c r="B37">
        <v>932.94671600000004</v>
      </c>
      <c r="C37">
        <f t="shared" si="0"/>
        <v>1.2492204691185838E-2</v>
      </c>
    </row>
    <row r="38" spans="1:3" x14ac:dyDescent="0.25">
      <c r="A38" s="1">
        <v>43158</v>
      </c>
      <c r="B38">
        <v>944.67437700000005</v>
      </c>
      <c r="C38">
        <f t="shared" si="0"/>
        <v>4.2518311483843363E-3</v>
      </c>
    </row>
    <row r="39" spans="1:3" x14ac:dyDescent="0.25">
      <c r="A39" s="1">
        <v>43159</v>
      </c>
      <c r="B39">
        <v>948.699524</v>
      </c>
      <c r="C39">
        <f t="shared" si="0"/>
        <v>-6.4636048503389776E-3</v>
      </c>
    </row>
    <row r="40" spans="1:3" x14ac:dyDescent="0.25">
      <c r="A40" s="1">
        <v>43160</v>
      </c>
      <c r="B40">
        <v>942.58727999999996</v>
      </c>
      <c r="C40">
        <f t="shared" si="0"/>
        <v>-2.5956125463053731E-2</v>
      </c>
    </row>
    <row r="41" spans="1:3" x14ac:dyDescent="0.25">
      <c r="A41" s="1">
        <v>43164</v>
      </c>
      <c r="B41">
        <v>918.43615699999998</v>
      </c>
      <c r="C41">
        <f t="shared" si="0"/>
        <v>-1.4442097582092131E-2</v>
      </c>
    </row>
    <row r="42" spans="1:3" x14ac:dyDescent="0.25">
      <c r="A42" s="1">
        <v>43165</v>
      </c>
      <c r="B42">
        <v>905.26733400000001</v>
      </c>
      <c r="C42">
        <f t="shared" si="0"/>
        <v>-2.3437666001247439E-2</v>
      </c>
    </row>
    <row r="43" spans="1:3" x14ac:dyDescent="0.25">
      <c r="A43" s="1">
        <v>43166</v>
      </c>
      <c r="B43">
        <v>884.29669200000001</v>
      </c>
      <c r="C43">
        <f t="shared" si="0"/>
        <v>2.4096231293017436E-2</v>
      </c>
    </row>
    <row r="44" spans="1:3" x14ac:dyDescent="0.25">
      <c r="A44" s="1">
        <v>43167</v>
      </c>
      <c r="B44">
        <v>905.86370799999997</v>
      </c>
      <c r="C44">
        <f t="shared" si="0"/>
        <v>1.8086049020755576E-3</v>
      </c>
    </row>
    <row r="45" spans="1:3" x14ac:dyDescent="0.25">
      <c r="A45" s="1">
        <v>43168</v>
      </c>
      <c r="B45">
        <v>907.50354000000004</v>
      </c>
      <c r="C45">
        <f t="shared" si="0"/>
        <v>1.8661738321285572E-2</v>
      </c>
    </row>
    <row r="46" spans="1:3" x14ac:dyDescent="0.25">
      <c r="A46" s="1">
        <v>43171</v>
      </c>
      <c r="B46">
        <v>924.59814500000005</v>
      </c>
      <c r="C46">
        <f t="shared" si="0"/>
        <v>1.664771934769448E-3</v>
      </c>
    </row>
    <row r="47" spans="1:3" x14ac:dyDescent="0.25">
      <c r="A47" s="1">
        <v>43172</v>
      </c>
      <c r="B47">
        <v>926.13867200000004</v>
      </c>
      <c r="C47">
        <f t="shared" si="0"/>
        <v>-3.009296961468122E-3</v>
      </c>
    </row>
    <row r="48" spans="1:3" x14ac:dyDescent="0.25">
      <c r="A48" s="1">
        <v>43173</v>
      </c>
      <c r="B48">
        <v>923.35583499999996</v>
      </c>
      <c r="C48">
        <f t="shared" si="0"/>
        <v>-1.8741904776819057E-2</v>
      </c>
    </row>
    <row r="49" spans="1:3" x14ac:dyDescent="0.25">
      <c r="A49" s="1">
        <v>43174</v>
      </c>
      <c r="B49">
        <v>906.21154799999999</v>
      </c>
      <c r="C49">
        <f t="shared" si="0"/>
        <v>-1.2970345002943962E-2</v>
      </c>
    </row>
    <row r="50" spans="1:3" x14ac:dyDescent="0.25">
      <c r="A50" s="1">
        <v>43175</v>
      </c>
      <c r="B50">
        <v>894.53356900000006</v>
      </c>
      <c r="C50">
        <f t="shared" si="0"/>
        <v>-5.0680745711727294E-3</v>
      </c>
    </row>
    <row r="51" spans="1:3" x14ac:dyDescent="0.25">
      <c r="A51" s="1">
        <v>43178</v>
      </c>
      <c r="B51">
        <v>890.01147500000002</v>
      </c>
      <c r="C51">
        <f t="shared" si="0"/>
        <v>-6.3855430848973353E-3</v>
      </c>
    </row>
    <row r="52" spans="1:3" x14ac:dyDescent="0.25">
      <c r="A52" s="1">
        <v>43179</v>
      </c>
      <c r="B52">
        <v>884.34637499999997</v>
      </c>
      <c r="C52">
        <f t="shared" si="0"/>
        <v>7.9476931471761901E-3</v>
      </c>
    </row>
    <row r="53" spans="1:3" x14ac:dyDescent="0.25">
      <c r="A53" s="1">
        <v>43180</v>
      </c>
      <c r="B53">
        <v>891.40289299999995</v>
      </c>
      <c r="C53">
        <f t="shared" si="0"/>
        <v>1.2465169393693028E-2</v>
      </c>
    </row>
    <row r="54" spans="1:3" x14ac:dyDescent="0.25">
      <c r="A54" s="1">
        <v>43181</v>
      </c>
      <c r="B54">
        <v>902.58392300000003</v>
      </c>
      <c r="C54">
        <f t="shared" si="0"/>
        <v>-1.5815647333703751E-2</v>
      </c>
    </row>
    <row r="55" spans="1:3" x14ac:dyDescent="0.25">
      <c r="A55" s="1">
        <v>43182</v>
      </c>
      <c r="B55">
        <v>888.42126499999995</v>
      </c>
      <c r="C55">
        <f t="shared" si="0"/>
        <v>8.0222724075049105E-3</v>
      </c>
    </row>
    <row r="56" spans="1:3" x14ac:dyDescent="0.25">
      <c r="A56" s="1">
        <v>43185</v>
      </c>
      <c r="B56">
        <v>895.57708700000001</v>
      </c>
      <c r="C56">
        <f t="shared" si="0"/>
        <v>-1.4436778846899504E-3</v>
      </c>
    </row>
    <row r="57" spans="1:3" x14ac:dyDescent="0.25">
      <c r="A57" s="1">
        <v>43186</v>
      </c>
      <c r="B57">
        <v>894.28509499999996</v>
      </c>
      <c r="C57">
        <f t="shared" si="0"/>
        <v>-1.9187106696115095E-2</v>
      </c>
    </row>
    <row r="58" spans="1:3" x14ac:dyDescent="0.25">
      <c r="A58" s="1">
        <v>43187</v>
      </c>
      <c r="B58">
        <v>877.28991699999995</v>
      </c>
      <c r="C58">
        <f t="shared" si="0"/>
        <v>1.1545215870783408E-2</v>
      </c>
    </row>
    <row r="59" spans="1:3" x14ac:dyDescent="0.25">
      <c r="A59" s="1">
        <v>43192</v>
      </c>
      <c r="B59">
        <v>887.47711200000003</v>
      </c>
      <c r="C59">
        <f t="shared" si="0"/>
        <v>7.3640057005513963E-3</v>
      </c>
    </row>
    <row r="60" spans="1:3" x14ac:dyDescent="0.25">
      <c r="A60" s="1">
        <v>43193</v>
      </c>
      <c r="B60">
        <v>894.03662099999997</v>
      </c>
      <c r="C60">
        <f t="shared" si="0"/>
        <v>-5.1826131671248868E-3</v>
      </c>
    </row>
    <row r="61" spans="1:3" x14ac:dyDescent="0.25">
      <c r="A61" s="1">
        <v>43194</v>
      </c>
      <c r="B61">
        <v>889.41516100000001</v>
      </c>
      <c r="C61">
        <f t="shared" si="0"/>
        <v>1.4752594884736323E-2</v>
      </c>
    </row>
    <row r="62" spans="1:3" x14ac:dyDescent="0.25">
      <c r="A62" s="1">
        <v>43195</v>
      </c>
      <c r="B62">
        <v>902.63360599999999</v>
      </c>
      <c r="C62">
        <f t="shared" si="0"/>
        <v>3.0782767313362121E-3</v>
      </c>
    </row>
    <row r="63" spans="1:3" x14ac:dyDescent="0.25">
      <c r="A63" s="1">
        <v>43196</v>
      </c>
      <c r="B63">
        <v>905.41644299999996</v>
      </c>
      <c r="C63">
        <f t="shared" si="0"/>
        <v>5.4734731354409713E-3</v>
      </c>
    </row>
    <row r="64" spans="1:3" x14ac:dyDescent="0.25">
      <c r="A64" s="1">
        <v>43199</v>
      </c>
      <c r="B64">
        <v>910.38580300000001</v>
      </c>
      <c r="C64">
        <f t="shared" si="0"/>
        <v>1.1456476186329011E-3</v>
      </c>
    </row>
    <row r="65" spans="1:3" x14ac:dyDescent="0.25">
      <c r="A65" s="1">
        <v>43200</v>
      </c>
      <c r="B65">
        <v>911.42938200000003</v>
      </c>
      <c r="C65">
        <f t="shared" si="0"/>
        <v>1.4936122154157077E-2</v>
      </c>
    </row>
    <row r="66" spans="1:3" x14ac:dyDescent="0.25">
      <c r="A66" s="1">
        <v>43201</v>
      </c>
      <c r="B66">
        <v>925.14477499999998</v>
      </c>
      <c r="C66">
        <f t="shared" si="0"/>
        <v>-2.3123412583938062E-3</v>
      </c>
    </row>
    <row r="67" spans="1:3" x14ac:dyDescent="0.25">
      <c r="A67" s="1">
        <v>43202</v>
      </c>
      <c r="B67">
        <v>923.00799600000005</v>
      </c>
      <c r="C67">
        <f t="shared" si="0"/>
        <v>1.086993900273385E-2</v>
      </c>
    </row>
    <row r="68" spans="1:3" x14ac:dyDescent="0.25">
      <c r="A68" s="1">
        <v>43203</v>
      </c>
      <c r="B68">
        <v>933.09576400000003</v>
      </c>
      <c r="C68">
        <f t="shared" ref="C68:C131" si="1">LN(B69/B68)</f>
        <v>-1.919115130092973E-3</v>
      </c>
    </row>
    <row r="69" spans="1:3" x14ac:dyDescent="0.25">
      <c r="A69" s="1">
        <v>43206</v>
      </c>
      <c r="B69">
        <v>931.30676300000005</v>
      </c>
      <c r="C69">
        <f t="shared" si="1"/>
        <v>7.6543320298253729E-3</v>
      </c>
    </row>
    <row r="70" spans="1:3" x14ac:dyDescent="0.25">
      <c r="A70" s="1">
        <v>43207</v>
      </c>
      <c r="B70">
        <v>938.46264599999995</v>
      </c>
      <c r="C70">
        <f t="shared" si="1"/>
        <v>-6.6409863625227885E-3</v>
      </c>
    </row>
    <row r="71" spans="1:3" x14ac:dyDescent="0.25">
      <c r="A71" s="1">
        <v>43208</v>
      </c>
      <c r="B71">
        <v>932.25097700000003</v>
      </c>
      <c r="C71">
        <f t="shared" si="1"/>
        <v>4.5737192945060831E-3</v>
      </c>
    </row>
    <row r="72" spans="1:3" x14ac:dyDescent="0.25">
      <c r="A72" s="1">
        <v>43209</v>
      </c>
      <c r="B72">
        <v>936.52459699999997</v>
      </c>
      <c r="C72">
        <f t="shared" si="1"/>
        <v>-1.5399688150522896E-2</v>
      </c>
    </row>
    <row r="73" spans="1:3" x14ac:dyDescent="0.25">
      <c r="A73" s="1">
        <v>43210</v>
      </c>
      <c r="B73">
        <v>922.21289100000001</v>
      </c>
      <c r="C73">
        <f t="shared" si="1"/>
        <v>8.6915070288967663E-3</v>
      </c>
    </row>
    <row r="74" spans="1:3" x14ac:dyDescent="0.25">
      <c r="A74" s="1">
        <v>43213</v>
      </c>
      <c r="B74">
        <v>930.26324499999998</v>
      </c>
      <c r="C74">
        <f t="shared" si="1"/>
        <v>3.5732140964932706E-2</v>
      </c>
    </row>
    <row r="75" spans="1:3" x14ac:dyDescent="0.25">
      <c r="A75" s="1">
        <v>43214</v>
      </c>
      <c r="B75">
        <v>964.10455300000001</v>
      </c>
      <c r="C75">
        <f t="shared" si="1"/>
        <v>4.6374774547861447E-4</v>
      </c>
    </row>
    <row r="76" spans="1:3" x14ac:dyDescent="0.25">
      <c r="A76" s="1">
        <v>43215</v>
      </c>
      <c r="B76">
        <v>964.55175799999995</v>
      </c>
      <c r="C76">
        <f t="shared" si="1"/>
        <v>4.9849544889951887E-3</v>
      </c>
    </row>
    <row r="77" spans="1:3" x14ac:dyDescent="0.25">
      <c r="A77" s="1">
        <v>43216</v>
      </c>
      <c r="B77">
        <v>969.37200900000005</v>
      </c>
      <c r="C77">
        <f t="shared" si="1"/>
        <v>2.1252096776609573E-2</v>
      </c>
    </row>
    <row r="78" spans="1:3" x14ac:dyDescent="0.25">
      <c r="A78" s="1">
        <v>43217</v>
      </c>
      <c r="B78">
        <v>990.19366500000001</v>
      </c>
      <c r="C78">
        <f t="shared" si="1"/>
        <v>-3.3683577848768791E-2</v>
      </c>
    </row>
    <row r="79" spans="1:3" x14ac:dyDescent="0.25">
      <c r="A79" s="1">
        <v>43220</v>
      </c>
      <c r="B79">
        <v>957.39587400000005</v>
      </c>
      <c r="C79">
        <f t="shared" si="1"/>
        <v>9.7108409948369716E-3</v>
      </c>
    </row>
    <row r="80" spans="1:3" x14ac:dyDescent="0.25">
      <c r="A80" s="1">
        <v>43222</v>
      </c>
      <c r="B80">
        <v>966.73828100000003</v>
      </c>
      <c r="C80">
        <f t="shared" si="1"/>
        <v>-1.1477161124643817E-2</v>
      </c>
    </row>
    <row r="81" spans="1:3" x14ac:dyDescent="0.25">
      <c r="A81" s="1">
        <v>43223</v>
      </c>
      <c r="B81">
        <v>955.70629899999994</v>
      </c>
      <c r="C81">
        <f t="shared" si="1"/>
        <v>-7.9872795938587138E-3</v>
      </c>
    </row>
    <row r="82" spans="1:3" x14ac:dyDescent="0.25">
      <c r="A82" s="1">
        <v>43224</v>
      </c>
      <c r="B82">
        <v>948.10320999999999</v>
      </c>
      <c r="C82">
        <f t="shared" si="1"/>
        <v>1.771520496716248E-2</v>
      </c>
    </row>
    <row r="83" spans="1:3" x14ac:dyDescent="0.25">
      <c r="A83" s="1">
        <v>43227</v>
      </c>
      <c r="B83">
        <v>965.04870600000004</v>
      </c>
      <c r="C83">
        <f t="shared" si="1"/>
        <v>-4.0245678994942219E-3</v>
      </c>
    </row>
    <row r="84" spans="1:3" x14ac:dyDescent="0.25">
      <c r="A84" s="1">
        <v>43228</v>
      </c>
      <c r="B84">
        <v>961.17260699999997</v>
      </c>
      <c r="C84">
        <f t="shared" si="1"/>
        <v>9.8776786382502799E-3</v>
      </c>
    </row>
    <row r="85" spans="1:3" x14ac:dyDescent="0.25">
      <c r="A85" s="1">
        <v>43229</v>
      </c>
      <c r="B85">
        <v>970.71380599999998</v>
      </c>
      <c r="C85">
        <f t="shared" si="1"/>
        <v>4.5458147737629899E-3</v>
      </c>
    </row>
    <row r="86" spans="1:3" x14ac:dyDescent="0.25">
      <c r="A86" s="1">
        <v>43230</v>
      </c>
      <c r="B86">
        <v>975.13653599999998</v>
      </c>
      <c r="C86">
        <f t="shared" si="1"/>
        <v>8.2217260348655084E-3</v>
      </c>
    </row>
    <row r="87" spans="1:3" x14ac:dyDescent="0.25">
      <c r="A87" s="1">
        <v>43231</v>
      </c>
      <c r="B87">
        <v>983.18688999999995</v>
      </c>
      <c r="C87">
        <f t="shared" si="1"/>
        <v>-2.6824229188516248E-3</v>
      </c>
    </row>
    <row r="88" spans="1:3" x14ac:dyDescent="0.25">
      <c r="A88" s="1">
        <v>43234</v>
      </c>
      <c r="B88">
        <v>980.55310099999997</v>
      </c>
      <c r="C88">
        <f t="shared" si="1"/>
        <v>-7.7840954948939787E-3</v>
      </c>
    </row>
    <row r="89" spans="1:3" x14ac:dyDescent="0.25">
      <c r="A89" s="1">
        <v>43235</v>
      </c>
      <c r="B89">
        <v>972.95001200000002</v>
      </c>
      <c r="C89">
        <f t="shared" si="1"/>
        <v>-2.3565784483217566E-2</v>
      </c>
    </row>
    <row r="90" spans="1:3" x14ac:dyDescent="0.25">
      <c r="A90" s="1">
        <v>43236</v>
      </c>
      <c r="B90">
        <v>950.28973399999995</v>
      </c>
      <c r="C90">
        <f t="shared" si="1"/>
        <v>-1.1359595922528625E-2</v>
      </c>
    </row>
    <row r="91" spans="1:3" x14ac:dyDescent="0.25">
      <c r="A91" s="1">
        <v>43237</v>
      </c>
      <c r="B91">
        <v>939.55590800000004</v>
      </c>
      <c r="C91">
        <f t="shared" si="1"/>
        <v>-1.2239390614850144E-2</v>
      </c>
    </row>
    <row r="92" spans="1:3" x14ac:dyDescent="0.25">
      <c r="A92" s="1">
        <v>43238</v>
      </c>
      <c r="B92">
        <v>928.12640399999998</v>
      </c>
      <c r="C92">
        <f t="shared" si="1"/>
        <v>-2.6806820663179565E-3</v>
      </c>
    </row>
    <row r="93" spans="1:3" x14ac:dyDescent="0.25">
      <c r="A93" s="1">
        <v>43241</v>
      </c>
      <c r="B93">
        <v>925.64172399999995</v>
      </c>
      <c r="C93">
        <f t="shared" si="1"/>
        <v>-4.9512735681141711E-3</v>
      </c>
    </row>
    <row r="94" spans="1:3" x14ac:dyDescent="0.25">
      <c r="A94" s="1">
        <v>43242</v>
      </c>
      <c r="B94">
        <v>921.06994599999996</v>
      </c>
      <c r="C94">
        <f t="shared" si="1"/>
        <v>-1.5769770630696865E-2</v>
      </c>
    </row>
    <row r="95" spans="1:3" x14ac:dyDescent="0.25">
      <c r="A95" s="1">
        <v>43243</v>
      </c>
      <c r="B95">
        <v>906.65881300000001</v>
      </c>
      <c r="C95">
        <f t="shared" si="1"/>
        <v>3.9384605345371996E-3</v>
      </c>
    </row>
    <row r="96" spans="1:3" x14ac:dyDescent="0.25">
      <c r="A96" s="1">
        <v>43244</v>
      </c>
      <c r="B96">
        <v>910.23669400000006</v>
      </c>
      <c r="C96">
        <f t="shared" si="1"/>
        <v>5.3902800481147265E-3</v>
      </c>
    </row>
    <row r="97" spans="1:3" x14ac:dyDescent="0.25">
      <c r="A97" s="1">
        <v>43245</v>
      </c>
      <c r="B97">
        <v>915.15637200000003</v>
      </c>
      <c r="C97">
        <f t="shared" si="1"/>
        <v>-4.3447040767132644E-4</v>
      </c>
    </row>
    <row r="98" spans="1:3" x14ac:dyDescent="0.25">
      <c r="A98" s="1">
        <v>43248</v>
      </c>
      <c r="B98">
        <v>914.75885000000005</v>
      </c>
      <c r="C98">
        <f t="shared" si="1"/>
        <v>-3.2102379136335814E-3</v>
      </c>
    </row>
    <row r="99" spans="1:3" x14ac:dyDescent="0.25">
      <c r="A99" s="1">
        <v>43249</v>
      </c>
      <c r="B99">
        <v>911.82696499999997</v>
      </c>
      <c r="C99">
        <f t="shared" si="1"/>
        <v>-1.4726316290074072E-3</v>
      </c>
    </row>
    <row r="100" spans="1:3" x14ac:dyDescent="0.25">
      <c r="A100" s="1">
        <v>43250</v>
      </c>
      <c r="B100">
        <v>910.48516800000004</v>
      </c>
      <c r="C100">
        <f t="shared" si="1"/>
        <v>5.7144704822435465E-3</v>
      </c>
    </row>
    <row r="101" spans="1:3" x14ac:dyDescent="0.25">
      <c r="A101" s="1">
        <v>43251</v>
      </c>
      <c r="B101">
        <v>915.70300299999997</v>
      </c>
      <c r="C101">
        <f t="shared" si="1"/>
        <v>9.9358268992730189E-3</v>
      </c>
    </row>
    <row r="102" spans="1:3" x14ac:dyDescent="0.25">
      <c r="A102" s="1">
        <v>43252</v>
      </c>
      <c r="B102">
        <v>924.84661900000003</v>
      </c>
      <c r="C102">
        <f t="shared" si="1"/>
        <v>1.1007919370471048E-2</v>
      </c>
    </row>
    <row r="103" spans="1:3" x14ac:dyDescent="0.25">
      <c r="A103" s="1">
        <v>43255</v>
      </c>
      <c r="B103">
        <v>935.08349599999997</v>
      </c>
      <c r="C103">
        <f t="shared" si="1"/>
        <v>7.2015556658269119E-3</v>
      </c>
    </row>
    <row r="104" spans="1:3" x14ac:dyDescent="0.25">
      <c r="A104" s="1">
        <v>43256</v>
      </c>
      <c r="B104">
        <v>941.841858</v>
      </c>
      <c r="C104">
        <f t="shared" si="1"/>
        <v>7.0976231147758442E-3</v>
      </c>
    </row>
    <row r="105" spans="1:3" x14ac:dyDescent="0.25">
      <c r="A105" s="1">
        <v>43257</v>
      </c>
      <c r="B105">
        <v>948.550476</v>
      </c>
      <c r="C105">
        <f t="shared" si="1"/>
        <v>1.7603939775565743E-2</v>
      </c>
    </row>
    <row r="106" spans="1:3" x14ac:dyDescent="0.25">
      <c r="A106" s="1">
        <v>43258</v>
      </c>
      <c r="B106">
        <v>965.39654499999995</v>
      </c>
      <c r="C106">
        <f t="shared" si="1"/>
        <v>1.3294696675357577E-2</v>
      </c>
    </row>
    <row r="107" spans="1:3" x14ac:dyDescent="0.25">
      <c r="A107" s="1">
        <v>43259</v>
      </c>
      <c r="B107">
        <v>978.31689500000005</v>
      </c>
      <c r="C107">
        <f t="shared" si="1"/>
        <v>-1.7285162497959904E-3</v>
      </c>
    </row>
    <row r="108" spans="1:3" x14ac:dyDescent="0.25">
      <c r="A108" s="1">
        <v>43262</v>
      </c>
      <c r="B108">
        <v>976.62731900000006</v>
      </c>
      <c r="C108">
        <f t="shared" si="1"/>
        <v>1.4648209970017491E-2</v>
      </c>
    </row>
    <row r="109" spans="1:3" x14ac:dyDescent="0.25">
      <c r="A109" s="1">
        <v>43263</v>
      </c>
      <c r="B109">
        <v>991.03845200000001</v>
      </c>
      <c r="C109">
        <f t="shared" si="1"/>
        <v>5.350939379739455E-3</v>
      </c>
    </row>
    <row r="110" spans="1:3" x14ac:dyDescent="0.25">
      <c r="A110" s="1">
        <v>43264</v>
      </c>
      <c r="B110">
        <v>996.35565199999996</v>
      </c>
      <c r="C110">
        <f t="shared" si="1"/>
        <v>5.4217141826984833E-3</v>
      </c>
    </row>
    <row r="111" spans="1:3" x14ac:dyDescent="0.25">
      <c r="A111" s="1">
        <v>43265</v>
      </c>
      <c r="B111">
        <v>1001.772278</v>
      </c>
      <c r="C111">
        <f t="shared" si="1"/>
        <v>6.1815355507650544E-3</v>
      </c>
    </row>
    <row r="112" spans="1:3" x14ac:dyDescent="0.25">
      <c r="A112" s="1">
        <v>43266</v>
      </c>
      <c r="B112">
        <v>1007.9839480000001</v>
      </c>
      <c r="C112">
        <f t="shared" si="1"/>
        <v>1.3302233594347675E-3</v>
      </c>
    </row>
    <row r="113" spans="1:3" x14ac:dyDescent="0.25">
      <c r="A113" s="1">
        <v>43269</v>
      </c>
      <c r="B113">
        <v>1009.325684</v>
      </c>
      <c r="C113">
        <f t="shared" si="1"/>
        <v>-1.9388169301126881E-2</v>
      </c>
    </row>
    <row r="114" spans="1:3" x14ac:dyDescent="0.25">
      <c r="A114" s="1">
        <v>43270</v>
      </c>
      <c r="B114">
        <v>989.94519000000003</v>
      </c>
      <c r="C114">
        <f t="shared" si="1"/>
        <v>2.3024878900667203E-2</v>
      </c>
    </row>
    <row r="115" spans="1:3" x14ac:dyDescent="0.25">
      <c r="A115" s="1">
        <v>43271</v>
      </c>
      <c r="B115">
        <v>1013.002991</v>
      </c>
      <c r="C115">
        <f t="shared" si="1"/>
        <v>1.2383123935890352E-2</v>
      </c>
    </row>
    <row r="116" spans="1:3" x14ac:dyDescent="0.25">
      <c r="A116" s="1">
        <v>43272</v>
      </c>
      <c r="B116">
        <v>1025.6251219999999</v>
      </c>
      <c r="C116">
        <f t="shared" si="1"/>
        <v>-1.9027655644390767E-2</v>
      </c>
    </row>
    <row r="117" spans="1:3" x14ac:dyDescent="0.25">
      <c r="A117" s="1">
        <v>43273</v>
      </c>
      <c r="B117">
        <v>1006.294373</v>
      </c>
      <c r="C117">
        <f t="shared" si="1"/>
        <v>-7.9824025558779873E-3</v>
      </c>
    </row>
    <row r="118" spans="1:3" x14ac:dyDescent="0.25">
      <c r="A118" s="1">
        <v>43276</v>
      </c>
      <c r="B118">
        <v>998.29370100000006</v>
      </c>
      <c r="C118">
        <f t="shared" si="1"/>
        <v>-2.5714816858148772E-2</v>
      </c>
    </row>
    <row r="119" spans="1:3" x14ac:dyDescent="0.25">
      <c r="A119" s="1">
        <v>43277</v>
      </c>
      <c r="B119">
        <v>972.95001200000002</v>
      </c>
      <c r="C119">
        <f t="shared" si="1"/>
        <v>-7.3241879340664442E-3</v>
      </c>
    </row>
    <row r="120" spans="1:3" x14ac:dyDescent="0.25">
      <c r="A120" s="1">
        <v>43278</v>
      </c>
      <c r="B120">
        <v>965.84997599999997</v>
      </c>
      <c r="C120">
        <f t="shared" si="1"/>
        <v>-2.1876489063591811E-2</v>
      </c>
    </row>
    <row r="121" spans="1:3" x14ac:dyDescent="0.25">
      <c r="A121" s="1">
        <v>43279</v>
      </c>
      <c r="B121">
        <v>944.95001200000002</v>
      </c>
      <c r="C121">
        <f t="shared" si="1"/>
        <v>2.868664388894936E-2</v>
      </c>
    </row>
    <row r="122" spans="1:3" x14ac:dyDescent="0.25">
      <c r="A122" s="1">
        <v>43280</v>
      </c>
      <c r="B122">
        <v>972.45001200000002</v>
      </c>
      <c r="C122">
        <f t="shared" si="1"/>
        <v>-1.2260608382741473E-2</v>
      </c>
    </row>
    <row r="123" spans="1:3" x14ac:dyDescent="0.25">
      <c r="A123" s="1">
        <v>43283</v>
      </c>
      <c r="B123">
        <v>960.59997599999997</v>
      </c>
      <c r="C123">
        <f t="shared" si="1"/>
        <v>1.1077303807369531E-2</v>
      </c>
    </row>
    <row r="124" spans="1:3" x14ac:dyDescent="0.25">
      <c r="A124" s="1">
        <v>43284</v>
      </c>
      <c r="B124">
        <v>971.29998799999998</v>
      </c>
      <c r="C124">
        <f t="shared" si="1"/>
        <v>1.9170555834784341E-2</v>
      </c>
    </row>
    <row r="125" spans="1:3" x14ac:dyDescent="0.25">
      <c r="A125" s="1">
        <v>43285</v>
      </c>
      <c r="B125">
        <v>990.09997599999997</v>
      </c>
      <c r="C125">
        <f t="shared" si="1"/>
        <v>-2.6196091542709136E-2</v>
      </c>
    </row>
    <row r="126" spans="1:3" x14ac:dyDescent="0.25">
      <c r="A126" s="1">
        <v>43286</v>
      </c>
      <c r="B126">
        <v>964.5</v>
      </c>
      <c r="C126">
        <f t="shared" si="1"/>
        <v>1.3439596825128299E-2</v>
      </c>
    </row>
    <row r="127" spans="1:3" x14ac:dyDescent="0.25">
      <c r="A127" s="1">
        <v>43287</v>
      </c>
      <c r="B127">
        <v>977.54998799999998</v>
      </c>
      <c r="C127">
        <f t="shared" si="1"/>
        <v>1.9801612594032399E-2</v>
      </c>
    </row>
    <row r="128" spans="1:3" x14ac:dyDescent="0.25">
      <c r="A128" s="1">
        <v>43290</v>
      </c>
      <c r="B128">
        <v>997.09997599999997</v>
      </c>
      <c r="C128">
        <f t="shared" si="1"/>
        <v>2.8279495776166667E-2</v>
      </c>
    </row>
    <row r="129" spans="1:3" x14ac:dyDescent="0.25">
      <c r="A129" s="1">
        <v>43291</v>
      </c>
      <c r="B129">
        <v>1025.6999510000001</v>
      </c>
      <c r="C129">
        <f t="shared" si="1"/>
        <v>1.2690989417292471E-2</v>
      </c>
    </row>
    <row r="130" spans="1:3" x14ac:dyDescent="0.25">
      <c r="A130" s="1">
        <v>43292</v>
      </c>
      <c r="B130">
        <v>1038.8000489999999</v>
      </c>
      <c r="C130">
        <f t="shared" si="1"/>
        <v>4.1068333013487363E-2</v>
      </c>
    </row>
    <row r="131" spans="1:3" x14ac:dyDescent="0.25">
      <c r="A131" s="1">
        <v>43293</v>
      </c>
      <c r="B131">
        <v>1082.349976</v>
      </c>
      <c r="C131">
        <f t="shared" si="1"/>
        <v>1.5993808655377605E-2</v>
      </c>
    </row>
    <row r="132" spans="1:3" x14ac:dyDescent="0.25">
      <c r="A132" s="1">
        <v>43294</v>
      </c>
      <c r="B132">
        <v>1099.8000489999999</v>
      </c>
      <c r="C132">
        <f t="shared" ref="C132:C195" si="2">LN(B133/B132)</f>
        <v>-2.1692117102520739E-2</v>
      </c>
    </row>
    <row r="133" spans="1:3" x14ac:dyDescent="0.25">
      <c r="A133" s="1">
        <v>43297</v>
      </c>
      <c r="B133">
        <v>1076.1999510000001</v>
      </c>
      <c r="C133">
        <f t="shared" si="2"/>
        <v>1.4895044276373736E-2</v>
      </c>
    </row>
    <row r="134" spans="1:3" x14ac:dyDescent="0.25">
      <c r="A134" s="1">
        <v>43298</v>
      </c>
      <c r="B134">
        <v>1092.349976</v>
      </c>
      <c r="C134">
        <f t="shared" si="2"/>
        <v>1.8314156095928288E-4</v>
      </c>
    </row>
    <row r="135" spans="1:3" x14ac:dyDescent="0.25">
      <c r="A135" s="1">
        <v>43299</v>
      </c>
      <c r="B135">
        <v>1092.5500489999999</v>
      </c>
      <c r="C135">
        <f t="shared" si="2"/>
        <v>1.1195099046627178E-2</v>
      </c>
    </row>
    <row r="136" spans="1:3" x14ac:dyDescent="0.25">
      <c r="A136" s="1">
        <v>43300</v>
      </c>
      <c r="B136">
        <v>1104.849976</v>
      </c>
      <c r="C136">
        <f t="shared" si="2"/>
        <v>2.1312692085221012E-2</v>
      </c>
    </row>
    <row r="137" spans="1:3" x14ac:dyDescent="0.25">
      <c r="A137" s="1">
        <v>43301</v>
      </c>
      <c r="B137">
        <v>1128.650024</v>
      </c>
      <c r="C137">
        <f t="shared" si="2"/>
        <v>-7.4256991909679567E-3</v>
      </c>
    </row>
    <row r="138" spans="1:3" x14ac:dyDescent="0.25">
      <c r="A138" s="1">
        <v>43304</v>
      </c>
      <c r="B138">
        <v>1120.3000489999999</v>
      </c>
      <c r="C138">
        <f t="shared" si="2"/>
        <v>-8.3810892829103319E-3</v>
      </c>
    </row>
    <row r="139" spans="1:3" x14ac:dyDescent="0.25">
      <c r="A139" s="1">
        <v>43305</v>
      </c>
      <c r="B139">
        <v>1110.9499510000001</v>
      </c>
      <c r="C139">
        <f t="shared" si="2"/>
        <v>3.7734854956844423E-3</v>
      </c>
    </row>
    <row r="140" spans="1:3" x14ac:dyDescent="0.25">
      <c r="A140" s="1">
        <v>43306</v>
      </c>
      <c r="B140">
        <v>1115.150024</v>
      </c>
      <c r="C140">
        <f t="shared" si="2"/>
        <v>-4.0434954031359988E-3</v>
      </c>
    </row>
    <row r="141" spans="1:3" x14ac:dyDescent="0.25">
      <c r="A141" s="1">
        <v>43307</v>
      </c>
      <c r="B141">
        <v>1110.650024</v>
      </c>
      <c r="C141">
        <f t="shared" si="2"/>
        <v>1.713940817801754E-2</v>
      </c>
    </row>
    <row r="142" spans="1:3" x14ac:dyDescent="0.25">
      <c r="A142" s="1">
        <v>43308</v>
      </c>
      <c r="B142">
        <v>1129.849976</v>
      </c>
      <c r="C142">
        <f t="shared" si="2"/>
        <v>1.8893754795282287E-2</v>
      </c>
    </row>
    <row r="143" spans="1:3" x14ac:dyDescent="0.25">
      <c r="A143" s="1">
        <v>43311</v>
      </c>
      <c r="B143">
        <v>1151.400024</v>
      </c>
      <c r="C143">
        <f t="shared" si="2"/>
        <v>2.9607686471771977E-2</v>
      </c>
    </row>
    <row r="144" spans="1:3" x14ac:dyDescent="0.25">
      <c r="A144" s="1">
        <v>43312</v>
      </c>
      <c r="B144">
        <v>1186</v>
      </c>
      <c r="C144">
        <f t="shared" si="2"/>
        <v>5.3398290012423412E-3</v>
      </c>
    </row>
    <row r="145" spans="1:3" x14ac:dyDescent="0.25">
      <c r="A145" s="1">
        <v>43313</v>
      </c>
      <c r="B145">
        <v>1192.349976</v>
      </c>
      <c r="C145">
        <f t="shared" si="2"/>
        <v>-2.033365306663578E-2</v>
      </c>
    </row>
    <row r="146" spans="1:3" x14ac:dyDescent="0.25">
      <c r="A146" s="1">
        <v>43314</v>
      </c>
      <c r="B146">
        <v>1168.349976</v>
      </c>
      <c r="C146">
        <f t="shared" si="2"/>
        <v>7.333828349023375E-3</v>
      </c>
    </row>
    <row r="147" spans="1:3" x14ac:dyDescent="0.25">
      <c r="A147" s="1">
        <v>43315</v>
      </c>
      <c r="B147">
        <v>1176.9499510000001</v>
      </c>
      <c r="C147">
        <f t="shared" si="2"/>
        <v>1.3209472723606048E-2</v>
      </c>
    </row>
    <row r="148" spans="1:3" x14ac:dyDescent="0.25">
      <c r="A148" s="1">
        <v>43318</v>
      </c>
      <c r="B148">
        <v>1192.599976</v>
      </c>
      <c r="C148">
        <f t="shared" si="2"/>
        <v>-7.068377845377281E-3</v>
      </c>
    </row>
    <row r="149" spans="1:3" x14ac:dyDescent="0.25">
      <c r="A149" s="1">
        <v>43319</v>
      </c>
      <c r="B149">
        <v>1184.1999510000001</v>
      </c>
      <c r="C149">
        <f t="shared" si="2"/>
        <v>2.7896393553635372E-2</v>
      </c>
    </row>
    <row r="150" spans="1:3" x14ac:dyDescent="0.25">
      <c r="A150" s="1">
        <v>43320</v>
      </c>
      <c r="B150">
        <v>1217.6999510000001</v>
      </c>
      <c r="C150">
        <f t="shared" si="2"/>
        <v>2.0528401940909862E-4</v>
      </c>
    </row>
    <row r="151" spans="1:3" x14ac:dyDescent="0.25">
      <c r="A151" s="1">
        <v>43321</v>
      </c>
      <c r="B151">
        <v>1217.9499510000001</v>
      </c>
      <c r="C151">
        <f t="shared" si="2"/>
        <v>-1.1353671953142143E-2</v>
      </c>
    </row>
    <row r="152" spans="1:3" x14ac:dyDescent="0.25">
      <c r="A152" s="1">
        <v>43322</v>
      </c>
      <c r="B152">
        <v>1204.1999510000001</v>
      </c>
      <c r="C152">
        <f t="shared" si="2"/>
        <v>-1.3796782815447247E-2</v>
      </c>
    </row>
    <row r="153" spans="1:3" x14ac:dyDescent="0.25">
      <c r="A153" s="1">
        <v>43325</v>
      </c>
      <c r="B153">
        <v>1187.6999510000001</v>
      </c>
      <c r="C153">
        <f t="shared" si="2"/>
        <v>1.9097462108722076E-2</v>
      </c>
    </row>
    <row r="154" spans="1:3" x14ac:dyDescent="0.25">
      <c r="A154" s="1">
        <v>43326</v>
      </c>
      <c r="B154">
        <v>1210.599976</v>
      </c>
      <c r="C154">
        <f t="shared" si="2"/>
        <v>-8.1280425073258292E-3</v>
      </c>
    </row>
    <row r="155" spans="1:3" x14ac:dyDescent="0.25">
      <c r="A155" s="1">
        <v>43328</v>
      </c>
      <c r="B155">
        <v>1200.8000489999999</v>
      </c>
      <c r="C155">
        <f t="shared" si="2"/>
        <v>2.4536419869547708E-3</v>
      </c>
    </row>
    <row r="156" spans="1:3" x14ac:dyDescent="0.25">
      <c r="A156" s="1">
        <v>43329</v>
      </c>
      <c r="B156">
        <v>1203.75</v>
      </c>
      <c r="C156">
        <f t="shared" si="2"/>
        <v>2.55483304462133E-2</v>
      </c>
    </row>
    <row r="157" spans="1:3" x14ac:dyDescent="0.25">
      <c r="A157" s="1">
        <v>43332</v>
      </c>
      <c r="B157">
        <v>1234.900024</v>
      </c>
      <c r="C157">
        <f t="shared" si="2"/>
        <v>9.9109848970122226E-3</v>
      </c>
    </row>
    <row r="158" spans="1:3" x14ac:dyDescent="0.25">
      <c r="A158" s="1">
        <v>43333</v>
      </c>
      <c r="B158">
        <v>1247.1999510000001</v>
      </c>
      <c r="C158">
        <f t="shared" si="2"/>
        <v>1.7682697729269635E-2</v>
      </c>
    </row>
    <row r="159" spans="1:3" x14ac:dyDescent="0.25">
      <c r="A159" s="1">
        <v>43335</v>
      </c>
      <c r="B159">
        <v>1269.4499510000001</v>
      </c>
      <c r="C159">
        <f t="shared" si="2"/>
        <v>6.3213458930288964E-3</v>
      </c>
    </row>
    <row r="160" spans="1:3" x14ac:dyDescent="0.25">
      <c r="A160" s="1">
        <v>43336</v>
      </c>
      <c r="B160">
        <v>1277.5</v>
      </c>
      <c r="C160">
        <f t="shared" si="2"/>
        <v>1.0899290458035638E-2</v>
      </c>
    </row>
    <row r="161" spans="1:3" x14ac:dyDescent="0.25">
      <c r="A161" s="1">
        <v>43339</v>
      </c>
      <c r="B161">
        <v>1291.5</v>
      </c>
      <c r="C161">
        <f t="shared" si="2"/>
        <v>2.1069540181419391E-2</v>
      </c>
    </row>
    <row r="162" spans="1:3" x14ac:dyDescent="0.25">
      <c r="A162" s="1">
        <v>43340</v>
      </c>
      <c r="B162">
        <v>1319</v>
      </c>
      <c r="C162">
        <f t="shared" si="2"/>
        <v>-1.8981167955376573E-2</v>
      </c>
    </row>
    <row r="163" spans="1:3" x14ac:dyDescent="0.25">
      <c r="A163" s="1">
        <v>43341</v>
      </c>
      <c r="B163">
        <v>1294.1999510000001</v>
      </c>
      <c r="C163">
        <f t="shared" si="2"/>
        <v>-1.5378031234293394E-2</v>
      </c>
    </row>
    <row r="164" spans="1:3" x14ac:dyDescent="0.25">
      <c r="A164" s="1">
        <v>43342</v>
      </c>
      <c r="B164">
        <v>1274.4499510000001</v>
      </c>
      <c r="C164">
        <f t="shared" si="2"/>
        <v>-2.6073514961854845E-2</v>
      </c>
    </row>
    <row r="165" spans="1:3" x14ac:dyDescent="0.25">
      <c r="A165" s="1">
        <v>43343</v>
      </c>
      <c r="B165">
        <v>1241.650024</v>
      </c>
      <c r="C165">
        <f t="shared" si="2"/>
        <v>-1.0118266474098156E-2</v>
      </c>
    </row>
    <row r="166" spans="1:3" x14ac:dyDescent="0.25">
      <c r="A166" s="1">
        <v>43346</v>
      </c>
      <c r="B166">
        <v>1229.150024</v>
      </c>
      <c r="C166">
        <f t="shared" si="2"/>
        <v>1.0359792488333262E-2</v>
      </c>
    </row>
    <row r="167" spans="1:3" x14ac:dyDescent="0.25">
      <c r="A167" s="1">
        <v>43347</v>
      </c>
      <c r="B167">
        <v>1241.9499510000001</v>
      </c>
      <c r="C167">
        <f t="shared" si="2"/>
        <v>-1.2110519869113446E-2</v>
      </c>
    </row>
    <row r="168" spans="1:3" x14ac:dyDescent="0.25">
      <c r="A168" s="1">
        <v>43348</v>
      </c>
      <c r="B168">
        <v>1227</v>
      </c>
      <c r="C168">
        <f t="shared" si="2"/>
        <v>2.7650068545117683E-2</v>
      </c>
    </row>
    <row r="169" spans="1:3" x14ac:dyDescent="0.25">
      <c r="A169" s="1">
        <v>43349</v>
      </c>
      <c r="B169">
        <v>1261.400024</v>
      </c>
      <c r="C169">
        <f t="shared" si="2"/>
        <v>1.3543476306066686E-2</v>
      </c>
    </row>
    <row r="170" spans="1:3" x14ac:dyDescent="0.25">
      <c r="A170" s="1">
        <v>43350</v>
      </c>
      <c r="B170">
        <v>1278.599976</v>
      </c>
      <c r="C170">
        <f t="shared" si="2"/>
        <v>-1.7953095528049506E-2</v>
      </c>
    </row>
    <row r="171" spans="1:3" x14ac:dyDescent="0.25">
      <c r="A171" s="1">
        <v>43353</v>
      </c>
      <c r="B171">
        <v>1255.849976</v>
      </c>
      <c r="C171">
        <f t="shared" si="2"/>
        <v>-1.4557836077631881E-2</v>
      </c>
    </row>
    <row r="172" spans="1:3" x14ac:dyDescent="0.25">
      <c r="A172" s="1">
        <v>43354</v>
      </c>
      <c r="B172">
        <v>1237.6999510000001</v>
      </c>
      <c r="C172">
        <f t="shared" si="2"/>
        <v>1.1886775002605238E-2</v>
      </c>
    </row>
    <row r="173" spans="1:3" x14ac:dyDescent="0.25">
      <c r="A173" s="1">
        <v>43355</v>
      </c>
      <c r="B173">
        <v>1252.5</v>
      </c>
      <c r="C173">
        <f t="shared" si="2"/>
        <v>5.1884661333884824E-4</v>
      </c>
    </row>
    <row r="174" spans="1:3" x14ac:dyDescent="0.25">
      <c r="A174" s="1">
        <v>43357</v>
      </c>
      <c r="B174">
        <v>1253.150024</v>
      </c>
      <c r="C174">
        <f t="shared" si="2"/>
        <v>-2.1985112893956982E-2</v>
      </c>
    </row>
    <row r="175" spans="1:3" x14ac:dyDescent="0.25">
      <c r="A175" s="1">
        <v>43360</v>
      </c>
      <c r="B175">
        <v>1225.900024</v>
      </c>
      <c r="C175">
        <f t="shared" si="2"/>
        <v>-7.1632076647784532E-3</v>
      </c>
    </row>
    <row r="176" spans="1:3" x14ac:dyDescent="0.25">
      <c r="A176" s="1">
        <v>43361</v>
      </c>
      <c r="B176">
        <v>1217.150024</v>
      </c>
      <c r="C176">
        <f t="shared" si="2"/>
        <v>-5.2720777302846479E-3</v>
      </c>
    </row>
    <row r="177" spans="1:3" x14ac:dyDescent="0.25">
      <c r="A177" s="1">
        <v>43362</v>
      </c>
      <c r="B177">
        <v>1210.75</v>
      </c>
      <c r="C177">
        <f t="shared" si="2"/>
        <v>5.5595736734063419E-3</v>
      </c>
    </row>
    <row r="178" spans="1:3" x14ac:dyDescent="0.25">
      <c r="A178" s="1">
        <v>43364</v>
      </c>
      <c r="B178">
        <v>1217.5</v>
      </c>
      <c r="C178">
        <f t="shared" si="2"/>
        <v>1.1879912499891806E-2</v>
      </c>
    </row>
    <row r="179" spans="1:3" x14ac:dyDescent="0.25">
      <c r="A179" s="1">
        <v>43367</v>
      </c>
      <c r="B179">
        <v>1232.0500489999999</v>
      </c>
      <c r="C179">
        <f t="shared" si="2"/>
        <v>-1.1776526529286868E-3</v>
      </c>
    </row>
    <row r="180" spans="1:3" x14ac:dyDescent="0.25">
      <c r="A180" s="1">
        <v>43368</v>
      </c>
      <c r="B180">
        <v>1230.599976</v>
      </c>
      <c r="C180">
        <f t="shared" si="2"/>
        <v>1.6761107939074846E-2</v>
      </c>
    </row>
    <row r="181" spans="1:3" x14ac:dyDescent="0.25">
      <c r="A181" s="1">
        <v>43369</v>
      </c>
      <c r="B181">
        <v>1251.400024</v>
      </c>
      <c r="C181">
        <f t="shared" si="2"/>
        <v>1.8761165333623835E-3</v>
      </c>
    </row>
    <row r="182" spans="1:3" x14ac:dyDescent="0.25">
      <c r="A182" s="1">
        <v>43370</v>
      </c>
      <c r="B182">
        <v>1253.75</v>
      </c>
      <c r="C182">
        <f t="shared" si="2"/>
        <v>3.3443126141168653E-3</v>
      </c>
    </row>
    <row r="183" spans="1:3" x14ac:dyDescent="0.25">
      <c r="A183" s="1">
        <v>43371</v>
      </c>
      <c r="B183">
        <v>1257.9499510000001</v>
      </c>
      <c r="C183">
        <f t="shared" si="2"/>
        <v>-2.1088083725238956E-2</v>
      </c>
    </row>
    <row r="184" spans="1:3" x14ac:dyDescent="0.25">
      <c r="A184" s="1">
        <v>43374</v>
      </c>
      <c r="B184">
        <v>1231.6999510000001</v>
      </c>
      <c r="C184">
        <f t="shared" si="2"/>
        <v>-2.1832758047037083E-2</v>
      </c>
    </row>
    <row r="185" spans="1:3" x14ac:dyDescent="0.25">
      <c r="A185" s="1">
        <v>43376</v>
      </c>
      <c r="B185">
        <v>1205.099976</v>
      </c>
      <c r="C185">
        <f t="shared" si="2"/>
        <v>-7.1226932455944733E-2</v>
      </c>
    </row>
    <row r="186" spans="1:3" x14ac:dyDescent="0.25">
      <c r="A186" s="1">
        <v>43377</v>
      </c>
      <c r="B186">
        <v>1122.25</v>
      </c>
      <c r="C186">
        <f t="shared" si="2"/>
        <v>-6.7641295699447462E-2</v>
      </c>
    </row>
    <row r="187" spans="1:3" x14ac:dyDescent="0.25">
      <c r="A187" s="1">
        <v>43378</v>
      </c>
      <c r="B187">
        <v>1048.849976</v>
      </c>
      <c r="C187">
        <f t="shared" si="2"/>
        <v>5.6125047291855218E-2</v>
      </c>
    </row>
    <row r="188" spans="1:3" x14ac:dyDescent="0.25">
      <c r="A188" s="1">
        <v>43381</v>
      </c>
      <c r="B188">
        <v>1109.400024</v>
      </c>
      <c r="C188">
        <f t="shared" si="2"/>
        <v>-1.7595738571629316E-2</v>
      </c>
    </row>
    <row r="189" spans="1:3" x14ac:dyDescent="0.25">
      <c r="A189" s="1">
        <v>43382</v>
      </c>
      <c r="B189">
        <v>1090.0500489999999</v>
      </c>
      <c r="C189">
        <f t="shared" si="2"/>
        <v>1.099381723806781E-2</v>
      </c>
    </row>
    <row r="190" spans="1:3" x14ac:dyDescent="0.25">
      <c r="A190" s="1">
        <v>43383</v>
      </c>
      <c r="B190">
        <v>1102.099976</v>
      </c>
      <c r="C190">
        <f t="shared" si="2"/>
        <v>-1.3060075886983364E-2</v>
      </c>
    </row>
    <row r="191" spans="1:3" x14ac:dyDescent="0.25">
      <c r="A191" s="1">
        <v>43384</v>
      </c>
      <c r="B191">
        <v>1087.8000489999999</v>
      </c>
      <c r="C191">
        <f t="shared" si="2"/>
        <v>3.5002555613117756E-2</v>
      </c>
    </row>
    <row r="192" spans="1:3" x14ac:dyDescent="0.25">
      <c r="A192" s="1">
        <v>43385</v>
      </c>
      <c r="B192">
        <v>1126.5500489999999</v>
      </c>
      <c r="C192">
        <f t="shared" si="2"/>
        <v>1.1649031446528848E-2</v>
      </c>
    </row>
    <row r="193" spans="1:3" x14ac:dyDescent="0.25">
      <c r="A193" s="1">
        <v>43388</v>
      </c>
      <c r="B193">
        <v>1139.75</v>
      </c>
      <c r="C193">
        <f t="shared" si="2"/>
        <v>2.0881615232472058E-2</v>
      </c>
    </row>
    <row r="194" spans="1:3" x14ac:dyDescent="0.25">
      <c r="A194" s="1">
        <v>43389</v>
      </c>
      <c r="B194">
        <v>1163.8000489999999</v>
      </c>
      <c r="C194">
        <f t="shared" si="2"/>
        <v>-1.07987740858213E-2</v>
      </c>
    </row>
    <row r="195" spans="1:3" x14ac:dyDescent="0.25">
      <c r="A195" s="1">
        <v>43390</v>
      </c>
      <c r="B195">
        <v>1151.3000489999999</v>
      </c>
      <c r="C195">
        <f t="shared" si="2"/>
        <v>-4.4400436576432181E-2</v>
      </c>
    </row>
    <row r="196" spans="1:3" x14ac:dyDescent="0.25">
      <c r="A196" s="1">
        <v>43392</v>
      </c>
      <c r="B196">
        <v>1101.3000489999999</v>
      </c>
      <c r="C196">
        <f t="shared" ref="C196:C246" si="3">LN(B197/B196)</f>
        <v>-3.5725533774022752E-2</v>
      </c>
    </row>
    <row r="197" spans="1:3" x14ac:dyDescent="0.25">
      <c r="A197" s="1">
        <v>43395</v>
      </c>
      <c r="B197">
        <v>1062.650024</v>
      </c>
      <c r="C197">
        <f t="shared" si="3"/>
        <v>-7.509491065887778E-3</v>
      </c>
    </row>
    <row r="198" spans="1:3" x14ac:dyDescent="0.25">
      <c r="A198" s="1">
        <v>43396</v>
      </c>
      <c r="B198">
        <v>1054.6999510000001</v>
      </c>
      <c r="C198">
        <f t="shared" si="3"/>
        <v>-8.5219885015510623E-3</v>
      </c>
    </row>
    <row r="199" spans="1:3" x14ac:dyDescent="0.25">
      <c r="A199" s="1">
        <v>43397</v>
      </c>
      <c r="B199">
        <v>1045.75</v>
      </c>
      <c r="C199">
        <f t="shared" si="3"/>
        <v>-1.4399084008204556E-2</v>
      </c>
    </row>
    <row r="200" spans="1:3" x14ac:dyDescent="0.25">
      <c r="A200" s="1">
        <v>43398</v>
      </c>
      <c r="B200">
        <v>1030.8000489999999</v>
      </c>
      <c r="C200">
        <f t="shared" si="3"/>
        <v>1.3585962694666847E-2</v>
      </c>
    </row>
    <row r="201" spans="1:3" x14ac:dyDescent="0.25">
      <c r="A201" s="1">
        <v>43399</v>
      </c>
      <c r="B201">
        <v>1044.900024</v>
      </c>
      <c r="C201">
        <f t="shared" si="3"/>
        <v>4.0236143025134195E-2</v>
      </c>
    </row>
    <row r="202" spans="1:3" x14ac:dyDescent="0.25">
      <c r="A202" s="1">
        <v>43402</v>
      </c>
      <c r="B202">
        <v>1087.8000489999999</v>
      </c>
      <c r="C202">
        <f t="shared" si="3"/>
        <v>-2.8722646163666713E-2</v>
      </c>
    </row>
    <row r="203" spans="1:3" x14ac:dyDescent="0.25">
      <c r="A203" s="1">
        <v>43403</v>
      </c>
      <c r="B203">
        <v>1057</v>
      </c>
      <c r="C203">
        <f t="shared" si="3"/>
        <v>4.0127517553195449E-3</v>
      </c>
    </row>
    <row r="204" spans="1:3" x14ac:dyDescent="0.25">
      <c r="A204" s="1">
        <v>43404</v>
      </c>
      <c r="B204">
        <v>1061.25</v>
      </c>
      <c r="C204">
        <f t="shared" si="3"/>
        <v>-4.7225589541735032E-3</v>
      </c>
    </row>
    <row r="205" spans="1:3" x14ac:dyDescent="0.25">
      <c r="A205" s="1">
        <v>43405</v>
      </c>
      <c r="B205">
        <v>1056.25</v>
      </c>
      <c r="C205">
        <f t="shared" si="3"/>
        <v>1.7502756635292303E-2</v>
      </c>
    </row>
    <row r="206" spans="1:3" x14ac:dyDescent="0.25">
      <c r="A206" s="1">
        <v>43406</v>
      </c>
      <c r="B206">
        <v>1074.900024</v>
      </c>
      <c r="C206">
        <f t="shared" si="3"/>
        <v>1.4225276347418105E-2</v>
      </c>
    </row>
    <row r="207" spans="1:3" x14ac:dyDescent="0.25">
      <c r="A207" s="1">
        <v>43409</v>
      </c>
      <c r="B207">
        <v>1090.3000489999999</v>
      </c>
      <c r="C207">
        <f t="shared" si="3"/>
        <v>1.257756905383537E-2</v>
      </c>
    </row>
    <row r="208" spans="1:3" x14ac:dyDescent="0.25">
      <c r="A208" s="1">
        <v>43410</v>
      </c>
      <c r="B208">
        <v>1104.099976</v>
      </c>
      <c r="C208">
        <f t="shared" si="3"/>
        <v>-5.6312374672427669E-3</v>
      </c>
    </row>
    <row r="209" spans="1:3" x14ac:dyDescent="0.25">
      <c r="A209" s="1">
        <v>43411</v>
      </c>
      <c r="B209">
        <v>1097.9000000000001</v>
      </c>
      <c r="C209">
        <f>LN(B210/B209)</f>
        <v>-4.0614737186469964E-3</v>
      </c>
    </row>
    <row r="210" spans="1:3" x14ac:dyDescent="0.25">
      <c r="A210" s="1">
        <v>43413</v>
      </c>
      <c r="B210">
        <v>1093.4499510000001</v>
      </c>
      <c r="C210">
        <f t="shared" si="3"/>
        <v>-1.2376749403774426E-2</v>
      </c>
    </row>
    <row r="211" spans="1:3" x14ac:dyDescent="0.25">
      <c r="A211" s="1">
        <v>43416</v>
      </c>
      <c r="B211">
        <v>1080</v>
      </c>
      <c r="C211">
        <f t="shared" si="3"/>
        <v>1.7848969058774925E-2</v>
      </c>
    </row>
    <row r="212" spans="1:3" x14ac:dyDescent="0.25">
      <c r="A212" s="1">
        <v>43417</v>
      </c>
      <c r="B212">
        <v>1099.4499510000001</v>
      </c>
      <c r="C212">
        <f t="shared" si="3"/>
        <v>-1.3652501136668621E-3</v>
      </c>
    </row>
    <row r="213" spans="1:3" x14ac:dyDescent="0.25">
      <c r="A213" s="1">
        <v>43418</v>
      </c>
      <c r="B213">
        <v>1097.9499510000001</v>
      </c>
      <c r="C213">
        <f t="shared" si="3"/>
        <v>-1.0023465725177737E-3</v>
      </c>
    </row>
    <row r="214" spans="1:3" x14ac:dyDescent="0.25">
      <c r="A214" s="1">
        <v>43419</v>
      </c>
      <c r="B214">
        <v>1096.849976</v>
      </c>
      <c r="C214">
        <f t="shared" si="3"/>
        <v>2.7471704444537955E-2</v>
      </c>
    </row>
    <row r="215" spans="1:3" x14ac:dyDescent="0.25">
      <c r="A215" s="1">
        <v>43420</v>
      </c>
      <c r="B215">
        <v>1127.400024</v>
      </c>
      <c r="C215">
        <f t="shared" si="3"/>
        <v>1.9847824421902305E-2</v>
      </c>
    </row>
    <row r="216" spans="1:3" x14ac:dyDescent="0.25">
      <c r="A216" s="1">
        <v>43423</v>
      </c>
      <c r="B216">
        <v>1150</v>
      </c>
      <c r="C216">
        <f t="shared" si="3"/>
        <v>-1.1016965383840577E-2</v>
      </c>
    </row>
    <row r="217" spans="1:3" x14ac:dyDescent="0.25">
      <c r="A217" s="1">
        <v>43424</v>
      </c>
      <c r="B217">
        <v>1137.400024</v>
      </c>
      <c r="C217">
        <f t="shared" si="3"/>
        <v>-2.1775734428796031E-2</v>
      </c>
    </row>
    <row r="218" spans="1:3" x14ac:dyDescent="0.25">
      <c r="A218" s="1">
        <v>43425</v>
      </c>
      <c r="B218">
        <v>1112.900024</v>
      </c>
      <c r="C218">
        <f t="shared" si="3"/>
        <v>-9.0715260478614196E-3</v>
      </c>
    </row>
    <row r="219" spans="1:3" x14ac:dyDescent="0.25">
      <c r="A219" s="1">
        <v>43426</v>
      </c>
      <c r="B219">
        <v>1102.849976</v>
      </c>
      <c r="C219">
        <f t="shared" si="3"/>
        <v>6.2370482173469514E-3</v>
      </c>
    </row>
    <row r="220" spans="1:3" x14ac:dyDescent="0.25">
      <c r="A220" s="1">
        <v>43430</v>
      </c>
      <c r="B220">
        <v>1109.75</v>
      </c>
      <c r="C220">
        <f t="shared" si="3"/>
        <v>1.6488634159714636E-2</v>
      </c>
    </row>
    <row r="221" spans="1:3" x14ac:dyDescent="0.25">
      <c r="A221" s="1">
        <v>43431</v>
      </c>
      <c r="B221">
        <v>1128.1999510000001</v>
      </c>
      <c r="C221">
        <f t="shared" si="3"/>
        <v>2.1440261193330545E-2</v>
      </c>
    </row>
    <row r="222" spans="1:3" x14ac:dyDescent="0.25">
      <c r="A222" s="1">
        <v>43432</v>
      </c>
      <c r="B222">
        <v>1152.650024</v>
      </c>
      <c r="C222">
        <f t="shared" si="3"/>
        <v>1.3657214911722835E-2</v>
      </c>
    </row>
    <row r="223" spans="1:3" x14ac:dyDescent="0.25">
      <c r="A223" s="1">
        <v>43433</v>
      </c>
      <c r="B223">
        <v>1168.5</v>
      </c>
      <c r="C223">
        <f t="shared" si="3"/>
        <v>-8.1329683220524637E-4</v>
      </c>
    </row>
    <row r="224" spans="1:3" x14ac:dyDescent="0.25">
      <c r="A224" s="1">
        <v>43434</v>
      </c>
      <c r="B224">
        <v>1167.5500489999999</v>
      </c>
      <c r="C224">
        <f t="shared" si="3"/>
        <v>-9.5526526762494453E-3</v>
      </c>
    </row>
    <row r="225" spans="1:3" x14ac:dyDescent="0.25">
      <c r="A225" s="1">
        <v>43437</v>
      </c>
      <c r="B225">
        <v>1156.4499510000001</v>
      </c>
      <c r="C225">
        <f t="shared" si="3"/>
        <v>-3.5949379268416957E-3</v>
      </c>
    </row>
    <row r="226" spans="1:3" x14ac:dyDescent="0.25">
      <c r="A226" s="1">
        <v>43438</v>
      </c>
      <c r="B226">
        <v>1152.3000489999999</v>
      </c>
      <c r="C226">
        <f t="shared" si="3"/>
        <v>2.4702388862748725E-3</v>
      </c>
    </row>
    <row r="227" spans="1:3" x14ac:dyDescent="0.25">
      <c r="A227" s="1">
        <v>43439</v>
      </c>
      <c r="B227">
        <v>1155.150024</v>
      </c>
      <c r="C227">
        <f t="shared" si="3"/>
        <v>-2.7647890008925667E-2</v>
      </c>
    </row>
    <row r="228" spans="1:3" x14ac:dyDescent="0.25">
      <c r="A228" s="1">
        <v>43440</v>
      </c>
      <c r="B228">
        <v>1123.650024</v>
      </c>
      <c r="C228">
        <f t="shared" si="3"/>
        <v>8.9925296867354437E-3</v>
      </c>
    </row>
    <row r="229" spans="1:3" x14ac:dyDescent="0.25">
      <c r="A229" s="1">
        <v>43441</v>
      </c>
      <c r="B229">
        <v>1133.8000489999999</v>
      </c>
      <c r="C229">
        <f t="shared" si="3"/>
        <v>-3.9167838384825245E-2</v>
      </c>
    </row>
    <row r="230" spans="1:3" x14ac:dyDescent="0.25">
      <c r="A230" s="1">
        <v>43444</v>
      </c>
      <c r="B230">
        <v>1090.25</v>
      </c>
      <c r="C230">
        <f t="shared" si="3"/>
        <v>6.6734399201627808E-3</v>
      </c>
    </row>
    <row r="231" spans="1:3" x14ac:dyDescent="0.25">
      <c r="A231" s="1">
        <v>43445</v>
      </c>
      <c r="B231">
        <v>1097.5500489999999</v>
      </c>
      <c r="C231">
        <f t="shared" si="3"/>
        <v>1.1729896691443682E-2</v>
      </c>
    </row>
    <row r="232" spans="1:3" x14ac:dyDescent="0.25">
      <c r="A232" s="1">
        <v>43446</v>
      </c>
      <c r="B232">
        <v>1110.5</v>
      </c>
      <c r="C232">
        <f t="shared" si="3"/>
        <v>-3.1115002657352547E-3</v>
      </c>
    </row>
    <row r="233" spans="1:3" x14ac:dyDescent="0.25">
      <c r="A233" s="1">
        <v>43447</v>
      </c>
      <c r="B233">
        <v>1107.0500489999999</v>
      </c>
      <c r="C233">
        <f t="shared" si="3"/>
        <v>4.6411276278914265E-3</v>
      </c>
    </row>
    <row r="234" spans="1:3" x14ac:dyDescent="0.25">
      <c r="A234" s="1">
        <v>43448</v>
      </c>
      <c r="B234">
        <v>1112.1999510000001</v>
      </c>
      <c r="C234">
        <f t="shared" si="3"/>
        <v>1.5789162759379687E-2</v>
      </c>
    </row>
    <row r="235" spans="1:3" x14ac:dyDescent="0.25">
      <c r="A235" s="1">
        <v>43451</v>
      </c>
      <c r="B235">
        <v>1129.900024</v>
      </c>
      <c r="C235">
        <f t="shared" si="3"/>
        <v>5.7362376433387858E-3</v>
      </c>
    </row>
    <row r="236" spans="1:3" x14ac:dyDescent="0.25">
      <c r="A236" s="1">
        <v>43452</v>
      </c>
      <c r="B236">
        <v>1136.400024</v>
      </c>
      <c r="C236">
        <f t="shared" si="3"/>
        <v>3.5194878698138792E-4</v>
      </c>
    </row>
    <row r="237" spans="1:3" x14ac:dyDescent="0.25">
      <c r="A237" s="1">
        <v>43453</v>
      </c>
      <c r="B237">
        <v>1136.8000489999999</v>
      </c>
      <c r="C237">
        <f t="shared" si="3"/>
        <v>-7.3723746343924128E-3</v>
      </c>
    </row>
    <row r="238" spans="1:3" x14ac:dyDescent="0.25">
      <c r="A238" s="1">
        <v>43454</v>
      </c>
      <c r="B238">
        <v>1128.4499510000001</v>
      </c>
      <c r="C238">
        <f t="shared" si="3"/>
        <v>-2.5353029347945928E-2</v>
      </c>
    </row>
    <row r="239" spans="1:3" x14ac:dyDescent="0.25">
      <c r="A239" s="1">
        <v>43455</v>
      </c>
      <c r="B239">
        <v>1100.1999510000001</v>
      </c>
      <c r="C239">
        <f t="shared" si="3"/>
        <v>-1.0094339374102368E-2</v>
      </c>
    </row>
    <row r="240" spans="1:3" x14ac:dyDescent="0.25">
      <c r="A240" s="1">
        <v>43458</v>
      </c>
      <c r="B240">
        <v>1089.150024</v>
      </c>
      <c r="C240">
        <f t="shared" si="3"/>
        <v>8.4114342793388183E-3</v>
      </c>
    </row>
    <row r="241" spans="1:3" x14ac:dyDescent="0.25">
      <c r="A241" s="1">
        <v>43460</v>
      </c>
      <c r="B241">
        <v>1098.349976</v>
      </c>
      <c r="C241">
        <f t="shared" si="3"/>
        <v>1.9698165224305848E-2</v>
      </c>
    </row>
    <row r="242" spans="1:3" x14ac:dyDescent="0.25">
      <c r="A242" s="1">
        <v>43461</v>
      </c>
      <c r="B242">
        <v>1120.1999510000001</v>
      </c>
      <c r="C242">
        <f t="shared" si="3"/>
        <v>4.76465156090153E-3</v>
      </c>
    </row>
    <row r="243" spans="1:3" x14ac:dyDescent="0.25">
      <c r="A243" s="1">
        <v>43462</v>
      </c>
      <c r="B243">
        <v>1125.5500489999999</v>
      </c>
      <c r="C243">
        <f t="shared" si="3"/>
        <v>-3.8277142214376632E-3</v>
      </c>
    </row>
    <row r="244" spans="1:3" x14ac:dyDescent="0.25">
      <c r="A244" s="1">
        <v>43465</v>
      </c>
      <c r="B244">
        <v>1121.25</v>
      </c>
      <c r="C244">
        <f t="shared" si="3"/>
        <v>-2.2299030084593365E-4</v>
      </c>
    </row>
    <row r="245" spans="1:3" x14ac:dyDescent="0.25">
      <c r="A245" s="1">
        <v>43466</v>
      </c>
      <c r="B245">
        <v>1121</v>
      </c>
      <c r="C245">
        <f t="shared" si="3"/>
        <v>-1.3109621029637742E-2</v>
      </c>
    </row>
    <row r="246" spans="1:3" x14ac:dyDescent="0.25">
      <c r="A246" s="1">
        <v>43467</v>
      </c>
      <c r="B246">
        <v>1106.400024</v>
      </c>
      <c r="C246">
        <f t="shared" si="3"/>
        <v>-1.2414068299098352E-2</v>
      </c>
    </row>
    <row r="247" spans="1:3" x14ac:dyDescent="0.25">
      <c r="A247" s="1">
        <v>43468</v>
      </c>
      <c r="B247">
        <v>1092.75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180E1-DC37-454F-9295-21A5190C2062}">
  <dimension ref="A1:E11"/>
  <sheetViews>
    <sheetView workbookViewId="0">
      <selection activeCell="C18" sqref="C18"/>
    </sheetView>
  </sheetViews>
  <sheetFormatPr defaultRowHeight="15" x14ac:dyDescent="0.25"/>
  <cols>
    <col min="1" max="1" width="18.5703125" customWidth="1"/>
    <col min="2" max="2" width="21.7109375" customWidth="1"/>
    <col min="3" max="3" width="16.85546875" customWidth="1"/>
    <col min="4" max="4" width="21.5703125" customWidth="1"/>
    <col min="5" max="5" width="18.5703125" customWidth="1"/>
  </cols>
  <sheetData>
    <row r="1" spans="1:5" x14ac:dyDescent="0.2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</row>
    <row r="2" spans="1:5" x14ac:dyDescent="0.25">
      <c r="A2">
        <v>980</v>
      </c>
      <c r="B2">
        <f>Sheet2!C13</f>
        <v>110.57571493466071</v>
      </c>
      <c r="C2">
        <v>130.94999999999999</v>
      </c>
      <c r="D2">
        <f>Sheet2!C14</f>
        <v>0</v>
      </c>
      <c r="E2">
        <v>4.1500000000000004</v>
      </c>
    </row>
    <row r="3" spans="1:5" x14ac:dyDescent="0.25">
      <c r="A3">
        <v>1000</v>
      </c>
      <c r="B3">
        <f>Sheet2!D13</f>
        <v>99.009899892646786</v>
      </c>
      <c r="C3">
        <v>113.9</v>
      </c>
      <c r="D3">
        <f>Sheet2!D14</f>
        <v>0</v>
      </c>
      <c r="E3">
        <v>9.9499999999999993</v>
      </c>
    </row>
    <row r="4" spans="1:5" x14ac:dyDescent="0.25">
      <c r="A4">
        <v>1020</v>
      </c>
      <c r="B4">
        <f>Sheet2!E13</f>
        <v>87.883613830406148</v>
      </c>
      <c r="C4">
        <v>97.7</v>
      </c>
      <c r="D4">
        <f>Sheet2!E14</f>
        <v>3.7470981344253005</v>
      </c>
      <c r="E4">
        <v>11.1</v>
      </c>
    </row>
    <row r="5" spans="1:5" x14ac:dyDescent="0.25">
      <c r="A5">
        <v>1040</v>
      </c>
      <c r="B5">
        <f>Sheet2!F13</f>
        <v>77.186190862843887</v>
      </c>
      <c r="C5">
        <v>83.6</v>
      </c>
      <c r="D5">
        <f>Sheet2!F14</f>
        <v>12.8264101532165</v>
      </c>
      <c r="E5">
        <v>16.399999999999999</v>
      </c>
    </row>
    <row r="6" spans="1:5" x14ac:dyDescent="0.25">
      <c r="A6">
        <v>1080</v>
      </c>
      <c r="B6">
        <f>Sheet2!G13</f>
        <v>57.034525199366669</v>
      </c>
      <c r="C6">
        <v>57.35</v>
      </c>
      <c r="D6">
        <f>Sheet2!G14</f>
        <v>32.228214462445749</v>
      </c>
      <c r="E6">
        <v>29.65</v>
      </c>
    </row>
    <row r="7" spans="1:5" x14ac:dyDescent="0.25">
      <c r="A7">
        <v>1100</v>
      </c>
      <c r="B7">
        <f>Sheet2!H13</f>
        <v>47.558361236894712</v>
      </c>
      <c r="C7">
        <v>50.45</v>
      </c>
      <c r="D7">
        <f>Sheet2!H14</f>
        <v>42.528785486327365</v>
      </c>
      <c r="E7">
        <v>38.549999999999997</v>
      </c>
    </row>
    <row r="8" spans="1:5" x14ac:dyDescent="0.25">
      <c r="A8">
        <v>1140</v>
      </c>
      <c r="B8">
        <f>Sheet2!I13</f>
        <v>29.750384615770201</v>
      </c>
      <c r="C8">
        <v>32.549999999999997</v>
      </c>
      <c r="D8">
        <f>Sheet2!I14</f>
        <v>64.274278837909264</v>
      </c>
      <c r="E8">
        <v>57.05</v>
      </c>
    </row>
    <row r="9" spans="1:5" x14ac:dyDescent="0.25">
      <c r="A9">
        <v>1160</v>
      </c>
      <c r="B9">
        <f>Sheet2!J13</f>
        <v>21.396662773502101</v>
      </c>
      <c r="C9">
        <v>26.15</v>
      </c>
      <c r="D9">
        <f>Sheet2!J14</f>
        <v>75.697291981994567</v>
      </c>
      <c r="E9">
        <v>70.75</v>
      </c>
    </row>
    <row r="10" spans="1:5" x14ac:dyDescent="0.25">
      <c r="A10">
        <v>1180</v>
      </c>
      <c r="B10">
        <f>Sheet2!K13</f>
        <v>13.395300868488675</v>
      </c>
      <c r="C10">
        <v>20.350000000000001</v>
      </c>
      <c r="D10">
        <f>Sheet2!K14</f>
        <v>87.472665063334489</v>
      </c>
      <c r="E10">
        <v>83.1</v>
      </c>
    </row>
    <row r="11" spans="1:5" x14ac:dyDescent="0.25">
      <c r="A11">
        <v>1200</v>
      </c>
      <c r="B11">
        <f>Sheet2!L13</f>
        <v>5.7355668222612621</v>
      </c>
      <c r="C11">
        <v>15</v>
      </c>
      <c r="D11">
        <f>Sheet2!L14</f>
        <v>99.589666003460479</v>
      </c>
      <c r="E11">
        <v>99.5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18</vt:i4>
      </vt:variant>
    </vt:vector>
  </HeadingPairs>
  <TitlesOfParts>
    <vt:vector size="21" baseType="lpstr">
      <vt:lpstr>Sheet2</vt:lpstr>
      <vt:lpstr>Sheet3</vt:lpstr>
      <vt:lpstr>Sheet4</vt:lpstr>
      <vt:lpstr>µ</vt:lpstr>
      <vt:lpstr>K</vt:lpstr>
      <vt:lpstr>K_1</vt:lpstr>
      <vt:lpstr>K_2</vt:lpstr>
      <vt:lpstr>K_3</vt:lpstr>
      <vt:lpstr>K_4</vt:lpstr>
      <vt:lpstr>K_5</vt:lpstr>
      <vt:lpstr>K_6</vt:lpstr>
      <vt:lpstr>K_7</vt:lpstr>
      <vt:lpstr>K_8</vt:lpstr>
      <vt:lpstr>K_9</vt:lpstr>
      <vt:lpstr>Mean</vt:lpstr>
      <vt:lpstr>risk_free_rate</vt:lpstr>
      <vt:lpstr>rr</vt:lpstr>
      <vt:lpstr>S</vt:lpstr>
      <vt:lpstr>Sigma</vt:lpstr>
      <vt:lpstr>T</vt:lpstr>
      <vt:lpstr>volatality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2019-01-04T18:23:53Z</dcterms:modified>
</cp:coreProperties>
</file>