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215"/>
  <workbookPr/>
  <mc:AlternateContent xmlns:mc="http://schemas.openxmlformats.org/markup-compatibility/2006">
    <mc:Choice Requires="x15">
      <x15ac:absPath xmlns:x15ac="http://schemas.microsoft.com/office/spreadsheetml/2010/11/ac" url="/Users/amoolyagarg/Library/CloudStorage/OneDrive-vit.ac.in/SHAURYA/SR 9.0/Coolant Temp/"/>
    </mc:Choice>
  </mc:AlternateContent>
  <xr:revisionPtr revIDLastSave="0" documentId="13_ncr:1_{E9D0B5B9-F08D-2A47-8F50-5588FF88FB2A}" xr6:coauthVersionLast="47" xr6:coauthVersionMax="47" xr10:uidLastSave="{00000000-0000-0000-0000-000000000000}"/>
  <bookViews>
    <workbookView xWindow="0" yWindow="500" windowWidth="28800" windowHeight="16240" activeTab="3" xr2:uid="{00000000-000D-0000-FFFF-FFFF00000000}"/>
  </bookViews>
  <sheets>
    <sheet name="Explanation" sheetId="8" r:id="rId1"/>
    <sheet name="Raw Data" sheetId="7" r:id="rId2"/>
    <sheet name="CalibS1" sheetId="6" r:id="rId3"/>
    <sheet name="CalibS2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8" i="5" l="1"/>
  <c r="D9" i="5"/>
  <c r="D10" i="5"/>
  <c r="D11" i="5"/>
  <c r="E11" i="5" s="1"/>
  <c r="D12" i="5"/>
  <c r="E12" i="5" s="1"/>
  <c r="D13" i="5"/>
  <c r="E13" i="5" s="1"/>
  <c r="D14" i="5"/>
  <c r="E14" i="5" s="1"/>
  <c r="D15" i="5"/>
  <c r="E15" i="5" s="1"/>
  <c r="D16" i="5"/>
  <c r="D17" i="5"/>
  <c r="D18" i="5"/>
  <c r="D19" i="5"/>
  <c r="E19" i="5" s="1"/>
  <c r="D20" i="5"/>
  <c r="E20" i="5" s="1"/>
  <c r="D21" i="5"/>
  <c r="E21" i="5" s="1"/>
  <c r="D22" i="5"/>
  <c r="E22" i="5" s="1"/>
  <c r="D23" i="5"/>
  <c r="E23" i="5" s="1"/>
  <c r="D24" i="5"/>
  <c r="D25" i="5"/>
  <c r="D26" i="5"/>
  <c r="D27" i="5"/>
  <c r="E27" i="5" s="1"/>
  <c r="D28" i="5"/>
  <c r="E28" i="5" s="1"/>
  <c r="D29" i="5"/>
  <c r="E29" i="5" s="1"/>
  <c r="D30" i="5"/>
  <c r="E30" i="5" s="1"/>
  <c r="D31" i="5"/>
  <c r="E31" i="5" s="1"/>
  <c r="D32" i="5"/>
  <c r="D33" i="5"/>
  <c r="D34" i="5"/>
  <c r="D35" i="5"/>
  <c r="E35" i="5" s="1"/>
  <c r="D36" i="5"/>
  <c r="E36" i="5" s="1"/>
  <c r="D37" i="5"/>
  <c r="E37" i="5" s="1"/>
  <c r="D38" i="5"/>
  <c r="E38" i="5" s="1"/>
  <c r="D39" i="5"/>
  <c r="E39" i="5" s="1"/>
  <c r="D40" i="5"/>
  <c r="D41" i="5"/>
  <c r="D42" i="5"/>
  <c r="D43" i="5"/>
  <c r="E43" i="5" s="1"/>
  <c r="D44" i="5"/>
  <c r="E44" i="5" s="1"/>
  <c r="D45" i="5"/>
  <c r="E45" i="5" s="1"/>
  <c r="D46" i="5"/>
  <c r="E46" i="5" s="1"/>
  <c r="D47" i="5"/>
  <c r="E47" i="5" s="1"/>
  <c r="D48" i="5"/>
  <c r="D49" i="5"/>
  <c r="D50" i="5"/>
  <c r="D51" i="5"/>
  <c r="E51" i="5" s="1"/>
  <c r="D52" i="5"/>
  <c r="E52" i="5" s="1"/>
  <c r="D53" i="5"/>
  <c r="E53" i="5" s="1"/>
  <c r="D54" i="5"/>
  <c r="E54" i="5" s="1"/>
  <c r="D55" i="5"/>
  <c r="E55" i="5" s="1"/>
  <c r="D56" i="5"/>
  <c r="D57" i="5"/>
  <c r="D58" i="5"/>
  <c r="D7" i="5"/>
  <c r="F5" i="7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7" i="6"/>
  <c r="E8" i="5"/>
  <c r="E9" i="5"/>
  <c r="E10" i="5"/>
  <c r="E16" i="5"/>
  <c r="E17" i="5"/>
  <c r="E18" i="5"/>
  <c r="E24" i="5"/>
  <c r="E25" i="5"/>
  <c r="E26" i="5"/>
  <c r="E32" i="5"/>
  <c r="E33" i="5"/>
  <c r="E34" i="5"/>
  <c r="E40" i="5"/>
  <c r="E41" i="5"/>
  <c r="E42" i="5"/>
  <c r="E48" i="5"/>
  <c r="E49" i="5"/>
  <c r="E50" i="5"/>
  <c r="E56" i="5"/>
  <c r="E57" i="5"/>
  <c r="E58" i="5"/>
  <c r="F58" i="5" s="1"/>
  <c r="E7" i="5"/>
  <c r="F3" i="7"/>
  <c r="F7" i="7"/>
  <c r="A7" i="5"/>
  <c r="A8" i="5" s="1"/>
  <c r="A9" i="5" s="1"/>
  <c r="A10" i="5" s="1"/>
  <c r="A11" i="5" s="1"/>
  <c r="A12" i="5" s="1"/>
  <c r="A13" i="5" s="1"/>
  <c r="A14" i="5" s="1"/>
  <c r="A15" i="5" s="1"/>
  <c r="A16" i="5" s="1"/>
  <c r="A17" i="5" s="1"/>
  <c r="A18" i="5" s="1"/>
  <c r="A19" i="5" s="1"/>
  <c r="A20" i="5" s="1"/>
  <c r="A21" i="5" s="1"/>
  <c r="A22" i="5" s="1"/>
  <c r="A23" i="5" s="1"/>
  <c r="A24" i="5" s="1"/>
  <c r="A25" i="5" s="1"/>
  <c r="A26" i="5" s="1"/>
  <c r="A27" i="5" s="1"/>
  <c r="A28" i="5" s="1"/>
  <c r="A29" i="5" s="1"/>
  <c r="A30" i="5" s="1"/>
  <c r="A31" i="5" s="1"/>
  <c r="A32" i="5" s="1"/>
  <c r="A33" i="5" s="1"/>
  <c r="A34" i="5" s="1"/>
  <c r="A35" i="5" s="1"/>
  <c r="A36" i="5" s="1"/>
  <c r="A37" i="5" s="1"/>
  <c r="A38" i="5" s="1"/>
  <c r="A39" i="5" s="1"/>
  <c r="A40" i="5" s="1"/>
  <c r="A41" i="5" s="1"/>
  <c r="A42" i="5" s="1"/>
  <c r="A43" i="5" s="1"/>
  <c r="A44" i="5" s="1"/>
  <c r="A45" i="5" s="1"/>
  <c r="A46" i="5" s="1"/>
  <c r="A47" i="5" s="1"/>
  <c r="A48" i="5" s="1"/>
  <c r="A49" i="5" s="1"/>
  <c r="A50" i="5" s="1"/>
  <c r="A51" i="5" s="1"/>
  <c r="A52" i="5" s="1"/>
  <c r="A53" i="5" s="1"/>
  <c r="A54" i="5" s="1"/>
  <c r="A55" i="5" s="1"/>
  <c r="A56" i="5" s="1"/>
  <c r="A57" i="5" s="1"/>
  <c r="A58" i="5" s="1"/>
  <c r="B7" i="5"/>
  <c r="A7" i="6"/>
  <c r="B7" i="6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7" i="6"/>
  <c r="F7" i="6" s="1"/>
  <c r="C8" i="6"/>
  <c r="F8" i="6" s="1"/>
  <c r="C9" i="6"/>
  <c r="C10" i="6"/>
  <c r="C11" i="6"/>
  <c r="C12" i="6"/>
  <c r="C13" i="6"/>
  <c r="C14" i="6"/>
  <c r="C15" i="6"/>
  <c r="C16" i="6"/>
  <c r="C17" i="6"/>
  <c r="F17" i="6" s="1"/>
  <c r="C18" i="6"/>
  <c r="C19" i="6"/>
  <c r="C20" i="6"/>
  <c r="C21" i="6"/>
  <c r="C22" i="6"/>
  <c r="C23" i="6"/>
  <c r="C24" i="6"/>
  <c r="C25" i="6"/>
  <c r="F25" i="6" s="1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F41" i="6" s="1"/>
  <c r="C42" i="6"/>
  <c r="C43" i="6"/>
  <c r="F43" i="6" s="1"/>
  <c r="C44" i="6"/>
  <c r="C45" i="6"/>
  <c r="C46" i="6"/>
  <c r="C47" i="6"/>
  <c r="C48" i="6"/>
  <c r="C49" i="6"/>
  <c r="F49" i="6" s="1"/>
  <c r="C50" i="6"/>
  <c r="C51" i="6"/>
  <c r="C52" i="6"/>
  <c r="C53" i="6"/>
  <c r="C54" i="6"/>
  <c r="C55" i="6"/>
  <c r="C56" i="6"/>
  <c r="C57" i="6"/>
  <c r="F57" i="6" s="1"/>
  <c r="C58" i="6"/>
  <c r="A3" i="7"/>
  <c r="A4" i="7" s="1"/>
  <c r="A5" i="7" s="1"/>
  <c r="A6" i="7" s="1"/>
  <c r="A7" i="7" s="1"/>
  <c r="A8" i="7" s="1"/>
  <c r="A9" i="7" s="1"/>
  <c r="A10" i="7" s="1"/>
  <c r="A11" i="7" s="1"/>
  <c r="A12" i="7" s="1"/>
  <c r="A13" i="7" s="1"/>
  <c r="A14" i="7" s="1"/>
  <c r="A15" i="7" s="1"/>
  <c r="A16" i="7" s="1"/>
  <c r="A17" i="7" s="1"/>
  <c r="A18" i="7" s="1"/>
  <c r="A19" i="7" s="1"/>
  <c r="A20" i="7" s="1"/>
  <c r="A21" i="7" s="1"/>
  <c r="A22" i="7" s="1"/>
  <c r="A23" i="7" s="1"/>
  <c r="A24" i="7" s="1"/>
  <c r="A25" i="7" s="1"/>
  <c r="A26" i="7" s="1"/>
  <c r="A27" i="7" s="1"/>
  <c r="A28" i="7" s="1"/>
  <c r="A29" i="7" s="1"/>
  <c r="A30" i="7" s="1"/>
  <c r="A31" i="7" s="1"/>
  <c r="A32" i="7" s="1"/>
  <c r="A33" i="7" s="1"/>
  <c r="A34" i="7" s="1"/>
  <c r="A35" i="7" s="1"/>
  <c r="A36" i="7" s="1"/>
  <c r="A37" i="7" s="1"/>
  <c r="A38" i="7" s="1"/>
  <c r="A39" i="7" s="1"/>
  <c r="A40" i="7" s="1"/>
  <c r="A41" i="7" s="1"/>
  <c r="A42" i="7" s="1"/>
  <c r="A43" i="7" s="1"/>
  <c r="A44" i="7" s="1"/>
  <c r="A45" i="7" s="1"/>
  <c r="A46" i="7" s="1"/>
  <c r="A47" i="7" s="1"/>
  <c r="A48" i="7" s="1"/>
  <c r="A49" i="7" s="1"/>
  <c r="A50" i="7" s="1"/>
  <c r="A51" i="7" s="1"/>
  <c r="A52" i="7" s="1"/>
  <c r="A53" i="7" s="1"/>
  <c r="B3" i="7"/>
  <c r="B4" i="7" s="1"/>
  <c r="B5" i="7" s="1"/>
  <c r="B6" i="7" s="1"/>
  <c r="B7" i="7" s="1"/>
  <c r="B8" i="7" s="1"/>
  <c r="B9" i="7" s="1"/>
  <c r="B10" i="7" s="1"/>
  <c r="B11" i="7" s="1"/>
  <c r="B12" i="7" s="1"/>
  <c r="B13" i="7" s="1"/>
  <c r="B14" i="7" s="1"/>
  <c r="B15" i="7" s="1"/>
  <c r="B16" i="7" s="1"/>
  <c r="B17" i="7" s="1"/>
  <c r="B18" i="7" s="1"/>
  <c r="B19" i="7" s="1"/>
  <c r="B20" i="7" s="1"/>
  <c r="B21" i="7" s="1"/>
  <c r="B22" i="7" s="1"/>
  <c r="B23" i="7" s="1"/>
  <c r="B24" i="7" s="1"/>
  <c r="B25" i="7" s="1"/>
  <c r="B26" i="7" s="1"/>
  <c r="B27" i="7" s="1"/>
  <c r="B28" i="7" s="1"/>
  <c r="B29" i="7" s="1"/>
  <c r="B30" i="7" s="1"/>
  <c r="B31" i="7" s="1"/>
  <c r="B32" i="7" s="1"/>
  <c r="B33" i="7" s="1"/>
  <c r="B34" i="7" s="1"/>
  <c r="B35" i="7" s="1"/>
  <c r="B36" i="7" s="1"/>
  <c r="B37" i="7" s="1"/>
  <c r="B38" i="7" s="1"/>
  <c r="B39" i="7" s="1"/>
  <c r="B40" i="7" s="1"/>
  <c r="B41" i="7" s="1"/>
  <c r="B42" i="7" s="1"/>
  <c r="B43" i="7" s="1"/>
  <c r="B44" i="7" s="1"/>
  <c r="B45" i="7" s="1"/>
  <c r="B46" i="7" s="1"/>
  <c r="B47" i="7" s="1"/>
  <c r="B48" i="7" s="1"/>
  <c r="B49" i="7" s="1"/>
  <c r="B50" i="7" s="1"/>
  <c r="B51" i="7" s="1"/>
  <c r="B52" i="7" s="1"/>
  <c r="B53" i="7" s="1"/>
  <c r="B8" i="5"/>
  <c r="B9" i="5" s="1"/>
  <c r="B10" i="5" s="1"/>
  <c r="B11" i="5" s="1"/>
  <c r="B12" i="5" s="1"/>
  <c r="B13" i="5" s="1"/>
  <c r="B14" i="5" s="1"/>
  <c r="B15" i="5" s="1"/>
  <c r="B16" i="5" s="1"/>
  <c r="B17" i="5" s="1"/>
  <c r="B18" i="5" s="1"/>
  <c r="B19" i="5" s="1"/>
  <c r="B20" i="5" s="1"/>
  <c r="B21" i="5" s="1"/>
  <c r="B22" i="5" s="1"/>
  <c r="B23" i="5" s="1"/>
  <c r="B24" i="5" s="1"/>
  <c r="B25" i="5" s="1"/>
  <c r="B26" i="5" s="1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B40" i="5" s="1"/>
  <c r="B41" i="5" s="1"/>
  <c r="B42" i="5" s="1"/>
  <c r="B43" i="5" s="1"/>
  <c r="B44" i="5" s="1"/>
  <c r="B45" i="5" s="1"/>
  <c r="B46" i="5" s="1"/>
  <c r="B47" i="5" s="1"/>
  <c r="B48" i="5" s="1"/>
  <c r="B49" i="5" s="1"/>
  <c r="B50" i="5" s="1"/>
  <c r="B51" i="5" s="1"/>
  <c r="B52" i="5" s="1"/>
  <c r="B53" i="5" s="1"/>
  <c r="B54" i="5" s="1"/>
  <c r="B55" i="5" s="1"/>
  <c r="B56" i="5" s="1"/>
  <c r="B57" i="5" s="1"/>
  <c r="B58" i="5" s="1"/>
  <c r="F56" i="5" l="1"/>
  <c r="F24" i="5"/>
  <c r="F8" i="5"/>
  <c r="F47" i="6"/>
  <c r="F15" i="6"/>
  <c r="F55" i="6"/>
  <c r="F23" i="6"/>
  <c r="F53" i="5"/>
  <c r="F45" i="5"/>
  <c r="F37" i="5"/>
  <c r="F29" i="5"/>
  <c r="F21" i="5"/>
  <c r="F13" i="5"/>
  <c r="F52" i="5"/>
  <c r="F44" i="5"/>
  <c r="F36" i="5"/>
  <c r="F28" i="5"/>
  <c r="F20" i="5"/>
  <c r="F12" i="5"/>
  <c r="F50" i="6"/>
  <c r="F42" i="6"/>
  <c r="F18" i="6"/>
  <c r="F10" i="6"/>
  <c r="F58" i="6"/>
  <c r="F26" i="6"/>
  <c r="F34" i="6"/>
  <c r="F55" i="5"/>
  <c r="F47" i="5"/>
  <c r="F39" i="5"/>
  <c r="F31" i="5"/>
  <c r="F23" i="5"/>
  <c r="F15" i="5"/>
  <c r="F7" i="5"/>
  <c r="F51" i="6"/>
  <c r="F35" i="6"/>
  <c r="F27" i="6"/>
  <c r="F19" i="6"/>
  <c r="F11" i="6"/>
  <c r="F54" i="5"/>
  <c r="F46" i="5"/>
  <c r="F38" i="5"/>
  <c r="F30" i="5"/>
  <c r="F22" i="5"/>
  <c r="F14" i="5"/>
  <c r="F43" i="5"/>
  <c r="F27" i="5"/>
  <c r="F11" i="5"/>
  <c r="F50" i="5"/>
  <c r="F34" i="5"/>
  <c r="F26" i="5"/>
  <c r="F18" i="5"/>
  <c r="F10" i="5"/>
  <c r="F57" i="5"/>
  <c r="F41" i="5"/>
  <c r="F25" i="5"/>
  <c r="F17" i="5"/>
  <c r="F9" i="5"/>
  <c r="F51" i="5"/>
  <c r="F35" i="5"/>
  <c r="F19" i="5"/>
  <c r="F42" i="5"/>
  <c r="F49" i="5"/>
  <c r="F33" i="5"/>
  <c r="F53" i="6"/>
  <c r="F45" i="6"/>
  <c r="F37" i="6"/>
  <c r="F29" i="6"/>
  <c r="F21" i="6"/>
  <c r="F13" i="6"/>
  <c r="F48" i="5"/>
  <c r="F40" i="5"/>
  <c r="F32" i="5"/>
  <c r="F16" i="5"/>
  <c r="F33" i="6"/>
  <c r="F9" i="6"/>
  <c r="F52" i="6"/>
  <c r="F44" i="6"/>
  <c r="F36" i="6"/>
  <c r="F28" i="6"/>
  <c r="F20" i="6"/>
  <c r="F12" i="6"/>
  <c r="F48" i="6"/>
  <c r="F24" i="6"/>
  <c r="F39" i="6"/>
  <c r="F31" i="6"/>
  <c r="F56" i="6"/>
  <c r="F40" i="6"/>
  <c r="F32" i="6"/>
  <c r="F16" i="6"/>
  <c r="F54" i="6"/>
  <c r="F46" i="6"/>
  <c r="F38" i="6"/>
  <c r="F30" i="6"/>
  <c r="F22" i="6"/>
  <c r="F14" i="6"/>
  <c r="B8" i="6"/>
  <c r="B9" i="6" s="1"/>
  <c r="B10" i="6" s="1"/>
  <c r="B11" i="6" s="1"/>
  <c r="B12" i="6" s="1"/>
  <c r="B13" i="6" s="1"/>
  <c r="B14" i="6" s="1"/>
  <c r="B15" i="6" s="1"/>
  <c r="B16" i="6" s="1"/>
  <c r="B17" i="6" s="1"/>
  <c r="B18" i="6" s="1"/>
  <c r="B19" i="6" s="1"/>
  <c r="B20" i="6" s="1"/>
  <c r="B21" i="6" s="1"/>
  <c r="B22" i="6" s="1"/>
  <c r="B23" i="6" s="1"/>
  <c r="B24" i="6" s="1"/>
  <c r="B25" i="6" s="1"/>
  <c r="B26" i="6" s="1"/>
  <c r="B27" i="6" s="1"/>
  <c r="B28" i="6" s="1"/>
  <c r="B29" i="6" s="1"/>
  <c r="B30" i="6" s="1"/>
  <c r="B31" i="6" s="1"/>
  <c r="B32" i="6" s="1"/>
  <c r="B33" i="6" s="1"/>
  <c r="B34" i="6" s="1"/>
  <c r="B35" i="6" s="1"/>
  <c r="B36" i="6" s="1"/>
  <c r="B37" i="6" s="1"/>
  <c r="B38" i="6" s="1"/>
  <c r="B39" i="6" s="1"/>
  <c r="B40" i="6" s="1"/>
  <c r="B41" i="6" s="1"/>
  <c r="B42" i="6" s="1"/>
  <c r="B43" i="6" s="1"/>
  <c r="B44" i="6" s="1"/>
  <c r="B45" i="6" s="1"/>
  <c r="B46" i="6" s="1"/>
  <c r="B47" i="6" s="1"/>
  <c r="B48" i="6" s="1"/>
  <c r="B49" i="6" s="1"/>
  <c r="B50" i="6" s="1"/>
  <c r="B51" i="6" s="1"/>
  <c r="B52" i="6" s="1"/>
  <c r="B53" i="6" s="1"/>
  <c r="B54" i="6" s="1"/>
  <c r="B55" i="6" s="1"/>
  <c r="B56" i="6" s="1"/>
  <c r="B57" i="6" s="1"/>
  <c r="B58" i="6" s="1"/>
  <c r="A8" i="6"/>
  <c r="A9" i="6" s="1"/>
  <c r="A10" i="6" s="1"/>
  <c r="A11" i="6" s="1"/>
  <c r="A12" i="6" s="1"/>
  <c r="A13" i="6" s="1"/>
  <c r="A14" i="6" s="1"/>
  <c r="A15" i="6" s="1"/>
  <c r="A16" i="6" s="1"/>
  <c r="A17" i="6" s="1"/>
  <c r="A18" i="6" s="1"/>
  <c r="A19" i="6" s="1"/>
  <c r="A20" i="6" s="1"/>
  <c r="A21" i="6" s="1"/>
  <c r="A22" i="6" s="1"/>
  <c r="A23" i="6" s="1"/>
  <c r="A24" i="6" s="1"/>
  <c r="A25" i="6" s="1"/>
  <c r="A26" i="6" s="1"/>
  <c r="A27" i="6" s="1"/>
  <c r="A28" i="6" s="1"/>
  <c r="A29" i="6" s="1"/>
  <c r="A30" i="6" s="1"/>
  <c r="A31" i="6" s="1"/>
  <c r="A32" i="6" s="1"/>
  <c r="A33" i="6" s="1"/>
  <c r="A34" i="6" s="1"/>
  <c r="A35" i="6" s="1"/>
  <c r="A36" i="6" s="1"/>
  <c r="A37" i="6" s="1"/>
  <c r="A38" i="6" s="1"/>
  <c r="A39" i="6" s="1"/>
  <c r="A40" i="6" s="1"/>
  <c r="A41" i="6" s="1"/>
  <c r="A42" i="6" s="1"/>
  <c r="A43" i="6" s="1"/>
  <c r="A44" i="6" s="1"/>
  <c r="A45" i="6" s="1"/>
  <c r="A46" i="6" s="1"/>
  <c r="A47" i="6" s="1"/>
  <c r="A48" i="6" s="1"/>
  <c r="A49" i="6" s="1"/>
  <c r="A50" i="6" s="1"/>
  <c r="A51" i="6" s="1"/>
  <c r="A52" i="6" s="1"/>
  <c r="A53" i="6" s="1"/>
  <c r="A54" i="6" s="1"/>
  <c r="A55" i="6" s="1"/>
  <c r="A56" i="6" s="1"/>
  <c r="A57" i="6" s="1"/>
  <c r="A58" i="6" s="1"/>
  <c r="F60" i="5" l="1"/>
  <c r="G62" i="5" s="1"/>
  <c r="F60" i="6"/>
  <c r="G62" i="6" s="1"/>
  <c r="E60" i="5"/>
  <c r="E60" i="6"/>
</calcChain>
</file>

<file path=xl/sharedStrings.xml><?xml version="1.0" encoding="utf-8"?>
<sst xmlns="http://schemas.openxmlformats.org/spreadsheetml/2006/main" count="61" uniqueCount="45">
  <si>
    <t>Sno</t>
  </si>
  <si>
    <t>Measured Temp</t>
  </si>
  <si>
    <t>True Output</t>
  </si>
  <si>
    <t>Calculated Output</t>
  </si>
  <si>
    <t>Abs Error</t>
  </si>
  <si>
    <t>Error Squared</t>
  </si>
  <si>
    <t>RMS</t>
  </si>
  <si>
    <t>resistance selected</t>
  </si>
  <si>
    <t>true resistance</t>
  </si>
  <si>
    <t>560 Ohm</t>
  </si>
  <si>
    <t>554 Ohm</t>
  </si>
  <si>
    <t>557 Ohm</t>
  </si>
  <si>
    <t>Temp</t>
  </si>
  <si>
    <t>S1</t>
  </si>
  <si>
    <t>S2</t>
  </si>
  <si>
    <t>Regression Line</t>
  </si>
  <si>
    <t>Sensors labelled 1 and 2 are inserted in electric kettle with water</t>
  </si>
  <si>
    <t>commercial oven thermometer is inserted in the same kettle</t>
  </si>
  <si>
    <t>kettle is turned on, and water is brought to a boil</t>
  </si>
  <si>
    <t>data collection</t>
  </si>
  <si>
    <t>as the water cools down, the thermometer's temperature and sensor's outputs are recorded</t>
  </si>
  <si>
    <t>recorded data is stored to sheet "Raw Data"</t>
  </si>
  <si>
    <t>Parts</t>
  </si>
  <si>
    <t>KTM390 stock temperature sensor</t>
  </si>
  <si>
    <t>Arduino Uno</t>
  </si>
  <si>
    <t>5V logic, 10bit ADC</t>
  </si>
  <si>
    <t>560 Ohm resistors</t>
  </si>
  <si>
    <t>thermistor type, 1.5kOhm at room temp</t>
  </si>
  <si>
    <t>connections</t>
  </si>
  <si>
    <t>each sensor is connected as part of a voltage divider</t>
  </si>
  <si>
    <t>one end of sensor to 5V.</t>
  </si>
  <si>
    <t>Regression and Validation</t>
  </si>
  <si>
    <t>Data for Sensor1 is copied to sheet "calibS1"</t>
  </si>
  <si>
    <t>Sno, Measured Temp, Output</t>
  </si>
  <si>
    <t>Regression line is calculated for temp VS output</t>
  </si>
  <si>
    <t>quadratic or cubic should be used</t>
  </si>
  <si>
    <t>Based on the resulting regression line, get "calculated output"</t>
  </si>
  <si>
    <t>calculate RMS error between calculated output VS true output</t>
  </si>
  <si>
    <t>this can be used for future validations</t>
  </si>
  <si>
    <t>supply voltage</t>
  </si>
  <si>
    <t>5V</t>
  </si>
  <si>
    <t>as per colour code</t>
  </si>
  <si>
    <t>as per multimeter</t>
  </si>
  <si>
    <t>y = 29.822297-0.006878·x+0.000124·x2</t>
  </si>
  <si>
    <t>y = 24.941635+0.012875·x+0.000106·x2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</si>
</sst>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quotePrefix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17039F-4A9C-448D-9D98-AFAB8BF3E7BA}">
  <dimension ref="A1:F25"/>
  <sheetViews>
    <sheetView topLeftCell="A11" zoomScale="170" zoomScaleNormal="170" workbookViewId="0">
      <selection activeCell="B26" sqref="B26"/>
    </sheetView>
  </sheetViews>
  <sheetFormatPr baseColWidth="10" defaultColWidth="8.83203125" defaultRowHeight="15" x14ac:dyDescent="0.2"/>
  <sheetData>
    <row r="1" spans="1:6" x14ac:dyDescent="0.2">
      <c r="A1" t="s">
        <v>22</v>
      </c>
    </row>
    <row r="2" spans="1:6" x14ac:dyDescent="0.2">
      <c r="B2" t="s">
        <v>23</v>
      </c>
      <c r="F2" t="s">
        <v>27</v>
      </c>
    </row>
    <row r="3" spans="1:6" x14ac:dyDescent="0.2">
      <c r="B3" t="s">
        <v>24</v>
      </c>
    </row>
    <row r="4" spans="1:6" x14ac:dyDescent="0.2">
      <c r="C4" t="s">
        <v>25</v>
      </c>
    </row>
    <row r="5" spans="1:6" x14ac:dyDescent="0.2">
      <c r="B5" t="s">
        <v>26</v>
      </c>
    </row>
    <row r="7" spans="1:6" x14ac:dyDescent="0.2">
      <c r="A7" t="s">
        <v>28</v>
      </c>
    </row>
    <row r="8" spans="1:6" x14ac:dyDescent="0.2">
      <c r="B8" t="s">
        <v>29</v>
      </c>
    </row>
    <row r="9" spans="1:6" x14ac:dyDescent="0.2">
      <c r="B9" t="s">
        <v>30</v>
      </c>
    </row>
    <row r="11" spans="1:6" x14ac:dyDescent="0.2">
      <c r="A11" t="s">
        <v>19</v>
      </c>
    </row>
    <row r="12" spans="1:6" x14ac:dyDescent="0.2">
      <c r="B12" t="s">
        <v>16</v>
      </c>
    </row>
    <row r="13" spans="1:6" x14ac:dyDescent="0.2">
      <c r="B13" t="s">
        <v>17</v>
      </c>
    </row>
    <row r="14" spans="1:6" x14ac:dyDescent="0.2">
      <c r="B14" t="s">
        <v>18</v>
      </c>
    </row>
    <row r="15" spans="1:6" x14ac:dyDescent="0.2">
      <c r="B15" t="s">
        <v>20</v>
      </c>
    </row>
    <row r="16" spans="1:6" x14ac:dyDescent="0.2">
      <c r="C16" t="s">
        <v>21</v>
      </c>
    </row>
    <row r="18" spans="1:3" x14ac:dyDescent="0.2">
      <c r="A18" t="s">
        <v>31</v>
      </c>
    </row>
    <row r="19" spans="1:3" x14ac:dyDescent="0.2">
      <c r="B19" t="s">
        <v>32</v>
      </c>
    </row>
    <row r="20" spans="1:3" x14ac:dyDescent="0.2">
      <c r="C20" t="s">
        <v>33</v>
      </c>
    </row>
    <row r="21" spans="1:3" x14ac:dyDescent="0.2">
      <c r="B21" t="s">
        <v>34</v>
      </c>
    </row>
    <row r="22" spans="1:3" x14ac:dyDescent="0.2">
      <c r="C22" t="s">
        <v>35</v>
      </c>
    </row>
    <row r="23" spans="1:3" x14ac:dyDescent="0.2">
      <c r="B23" t="s">
        <v>36</v>
      </c>
    </row>
    <row r="24" spans="1:3" x14ac:dyDescent="0.2">
      <c r="B24" t="s">
        <v>37</v>
      </c>
    </row>
    <row r="25" spans="1:3" x14ac:dyDescent="0.2">
      <c r="C25" t="s">
        <v>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4B060B-0F01-4D9D-B0C1-E89AF5C8185B}">
  <dimension ref="A1:F53"/>
  <sheetViews>
    <sheetView topLeftCell="A11" zoomScale="200" workbookViewId="0">
      <selection activeCell="F5" sqref="F5"/>
    </sheetView>
  </sheetViews>
  <sheetFormatPr baseColWidth="10" defaultColWidth="8.83203125" defaultRowHeight="15" x14ac:dyDescent="0.2"/>
  <cols>
    <col min="1" max="1" width="4.33203125" bestFit="1" customWidth="1"/>
    <col min="2" max="2" width="6" bestFit="1" customWidth="1"/>
  </cols>
  <sheetData>
    <row r="1" spans="1:6" x14ac:dyDescent="0.2">
      <c r="A1" t="s">
        <v>0</v>
      </c>
      <c r="B1" t="s">
        <v>12</v>
      </c>
      <c r="C1" t="s">
        <v>13</v>
      </c>
      <c r="D1" t="s">
        <v>14</v>
      </c>
    </row>
    <row r="2" spans="1:6" x14ac:dyDescent="0.2">
      <c r="A2">
        <v>1</v>
      </c>
      <c r="B2">
        <v>95</v>
      </c>
      <c r="C2">
        <v>748</v>
      </c>
      <c r="D2">
        <v>750</v>
      </c>
    </row>
    <row r="3" spans="1:6" x14ac:dyDescent="0.2">
      <c r="A3">
        <f t="shared" ref="A3:A53" si="0">A2+1</f>
        <v>2</v>
      </c>
      <c r="B3">
        <f t="shared" ref="B3:B53" si="1">B2-1</f>
        <v>94</v>
      </c>
      <c r="C3">
        <v>743</v>
      </c>
      <c r="D3">
        <v>745</v>
      </c>
      <c r="F3" t="str">
        <f>_xlfn.TEXTJOIN(",",TRUE,C2:C53)</f>
        <v>748,743,737,733,729,722,720,714,708,703,700,695,689,681,676,669,661,655,648,642,637,628,619,614,606,598,589,583,572,566,558,552,543,536,528,520,512,503,493,485,474,468,460,450,442,434,425,411,401,393,384,377</v>
      </c>
    </row>
    <row r="4" spans="1:6" x14ac:dyDescent="0.2">
      <c r="A4">
        <f t="shared" si="0"/>
        <v>3</v>
      </c>
      <c r="B4">
        <f t="shared" si="1"/>
        <v>93</v>
      </c>
      <c r="C4">
        <v>737</v>
      </c>
      <c r="D4">
        <v>739</v>
      </c>
    </row>
    <row r="5" spans="1:6" x14ac:dyDescent="0.2">
      <c r="A5">
        <f t="shared" si="0"/>
        <v>4</v>
      </c>
      <c r="B5">
        <f t="shared" si="1"/>
        <v>92</v>
      </c>
      <c r="C5">
        <v>733</v>
      </c>
      <c r="D5">
        <v>735</v>
      </c>
      <c r="F5" t="str">
        <f>_xlfn.TEXTJOIN(",",TRUE,D2:D53)</f>
        <v>750,745,739,735,732,723,719,715,708,703,701,695,687,680,674,667,660,654,645,638,632,625,617,611,602,594,586,579,569,563,555,548,540,533,524,517,509,500,491,482,472,465,457,447,440,432,423,409,400,391,383,375</v>
      </c>
    </row>
    <row r="6" spans="1:6" x14ac:dyDescent="0.2">
      <c r="A6">
        <f t="shared" si="0"/>
        <v>5</v>
      </c>
      <c r="B6">
        <f t="shared" si="1"/>
        <v>91</v>
      </c>
      <c r="C6">
        <v>729</v>
      </c>
      <c r="D6">
        <v>732</v>
      </c>
    </row>
    <row r="7" spans="1:6" x14ac:dyDescent="0.2">
      <c r="A7">
        <f t="shared" si="0"/>
        <v>6</v>
      </c>
      <c r="B7">
        <f t="shared" si="1"/>
        <v>90</v>
      </c>
      <c r="C7">
        <v>722</v>
      </c>
      <c r="D7">
        <v>723</v>
      </c>
      <c r="F7" t="str">
        <f>_xlfn.TEXTJOIN(",",TRUE,B2:B53)</f>
        <v>95,94,93,92,91,90,89,88,87,86,85,84,83,82,81,80,79,78,77,76,75,74,73,72,71,70,69,68,67,66,65,64,63,62,61,60,59,58,57,56,55,54,53,52,51,50,49,48,47,46,45,44</v>
      </c>
    </row>
    <row r="8" spans="1:6" x14ac:dyDescent="0.2">
      <c r="A8">
        <f t="shared" si="0"/>
        <v>7</v>
      </c>
      <c r="B8">
        <f t="shared" si="1"/>
        <v>89</v>
      </c>
      <c r="C8">
        <v>720</v>
      </c>
      <c r="D8">
        <v>719</v>
      </c>
    </row>
    <row r="9" spans="1:6" x14ac:dyDescent="0.2">
      <c r="A9">
        <f t="shared" si="0"/>
        <v>8</v>
      </c>
      <c r="B9">
        <f t="shared" si="1"/>
        <v>88</v>
      </c>
      <c r="C9">
        <v>714</v>
      </c>
      <c r="D9">
        <v>715</v>
      </c>
    </row>
    <row r="10" spans="1:6" x14ac:dyDescent="0.2">
      <c r="A10">
        <f t="shared" si="0"/>
        <v>9</v>
      </c>
      <c r="B10">
        <f t="shared" si="1"/>
        <v>87</v>
      </c>
      <c r="C10">
        <v>708</v>
      </c>
      <c r="D10">
        <v>708</v>
      </c>
    </row>
    <row r="11" spans="1:6" x14ac:dyDescent="0.2">
      <c r="A11">
        <f t="shared" si="0"/>
        <v>10</v>
      </c>
      <c r="B11">
        <f t="shared" si="1"/>
        <v>86</v>
      </c>
      <c r="C11">
        <v>703</v>
      </c>
      <c r="D11">
        <v>703</v>
      </c>
    </row>
    <row r="12" spans="1:6" x14ac:dyDescent="0.2">
      <c r="A12">
        <f t="shared" si="0"/>
        <v>11</v>
      </c>
      <c r="B12">
        <f t="shared" si="1"/>
        <v>85</v>
      </c>
      <c r="C12">
        <v>700</v>
      </c>
      <c r="D12">
        <v>701</v>
      </c>
    </row>
    <row r="13" spans="1:6" x14ac:dyDescent="0.2">
      <c r="A13">
        <f t="shared" si="0"/>
        <v>12</v>
      </c>
      <c r="B13">
        <f t="shared" si="1"/>
        <v>84</v>
      </c>
      <c r="C13">
        <v>695</v>
      </c>
      <c r="D13">
        <v>695</v>
      </c>
    </row>
    <row r="14" spans="1:6" x14ac:dyDescent="0.2">
      <c r="A14">
        <f t="shared" si="0"/>
        <v>13</v>
      </c>
      <c r="B14">
        <f t="shared" si="1"/>
        <v>83</v>
      </c>
      <c r="C14">
        <v>689</v>
      </c>
      <c r="D14">
        <v>687</v>
      </c>
    </row>
    <row r="15" spans="1:6" x14ac:dyDescent="0.2">
      <c r="A15">
        <f t="shared" si="0"/>
        <v>14</v>
      </c>
      <c r="B15">
        <f t="shared" si="1"/>
        <v>82</v>
      </c>
      <c r="C15">
        <v>681</v>
      </c>
      <c r="D15">
        <v>680</v>
      </c>
    </row>
    <row r="16" spans="1:6" x14ac:dyDescent="0.2">
      <c r="A16">
        <f t="shared" si="0"/>
        <v>15</v>
      </c>
      <c r="B16">
        <f t="shared" si="1"/>
        <v>81</v>
      </c>
      <c r="C16">
        <v>676</v>
      </c>
      <c r="D16">
        <v>674</v>
      </c>
    </row>
    <row r="17" spans="1:4" x14ac:dyDescent="0.2">
      <c r="A17">
        <f t="shared" si="0"/>
        <v>16</v>
      </c>
      <c r="B17">
        <f t="shared" si="1"/>
        <v>80</v>
      </c>
      <c r="C17">
        <v>669</v>
      </c>
      <c r="D17">
        <v>667</v>
      </c>
    </row>
    <row r="18" spans="1:4" x14ac:dyDescent="0.2">
      <c r="A18">
        <f t="shared" si="0"/>
        <v>17</v>
      </c>
      <c r="B18">
        <f t="shared" si="1"/>
        <v>79</v>
      </c>
      <c r="C18">
        <v>661</v>
      </c>
      <c r="D18">
        <v>660</v>
      </c>
    </row>
    <row r="19" spans="1:4" x14ac:dyDescent="0.2">
      <c r="A19">
        <f t="shared" si="0"/>
        <v>18</v>
      </c>
      <c r="B19">
        <f t="shared" si="1"/>
        <v>78</v>
      </c>
      <c r="C19">
        <v>655</v>
      </c>
      <c r="D19">
        <v>654</v>
      </c>
    </row>
    <row r="20" spans="1:4" x14ac:dyDescent="0.2">
      <c r="A20">
        <f t="shared" si="0"/>
        <v>19</v>
      </c>
      <c r="B20">
        <f t="shared" si="1"/>
        <v>77</v>
      </c>
      <c r="C20">
        <v>648</v>
      </c>
      <c r="D20">
        <v>645</v>
      </c>
    </row>
    <row r="21" spans="1:4" x14ac:dyDescent="0.2">
      <c r="A21">
        <f t="shared" si="0"/>
        <v>20</v>
      </c>
      <c r="B21">
        <f t="shared" si="1"/>
        <v>76</v>
      </c>
      <c r="C21">
        <v>642</v>
      </c>
      <c r="D21">
        <v>638</v>
      </c>
    </row>
    <row r="22" spans="1:4" x14ac:dyDescent="0.2">
      <c r="A22">
        <f t="shared" si="0"/>
        <v>21</v>
      </c>
      <c r="B22">
        <f t="shared" si="1"/>
        <v>75</v>
      </c>
      <c r="C22">
        <v>637</v>
      </c>
      <c r="D22">
        <v>632</v>
      </c>
    </row>
    <row r="23" spans="1:4" x14ac:dyDescent="0.2">
      <c r="A23">
        <f t="shared" si="0"/>
        <v>22</v>
      </c>
      <c r="B23">
        <f t="shared" si="1"/>
        <v>74</v>
      </c>
      <c r="C23">
        <v>628</v>
      </c>
      <c r="D23">
        <v>625</v>
      </c>
    </row>
    <row r="24" spans="1:4" x14ac:dyDescent="0.2">
      <c r="A24">
        <f t="shared" si="0"/>
        <v>23</v>
      </c>
      <c r="B24">
        <f t="shared" si="1"/>
        <v>73</v>
      </c>
      <c r="C24">
        <v>619</v>
      </c>
      <c r="D24">
        <v>617</v>
      </c>
    </row>
    <row r="25" spans="1:4" x14ac:dyDescent="0.2">
      <c r="A25">
        <f t="shared" si="0"/>
        <v>24</v>
      </c>
      <c r="B25">
        <f t="shared" si="1"/>
        <v>72</v>
      </c>
      <c r="C25">
        <v>614</v>
      </c>
      <c r="D25">
        <v>611</v>
      </c>
    </row>
    <row r="26" spans="1:4" x14ac:dyDescent="0.2">
      <c r="A26">
        <f t="shared" si="0"/>
        <v>25</v>
      </c>
      <c r="B26">
        <f t="shared" si="1"/>
        <v>71</v>
      </c>
      <c r="C26">
        <v>606</v>
      </c>
      <c r="D26">
        <v>602</v>
      </c>
    </row>
    <row r="27" spans="1:4" x14ac:dyDescent="0.2">
      <c r="A27">
        <f t="shared" si="0"/>
        <v>26</v>
      </c>
      <c r="B27">
        <f t="shared" si="1"/>
        <v>70</v>
      </c>
      <c r="C27">
        <v>598</v>
      </c>
      <c r="D27">
        <v>594</v>
      </c>
    </row>
    <row r="28" spans="1:4" x14ac:dyDescent="0.2">
      <c r="A28">
        <f t="shared" si="0"/>
        <v>27</v>
      </c>
      <c r="B28">
        <f t="shared" si="1"/>
        <v>69</v>
      </c>
      <c r="C28">
        <v>589</v>
      </c>
      <c r="D28">
        <v>586</v>
      </c>
    </row>
    <row r="29" spans="1:4" x14ac:dyDescent="0.2">
      <c r="A29">
        <f t="shared" si="0"/>
        <v>28</v>
      </c>
      <c r="B29">
        <f t="shared" si="1"/>
        <v>68</v>
      </c>
      <c r="C29">
        <v>583</v>
      </c>
      <c r="D29">
        <v>579</v>
      </c>
    </row>
    <row r="30" spans="1:4" x14ac:dyDescent="0.2">
      <c r="A30">
        <f t="shared" si="0"/>
        <v>29</v>
      </c>
      <c r="B30">
        <f t="shared" si="1"/>
        <v>67</v>
      </c>
      <c r="C30">
        <v>572</v>
      </c>
      <c r="D30">
        <v>569</v>
      </c>
    </row>
    <row r="31" spans="1:4" x14ac:dyDescent="0.2">
      <c r="A31">
        <f t="shared" si="0"/>
        <v>30</v>
      </c>
      <c r="B31">
        <f t="shared" si="1"/>
        <v>66</v>
      </c>
      <c r="C31">
        <v>566</v>
      </c>
      <c r="D31">
        <v>563</v>
      </c>
    </row>
    <row r="32" spans="1:4" x14ac:dyDescent="0.2">
      <c r="A32">
        <f t="shared" si="0"/>
        <v>31</v>
      </c>
      <c r="B32">
        <f t="shared" si="1"/>
        <v>65</v>
      </c>
      <c r="C32">
        <v>558</v>
      </c>
      <c r="D32">
        <v>555</v>
      </c>
    </row>
    <row r="33" spans="1:4" x14ac:dyDescent="0.2">
      <c r="A33">
        <f t="shared" si="0"/>
        <v>32</v>
      </c>
      <c r="B33">
        <f t="shared" si="1"/>
        <v>64</v>
      </c>
      <c r="C33">
        <v>552</v>
      </c>
      <c r="D33">
        <v>548</v>
      </c>
    </row>
    <row r="34" spans="1:4" x14ac:dyDescent="0.2">
      <c r="A34">
        <f t="shared" si="0"/>
        <v>33</v>
      </c>
      <c r="B34">
        <f t="shared" si="1"/>
        <v>63</v>
      </c>
      <c r="C34">
        <v>543</v>
      </c>
      <c r="D34">
        <v>540</v>
      </c>
    </row>
    <row r="35" spans="1:4" x14ac:dyDescent="0.2">
      <c r="A35">
        <f t="shared" si="0"/>
        <v>34</v>
      </c>
      <c r="B35">
        <f t="shared" si="1"/>
        <v>62</v>
      </c>
      <c r="C35">
        <v>536</v>
      </c>
      <c r="D35">
        <v>533</v>
      </c>
    </row>
    <row r="36" spans="1:4" x14ac:dyDescent="0.2">
      <c r="A36">
        <f t="shared" si="0"/>
        <v>35</v>
      </c>
      <c r="B36">
        <f t="shared" si="1"/>
        <v>61</v>
      </c>
      <c r="C36">
        <v>528</v>
      </c>
      <c r="D36">
        <v>524</v>
      </c>
    </row>
    <row r="37" spans="1:4" x14ac:dyDescent="0.2">
      <c r="A37">
        <f t="shared" si="0"/>
        <v>36</v>
      </c>
      <c r="B37">
        <f t="shared" si="1"/>
        <v>60</v>
      </c>
      <c r="C37">
        <v>520</v>
      </c>
      <c r="D37">
        <v>517</v>
      </c>
    </row>
    <row r="38" spans="1:4" x14ac:dyDescent="0.2">
      <c r="A38">
        <f t="shared" si="0"/>
        <v>37</v>
      </c>
      <c r="B38">
        <f t="shared" si="1"/>
        <v>59</v>
      </c>
      <c r="C38">
        <v>512</v>
      </c>
      <c r="D38">
        <v>509</v>
      </c>
    </row>
    <row r="39" spans="1:4" x14ac:dyDescent="0.2">
      <c r="A39">
        <f t="shared" si="0"/>
        <v>38</v>
      </c>
      <c r="B39">
        <f t="shared" si="1"/>
        <v>58</v>
      </c>
      <c r="C39">
        <v>503</v>
      </c>
      <c r="D39">
        <v>500</v>
      </c>
    </row>
    <row r="40" spans="1:4" x14ac:dyDescent="0.2">
      <c r="A40">
        <f t="shared" si="0"/>
        <v>39</v>
      </c>
      <c r="B40">
        <f t="shared" si="1"/>
        <v>57</v>
      </c>
      <c r="C40">
        <v>493</v>
      </c>
      <c r="D40">
        <v>491</v>
      </c>
    </row>
    <row r="41" spans="1:4" x14ac:dyDescent="0.2">
      <c r="A41">
        <f t="shared" si="0"/>
        <v>40</v>
      </c>
      <c r="B41">
        <f t="shared" si="1"/>
        <v>56</v>
      </c>
      <c r="C41">
        <v>485</v>
      </c>
      <c r="D41">
        <v>482</v>
      </c>
    </row>
    <row r="42" spans="1:4" x14ac:dyDescent="0.2">
      <c r="A42">
        <f t="shared" si="0"/>
        <v>41</v>
      </c>
      <c r="B42">
        <f t="shared" si="1"/>
        <v>55</v>
      </c>
      <c r="C42">
        <v>474</v>
      </c>
      <c r="D42">
        <v>472</v>
      </c>
    </row>
    <row r="43" spans="1:4" x14ac:dyDescent="0.2">
      <c r="A43">
        <f t="shared" si="0"/>
        <v>42</v>
      </c>
      <c r="B43">
        <f t="shared" si="1"/>
        <v>54</v>
      </c>
      <c r="C43">
        <v>468</v>
      </c>
      <c r="D43">
        <v>465</v>
      </c>
    </row>
    <row r="44" spans="1:4" x14ac:dyDescent="0.2">
      <c r="A44">
        <f t="shared" si="0"/>
        <v>43</v>
      </c>
      <c r="B44">
        <f t="shared" si="1"/>
        <v>53</v>
      </c>
      <c r="C44">
        <v>460</v>
      </c>
      <c r="D44">
        <v>457</v>
      </c>
    </row>
    <row r="45" spans="1:4" x14ac:dyDescent="0.2">
      <c r="A45">
        <f t="shared" si="0"/>
        <v>44</v>
      </c>
      <c r="B45">
        <f t="shared" si="1"/>
        <v>52</v>
      </c>
      <c r="C45">
        <v>450</v>
      </c>
      <c r="D45">
        <v>447</v>
      </c>
    </row>
    <row r="46" spans="1:4" x14ac:dyDescent="0.2">
      <c r="A46">
        <f t="shared" si="0"/>
        <v>45</v>
      </c>
      <c r="B46">
        <f t="shared" si="1"/>
        <v>51</v>
      </c>
      <c r="C46">
        <v>442</v>
      </c>
      <c r="D46">
        <v>440</v>
      </c>
    </row>
    <row r="47" spans="1:4" x14ac:dyDescent="0.2">
      <c r="A47">
        <f t="shared" si="0"/>
        <v>46</v>
      </c>
      <c r="B47">
        <f t="shared" si="1"/>
        <v>50</v>
      </c>
      <c r="C47">
        <v>434</v>
      </c>
      <c r="D47">
        <v>432</v>
      </c>
    </row>
    <row r="48" spans="1:4" x14ac:dyDescent="0.2">
      <c r="A48">
        <f t="shared" si="0"/>
        <v>47</v>
      </c>
      <c r="B48">
        <f t="shared" si="1"/>
        <v>49</v>
      </c>
      <c r="C48">
        <v>425</v>
      </c>
      <c r="D48">
        <v>423</v>
      </c>
    </row>
    <row r="49" spans="1:4" x14ac:dyDescent="0.2">
      <c r="A49">
        <f t="shared" si="0"/>
        <v>48</v>
      </c>
      <c r="B49">
        <f t="shared" si="1"/>
        <v>48</v>
      </c>
      <c r="C49">
        <v>411</v>
      </c>
      <c r="D49">
        <v>409</v>
      </c>
    </row>
    <row r="50" spans="1:4" x14ac:dyDescent="0.2">
      <c r="A50">
        <f t="shared" si="0"/>
        <v>49</v>
      </c>
      <c r="B50">
        <f t="shared" si="1"/>
        <v>47</v>
      </c>
      <c r="C50">
        <v>401</v>
      </c>
      <c r="D50">
        <v>400</v>
      </c>
    </row>
    <row r="51" spans="1:4" x14ac:dyDescent="0.2">
      <c r="A51">
        <f t="shared" si="0"/>
        <v>50</v>
      </c>
      <c r="B51">
        <f t="shared" si="1"/>
        <v>46</v>
      </c>
      <c r="C51">
        <v>393</v>
      </c>
      <c r="D51">
        <v>391</v>
      </c>
    </row>
    <row r="52" spans="1:4" x14ac:dyDescent="0.2">
      <c r="A52">
        <f t="shared" si="0"/>
        <v>51</v>
      </c>
      <c r="B52">
        <f t="shared" si="1"/>
        <v>45</v>
      </c>
      <c r="C52">
        <v>384</v>
      </c>
      <c r="D52">
        <v>383</v>
      </c>
    </row>
    <row r="53" spans="1:4" x14ac:dyDescent="0.2">
      <c r="A53">
        <f t="shared" si="0"/>
        <v>52</v>
      </c>
      <c r="B53">
        <f t="shared" si="1"/>
        <v>44</v>
      </c>
      <c r="C53">
        <v>377</v>
      </c>
      <c r="D53">
        <v>375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BE1414-77C3-4897-82E7-560A3133A376}">
  <dimension ref="A1:G62"/>
  <sheetViews>
    <sheetView zoomScale="188" workbookViewId="0">
      <selection activeCell="C3" sqref="C3"/>
    </sheetView>
  </sheetViews>
  <sheetFormatPr baseColWidth="10" defaultColWidth="8.83203125" defaultRowHeight="15" x14ac:dyDescent="0.2"/>
  <cols>
    <col min="2" max="2" width="15.5" bestFit="1" customWidth="1"/>
    <col min="3" max="3" width="11.6640625" bestFit="1" customWidth="1"/>
    <col min="4" max="4" width="17.33203125" bestFit="1" customWidth="1"/>
  </cols>
  <sheetData>
    <row r="1" spans="1:6" x14ac:dyDescent="0.2">
      <c r="A1" t="s">
        <v>39</v>
      </c>
      <c r="C1" t="s">
        <v>40</v>
      </c>
    </row>
    <row r="2" spans="1:6" x14ac:dyDescent="0.2">
      <c r="A2" t="s">
        <v>7</v>
      </c>
      <c r="C2" t="s">
        <v>9</v>
      </c>
      <c r="D2" t="s">
        <v>41</v>
      </c>
    </row>
    <row r="3" spans="1:6" x14ac:dyDescent="0.2">
      <c r="A3" t="s">
        <v>8</v>
      </c>
      <c r="C3" t="s">
        <v>10</v>
      </c>
      <c r="D3" t="s">
        <v>42</v>
      </c>
    </row>
    <row r="4" spans="1:6" x14ac:dyDescent="0.2">
      <c r="A4" t="s">
        <v>15</v>
      </c>
      <c r="C4" s="1" t="s">
        <v>43</v>
      </c>
    </row>
    <row r="6" spans="1:6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</row>
    <row r="7" spans="1:6" x14ac:dyDescent="0.2">
      <c r="A7">
        <f>1</f>
        <v>1</v>
      </c>
      <c r="B7">
        <f>95</f>
        <v>95</v>
      </c>
      <c r="C7">
        <f>'Raw Data'!C2</f>
        <v>748</v>
      </c>
      <c r="D7">
        <f>29.822297-0.006878*C7+0.000124*C7^2</f>
        <v>94.056049000000002</v>
      </c>
      <c r="E7">
        <f>ABS(D7-B7)</f>
        <v>0.94395099999999843</v>
      </c>
      <c r="F7">
        <f t="shared" ref="F7:F38" si="0">E7^2</f>
        <v>0.89104349040099706</v>
      </c>
    </row>
    <row r="8" spans="1:6" x14ac:dyDescent="0.2">
      <c r="A8">
        <f t="shared" ref="A8:A58" si="1">A7+1</f>
        <v>2</v>
      </c>
      <c r="B8">
        <f t="shared" ref="B8:B58" si="2">B7-1</f>
        <v>94</v>
      </c>
      <c r="C8">
        <f>'Raw Data'!C3</f>
        <v>743</v>
      </c>
      <c r="D8">
        <f t="shared" ref="D8:D58" si="3">29.822297-0.006878*C8+0.000124*C8^2</f>
        <v>93.166019000000006</v>
      </c>
      <c r="E8">
        <f t="shared" ref="E8:E58" si="4">ABS(D8-B8)</f>
        <v>0.83398099999999431</v>
      </c>
      <c r="F8">
        <f t="shared" si="0"/>
        <v>0.69552430836099055</v>
      </c>
    </row>
    <row r="9" spans="1:6" x14ac:dyDescent="0.2">
      <c r="A9">
        <f t="shared" si="1"/>
        <v>3</v>
      </c>
      <c r="B9">
        <f t="shared" si="2"/>
        <v>93</v>
      </c>
      <c r="C9">
        <f>'Raw Data'!C4</f>
        <v>737</v>
      </c>
      <c r="D9">
        <f t="shared" si="3"/>
        <v>92.106166999999999</v>
      </c>
      <c r="E9">
        <f t="shared" si="4"/>
        <v>0.89383300000000077</v>
      </c>
      <c r="F9">
        <f t="shared" si="0"/>
        <v>0.79893743188900135</v>
      </c>
    </row>
    <row r="10" spans="1:6" x14ac:dyDescent="0.2">
      <c r="A10">
        <f t="shared" si="1"/>
        <v>4</v>
      </c>
      <c r="B10">
        <f t="shared" si="2"/>
        <v>92</v>
      </c>
      <c r="C10">
        <f>'Raw Data'!C5</f>
        <v>733</v>
      </c>
      <c r="D10">
        <f t="shared" si="3"/>
        <v>91.404558999999992</v>
      </c>
      <c r="E10">
        <f t="shared" si="4"/>
        <v>0.5954410000000081</v>
      </c>
      <c r="F10">
        <f t="shared" si="0"/>
        <v>0.35454998448100966</v>
      </c>
    </row>
    <row r="11" spans="1:6" x14ac:dyDescent="0.2">
      <c r="A11">
        <f t="shared" si="1"/>
        <v>5</v>
      </c>
      <c r="B11">
        <f t="shared" si="2"/>
        <v>91</v>
      </c>
      <c r="C11">
        <f>'Raw Data'!C6</f>
        <v>729</v>
      </c>
      <c r="D11">
        <f t="shared" si="3"/>
        <v>90.706918999999999</v>
      </c>
      <c r="E11">
        <f t="shared" si="4"/>
        <v>0.29308100000000081</v>
      </c>
      <c r="F11">
        <f t="shared" si="0"/>
        <v>8.589647256100047E-2</v>
      </c>
    </row>
    <row r="12" spans="1:6" x14ac:dyDescent="0.2">
      <c r="A12">
        <f t="shared" si="1"/>
        <v>6</v>
      </c>
      <c r="B12">
        <f t="shared" si="2"/>
        <v>90</v>
      </c>
      <c r="C12">
        <f>'Raw Data'!C7</f>
        <v>722</v>
      </c>
      <c r="D12">
        <f t="shared" si="3"/>
        <v>89.495597000000004</v>
      </c>
      <c r="E12">
        <f t="shared" si="4"/>
        <v>0.50440299999999638</v>
      </c>
      <c r="F12">
        <f t="shared" si="0"/>
        <v>0.25442238640899634</v>
      </c>
    </row>
    <row r="13" spans="1:6" x14ac:dyDescent="0.2">
      <c r="A13">
        <f t="shared" si="1"/>
        <v>7</v>
      </c>
      <c r="B13">
        <f t="shared" si="2"/>
        <v>89</v>
      </c>
      <c r="C13">
        <f>'Raw Data'!C8</f>
        <v>720</v>
      </c>
      <c r="D13">
        <f t="shared" si="3"/>
        <v>89.151736999999997</v>
      </c>
      <c r="E13">
        <f t="shared" si="4"/>
        <v>0.15173699999999712</v>
      </c>
      <c r="F13">
        <f t="shared" si="0"/>
        <v>2.3024117168999127E-2</v>
      </c>
    </row>
    <row r="14" spans="1:6" x14ac:dyDescent="0.2">
      <c r="A14">
        <f t="shared" si="1"/>
        <v>8</v>
      </c>
      <c r="B14">
        <f t="shared" si="2"/>
        <v>88</v>
      </c>
      <c r="C14">
        <f>'Raw Data'!C9</f>
        <v>714</v>
      </c>
      <c r="D14">
        <f t="shared" si="3"/>
        <v>88.126109</v>
      </c>
      <c r="E14">
        <f t="shared" si="4"/>
        <v>0.12610899999999958</v>
      </c>
      <c r="F14">
        <f t="shared" si="0"/>
        <v>1.5903479880999896E-2</v>
      </c>
    </row>
    <row r="15" spans="1:6" x14ac:dyDescent="0.2">
      <c r="A15">
        <f t="shared" si="1"/>
        <v>9</v>
      </c>
      <c r="B15">
        <f t="shared" si="2"/>
        <v>87</v>
      </c>
      <c r="C15">
        <f>'Raw Data'!C10</f>
        <v>708</v>
      </c>
      <c r="D15">
        <f t="shared" si="3"/>
        <v>87.109408999999999</v>
      </c>
      <c r="E15">
        <f t="shared" si="4"/>
        <v>0.10940899999999942</v>
      </c>
      <c r="F15">
        <f t="shared" si="0"/>
        <v>1.1970329280999874E-2</v>
      </c>
    </row>
    <row r="16" spans="1:6" x14ac:dyDescent="0.2">
      <c r="A16">
        <f t="shared" si="1"/>
        <v>10</v>
      </c>
      <c r="B16">
        <f t="shared" si="2"/>
        <v>86</v>
      </c>
      <c r="C16">
        <f>'Raw Data'!C11</f>
        <v>703</v>
      </c>
      <c r="D16">
        <f t="shared" si="3"/>
        <v>86.268979000000002</v>
      </c>
      <c r="E16">
        <f t="shared" si="4"/>
        <v>0.26897900000000163</v>
      </c>
      <c r="F16">
        <f t="shared" si="0"/>
        <v>7.2349702441000877E-2</v>
      </c>
    </row>
    <row r="17" spans="1:6" x14ac:dyDescent="0.2">
      <c r="A17">
        <f t="shared" si="1"/>
        <v>11</v>
      </c>
      <c r="B17">
        <f t="shared" si="2"/>
        <v>85</v>
      </c>
      <c r="C17">
        <f>'Raw Data'!C12</f>
        <v>700</v>
      </c>
      <c r="D17">
        <f t="shared" si="3"/>
        <v>85.767696999999998</v>
      </c>
      <c r="E17">
        <f t="shared" si="4"/>
        <v>0.7676969999999983</v>
      </c>
      <c r="F17">
        <f t="shared" si="0"/>
        <v>0.58935868380899736</v>
      </c>
    </row>
    <row r="18" spans="1:6" x14ac:dyDescent="0.2">
      <c r="A18">
        <f t="shared" si="1"/>
        <v>12</v>
      </c>
      <c r="B18">
        <f t="shared" si="2"/>
        <v>84</v>
      </c>
      <c r="C18">
        <f>'Raw Data'!C13</f>
        <v>695</v>
      </c>
      <c r="D18">
        <f t="shared" si="3"/>
        <v>84.937186999999994</v>
      </c>
      <c r="E18">
        <f t="shared" si="4"/>
        <v>0.93718699999999444</v>
      </c>
      <c r="F18">
        <f t="shared" si="0"/>
        <v>0.8783194729689896</v>
      </c>
    </row>
    <row r="19" spans="1:6" x14ac:dyDescent="0.2">
      <c r="A19">
        <f t="shared" si="1"/>
        <v>13</v>
      </c>
      <c r="B19">
        <f t="shared" si="2"/>
        <v>83</v>
      </c>
      <c r="C19">
        <f>'Raw Data'!C14</f>
        <v>689</v>
      </c>
      <c r="D19">
        <f t="shared" si="3"/>
        <v>83.948758999999995</v>
      </c>
      <c r="E19">
        <f t="shared" si="4"/>
        <v>0.94875899999999547</v>
      </c>
      <c r="F19">
        <f t="shared" si="0"/>
        <v>0.90014364008099135</v>
      </c>
    </row>
    <row r="20" spans="1:6" x14ac:dyDescent="0.2">
      <c r="A20">
        <f t="shared" si="1"/>
        <v>14</v>
      </c>
      <c r="B20">
        <f t="shared" si="2"/>
        <v>82</v>
      </c>
      <c r="C20">
        <f>'Raw Data'!C15</f>
        <v>681</v>
      </c>
      <c r="D20">
        <f t="shared" si="3"/>
        <v>82.644743000000005</v>
      </c>
      <c r="E20">
        <f t="shared" si="4"/>
        <v>0.6447430000000054</v>
      </c>
      <c r="F20">
        <f t="shared" si="0"/>
        <v>0.41569353604900694</v>
      </c>
    </row>
    <row r="21" spans="1:6" x14ac:dyDescent="0.2">
      <c r="A21">
        <f t="shared" si="1"/>
        <v>15</v>
      </c>
      <c r="B21">
        <f t="shared" si="2"/>
        <v>81</v>
      </c>
      <c r="C21">
        <f>'Raw Data'!C16</f>
        <v>676</v>
      </c>
      <c r="D21">
        <f t="shared" si="3"/>
        <v>81.837793000000005</v>
      </c>
      <c r="E21">
        <f t="shared" si="4"/>
        <v>0.83779300000000489</v>
      </c>
      <c r="F21">
        <f t="shared" si="0"/>
        <v>0.70189711084900819</v>
      </c>
    </row>
    <row r="22" spans="1:6" x14ac:dyDescent="0.2">
      <c r="A22">
        <f t="shared" si="1"/>
        <v>16</v>
      </c>
      <c r="B22">
        <f t="shared" si="2"/>
        <v>80</v>
      </c>
      <c r="C22">
        <f>'Raw Data'!C17</f>
        <v>669</v>
      </c>
      <c r="D22">
        <f t="shared" si="3"/>
        <v>80.718479000000002</v>
      </c>
      <c r="E22">
        <f t="shared" si="4"/>
        <v>0.71847900000000209</v>
      </c>
      <c r="F22">
        <f t="shared" si="0"/>
        <v>0.51621207344100295</v>
      </c>
    </row>
    <row r="23" spans="1:6" x14ac:dyDescent="0.2">
      <c r="A23">
        <f t="shared" si="1"/>
        <v>17</v>
      </c>
      <c r="B23">
        <f t="shared" si="2"/>
        <v>79</v>
      </c>
      <c r="C23">
        <f>'Raw Data'!C18</f>
        <v>661</v>
      </c>
      <c r="D23">
        <f t="shared" si="3"/>
        <v>79.454143000000002</v>
      </c>
      <c r="E23">
        <f t="shared" si="4"/>
        <v>0.45414300000000196</v>
      </c>
      <c r="F23">
        <f t="shared" si="0"/>
        <v>0.20624586444900178</v>
      </c>
    </row>
    <row r="24" spans="1:6" x14ac:dyDescent="0.2">
      <c r="A24">
        <f t="shared" si="1"/>
        <v>18</v>
      </c>
      <c r="B24">
        <f t="shared" si="2"/>
        <v>78</v>
      </c>
      <c r="C24">
        <f>'Raw Data'!C19</f>
        <v>655</v>
      </c>
      <c r="D24">
        <f t="shared" si="3"/>
        <v>78.516306999999998</v>
      </c>
      <c r="E24">
        <f t="shared" si="4"/>
        <v>0.51630699999999763</v>
      </c>
      <c r="F24">
        <f t="shared" si="0"/>
        <v>0.26657291824899754</v>
      </c>
    </row>
    <row r="25" spans="1:6" x14ac:dyDescent="0.2">
      <c r="A25">
        <f t="shared" si="1"/>
        <v>19</v>
      </c>
      <c r="B25">
        <f t="shared" si="2"/>
        <v>77</v>
      </c>
      <c r="C25">
        <f>'Raw Data'!C20</f>
        <v>648</v>
      </c>
      <c r="D25">
        <f t="shared" si="3"/>
        <v>77.433448999999996</v>
      </c>
      <c r="E25">
        <f t="shared" si="4"/>
        <v>0.43344899999999598</v>
      </c>
      <c r="F25">
        <f t="shared" si="0"/>
        <v>0.1878780356009965</v>
      </c>
    </row>
    <row r="26" spans="1:6" x14ac:dyDescent="0.2">
      <c r="A26">
        <f t="shared" si="1"/>
        <v>20</v>
      </c>
      <c r="B26">
        <f t="shared" si="2"/>
        <v>76</v>
      </c>
      <c r="C26">
        <f>'Raw Data'!C21</f>
        <v>642</v>
      </c>
      <c r="D26">
        <f t="shared" si="3"/>
        <v>76.514956999999995</v>
      </c>
      <c r="E26">
        <f t="shared" si="4"/>
        <v>0.51495699999999545</v>
      </c>
      <c r="F26">
        <f t="shared" si="0"/>
        <v>0.26518071184899533</v>
      </c>
    </row>
    <row r="27" spans="1:6" x14ac:dyDescent="0.2">
      <c r="A27">
        <f t="shared" si="1"/>
        <v>21</v>
      </c>
      <c r="B27">
        <f t="shared" si="2"/>
        <v>75</v>
      </c>
      <c r="C27">
        <f>'Raw Data'!C22</f>
        <v>637</v>
      </c>
      <c r="D27">
        <f t="shared" si="3"/>
        <v>75.756366999999997</v>
      </c>
      <c r="E27">
        <f t="shared" si="4"/>
        <v>0.75636699999999735</v>
      </c>
      <c r="F27">
        <f t="shared" si="0"/>
        <v>0.57209103868899602</v>
      </c>
    </row>
    <row r="28" spans="1:6" x14ac:dyDescent="0.2">
      <c r="A28">
        <f t="shared" si="1"/>
        <v>22</v>
      </c>
      <c r="B28">
        <f t="shared" si="2"/>
        <v>74</v>
      </c>
      <c r="C28">
        <f>'Raw Data'!C23</f>
        <v>628</v>
      </c>
      <c r="D28">
        <f t="shared" si="3"/>
        <v>74.406529000000006</v>
      </c>
      <c r="E28">
        <f t="shared" si="4"/>
        <v>0.40652900000000614</v>
      </c>
      <c r="F28">
        <f t="shared" si="0"/>
        <v>0.16526582784100499</v>
      </c>
    </row>
    <row r="29" spans="1:6" x14ac:dyDescent="0.2">
      <c r="A29">
        <f t="shared" si="1"/>
        <v>23</v>
      </c>
      <c r="B29">
        <f t="shared" si="2"/>
        <v>73</v>
      </c>
      <c r="C29">
        <f>'Raw Data'!C24</f>
        <v>619</v>
      </c>
      <c r="D29">
        <f t="shared" si="3"/>
        <v>73.076779000000002</v>
      </c>
      <c r="E29">
        <f t="shared" si="4"/>
        <v>7.6779000000001929E-2</v>
      </c>
      <c r="F29">
        <f t="shared" si="0"/>
        <v>5.8950148410002959E-3</v>
      </c>
    </row>
    <row r="30" spans="1:6" x14ac:dyDescent="0.2">
      <c r="A30">
        <f t="shared" si="1"/>
        <v>24</v>
      </c>
      <c r="B30">
        <f t="shared" si="2"/>
        <v>72</v>
      </c>
      <c r="C30">
        <f>'Raw Data'!C25</f>
        <v>614</v>
      </c>
      <c r="D30">
        <f t="shared" si="3"/>
        <v>72.346709000000004</v>
      </c>
      <c r="E30">
        <f t="shared" si="4"/>
        <v>0.34670900000000415</v>
      </c>
      <c r="F30">
        <f t="shared" si="0"/>
        <v>0.12020713068100287</v>
      </c>
    </row>
    <row r="31" spans="1:6" x14ac:dyDescent="0.2">
      <c r="A31">
        <f t="shared" si="1"/>
        <v>25</v>
      </c>
      <c r="B31">
        <f t="shared" si="2"/>
        <v>71</v>
      </c>
      <c r="C31">
        <f>'Raw Data'!C26</f>
        <v>606</v>
      </c>
      <c r="D31">
        <f t="shared" si="3"/>
        <v>71.191493000000008</v>
      </c>
      <c r="E31">
        <f t="shared" si="4"/>
        <v>0.19149300000000835</v>
      </c>
      <c r="F31">
        <f t="shared" si="0"/>
        <v>3.6669569049003196E-2</v>
      </c>
    </row>
    <row r="32" spans="1:6" x14ac:dyDescent="0.2">
      <c r="A32">
        <f t="shared" si="1"/>
        <v>26</v>
      </c>
      <c r="B32">
        <f t="shared" si="2"/>
        <v>70</v>
      </c>
      <c r="C32">
        <f>'Raw Data'!C27</f>
        <v>598</v>
      </c>
      <c r="D32">
        <f t="shared" si="3"/>
        <v>70.052149</v>
      </c>
      <c r="E32">
        <f t="shared" si="4"/>
        <v>5.2149000000000001E-2</v>
      </c>
      <c r="F32">
        <f t="shared" si="0"/>
        <v>2.7195182010000003E-3</v>
      </c>
    </row>
    <row r="33" spans="1:6" x14ac:dyDescent="0.2">
      <c r="A33">
        <f t="shared" si="1"/>
        <v>27</v>
      </c>
      <c r="B33">
        <f t="shared" si="2"/>
        <v>69</v>
      </c>
      <c r="C33">
        <f>'Raw Data'!C28</f>
        <v>589</v>
      </c>
      <c r="D33">
        <f t="shared" si="3"/>
        <v>68.789359000000005</v>
      </c>
      <c r="E33">
        <f t="shared" si="4"/>
        <v>0.21064099999999542</v>
      </c>
      <c r="F33">
        <f t="shared" si="0"/>
        <v>4.4369630880998066E-2</v>
      </c>
    </row>
    <row r="34" spans="1:6" x14ac:dyDescent="0.2">
      <c r="A34">
        <f t="shared" si="1"/>
        <v>28</v>
      </c>
      <c r="B34">
        <f t="shared" si="2"/>
        <v>68</v>
      </c>
      <c r="C34">
        <f>'Raw Data'!C29</f>
        <v>583</v>
      </c>
      <c r="D34">
        <f t="shared" si="3"/>
        <v>67.958658999999997</v>
      </c>
      <c r="E34">
        <f t="shared" si="4"/>
        <v>4.1341000000002737E-2</v>
      </c>
      <c r="F34">
        <f t="shared" si="0"/>
        <v>1.7090782810002263E-3</v>
      </c>
    </row>
    <row r="35" spans="1:6" x14ac:dyDescent="0.2">
      <c r="A35">
        <f t="shared" si="1"/>
        <v>29</v>
      </c>
      <c r="B35">
        <f t="shared" si="2"/>
        <v>67</v>
      </c>
      <c r="C35">
        <f>'Raw Data'!C30</f>
        <v>572</v>
      </c>
      <c r="D35">
        <f t="shared" si="3"/>
        <v>66.458897000000007</v>
      </c>
      <c r="E35">
        <f t="shared" si="4"/>
        <v>0.54110299999999256</v>
      </c>
      <c r="F35">
        <f t="shared" si="0"/>
        <v>0.29279245660899195</v>
      </c>
    </row>
    <row r="36" spans="1:6" x14ac:dyDescent="0.2">
      <c r="A36">
        <f t="shared" si="1"/>
        <v>30</v>
      </c>
      <c r="B36">
        <f t="shared" si="2"/>
        <v>66</v>
      </c>
      <c r="C36">
        <f>'Raw Data'!C31</f>
        <v>566</v>
      </c>
      <c r="D36">
        <f t="shared" si="3"/>
        <v>65.653492999999997</v>
      </c>
      <c r="E36">
        <f t="shared" si="4"/>
        <v>0.34650700000000256</v>
      </c>
      <c r="F36">
        <f t="shared" si="0"/>
        <v>0.12006710104900177</v>
      </c>
    </row>
    <row r="37" spans="1:6" x14ac:dyDescent="0.2">
      <c r="A37">
        <f t="shared" si="1"/>
        <v>31</v>
      </c>
      <c r="B37">
        <f t="shared" si="2"/>
        <v>65</v>
      </c>
      <c r="C37">
        <f>'Raw Data'!C32</f>
        <v>558</v>
      </c>
      <c r="D37">
        <f t="shared" si="3"/>
        <v>64.593508999999997</v>
      </c>
      <c r="E37">
        <f t="shared" si="4"/>
        <v>0.4064910000000026</v>
      </c>
      <c r="F37">
        <f t="shared" si="0"/>
        <v>0.16523493308100212</v>
      </c>
    </row>
    <row r="38" spans="1:6" x14ac:dyDescent="0.2">
      <c r="A38">
        <f t="shared" si="1"/>
        <v>32</v>
      </c>
      <c r="B38">
        <f t="shared" si="2"/>
        <v>64</v>
      </c>
      <c r="C38">
        <f>'Raw Data'!C33</f>
        <v>552</v>
      </c>
      <c r="D38">
        <f t="shared" si="3"/>
        <v>63.808937</v>
      </c>
      <c r="E38">
        <f t="shared" si="4"/>
        <v>0.19106299999999976</v>
      </c>
      <c r="F38">
        <f t="shared" si="0"/>
        <v>3.6505069968999909E-2</v>
      </c>
    </row>
    <row r="39" spans="1:6" x14ac:dyDescent="0.2">
      <c r="A39">
        <f t="shared" si="1"/>
        <v>33</v>
      </c>
      <c r="B39">
        <f t="shared" si="2"/>
        <v>63</v>
      </c>
      <c r="C39">
        <f>'Raw Data'!C34</f>
        <v>543</v>
      </c>
      <c r="D39">
        <f t="shared" si="3"/>
        <v>62.648819000000003</v>
      </c>
      <c r="E39">
        <f t="shared" si="4"/>
        <v>0.35118099999999686</v>
      </c>
      <c r="F39">
        <f t="shared" ref="F39:F58" si="5">E39^2</f>
        <v>0.12332809476099779</v>
      </c>
    </row>
    <row r="40" spans="1:6" x14ac:dyDescent="0.2">
      <c r="A40">
        <f t="shared" si="1"/>
        <v>34</v>
      </c>
      <c r="B40">
        <f t="shared" si="2"/>
        <v>62</v>
      </c>
      <c r="C40">
        <f>'Raw Data'!C35</f>
        <v>536</v>
      </c>
      <c r="D40">
        <f t="shared" si="3"/>
        <v>61.760393000000001</v>
      </c>
      <c r="E40">
        <f t="shared" si="4"/>
        <v>0.23960699999999946</v>
      </c>
      <c r="F40">
        <f t="shared" si="5"/>
        <v>5.7411514448999744E-2</v>
      </c>
    </row>
    <row r="41" spans="1:6" x14ac:dyDescent="0.2">
      <c r="A41">
        <f t="shared" si="1"/>
        <v>35</v>
      </c>
      <c r="B41">
        <f t="shared" si="2"/>
        <v>61</v>
      </c>
      <c r="C41">
        <f>'Raw Data'!C36</f>
        <v>528</v>
      </c>
      <c r="D41">
        <f t="shared" si="3"/>
        <v>60.759929</v>
      </c>
      <c r="E41">
        <f t="shared" si="4"/>
        <v>0.24007100000000037</v>
      </c>
      <c r="F41">
        <f t="shared" si="5"/>
        <v>5.7634085041000177E-2</v>
      </c>
    </row>
    <row r="42" spans="1:6" x14ac:dyDescent="0.2">
      <c r="A42">
        <f t="shared" si="1"/>
        <v>36</v>
      </c>
      <c r="B42">
        <f t="shared" si="2"/>
        <v>60</v>
      </c>
      <c r="C42">
        <f>'Raw Data'!C37</f>
        <v>520</v>
      </c>
      <c r="D42">
        <f t="shared" si="3"/>
        <v>59.775337</v>
      </c>
      <c r="E42">
        <f t="shared" si="4"/>
        <v>0.22466299999999961</v>
      </c>
      <c r="F42">
        <f t="shared" si="5"/>
        <v>5.047346356899983E-2</v>
      </c>
    </row>
    <row r="43" spans="1:6" x14ac:dyDescent="0.2">
      <c r="A43">
        <f t="shared" si="1"/>
        <v>37</v>
      </c>
      <c r="B43">
        <f t="shared" si="2"/>
        <v>59</v>
      </c>
      <c r="C43">
        <f>'Raw Data'!C38</f>
        <v>512</v>
      </c>
      <c r="D43">
        <f t="shared" si="3"/>
        <v>58.806617000000003</v>
      </c>
      <c r="E43">
        <f t="shared" si="4"/>
        <v>0.1933829999999972</v>
      </c>
      <c r="F43">
        <f t="shared" si="5"/>
        <v>3.7396984688998915E-2</v>
      </c>
    </row>
    <row r="44" spans="1:6" x14ac:dyDescent="0.2">
      <c r="A44">
        <f t="shared" si="1"/>
        <v>38</v>
      </c>
      <c r="B44">
        <f t="shared" si="2"/>
        <v>58</v>
      </c>
      <c r="C44">
        <f>'Raw Data'!C39</f>
        <v>503</v>
      </c>
      <c r="D44">
        <f t="shared" si="3"/>
        <v>57.735779000000001</v>
      </c>
      <c r="E44">
        <f t="shared" si="4"/>
        <v>0.26422099999999915</v>
      </c>
      <c r="F44">
        <f t="shared" si="5"/>
        <v>6.9812736840999548E-2</v>
      </c>
    </row>
    <row r="45" spans="1:6" x14ac:dyDescent="0.2">
      <c r="A45">
        <f t="shared" si="1"/>
        <v>39</v>
      </c>
      <c r="B45">
        <f t="shared" si="2"/>
        <v>57</v>
      </c>
      <c r="C45">
        <f>'Raw Data'!C40</f>
        <v>493</v>
      </c>
      <c r="D45">
        <f t="shared" si="3"/>
        <v>56.569519</v>
      </c>
      <c r="E45">
        <f t="shared" si="4"/>
        <v>0.43048100000000034</v>
      </c>
      <c r="F45">
        <f t="shared" si="5"/>
        <v>0.18531389136100029</v>
      </c>
    </row>
    <row r="46" spans="1:6" x14ac:dyDescent="0.2">
      <c r="A46">
        <f t="shared" si="1"/>
        <v>40</v>
      </c>
      <c r="B46">
        <f t="shared" si="2"/>
        <v>56</v>
      </c>
      <c r="C46">
        <f>'Raw Data'!C41</f>
        <v>485</v>
      </c>
      <c r="D46">
        <f t="shared" si="3"/>
        <v>55.654366999999993</v>
      </c>
      <c r="E46">
        <f t="shared" si="4"/>
        <v>0.34563300000000652</v>
      </c>
      <c r="F46">
        <f t="shared" si="5"/>
        <v>0.11946217068900451</v>
      </c>
    </row>
    <row r="47" spans="1:6" x14ac:dyDescent="0.2">
      <c r="A47">
        <f t="shared" si="1"/>
        <v>41</v>
      </c>
      <c r="B47">
        <f t="shared" si="2"/>
        <v>55</v>
      </c>
      <c r="C47">
        <f>'Raw Data'!C42</f>
        <v>474</v>
      </c>
      <c r="D47">
        <f t="shared" si="3"/>
        <v>54.421948999999998</v>
      </c>
      <c r="E47">
        <f t="shared" si="4"/>
        <v>0.57805100000000209</v>
      </c>
      <c r="F47">
        <f t="shared" si="5"/>
        <v>0.3341429586010024</v>
      </c>
    </row>
    <row r="48" spans="1:6" x14ac:dyDescent="0.2">
      <c r="A48">
        <f t="shared" si="1"/>
        <v>42</v>
      </c>
      <c r="B48">
        <f t="shared" si="2"/>
        <v>54</v>
      </c>
      <c r="C48">
        <f>'Raw Data'!C43</f>
        <v>468</v>
      </c>
      <c r="D48">
        <f t="shared" si="3"/>
        <v>53.762369</v>
      </c>
      <c r="E48">
        <f t="shared" si="4"/>
        <v>0.23763100000000037</v>
      </c>
      <c r="F48">
        <f t="shared" si="5"/>
        <v>5.6468492161000174E-2</v>
      </c>
    </row>
    <row r="49" spans="1:7" x14ac:dyDescent="0.2">
      <c r="A49">
        <f t="shared" si="1"/>
        <v>43</v>
      </c>
      <c r="B49">
        <f t="shared" si="2"/>
        <v>53</v>
      </c>
      <c r="C49">
        <f>'Raw Data'!C44</f>
        <v>460</v>
      </c>
      <c r="D49">
        <f t="shared" si="3"/>
        <v>52.896816999999999</v>
      </c>
      <c r="E49">
        <f t="shared" si="4"/>
        <v>0.10318300000000136</v>
      </c>
      <c r="F49">
        <f t="shared" si="5"/>
        <v>1.0646731489000281E-2</v>
      </c>
    </row>
    <row r="50" spans="1:7" x14ac:dyDescent="0.2">
      <c r="A50">
        <f t="shared" si="1"/>
        <v>44</v>
      </c>
      <c r="B50">
        <f t="shared" si="2"/>
        <v>52</v>
      </c>
      <c r="C50">
        <f>'Raw Data'!C45</f>
        <v>450</v>
      </c>
      <c r="D50">
        <f t="shared" si="3"/>
        <v>51.837196999999996</v>
      </c>
      <c r="E50">
        <f t="shared" si="4"/>
        <v>0.16280300000000381</v>
      </c>
      <c r="F50">
        <f t="shared" si="5"/>
        <v>2.6504816809001238E-2</v>
      </c>
    </row>
    <row r="51" spans="1:7" x14ac:dyDescent="0.2">
      <c r="A51">
        <f t="shared" si="1"/>
        <v>45</v>
      </c>
      <c r="B51">
        <f t="shared" si="2"/>
        <v>51</v>
      </c>
      <c r="C51">
        <f>'Raw Data'!C46</f>
        <v>442</v>
      </c>
      <c r="D51">
        <f t="shared" si="3"/>
        <v>51.007356999999999</v>
      </c>
      <c r="E51">
        <f t="shared" si="4"/>
        <v>7.3569999999989477E-3</v>
      </c>
      <c r="F51">
        <f t="shared" si="5"/>
        <v>5.4125448999984519E-5</v>
      </c>
    </row>
    <row r="52" spans="1:7" x14ac:dyDescent="0.2">
      <c r="A52">
        <f t="shared" si="1"/>
        <v>46</v>
      </c>
      <c r="B52">
        <f t="shared" si="2"/>
        <v>50</v>
      </c>
      <c r="C52">
        <f>'Raw Data'!C47</f>
        <v>434</v>
      </c>
      <c r="D52">
        <f t="shared" si="3"/>
        <v>50.193388999999996</v>
      </c>
      <c r="E52">
        <f t="shared" si="4"/>
        <v>0.19338899999999626</v>
      </c>
      <c r="F52">
        <f t="shared" si="5"/>
        <v>3.7399305320998555E-2</v>
      </c>
    </row>
    <row r="53" spans="1:7" x14ac:dyDescent="0.2">
      <c r="A53">
        <f t="shared" si="1"/>
        <v>47</v>
      </c>
      <c r="B53">
        <f t="shared" si="2"/>
        <v>49</v>
      </c>
      <c r="C53">
        <f>'Raw Data'!C48</f>
        <v>425</v>
      </c>
      <c r="D53">
        <f t="shared" si="3"/>
        <v>49.296647</v>
      </c>
      <c r="E53">
        <f t="shared" si="4"/>
        <v>0.29664700000000011</v>
      </c>
      <c r="F53">
        <f t="shared" si="5"/>
        <v>8.7999442609000056E-2</v>
      </c>
    </row>
    <row r="54" spans="1:7" x14ac:dyDescent="0.2">
      <c r="A54">
        <f t="shared" si="1"/>
        <v>48</v>
      </c>
      <c r="B54">
        <f t="shared" si="2"/>
        <v>48</v>
      </c>
      <c r="C54">
        <f>'Raw Data'!C49</f>
        <v>411</v>
      </c>
      <c r="D54">
        <f t="shared" si="3"/>
        <v>47.941642999999999</v>
      </c>
      <c r="E54">
        <f t="shared" si="4"/>
        <v>5.835700000000088E-2</v>
      </c>
      <c r="F54">
        <f t="shared" si="5"/>
        <v>3.4055394490001027E-3</v>
      </c>
    </row>
    <row r="55" spans="1:7" x14ac:dyDescent="0.2">
      <c r="A55">
        <f t="shared" si="1"/>
        <v>49</v>
      </c>
      <c r="B55">
        <f t="shared" si="2"/>
        <v>47</v>
      </c>
      <c r="C55">
        <f>'Raw Data'!C50</f>
        <v>401</v>
      </c>
      <c r="D55">
        <f t="shared" si="3"/>
        <v>47.003542999999993</v>
      </c>
      <c r="E55">
        <f t="shared" si="4"/>
        <v>3.5429999999934125E-3</v>
      </c>
      <c r="F55">
        <f t="shared" si="5"/>
        <v>1.2552848999953322E-5</v>
      </c>
    </row>
    <row r="56" spans="1:7" x14ac:dyDescent="0.2">
      <c r="A56">
        <f t="shared" si="1"/>
        <v>50</v>
      </c>
      <c r="B56">
        <f t="shared" si="2"/>
        <v>46</v>
      </c>
      <c r="C56">
        <f>'Raw Data'!C51</f>
        <v>393</v>
      </c>
      <c r="D56">
        <f t="shared" si="3"/>
        <v>46.270918999999999</v>
      </c>
      <c r="E56">
        <f t="shared" si="4"/>
        <v>0.27091899999999924</v>
      </c>
      <c r="F56">
        <f t="shared" si="5"/>
        <v>7.3397104560999585E-2</v>
      </c>
    </row>
    <row r="57" spans="1:7" x14ac:dyDescent="0.2">
      <c r="A57">
        <f t="shared" si="1"/>
        <v>51</v>
      </c>
      <c r="B57">
        <f t="shared" si="2"/>
        <v>45</v>
      </c>
      <c r="C57">
        <f>'Raw Data'!C52</f>
        <v>384</v>
      </c>
      <c r="D57">
        <f t="shared" si="3"/>
        <v>45.465688999999998</v>
      </c>
      <c r="E57">
        <f t="shared" si="4"/>
        <v>0.46568899999999758</v>
      </c>
      <c r="F57">
        <f t="shared" si="5"/>
        <v>0.21686624472099775</v>
      </c>
    </row>
    <row r="58" spans="1:7" x14ac:dyDescent="0.2">
      <c r="A58">
        <f t="shared" si="1"/>
        <v>52</v>
      </c>
      <c r="B58">
        <f t="shared" si="2"/>
        <v>44</v>
      </c>
      <c r="C58">
        <f>'Raw Data'!C53</f>
        <v>377</v>
      </c>
      <c r="D58">
        <f t="shared" si="3"/>
        <v>44.853287000000002</v>
      </c>
      <c r="E58">
        <f t="shared" si="4"/>
        <v>0.85328700000000168</v>
      </c>
      <c r="F58">
        <f t="shared" si="5"/>
        <v>0.72809870436900292</v>
      </c>
    </row>
    <row r="60" spans="1:7" x14ac:dyDescent="0.2">
      <c r="E60">
        <f>AVERAGE(E7:E58)</f>
        <v>0.39580203846153839</v>
      </c>
      <c r="F60">
        <f>AVERAGE(F7:F58)</f>
        <v>0.23020152075346137</v>
      </c>
    </row>
    <row r="62" spans="1:7" x14ac:dyDescent="0.2">
      <c r="F62" t="s">
        <v>6</v>
      </c>
      <c r="G62">
        <f>SQRT(F60)</f>
        <v>0.47979320623937699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4755E-822C-4E26-8445-B926A9253828}">
  <dimension ref="A1:G62"/>
  <sheetViews>
    <sheetView tabSelected="1" zoomScaleNormal="100" workbookViewId="0">
      <selection activeCell="C5" sqref="C5"/>
    </sheetView>
  </sheetViews>
  <sheetFormatPr baseColWidth="10" defaultColWidth="8.83203125" defaultRowHeight="15" x14ac:dyDescent="0.2"/>
  <cols>
    <col min="2" max="2" width="15.5" bestFit="1" customWidth="1"/>
    <col min="3" max="3" width="11.6640625" bestFit="1" customWidth="1"/>
    <col min="4" max="4" width="17.33203125" bestFit="1" customWidth="1"/>
  </cols>
  <sheetData>
    <row r="1" spans="1:6" ht="14.25" customHeight="1" x14ac:dyDescent="0.2">
      <c r="A1" t="s">
        <v>39</v>
      </c>
      <c r="C1" t="s">
        <v>40</v>
      </c>
    </row>
    <row r="2" spans="1:6" x14ac:dyDescent="0.2">
      <c r="A2" t="s">
        <v>7</v>
      </c>
      <c r="C2" t="s">
        <v>9</v>
      </c>
      <c r="D2" t="s">
        <v>41</v>
      </c>
    </row>
    <row r="3" spans="1:6" x14ac:dyDescent="0.2">
      <c r="A3" t="s">
        <v>8</v>
      </c>
      <c r="C3" t="s">
        <v>11</v>
      </c>
      <c r="D3" t="s">
        <v>42</v>
      </c>
    </row>
    <row r="4" spans="1:6" x14ac:dyDescent="0.2">
      <c r="A4" t="s">
        <v>15</v>
      </c>
      <c r="C4" s="1" t="s">
        <v>44</v>
      </c>
    </row>
    <row r="6" spans="1:6" x14ac:dyDescent="0.2">
      <c r="A6" t="s">
        <v>0</v>
      </c>
      <c r="B6" t="s">
        <v>1</v>
      </c>
      <c r="C6" t="s">
        <v>2</v>
      </c>
      <c r="D6" t="s">
        <v>3</v>
      </c>
      <c r="E6" t="s">
        <v>4</v>
      </c>
      <c r="F6" t="s">
        <v>5</v>
      </c>
    </row>
    <row r="7" spans="1:6" x14ac:dyDescent="0.2">
      <c r="A7">
        <f>1</f>
        <v>1</v>
      </c>
      <c r="B7">
        <f>95</f>
        <v>95</v>
      </c>
      <c r="C7">
        <f>'Raw Data'!D2</f>
        <v>750</v>
      </c>
      <c r="D7">
        <f>24.941635+0.012875*C7+0.000106*C7^2</f>
        <v>94.222885000000005</v>
      </c>
      <c r="E7">
        <f>ABS(D7-B7)</f>
        <v>0.77711499999999489</v>
      </c>
      <c r="F7">
        <f t="shared" ref="F7:F58" si="0">E7^2</f>
        <v>0.60390772322499209</v>
      </c>
    </row>
    <row r="8" spans="1:6" x14ac:dyDescent="0.2">
      <c r="A8">
        <f t="shared" ref="A8:A58" si="1">A7+1</f>
        <v>2</v>
      </c>
      <c r="B8">
        <f t="shared" ref="B8:B58" si="2">B7-1</f>
        <v>94</v>
      </c>
      <c r="C8">
        <f>'Raw Data'!D3</f>
        <v>745</v>
      </c>
      <c r="D8">
        <f t="shared" ref="D8:D58" si="3">24.941635+0.012875*C8+0.000106*C8^2</f>
        <v>93.366160000000008</v>
      </c>
      <c r="E8">
        <f t="shared" ref="E8:E58" si="4">ABS(D8-B8)</f>
        <v>0.63383999999999219</v>
      </c>
      <c r="F8">
        <f t="shared" si="0"/>
        <v>0.40175314559999009</v>
      </c>
    </row>
    <row r="9" spans="1:6" x14ac:dyDescent="0.2">
      <c r="A9">
        <f t="shared" si="1"/>
        <v>3</v>
      </c>
      <c r="B9">
        <f t="shared" si="2"/>
        <v>93</v>
      </c>
      <c r="C9">
        <f>'Raw Data'!D4</f>
        <v>739</v>
      </c>
      <c r="D9">
        <f t="shared" si="3"/>
        <v>92.345086000000009</v>
      </c>
      <c r="E9">
        <f t="shared" si="4"/>
        <v>0.65491399999999089</v>
      </c>
      <c r="F9">
        <f t="shared" si="0"/>
        <v>0.42891234739598805</v>
      </c>
    </row>
    <row r="10" spans="1:6" x14ac:dyDescent="0.2">
      <c r="A10">
        <f t="shared" si="1"/>
        <v>4</v>
      </c>
      <c r="B10">
        <f t="shared" si="2"/>
        <v>92</v>
      </c>
      <c r="C10">
        <f>'Raw Data'!D5</f>
        <v>735</v>
      </c>
      <c r="D10">
        <f t="shared" si="3"/>
        <v>91.668610000000001</v>
      </c>
      <c r="E10">
        <f t="shared" si="4"/>
        <v>0.33138999999999896</v>
      </c>
      <c r="F10">
        <f t="shared" si="0"/>
        <v>0.10981933209999931</v>
      </c>
    </row>
    <row r="11" spans="1:6" x14ac:dyDescent="0.2">
      <c r="A11">
        <f t="shared" si="1"/>
        <v>5</v>
      </c>
      <c r="B11">
        <f t="shared" si="2"/>
        <v>91</v>
      </c>
      <c r="C11">
        <f>'Raw Data'!D6</f>
        <v>732</v>
      </c>
      <c r="D11">
        <f t="shared" si="3"/>
        <v>91.163478999999995</v>
      </c>
      <c r="E11">
        <f t="shared" si="4"/>
        <v>0.16347899999999527</v>
      </c>
      <c r="F11">
        <f t="shared" si="0"/>
        <v>2.6725383440998451E-2</v>
      </c>
    </row>
    <row r="12" spans="1:6" x14ac:dyDescent="0.2">
      <c r="A12">
        <f t="shared" si="1"/>
        <v>6</v>
      </c>
      <c r="B12">
        <f t="shared" si="2"/>
        <v>90</v>
      </c>
      <c r="C12">
        <f>'Raw Data'!D7</f>
        <v>723</v>
      </c>
      <c r="D12">
        <f t="shared" si="3"/>
        <v>89.659534000000008</v>
      </c>
      <c r="E12">
        <f t="shared" si="4"/>
        <v>0.34046599999999216</v>
      </c>
      <c r="F12">
        <f t="shared" si="0"/>
        <v>0.11591709715599466</v>
      </c>
    </row>
    <row r="13" spans="1:6" x14ac:dyDescent="0.2">
      <c r="A13">
        <f t="shared" si="1"/>
        <v>7</v>
      </c>
      <c r="B13">
        <f t="shared" si="2"/>
        <v>89</v>
      </c>
      <c r="C13">
        <f>'Raw Data'!D8</f>
        <v>719</v>
      </c>
      <c r="D13">
        <f t="shared" si="3"/>
        <v>88.996625999999992</v>
      </c>
      <c r="E13">
        <f t="shared" si="4"/>
        <v>3.3740000000079817E-3</v>
      </c>
      <c r="F13">
        <f t="shared" si="0"/>
        <v>1.138387600005386E-5</v>
      </c>
    </row>
    <row r="14" spans="1:6" x14ac:dyDescent="0.2">
      <c r="A14">
        <f t="shared" si="1"/>
        <v>8</v>
      </c>
      <c r="B14">
        <f t="shared" si="2"/>
        <v>88</v>
      </c>
      <c r="C14">
        <f>'Raw Data'!D9</f>
        <v>715</v>
      </c>
      <c r="D14">
        <f t="shared" si="3"/>
        <v>88.337109999999996</v>
      </c>
      <c r="E14">
        <f t="shared" si="4"/>
        <v>0.33710999999999558</v>
      </c>
      <c r="F14">
        <f t="shared" si="0"/>
        <v>0.11364315209999702</v>
      </c>
    </row>
    <row r="15" spans="1:6" x14ac:dyDescent="0.2">
      <c r="A15">
        <f t="shared" si="1"/>
        <v>9</v>
      </c>
      <c r="B15">
        <f t="shared" si="2"/>
        <v>87</v>
      </c>
      <c r="C15">
        <f>'Raw Data'!D10</f>
        <v>708</v>
      </c>
      <c r="D15">
        <f t="shared" si="3"/>
        <v>87.191119</v>
      </c>
      <c r="E15">
        <f t="shared" si="4"/>
        <v>0.19111900000000048</v>
      </c>
      <c r="F15">
        <f t="shared" si="0"/>
        <v>3.6526472161000183E-2</v>
      </c>
    </row>
    <row r="16" spans="1:6" x14ac:dyDescent="0.2">
      <c r="A16">
        <f t="shared" si="1"/>
        <v>10</v>
      </c>
      <c r="B16">
        <f t="shared" si="2"/>
        <v>86</v>
      </c>
      <c r="C16">
        <f>'Raw Data'!D11</f>
        <v>703</v>
      </c>
      <c r="D16">
        <f t="shared" si="3"/>
        <v>86.378914000000009</v>
      </c>
      <c r="E16">
        <f t="shared" si="4"/>
        <v>0.37891400000000885</v>
      </c>
      <c r="F16">
        <f t="shared" si="0"/>
        <v>0.14357581939600672</v>
      </c>
    </row>
    <row r="17" spans="1:6" x14ac:dyDescent="0.2">
      <c r="A17">
        <f t="shared" si="1"/>
        <v>11</v>
      </c>
      <c r="B17">
        <f t="shared" si="2"/>
        <v>85</v>
      </c>
      <c r="C17">
        <f>'Raw Data'!D12</f>
        <v>701</v>
      </c>
      <c r="D17">
        <f t="shared" si="3"/>
        <v>86.055516000000011</v>
      </c>
      <c r="E17">
        <f t="shared" si="4"/>
        <v>1.0555160000000114</v>
      </c>
      <c r="F17">
        <f t="shared" si="0"/>
        <v>1.1141140262560241</v>
      </c>
    </row>
    <row r="18" spans="1:6" x14ac:dyDescent="0.2">
      <c r="A18">
        <f t="shared" si="1"/>
        <v>12</v>
      </c>
      <c r="B18">
        <f t="shared" si="2"/>
        <v>84</v>
      </c>
      <c r="C18">
        <f>'Raw Data'!D13</f>
        <v>695</v>
      </c>
      <c r="D18">
        <f t="shared" si="3"/>
        <v>85.090410000000006</v>
      </c>
      <c r="E18">
        <f t="shared" si="4"/>
        <v>1.0904100000000057</v>
      </c>
      <c r="F18">
        <f t="shared" si="0"/>
        <v>1.1889939681000123</v>
      </c>
    </row>
    <row r="19" spans="1:6" x14ac:dyDescent="0.2">
      <c r="A19">
        <f t="shared" si="1"/>
        <v>13</v>
      </c>
      <c r="B19">
        <f t="shared" si="2"/>
        <v>83</v>
      </c>
      <c r="C19">
        <f>'Raw Data'!D14</f>
        <v>687</v>
      </c>
      <c r="D19">
        <f t="shared" si="3"/>
        <v>83.815473999999995</v>
      </c>
      <c r="E19">
        <f t="shared" si="4"/>
        <v>0.8154739999999947</v>
      </c>
      <c r="F19">
        <f t="shared" si="0"/>
        <v>0.66499784467599132</v>
      </c>
    </row>
    <row r="20" spans="1:6" x14ac:dyDescent="0.2">
      <c r="A20">
        <f t="shared" si="1"/>
        <v>14</v>
      </c>
      <c r="B20">
        <f t="shared" si="2"/>
        <v>82</v>
      </c>
      <c r="C20">
        <f>'Raw Data'!D15</f>
        <v>680</v>
      </c>
      <c r="D20">
        <f t="shared" si="3"/>
        <v>82.71103500000001</v>
      </c>
      <c r="E20">
        <f t="shared" si="4"/>
        <v>0.71103500000000963</v>
      </c>
      <c r="F20">
        <f t="shared" si="0"/>
        <v>0.5055707712250137</v>
      </c>
    </row>
    <row r="21" spans="1:6" x14ac:dyDescent="0.2">
      <c r="A21">
        <f t="shared" si="1"/>
        <v>15</v>
      </c>
      <c r="B21">
        <f t="shared" si="2"/>
        <v>81</v>
      </c>
      <c r="C21">
        <f>'Raw Data'!D16</f>
        <v>674</v>
      </c>
      <c r="D21">
        <f t="shared" si="3"/>
        <v>81.772640999999993</v>
      </c>
      <c r="E21">
        <f t="shared" si="4"/>
        <v>0.77264099999999303</v>
      </c>
      <c r="F21">
        <f t="shared" si="0"/>
        <v>0.59697411488098917</v>
      </c>
    </row>
    <row r="22" spans="1:6" x14ac:dyDescent="0.2">
      <c r="A22">
        <f t="shared" si="1"/>
        <v>16</v>
      </c>
      <c r="B22">
        <f t="shared" si="2"/>
        <v>80</v>
      </c>
      <c r="C22">
        <f>'Raw Data'!D17</f>
        <v>667</v>
      </c>
      <c r="D22">
        <f t="shared" si="3"/>
        <v>80.687494000000001</v>
      </c>
      <c r="E22">
        <f t="shared" si="4"/>
        <v>0.68749400000000094</v>
      </c>
      <c r="F22">
        <f t="shared" si="0"/>
        <v>0.47264800003600127</v>
      </c>
    </row>
    <row r="23" spans="1:6" x14ac:dyDescent="0.2">
      <c r="A23">
        <f t="shared" si="1"/>
        <v>17</v>
      </c>
      <c r="B23">
        <f t="shared" si="2"/>
        <v>79</v>
      </c>
      <c r="C23">
        <f>'Raw Data'!D18</f>
        <v>660</v>
      </c>
      <c r="D23">
        <f t="shared" si="3"/>
        <v>79.612735000000001</v>
      </c>
      <c r="E23">
        <f t="shared" si="4"/>
        <v>0.6127350000000007</v>
      </c>
      <c r="F23">
        <f t="shared" si="0"/>
        <v>0.37544418022500087</v>
      </c>
    </row>
    <row r="24" spans="1:6" x14ac:dyDescent="0.2">
      <c r="A24">
        <f t="shared" si="1"/>
        <v>18</v>
      </c>
      <c r="B24">
        <f t="shared" si="2"/>
        <v>78</v>
      </c>
      <c r="C24">
        <f>'Raw Data'!D19</f>
        <v>654</v>
      </c>
      <c r="D24">
        <f t="shared" si="3"/>
        <v>78.699781000000002</v>
      </c>
      <c r="E24">
        <f t="shared" si="4"/>
        <v>0.69978100000000154</v>
      </c>
      <c r="F24">
        <f t="shared" si="0"/>
        <v>0.48969344796100217</v>
      </c>
    </row>
    <row r="25" spans="1:6" x14ac:dyDescent="0.2">
      <c r="A25">
        <f t="shared" si="1"/>
        <v>19</v>
      </c>
      <c r="B25">
        <f t="shared" si="2"/>
        <v>77</v>
      </c>
      <c r="C25">
        <f>'Raw Data'!D20</f>
        <v>645</v>
      </c>
      <c r="D25">
        <f t="shared" si="3"/>
        <v>77.344660000000005</v>
      </c>
      <c r="E25">
        <f t="shared" si="4"/>
        <v>0.34466000000000463</v>
      </c>
      <c r="F25">
        <f t="shared" si="0"/>
        <v>0.11879051560000319</v>
      </c>
    </row>
    <row r="26" spans="1:6" x14ac:dyDescent="0.2">
      <c r="A26">
        <f t="shared" si="1"/>
        <v>20</v>
      </c>
      <c r="B26">
        <f t="shared" si="2"/>
        <v>76</v>
      </c>
      <c r="C26">
        <f>'Raw Data'!D21</f>
        <v>638</v>
      </c>
      <c r="D26">
        <f t="shared" si="3"/>
        <v>76.302548999999999</v>
      </c>
      <c r="E26">
        <f t="shared" si="4"/>
        <v>0.30254899999999907</v>
      </c>
      <c r="F26">
        <f t="shared" si="0"/>
        <v>9.1535897400999433E-2</v>
      </c>
    </row>
    <row r="27" spans="1:6" x14ac:dyDescent="0.2">
      <c r="A27">
        <f t="shared" si="1"/>
        <v>21</v>
      </c>
      <c r="B27">
        <f t="shared" si="2"/>
        <v>75</v>
      </c>
      <c r="C27">
        <f>'Raw Data'!D22</f>
        <v>632</v>
      </c>
      <c r="D27">
        <f t="shared" si="3"/>
        <v>75.417578999999989</v>
      </c>
      <c r="E27">
        <f t="shared" si="4"/>
        <v>0.41757899999998926</v>
      </c>
      <c r="F27">
        <f t="shared" si="0"/>
        <v>0.17437222124099103</v>
      </c>
    </row>
    <row r="28" spans="1:6" x14ac:dyDescent="0.2">
      <c r="A28">
        <f t="shared" si="1"/>
        <v>22</v>
      </c>
      <c r="B28">
        <f t="shared" si="2"/>
        <v>74</v>
      </c>
      <c r="C28">
        <f>'Raw Data'!D23</f>
        <v>625</v>
      </c>
      <c r="D28">
        <f t="shared" si="3"/>
        <v>74.394760000000005</v>
      </c>
      <c r="E28">
        <f t="shared" si="4"/>
        <v>0.39476000000000511</v>
      </c>
      <c r="F28">
        <f t="shared" si="0"/>
        <v>0.15583545760000403</v>
      </c>
    </row>
    <row r="29" spans="1:6" x14ac:dyDescent="0.2">
      <c r="A29">
        <f t="shared" si="1"/>
        <v>23</v>
      </c>
      <c r="B29">
        <f t="shared" si="2"/>
        <v>73</v>
      </c>
      <c r="C29">
        <f>'Raw Data'!D24</f>
        <v>617</v>
      </c>
      <c r="D29">
        <f t="shared" si="3"/>
        <v>73.238544000000005</v>
      </c>
      <c r="E29">
        <f t="shared" si="4"/>
        <v>0.23854400000000453</v>
      </c>
      <c r="F29">
        <f t="shared" si="0"/>
        <v>5.6903239936002159E-2</v>
      </c>
    </row>
    <row r="30" spans="1:6" x14ac:dyDescent="0.2">
      <c r="A30">
        <f t="shared" si="1"/>
        <v>24</v>
      </c>
      <c r="B30">
        <f t="shared" si="2"/>
        <v>72</v>
      </c>
      <c r="C30">
        <f>'Raw Data'!D25</f>
        <v>611</v>
      </c>
      <c r="D30">
        <f t="shared" si="3"/>
        <v>72.380286000000012</v>
      </c>
      <c r="E30">
        <f t="shared" si="4"/>
        <v>0.38028600000001234</v>
      </c>
      <c r="F30">
        <f t="shared" si="0"/>
        <v>0.14461744179600938</v>
      </c>
    </row>
    <row r="31" spans="1:6" x14ac:dyDescent="0.2">
      <c r="A31">
        <f t="shared" si="1"/>
        <v>25</v>
      </c>
      <c r="B31">
        <f t="shared" si="2"/>
        <v>71</v>
      </c>
      <c r="C31">
        <f>'Raw Data'!D26</f>
        <v>602</v>
      </c>
      <c r="D31">
        <f t="shared" si="3"/>
        <v>71.107209000000012</v>
      </c>
      <c r="E31">
        <f t="shared" si="4"/>
        <v>0.10720900000001166</v>
      </c>
      <c r="F31">
        <f t="shared" si="0"/>
        <v>1.14937696810025E-2</v>
      </c>
    </row>
    <row r="32" spans="1:6" x14ac:dyDescent="0.2">
      <c r="A32">
        <f t="shared" si="1"/>
        <v>26</v>
      </c>
      <c r="B32">
        <f t="shared" si="2"/>
        <v>70</v>
      </c>
      <c r="C32">
        <f>'Raw Data'!D27</f>
        <v>594</v>
      </c>
      <c r="D32">
        <f t="shared" si="3"/>
        <v>69.990001000000007</v>
      </c>
      <c r="E32">
        <f t="shared" si="4"/>
        <v>9.9989999999934298E-3</v>
      </c>
      <c r="F32">
        <f t="shared" si="0"/>
        <v>9.9980000999868606E-5</v>
      </c>
    </row>
    <row r="33" spans="1:6" x14ac:dyDescent="0.2">
      <c r="A33">
        <f t="shared" si="1"/>
        <v>27</v>
      </c>
      <c r="B33">
        <f t="shared" si="2"/>
        <v>69</v>
      </c>
      <c r="C33">
        <f>'Raw Data'!D28</f>
        <v>586</v>
      </c>
      <c r="D33">
        <f t="shared" si="3"/>
        <v>68.886360999999994</v>
      </c>
      <c r="E33">
        <f t="shared" si="4"/>
        <v>0.11363900000000626</v>
      </c>
      <c r="F33">
        <f t="shared" si="0"/>
        <v>1.2913822321001424E-2</v>
      </c>
    </row>
    <row r="34" spans="1:6" x14ac:dyDescent="0.2">
      <c r="A34">
        <f t="shared" si="1"/>
        <v>28</v>
      </c>
      <c r="B34">
        <f t="shared" si="2"/>
        <v>68</v>
      </c>
      <c r="C34">
        <f>'Raw Data'!D29</f>
        <v>579</v>
      </c>
      <c r="D34">
        <f t="shared" si="3"/>
        <v>67.931805999999995</v>
      </c>
      <c r="E34">
        <f t="shared" si="4"/>
        <v>6.8194000000005417E-2</v>
      </c>
      <c r="F34">
        <f t="shared" si="0"/>
        <v>4.6504216360007391E-3</v>
      </c>
    </row>
    <row r="35" spans="1:6" x14ac:dyDescent="0.2">
      <c r="A35">
        <f t="shared" si="1"/>
        <v>29</v>
      </c>
      <c r="B35">
        <f t="shared" si="2"/>
        <v>67</v>
      </c>
      <c r="C35">
        <f>'Raw Data'!D30</f>
        <v>569</v>
      </c>
      <c r="D35">
        <f t="shared" si="3"/>
        <v>66.586175999999995</v>
      </c>
      <c r="E35">
        <f t="shared" si="4"/>
        <v>0.4138240000000053</v>
      </c>
      <c r="F35">
        <f t="shared" si="0"/>
        <v>0.17125030297600438</v>
      </c>
    </row>
    <row r="36" spans="1:6" x14ac:dyDescent="0.2">
      <c r="A36">
        <f t="shared" si="1"/>
        <v>30</v>
      </c>
      <c r="B36">
        <f t="shared" si="2"/>
        <v>66</v>
      </c>
      <c r="C36">
        <f>'Raw Data'!D31</f>
        <v>563</v>
      </c>
      <c r="D36">
        <f t="shared" si="3"/>
        <v>65.788973999999996</v>
      </c>
      <c r="E36">
        <f t="shared" si="4"/>
        <v>0.21102600000000393</v>
      </c>
      <c r="F36">
        <f t="shared" si="0"/>
        <v>4.453197267600166E-2</v>
      </c>
    </row>
    <row r="37" spans="1:6" x14ac:dyDescent="0.2">
      <c r="A37">
        <f t="shared" si="1"/>
        <v>31</v>
      </c>
      <c r="B37">
        <f t="shared" si="2"/>
        <v>65</v>
      </c>
      <c r="C37">
        <f>'Raw Data'!D32</f>
        <v>555</v>
      </c>
      <c r="D37">
        <f t="shared" si="3"/>
        <v>64.737909999999999</v>
      </c>
      <c r="E37">
        <f t="shared" si="4"/>
        <v>0.2620900000000006</v>
      </c>
      <c r="F37">
        <f t="shared" si="0"/>
        <v>6.869116810000031E-2</v>
      </c>
    </row>
    <row r="38" spans="1:6" x14ac:dyDescent="0.2">
      <c r="A38">
        <f t="shared" si="1"/>
        <v>32</v>
      </c>
      <c r="B38">
        <f t="shared" si="2"/>
        <v>64</v>
      </c>
      <c r="C38">
        <f>'Raw Data'!D33</f>
        <v>548</v>
      </c>
      <c r="D38">
        <f t="shared" si="3"/>
        <v>63.829358999999997</v>
      </c>
      <c r="E38">
        <f t="shared" si="4"/>
        <v>0.17064100000000337</v>
      </c>
      <c r="F38">
        <f t="shared" si="0"/>
        <v>2.9118350881001152E-2</v>
      </c>
    </row>
    <row r="39" spans="1:6" x14ac:dyDescent="0.2">
      <c r="A39">
        <f t="shared" si="1"/>
        <v>33</v>
      </c>
      <c r="B39">
        <f t="shared" si="2"/>
        <v>63</v>
      </c>
      <c r="C39">
        <f>'Raw Data'!D34</f>
        <v>540</v>
      </c>
      <c r="D39">
        <f t="shared" si="3"/>
        <v>62.803735000000003</v>
      </c>
      <c r="E39">
        <f t="shared" si="4"/>
        <v>0.1962649999999968</v>
      </c>
      <c r="F39">
        <f t="shared" si="0"/>
        <v>3.8519950224998746E-2</v>
      </c>
    </row>
    <row r="40" spans="1:6" x14ac:dyDescent="0.2">
      <c r="A40">
        <f t="shared" si="1"/>
        <v>34</v>
      </c>
      <c r="B40">
        <f t="shared" si="2"/>
        <v>62</v>
      </c>
      <c r="C40">
        <f>'Raw Data'!D35</f>
        <v>533</v>
      </c>
      <c r="D40">
        <f t="shared" si="3"/>
        <v>61.917444000000003</v>
      </c>
      <c r="E40">
        <f t="shared" si="4"/>
        <v>8.2555999999996743E-2</v>
      </c>
      <c r="F40">
        <f t="shared" si="0"/>
        <v>6.8154931359994623E-3</v>
      </c>
    </row>
    <row r="41" spans="1:6" x14ac:dyDescent="0.2">
      <c r="A41">
        <f t="shared" si="1"/>
        <v>35</v>
      </c>
      <c r="B41">
        <f t="shared" si="2"/>
        <v>61</v>
      </c>
      <c r="C41">
        <f>'Raw Data'!D36</f>
        <v>524</v>
      </c>
      <c r="D41">
        <f t="shared" si="3"/>
        <v>60.793191000000007</v>
      </c>
      <c r="E41">
        <f t="shared" si="4"/>
        <v>0.20680899999999269</v>
      </c>
      <c r="F41">
        <f t="shared" si="0"/>
        <v>4.276996248099698E-2</v>
      </c>
    </row>
    <row r="42" spans="1:6" x14ac:dyDescent="0.2">
      <c r="A42">
        <f t="shared" si="1"/>
        <v>36</v>
      </c>
      <c r="B42">
        <f t="shared" si="2"/>
        <v>60</v>
      </c>
      <c r="C42">
        <f>'Raw Data'!D37</f>
        <v>517</v>
      </c>
      <c r="D42">
        <f t="shared" si="3"/>
        <v>59.930644000000001</v>
      </c>
      <c r="E42">
        <f t="shared" si="4"/>
        <v>6.9355999999999085E-2</v>
      </c>
      <c r="F42">
        <f t="shared" si="0"/>
        <v>4.8102547359998729E-3</v>
      </c>
    </row>
    <row r="43" spans="1:6" x14ac:dyDescent="0.2">
      <c r="A43">
        <f t="shared" si="1"/>
        <v>37</v>
      </c>
      <c r="B43">
        <f t="shared" si="2"/>
        <v>59</v>
      </c>
      <c r="C43">
        <f>'Raw Data'!D38</f>
        <v>509</v>
      </c>
      <c r="D43">
        <f t="shared" si="3"/>
        <v>58.957596000000002</v>
      </c>
      <c r="E43">
        <f t="shared" si="4"/>
        <v>4.2403999999997666E-2</v>
      </c>
      <c r="F43">
        <f t="shared" si="0"/>
        <v>1.7980992159998021E-3</v>
      </c>
    </row>
    <row r="44" spans="1:6" x14ac:dyDescent="0.2">
      <c r="A44">
        <f t="shared" si="1"/>
        <v>38</v>
      </c>
      <c r="B44">
        <f t="shared" si="2"/>
        <v>58</v>
      </c>
      <c r="C44">
        <f>'Raw Data'!D39</f>
        <v>500</v>
      </c>
      <c r="D44">
        <f t="shared" si="3"/>
        <v>57.879135000000005</v>
      </c>
      <c r="E44">
        <f t="shared" si="4"/>
        <v>0.12086499999999489</v>
      </c>
      <c r="F44">
        <f t="shared" si="0"/>
        <v>1.4608348224998766E-2</v>
      </c>
    </row>
    <row r="45" spans="1:6" x14ac:dyDescent="0.2">
      <c r="A45">
        <f t="shared" si="1"/>
        <v>39</v>
      </c>
      <c r="B45">
        <f t="shared" si="2"/>
        <v>57</v>
      </c>
      <c r="C45">
        <f>'Raw Data'!D40</f>
        <v>491</v>
      </c>
      <c r="D45">
        <f t="shared" si="3"/>
        <v>56.817846000000003</v>
      </c>
      <c r="E45">
        <f t="shared" si="4"/>
        <v>0.18215399999999704</v>
      </c>
      <c r="F45">
        <f t="shared" si="0"/>
        <v>3.3180079715998921E-2</v>
      </c>
    </row>
    <row r="46" spans="1:6" x14ac:dyDescent="0.2">
      <c r="A46">
        <f t="shared" si="1"/>
        <v>40</v>
      </c>
      <c r="B46">
        <f t="shared" si="2"/>
        <v>56</v>
      </c>
      <c r="C46">
        <f>'Raw Data'!D41</f>
        <v>482</v>
      </c>
      <c r="D46">
        <f t="shared" si="3"/>
        <v>55.773729000000003</v>
      </c>
      <c r="E46">
        <f t="shared" si="4"/>
        <v>0.226270999999997</v>
      </c>
      <c r="F46">
        <f t="shared" si="0"/>
        <v>5.1198565440998642E-2</v>
      </c>
    </row>
    <row r="47" spans="1:6" x14ac:dyDescent="0.2">
      <c r="A47">
        <f t="shared" si="1"/>
        <v>41</v>
      </c>
      <c r="B47">
        <f t="shared" si="2"/>
        <v>55</v>
      </c>
      <c r="C47">
        <f>'Raw Data'!D42</f>
        <v>472</v>
      </c>
      <c r="D47">
        <f t="shared" si="3"/>
        <v>54.633739000000006</v>
      </c>
      <c r="E47">
        <f t="shared" si="4"/>
        <v>0.3662609999999944</v>
      </c>
      <c r="F47">
        <f t="shared" si="0"/>
        <v>0.13414712012099589</v>
      </c>
    </row>
    <row r="48" spans="1:6" x14ac:dyDescent="0.2">
      <c r="A48">
        <f t="shared" si="1"/>
        <v>42</v>
      </c>
      <c r="B48">
        <f t="shared" si="2"/>
        <v>54</v>
      </c>
      <c r="C48">
        <f>'Raw Data'!D43</f>
        <v>465</v>
      </c>
      <c r="D48">
        <f t="shared" si="3"/>
        <v>53.84836</v>
      </c>
      <c r="E48">
        <f t="shared" si="4"/>
        <v>0.15164000000000044</v>
      </c>
      <c r="F48">
        <f t="shared" si="0"/>
        <v>2.2994689600000135E-2</v>
      </c>
    </row>
    <row r="49" spans="1:7" x14ac:dyDescent="0.2">
      <c r="A49">
        <f t="shared" si="1"/>
        <v>43</v>
      </c>
      <c r="B49">
        <f t="shared" si="2"/>
        <v>53</v>
      </c>
      <c r="C49">
        <f>'Raw Data'!D44</f>
        <v>457</v>
      </c>
      <c r="D49">
        <f t="shared" si="3"/>
        <v>52.963504</v>
      </c>
      <c r="E49">
        <f t="shared" si="4"/>
        <v>3.649599999999964E-2</v>
      </c>
      <c r="F49">
        <f t="shared" si="0"/>
        <v>1.3319580159999738E-3</v>
      </c>
    </row>
    <row r="50" spans="1:7" x14ac:dyDescent="0.2">
      <c r="A50">
        <f t="shared" si="1"/>
        <v>44</v>
      </c>
      <c r="B50">
        <f t="shared" si="2"/>
        <v>52</v>
      </c>
      <c r="C50">
        <f>'Raw Data'!D45</f>
        <v>447</v>
      </c>
      <c r="D50">
        <f t="shared" si="3"/>
        <v>51.876514</v>
      </c>
      <c r="E50">
        <f t="shared" si="4"/>
        <v>0.12348599999999976</v>
      </c>
      <c r="F50">
        <f t="shared" si="0"/>
        <v>1.5248792195999941E-2</v>
      </c>
    </row>
    <row r="51" spans="1:7" x14ac:dyDescent="0.2">
      <c r="A51">
        <f t="shared" si="1"/>
        <v>45</v>
      </c>
      <c r="B51">
        <f t="shared" si="2"/>
        <v>51</v>
      </c>
      <c r="C51">
        <f>'Raw Data'!D46</f>
        <v>440</v>
      </c>
      <c r="D51">
        <f t="shared" si="3"/>
        <v>51.128235000000004</v>
      </c>
      <c r="E51">
        <f t="shared" si="4"/>
        <v>0.12823500000000365</v>
      </c>
      <c r="F51">
        <f t="shared" si="0"/>
        <v>1.6444215225000936E-2</v>
      </c>
    </row>
    <row r="52" spans="1:7" x14ac:dyDescent="0.2">
      <c r="A52">
        <f t="shared" si="1"/>
        <v>46</v>
      </c>
      <c r="B52">
        <f t="shared" si="2"/>
        <v>50</v>
      </c>
      <c r="C52">
        <f>'Raw Data'!D47</f>
        <v>432</v>
      </c>
      <c r="D52">
        <f t="shared" si="3"/>
        <v>50.285779000000005</v>
      </c>
      <c r="E52">
        <f t="shared" si="4"/>
        <v>0.28577900000000511</v>
      </c>
      <c r="F52">
        <f t="shared" si="0"/>
        <v>8.1669636841002924E-2</v>
      </c>
    </row>
    <row r="53" spans="1:7" x14ac:dyDescent="0.2">
      <c r="A53">
        <f t="shared" si="1"/>
        <v>47</v>
      </c>
      <c r="B53">
        <f t="shared" si="2"/>
        <v>49</v>
      </c>
      <c r="C53">
        <f>'Raw Data'!D48</f>
        <v>423</v>
      </c>
      <c r="D53">
        <f t="shared" si="3"/>
        <v>49.354234000000005</v>
      </c>
      <c r="E53">
        <f t="shared" si="4"/>
        <v>0.35423400000000527</v>
      </c>
      <c r="F53">
        <f t="shared" si="0"/>
        <v>0.12548172675600372</v>
      </c>
    </row>
    <row r="54" spans="1:7" x14ac:dyDescent="0.2">
      <c r="A54">
        <f t="shared" si="1"/>
        <v>48</v>
      </c>
      <c r="B54">
        <f t="shared" si="2"/>
        <v>48</v>
      </c>
      <c r="C54">
        <f>'Raw Data'!D49</f>
        <v>409</v>
      </c>
      <c r="D54">
        <f t="shared" si="3"/>
        <v>47.939295999999999</v>
      </c>
      <c r="E54">
        <f t="shared" si="4"/>
        <v>6.0704000000001201E-2</v>
      </c>
      <c r="F54">
        <f t="shared" si="0"/>
        <v>3.6849756160001459E-3</v>
      </c>
    </row>
    <row r="55" spans="1:7" x14ac:dyDescent="0.2">
      <c r="A55">
        <f t="shared" si="1"/>
        <v>49</v>
      </c>
      <c r="B55">
        <f t="shared" si="2"/>
        <v>47</v>
      </c>
      <c r="C55">
        <f>'Raw Data'!D50</f>
        <v>400</v>
      </c>
      <c r="D55">
        <f t="shared" si="3"/>
        <v>47.051635000000005</v>
      </c>
      <c r="E55">
        <f t="shared" si="4"/>
        <v>5.1635000000004538E-2</v>
      </c>
      <c r="F55">
        <f t="shared" si="0"/>
        <v>2.6661732250004688E-3</v>
      </c>
    </row>
    <row r="56" spans="1:7" x14ac:dyDescent="0.2">
      <c r="A56">
        <f t="shared" si="1"/>
        <v>50</v>
      </c>
      <c r="B56">
        <f t="shared" si="2"/>
        <v>46</v>
      </c>
      <c r="C56">
        <f>'Raw Data'!D51</f>
        <v>391</v>
      </c>
      <c r="D56">
        <f t="shared" si="3"/>
        <v>46.181145999999998</v>
      </c>
      <c r="E56">
        <f t="shared" si="4"/>
        <v>0.18114599999999825</v>
      </c>
      <c r="F56">
        <f t="shared" si="0"/>
        <v>3.2813873315999366E-2</v>
      </c>
    </row>
    <row r="57" spans="1:7" x14ac:dyDescent="0.2">
      <c r="A57">
        <f t="shared" si="1"/>
        <v>51</v>
      </c>
      <c r="B57">
        <f t="shared" si="2"/>
        <v>45</v>
      </c>
      <c r="C57">
        <f>'Raw Data'!D52</f>
        <v>383</v>
      </c>
      <c r="D57">
        <f t="shared" si="3"/>
        <v>45.421793999999998</v>
      </c>
      <c r="E57">
        <f t="shared" si="4"/>
        <v>0.42179399999999845</v>
      </c>
      <c r="F57">
        <f t="shared" si="0"/>
        <v>0.17791017843599868</v>
      </c>
    </row>
    <row r="58" spans="1:7" x14ac:dyDescent="0.2">
      <c r="A58">
        <f t="shared" si="1"/>
        <v>52</v>
      </c>
      <c r="B58">
        <f t="shared" si="2"/>
        <v>44</v>
      </c>
      <c r="C58">
        <f>'Raw Data'!D53</f>
        <v>375</v>
      </c>
      <c r="D58">
        <f t="shared" si="3"/>
        <v>44.676010000000005</v>
      </c>
      <c r="E58">
        <f t="shared" si="4"/>
        <v>0.67601000000000511</v>
      </c>
      <c r="F58">
        <f t="shared" si="0"/>
        <v>0.45698952010000693</v>
      </c>
    </row>
    <row r="60" spans="1:7" x14ac:dyDescent="0.2">
      <c r="E60">
        <f>AVERAGE(E6:E57)</f>
        <v>0.33293915686274556</v>
      </c>
      <c r="F60">
        <f>AVERAGE(F6:F57)</f>
        <v>0.18200248753296108</v>
      </c>
    </row>
    <row r="62" spans="1:7" x14ac:dyDescent="0.2">
      <c r="F62" t="s">
        <v>6</v>
      </c>
      <c r="G62">
        <f>SQRT(F60)</f>
        <v>0.42661749557766743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Explanation</vt:lpstr>
      <vt:lpstr>Raw Data</vt:lpstr>
      <vt:lpstr>CalibS1</vt:lpstr>
      <vt:lpstr>CalibS2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Arush T Susikaran</dc:creator>
  <cp:lastModifiedBy>4720</cp:lastModifiedBy>
  <dcterms:created xsi:type="dcterms:W3CDTF">2015-06-05T18:17:20Z</dcterms:created>
  <dcterms:modified xsi:type="dcterms:W3CDTF">2023-04-07T04:02:41Z</dcterms:modified>
</cp:coreProperties>
</file>