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tables/table2.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tables/table3.xml" ContentType="application/vnd.openxmlformats-officedocument.spreadsheetml.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tables/table4.xml" ContentType="application/vnd.openxmlformats-officedocument.spreadsheetml.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12.xml" ContentType="application/vnd.openxmlformats-officedocument.drawing+xml"/>
  <Override PartName="/xl/tables/table7.xml" ContentType="application/vnd.openxmlformats-officedocument.spreadsheetml.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Austin\Desktop\Professional\Portfolio\DissertationManagement\"/>
    </mc:Choice>
  </mc:AlternateContent>
  <xr:revisionPtr revIDLastSave="0" documentId="13_ncr:1_{2747B243-9A37-45E4-B6CC-3740D0579735}" xr6:coauthVersionLast="47" xr6:coauthVersionMax="47" xr10:uidLastSave="{00000000-0000-0000-0000-000000000000}"/>
  <bookViews>
    <workbookView xWindow="-120" yWindow="-120" windowWidth="29040" windowHeight="15840" xr2:uid="{00000000-000D-0000-FFFF-FFFF00000000}"/>
  </bookViews>
  <sheets>
    <sheet name="Dashboard" sheetId="6" r:id="rId1"/>
    <sheet name="DataReport" sheetId="1" r:id="rId2"/>
    <sheet name="Task" sheetId="4" r:id="rId3"/>
    <sheet name="Participant by month" sheetId="2" r:id="rId4"/>
    <sheet name="Exclusion" sheetId="5" r:id="rId5"/>
    <sheet name="Cost" sheetId="8" r:id="rId6"/>
    <sheet name="Staff" sheetId="3" r:id="rId7"/>
  </sheets>
  <definedNames>
    <definedName name="_xlnm._FilterDatabase" localSheetId="1" hidden="1">DataReport!$L$10:$M$11</definedName>
    <definedName name="_xlcn.WorksheetConnection_ProjectManagement2.xlsxAgg_Cost1" hidden="1">Agg_Cost[]</definedName>
    <definedName name="_xlcn.WorksheetConnection_ProjectManagement2.xlsxCost_Budget1" hidden="1">Cost_Budget[]</definedName>
    <definedName name="_xlcn.WorksheetConnection_ProjectManagement2.xlsxDataReport1" hidden="1">DataReport[]</definedName>
    <definedName name="_xlcn.WorksheetConnection_ProjectManagement2.xlsxExclusionChart1" hidden="1">ExclusionChart[]</definedName>
    <definedName name="_xlcn.WorksheetConnection_ProjectManagement2.xlsxParticipant_Real1" hidden="1">Participant_Real</definedName>
    <definedName name="_xlcn.WorksheetConnection_ProjectManagement2.xlsxParticipantCount1" hidden="1">ParticipantCount[]</definedName>
    <definedName name="_xlcn.WorksheetConnection_ProjectManagement2.xlsxProgressChart1" hidden="1">ProgressChart[]</definedName>
    <definedName name="_xlcn.WorksheetConnection_ProjectManagement2.xlsxRoster1" hidden="1">Roster</definedName>
    <definedName name="_xlcn.WorksheetConnection_ProjectManagement2.xlsxStaffHours1" hidden="1">StaffHours[]</definedName>
    <definedName name="Slicer_Project">#N/A</definedName>
  </definedNames>
  <calcPr calcId="191029"/>
  <pivotCaches>
    <pivotCache cacheId="11189" r:id="rId8"/>
    <pivotCache cacheId="11192" r:id="rId9"/>
    <pivotCache cacheId="11195" r:id="rId10"/>
    <pivotCache cacheId="11198" r:id="rId11"/>
    <pivotCache cacheId="11201" r:id="rId12"/>
    <pivotCache cacheId="11204" r:id="rId13"/>
    <pivotCache cacheId="11207" r:id="rId14"/>
    <pivotCache cacheId="11210" r:id="rId15"/>
    <pivotCache cacheId="11213" r:id="rId16"/>
    <pivotCache cacheId="11216" r:id="rId17"/>
  </pivotCaches>
  <extLst>
    <ext xmlns:x14="http://schemas.microsoft.com/office/spreadsheetml/2009/9/main" uri="{876F7934-8845-4945-9796-88D515C7AA90}">
      <x14:pivotCaches>
        <pivotCache cacheId="11096"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Hours" name="StaffHours" connection="WorksheetConnection_Project Management2.xlsx!StaffHours"/>
          <x15:modelTable id="Roster" name="Roster" connection="WorksheetConnection_Project Management2.xlsx!Roster"/>
          <x15:modelTable id="ProgressChart" name="ProgressChart" connection="WorksheetConnection_Project Management2.xlsx!ProgressChart"/>
          <x15:modelTable id="ParticipantCount" name="ParticipantCount" connection="WorksheetConnection_Project Management2.xlsx!ParticipantCount"/>
          <x15:modelTable id="Participant_Real" name="Participant_Real" connection="WorksheetConnection_Project Management2.xlsx!Participant_Real"/>
          <x15:modelTable id="ExclusionChart" name="ExclusionChart" connection="WorksheetConnection_Project Management2.xlsx!ExclusionChart"/>
          <x15:modelTable id="DataReport" name="DataReport" connection="WorksheetConnection_Project Management2.xlsx!DataReport"/>
          <x15:modelTable id="Cost_Budget" name="Cost_Budget" connection="WorksheetConnection_Project Management2.xlsx!Cost_Budget"/>
          <x15:modelTable id="Agg_Cost" name="Agg_Cost" connection="WorksheetConnection_Project Management2.xlsx!Agg_Cost"/>
        </x15:modelTables>
        <x15:modelRelationships>
          <x15:modelRelationship fromTable="ProgressChart" fromColumn="Project" toTable="DataReport" toColumn="Project"/>
          <x15:modelRelationship fromTable="ParticipantCount" fromColumn="Project" toTable="DataReport" toColumn="Project"/>
          <x15:modelRelationship fromTable="ParticipantCount" fromColumn="Month" toTable="Participant_Real" toColumn="Month"/>
          <x15:modelRelationship fromTable="ExclusionChart" fromColumn="Project" toTable="DataReport" toColumn="Project"/>
          <x15:modelRelationship fromTable="ExclusionChart" fromColumn="Staff Initials" toTable="Roster" toColumn="Staff Initial"/>
          <x15:modelRelationship fromTable="StaffHours" fromColumn="Project" toTable="DataReport" toColumn="Project"/>
          <x15:modelRelationship fromTable="StaffHours" fromColumn="Staff Initials" toTable="Roster" toColumn="Staff Initial"/>
          <x15:modelRelationship fromTable="Cost_Budget" fromColumn="Month" toTable="Agg_Cost" toColumn="Month"/>
          <x15:modelRelationship fromTable="Cost_Budget" fromColumn="Project" toTable="DataReport" toColumn="Project"/>
        </x15:modelRelationships>
        <x15:extLst>
          <ext xmlns:x16="http://schemas.microsoft.com/office/spreadsheetml/2014/11/main" uri="{9835A34E-60A6-4A7C-AAB8-D5F71C897F49}">
            <x16:modelTimeGroupings>
              <x16:modelTimeGrouping tableName="ParticipantCount"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Cost_Budget"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N3" i="1"/>
  <c r="N4" i="1"/>
  <c r="N5" i="1"/>
  <c r="I7" i="2"/>
  <c r="I6" i="2"/>
  <c r="I10" i="2"/>
  <c r="I9" i="2"/>
  <c r="I4" i="2"/>
  <c r="I8" i="2"/>
  <c r="I5" i="2"/>
  <c r="E33" i="1"/>
  <c r="E31" i="1"/>
  <c r="S10" i="1"/>
  <c r="I12" i="2"/>
  <c r="I11" i="2"/>
  <c r="S11" i="1" l="1"/>
  <c r="E3" i="8"/>
  <c r="E4" i="8" s="1"/>
  <c r="E5" i="8" s="1"/>
  <c r="E6" i="8" s="1"/>
  <c r="E7" i="8" s="1"/>
  <c r="E8" i="8" s="1"/>
  <c r="E9" i="8" s="1"/>
  <c r="E10" i="8" s="1"/>
  <c r="E11" i="8" s="1"/>
  <c r="E12" i="8" s="1"/>
  <c r="E13" i="8" s="1"/>
  <c r="E14" i="8" s="1"/>
  <c r="E15" i="8" s="1"/>
  <c r="E16" i="8" s="1"/>
  <c r="E17" i="8" s="1"/>
  <c r="E18" i="8" s="1"/>
  <c r="E19" i="8" s="1"/>
  <c r="E20" i="8" s="1"/>
  <c r="E21" i="8" s="1"/>
  <c r="E22" i="8" s="1"/>
  <c r="E23" i="8" s="1"/>
  <c r="E24" i="8" s="1"/>
  <c r="E25" i="8" s="1"/>
  <c r="E26" i="8" s="1"/>
  <c r="E27" i="8" s="1"/>
  <c r="E28" i="8" s="1"/>
  <c r="E29" i="8" s="1"/>
  <c r="E30" i="8" s="1"/>
  <c r="E31" i="8" s="1"/>
  <c r="E32" i="8" s="1"/>
  <c r="E33" i="8" s="1"/>
  <c r="E34" i="8" s="1"/>
  <c r="E35" i="8" s="1"/>
  <c r="E36" i="8" s="1"/>
  <c r="E37" i="8" s="1"/>
  <c r="E38" i="8" s="1"/>
  <c r="E39" i="8" s="1"/>
  <c r="E40" i="8" s="1"/>
  <c r="E41" i="8" s="1"/>
  <c r="E42" i="8" s="1"/>
  <c r="E43" i="8" s="1"/>
  <c r="E44" i="8" s="1"/>
  <c r="E45" i="8" s="1"/>
  <c r="E46" i="8" s="1"/>
  <c r="E47" i="8" s="1"/>
  <c r="E48" i="8" s="1"/>
  <c r="E49" i="8" s="1"/>
  <c r="E50" i="8" s="1"/>
  <c r="E51" i="8" s="1"/>
  <c r="E52" i="8" s="1"/>
  <c r="E53" i="8" s="1"/>
  <c r="E54" i="8" s="1"/>
  <c r="E30" i="3"/>
  <c r="F30" i="3" s="1"/>
  <c r="E29" i="3"/>
  <c r="F29" i="3" s="1"/>
  <c r="E28" i="3"/>
  <c r="F28" i="3" s="1"/>
  <c r="E27" i="3"/>
  <c r="F27" i="3" s="1"/>
  <c r="E26" i="3"/>
  <c r="F26" i="3" s="1"/>
  <c r="E25" i="3"/>
  <c r="F25" i="3" s="1"/>
  <c r="E24" i="3"/>
  <c r="F24" i="3" s="1"/>
  <c r="E23" i="3"/>
  <c r="F23" i="3" s="1"/>
  <c r="E22" i="3"/>
  <c r="F22" i="3" s="1"/>
  <c r="E21" i="3"/>
  <c r="F21" i="3" s="1"/>
  <c r="E20" i="3"/>
  <c r="F20" i="3" s="1"/>
  <c r="E19" i="3"/>
  <c r="F19" i="3" s="1"/>
  <c r="E18" i="3"/>
  <c r="F18" i="3" s="1"/>
  <c r="E17" i="3"/>
  <c r="F17" i="3" s="1"/>
  <c r="E16" i="3"/>
  <c r="F16" i="3" s="1"/>
  <c r="E15" i="3"/>
  <c r="F15" i="3" s="1"/>
  <c r="E14" i="3"/>
  <c r="F14" i="3" s="1"/>
  <c r="E13" i="3"/>
  <c r="F13" i="3" s="1"/>
  <c r="E12" i="3"/>
  <c r="F12" i="3" s="1"/>
  <c r="E11" i="3"/>
  <c r="F11" i="3" s="1"/>
  <c r="E10" i="3"/>
  <c r="F10" i="3" s="1"/>
  <c r="E9" i="3"/>
  <c r="F9" i="3" s="1"/>
  <c r="E8" i="3"/>
  <c r="F8" i="3" s="1"/>
  <c r="E7" i="3"/>
  <c r="F7" i="3" s="1"/>
  <c r="E6" i="3"/>
  <c r="F6" i="3" s="1"/>
  <c r="E5" i="3"/>
  <c r="F5" i="3" s="1"/>
  <c r="E4" i="3"/>
  <c r="F4" i="3" s="1"/>
  <c r="E3" i="3"/>
  <c r="F3" i="3" s="1"/>
  <c r="E2" i="3"/>
  <c r="F2" i="3" s="1"/>
  <c r="K5" i="1"/>
  <c r="J5" i="1"/>
  <c r="E5" i="1"/>
  <c r="F5" i="1" s="1"/>
  <c r="K4" i="1"/>
  <c r="J4" i="1"/>
  <c r="E4" i="1"/>
  <c r="F4" i="1" s="1"/>
  <c r="K3" i="1"/>
  <c r="J3" i="1"/>
  <c r="E3" i="1"/>
  <c r="F3" i="1" s="1"/>
  <c r="K2" i="1"/>
  <c r="L2" i="1" s="1"/>
  <c r="J2" i="1"/>
  <c r="E2" i="1"/>
  <c r="F2" i="1" s="1"/>
  <c r="E32" i="1"/>
  <c r="L6" i="8"/>
  <c r="L9" i="8"/>
  <c r="L5" i="8"/>
  <c r="L8" i="8"/>
  <c r="L4" i="8"/>
  <c r="L3" i="8"/>
  <c r="L2" i="8"/>
  <c r="M11" i="1"/>
  <c r="L10" i="8"/>
  <c r="G11" i="1"/>
  <c r="L7" i="8"/>
  <c r="L4" i="1" l="1"/>
  <c r="L5" i="1"/>
  <c r="L3" i="1"/>
  <c r="M10" i="1"/>
  <c r="G1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D83449-E89B-4413-9313-C3C18A7D4C4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359A2F0-412E-44EF-A829-EA22881323FD}" name="WorksheetConnection_Project Management2.xlsx!Agg_Cost" type="102" refreshedVersion="8" minRefreshableVersion="5">
    <extLst>
      <ext xmlns:x15="http://schemas.microsoft.com/office/spreadsheetml/2010/11/main" uri="{DE250136-89BD-433C-8126-D09CA5730AF9}">
        <x15:connection id="Agg_Cost">
          <x15:rangePr sourceName="_xlcn.WorksheetConnection_ProjectManagement2.xlsxAgg_Cost1"/>
        </x15:connection>
      </ext>
    </extLst>
  </connection>
  <connection id="3" xr16:uid="{203E638A-4749-41A4-8715-867D4883E688}" name="WorksheetConnection_Project Management2.xlsx!Cost_Budget" type="102" refreshedVersion="8" minRefreshableVersion="5">
    <extLst>
      <ext xmlns:x15="http://schemas.microsoft.com/office/spreadsheetml/2010/11/main" uri="{DE250136-89BD-433C-8126-D09CA5730AF9}">
        <x15:connection id="Cost_Budget" autoDelete="1">
          <x15:rangePr sourceName="_xlcn.WorksheetConnection_ProjectManagement2.xlsxCost_Budget1"/>
        </x15:connection>
      </ext>
    </extLst>
  </connection>
  <connection id="4" xr16:uid="{4CF760A9-179A-4A3C-8405-7DBA30E44334}" name="WorksheetConnection_Project Management2.xlsx!DataReport" type="102" refreshedVersion="8" minRefreshableVersion="5">
    <extLst>
      <ext xmlns:x15="http://schemas.microsoft.com/office/spreadsheetml/2010/11/main" uri="{DE250136-89BD-433C-8126-D09CA5730AF9}">
        <x15:connection id="DataReport" autoDelete="1">
          <x15:rangePr sourceName="_xlcn.WorksheetConnection_ProjectManagement2.xlsxDataReport1"/>
        </x15:connection>
      </ext>
    </extLst>
  </connection>
  <connection id="5" xr16:uid="{3D7B23DE-5986-4783-9BEF-C28E02CCC6B6}" name="WorksheetConnection_Project Management2.xlsx!ExclusionChart" type="102" refreshedVersion="8" minRefreshableVersion="5">
    <extLst>
      <ext xmlns:x15="http://schemas.microsoft.com/office/spreadsheetml/2010/11/main" uri="{DE250136-89BD-433C-8126-D09CA5730AF9}">
        <x15:connection id="ExclusionChart" autoDelete="1">
          <x15:rangePr sourceName="_xlcn.WorksheetConnection_ProjectManagement2.xlsxExclusionChart1"/>
        </x15:connection>
      </ext>
    </extLst>
  </connection>
  <connection id="6" xr16:uid="{438FE937-103F-42DC-B944-78E4650BB86D}" name="WorksheetConnection_Project Management2.xlsx!Participant_Real" type="102" refreshedVersion="8" minRefreshableVersion="5">
    <extLst>
      <ext xmlns:x15="http://schemas.microsoft.com/office/spreadsheetml/2010/11/main" uri="{DE250136-89BD-433C-8126-D09CA5730AF9}">
        <x15:connection id="Participant_Real">
          <x15:rangePr sourceName="_xlcn.WorksheetConnection_ProjectManagement2.xlsxParticipant_Real1"/>
        </x15:connection>
      </ext>
    </extLst>
  </connection>
  <connection id="7" xr16:uid="{C566F7EF-D07E-4676-A6D4-F546C4405E4E}" name="WorksheetConnection_Project Management2.xlsx!ParticipantCount" type="102" refreshedVersion="8" minRefreshableVersion="5">
    <extLst>
      <ext xmlns:x15="http://schemas.microsoft.com/office/spreadsheetml/2010/11/main" uri="{DE250136-89BD-433C-8126-D09CA5730AF9}">
        <x15:connection id="ParticipantCount" autoDelete="1">
          <x15:rangePr sourceName="_xlcn.WorksheetConnection_ProjectManagement2.xlsxParticipantCount1"/>
        </x15:connection>
      </ext>
    </extLst>
  </connection>
  <connection id="8" xr16:uid="{89FC3F7C-02DB-4A61-8C0D-DBAEC1C34B2D}" name="WorksheetConnection_Project Management2.xlsx!ProgressChart" type="102" refreshedVersion="8" minRefreshableVersion="5">
    <extLst>
      <ext xmlns:x15="http://schemas.microsoft.com/office/spreadsheetml/2010/11/main" uri="{DE250136-89BD-433C-8126-D09CA5730AF9}">
        <x15:connection id="ProgressChart" autoDelete="1">
          <x15:rangePr sourceName="_xlcn.WorksheetConnection_ProjectManagement2.xlsxProgressChart1"/>
        </x15:connection>
      </ext>
    </extLst>
  </connection>
  <connection id="9" xr16:uid="{0086E51A-9E27-4D42-A2D4-FD04E5ADD456}" name="WorksheetConnection_Project Management2.xlsx!Roster" type="102" refreshedVersion="8" minRefreshableVersion="5">
    <extLst>
      <ext xmlns:x15="http://schemas.microsoft.com/office/spreadsheetml/2010/11/main" uri="{DE250136-89BD-433C-8126-D09CA5730AF9}">
        <x15:connection id="Roster">
          <x15:rangePr sourceName="_xlcn.WorksheetConnection_ProjectManagement2.xlsxRoster1"/>
        </x15:connection>
      </ext>
    </extLst>
  </connection>
  <connection id="10" xr16:uid="{21D36C3F-F494-4ED0-80D4-EB8A6F93CD53}" name="WorksheetConnection_Project Management2.xlsx!StaffHours" type="102" refreshedVersion="8" minRefreshableVersion="5">
    <extLst>
      <ext xmlns:x15="http://schemas.microsoft.com/office/spreadsheetml/2010/11/main" uri="{DE250136-89BD-433C-8126-D09CA5730AF9}">
        <x15:connection id="StaffHours" autoDelete="1">
          <x15:rangePr sourceName="_xlcn.WorksheetConnection_ProjectManagement2.xlsxStaffHours1"/>
        </x15:connection>
      </ext>
    </extLst>
  </connection>
</connections>
</file>

<file path=xl/sharedStrings.xml><?xml version="1.0" encoding="utf-8"?>
<sst xmlns="http://schemas.openxmlformats.org/spreadsheetml/2006/main" count="550" uniqueCount="91">
  <si>
    <t>Project</t>
  </si>
  <si>
    <t>Goal</t>
  </si>
  <si>
    <t>Collected</t>
  </si>
  <si>
    <t>Excluded</t>
  </si>
  <si>
    <t>Remaining</t>
  </si>
  <si>
    <t>Progress</t>
  </si>
  <si>
    <t>Start Date</t>
  </si>
  <si>
    <t>Finish Date</t>
  </si>
  <si>
    <t>Due Date</t>
  </si>
  <si>
    <t>Days completed</t>
  </si>
  <si>
    <t>Duration (Days)</t>
  </si>
  <si>
    <t>Days Remaining</t>
  </si>
  <si>
    <t>Pilot</t>
  </si>
  <si>
    <t>Project 1</t>
  </si>
  <si>
    <t>Project 2</t>
  </si>
  <si>
    <t>Project 3</t>
  </si>
  <si>
    <t>Row Labels</t>
  </si>
  <si>
    <t>Grand Total</t>
  </si>
  <si>
    <t>Sum of Goal</t>
  </si>
  <si>
    <t>Sum of Collected</t>
  </si>
  <si>
    <t>Sum of Excluded</t>
  </si>
  <si>
    <t>Sum of Remaining</t>
  </si>
  <si>
    <t>Values</t>
  </si>
  <si>
    <t>Sample collected</t>
  </si>
  <si>
    <t>Sample remaining</t>
  </si>
  <si>
    <t>Sum of Days completed</t>
  </si>
  <si>
    <t>Sum of Duration (Days)</t>
  </si>
  <si>
    <t>Sum of Days Remaining</t>
  </si>
  <si>
    <t>Month</t>
  </si>
  <si>
    <t>Participant</t>
  </si>
  <si>
    <t>Staff Initials</t>
  </si>
  <si>
    <t>Hours Required</t>
  </si>
  <si>
    <t>Hours Completed</t>
  </si>
  <si>
    <t>Hours Completed (%)</t>
  </si>
  <si>
    <t>Hours Required (%)</t>
  </si>
  <si>
    <t xml:space="preserve"> CH</t>
  </si>
  <si>
    <t xml:space="preserve"> GQ</t>
  </si>
  <si>
    <t xml:space="preserve"> LV</t>
  </si>
  <si>
    <t xml:space="preserve"> MW</t>
  </si>
  <si>
    <t xml:space="preserve"> OY</t>
  </si>
  <si>
    <t>AD</t>
  </si>
  <si>
    <t xml:space="preserve"> DL</t>
  </si>
  <si>
    <t xml:space="preserve"> HR</t>
  </si>
  <si>
    <t xml:space="preserve"> IS</t>
  </si>
  <si>
    <t xml:space="preserve"> NX</t>
  </si>
  <si>
    <t xml:space="preserve"> JT</t>
  </si>
  <si>
    <t xml:space="preserve"> KU</t>
  </si>
  <si>
    <t>PZ</t>
  </si>
  <si>
    <t>Task</t>
  </si>
  <si>
    <t>Assigned To</t>
  </si>
  <si>
    <t>Prepare program</t>
  </si>
  <si>
    <t>AM</t>
  </si>
  <si>
    <t>Completed</t>
  </si>
  <si>
    <t>Organize schedule</t>
  </si>
  <si>
    <t>Collect data</t>
  </si>
  <si>
    <t>In progress</t>
  </si>
  <si>
    <t>Clean data</t>
  </si>
  <si>
    <t>Analyze data</t>
  </si>
  <si>
    <t>Share insights</t>
  </si>
  <si>
    <t>Exclusion</t>
  </si>
  <si>
    <t>Project Management Dashboard</t>
  </si>
  <si>
    <t>Days remaining</t>
  </si>
  <si>
    <t>Days passed</t>
  </si>
  <si>
    <t>Count of Progress</t>
  </si>
  <si>
    <t>Column Labels</t>
  </si>
  <si>
    <t>Upcoming</t>
  </si>
  <si>
    <t>2023</t>
  </si>
  <si>
    <t>2024</t>
  </si>
  <si>
    <t>Sep</t>
  </si>
  <si>
    <t>Oct</t>
  </si>
  <si>
    <t>Nov</t>
  </si>
  <si>
    <t>Jan</t>
  </si>
  <si>
    <t>Feb</t>
  </si>
  <si>
    <t>Mar</t>
  </si>
  <si>
    <t>Apr</t>
  </si>
  <si>
    <t>May</t>
  </si>
  <si>
    <t>Jun</t>
  </si>
  <si>
    <t>Sum of Participant</t>
  </si>
  <si>
    <t>Sum of Exclusion</t>
  </si>
  <si>
    <t>Cost</t>
  </si>
  <si>
    <t>Sum of Cost</t>
  </si>
  <si>
    <t>Aggregate Cost</t>
  </si>
  <si>
    <t>Sample Size</t>
  </si>
  <si>
    <t>Required</t>
  </si>
  <si>
    <t>Budget Spent</t>
  </si>
  <si>
    <t>Budget Given</t>
  </si>
  <si>
    <t>Sum of Budget Given</t>
  </si>
  <si>
    <t>Sum of Budget Spent</t>
  </si>
  <si>
    <t>Budget given</t>
  </si>
  <si>
    <t>Budget spent</t>
  </si>
  <si>
    <t>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</si>
</sst>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5" x14ac:knownFonts="1">
    <font>
      <sz val="11"/>
      <color theme="1"/>
      <name val="Calibri"/>
      <family val="2"/>
      <scheme val="minor"/>
    </font>
    <font>
      <sz val="11"/>
      <color theme="1"/>
      <name val="Calibri"/>
      <family val="2"/>
      <scheme val="minor"/>
    </font>
    <font>
      <sz val="11"/>
      <color theme="0"/>
      <name val="Calibri"/>
      <family val="2"/>
      <scheme val="minor"/>
    </font>
    <font>
      <sz val="8"/>
      <name val="Calibri"/>
      <family val="2"/>
      <scheme val="minor"/>
    </font>
    <font>
      <b/>
      <sz val="28"/>
      <color theme="0"/>
      <name val="Arial"/>
      <family val="2"/>
    </font>
  </fonts>
  <fills count="5">
    <fill>
      <patternFill patternType="none"/>
    </fill>
    <fill>
      <patternFill patternType="gray125"/>
    </fill>
    <fill>
      <patternFill patternType="solid">
        <fgColor theme="0"/>
        <bgColor indexed="64"/>
      </patternFill>
    </fill>
    <fill>
      <patternFill patternType="solid">
        <fgColor theme="8" tint="-0.499984740745262"/>
        <bgColor indexed="64"/>
      </patternFill>
    </fill>
    <fill>
      <patternFill patternType="solid">
        <fgColor theme="4" tint="0.79998168889431442"/>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7">
    <xf numFmtId="0" fontId="0" fillId="0" borderId="0" xfId="0"/>
    <xf numFmtId="9" fontId="0" fillId="0" borderId="0" xfId="2" applyFont="1"/>
    <xf numFmtId="14" fontId="0" fillId="0" borderId="0" xfId="0" applyNumberFormat="1"/>
    <xf numFmtId="9" fontId="0" fillId="0" borderId="0" xfId="0" applyNumberFormat="1"/>
    <xf numFmtId="0" fontId="0" fillId="0" borderId="0" xfId="0" pivotButton="1"/>
    <xf numFmtId="0" fontId="0" fillId="0" borderId="0" xfId="0" applyAlignment="1">
      <alignment horizontal="left"/>
    </xf>
    <xf numFmtId="17" fontId="0" fillId="0" borderId="0" xfId="0" applyNumberFormat="1"/>
    <xf numFmtId="0" fontId="0" fillId="0" borderId="0" xfId="0" applyAlignment="1">
      <alignment horizontal="left" indent="1"/>
    </xf>
    <xf numFmtId="44" fontId="0" fillId="0" borderId="0" xfId="1" applyFont="1"/>
    <xf numFmtId="44" fontId="0" fillId="0" borderId="0" xfId="0" applyNumberFormat="1"/>
    <xf numFmtId="17" fontId="0" fillId="0" borderId="0" xfId="0" applyNumberFormat="1" applyAlignment="1">
      <alignment horizontal="left"/>
    </xf>
    <xf numFmtId="0" fontId="0" fillId="2" borderId="0" xfId="0" applyFill="1"/>
    <xf numFmtId="0" fontId="2" fillId="3" borderId="0" xfId="0" applyFont="1" applyFill="1"/>
    <xf numFmtId="0" fontId="0" fillId="4" borderId="0" xfId="0" applyFill="1"/>
    <xf numFmtId="0" fontId="4" fillId="3" borderId="0" xfId="0" applyFont="1" applyFill="1" applyAlignment="1">
      <alignment vertical="center"/>
    </xf>
    <xf numFmtId="0" fontId="2" fillId="2" borderId="0" xfId="0" applyFont="1" applyFill="1"/>
    <xf numFmtId="0" fontId="0" fillId="0" borderId="0" xfId="0" applyNumberFormat="1"/>
  </cellXfs>
  <cellStyles count="3">
    <cellStyle name="Currency" xfId="1" builtinId="4"/>
    <cellStyle name="Normal" xfId="0" builtinId="0"/>
    <cellStyle name="Percent" xfId="2" builtinId="5"/>
  </cellStyles>
  <dxfs count="22">
    <dxf>
      <numFmt numFmtId="22" formatCode="mmm\-yy"/>
    </dxf>
    <dxf>
      <numFmt numFmtId="22" formatCode="mmm\-yy"/>
    </dxf>
    <dxf>
      <numFmt numFmtId="22" formatCode="mmm\-yy"/>
    </dxf>
    <dxf>
      <numFmt numFmtId="22" formatCode="mmm\-yy"/>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22" formatCode="mmm\-yy"/>
    </dxf>
    <dxf>
      <numFmt numFmtId="34" formatCode="_(&quot;$&quot;* #,##0.00_);_(&quot;$&quot;* \(#,##0.00\);_(&quot;$&quot;* &quot;-&quot;??_);_(@_)"/>
    </dxf>
    <dxf>
      <numFmt numFmtId="22" formatCode="mmm\-yy"/>
    </dxf>
    <dxf>
      <numFmt numFmtId="22" formatCode="mmm\-yy"/>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dxf>
    <dxf>
      <numFmt numFmtId="19" formatCode="m/d/yyyy"/>
    </dxf>
    <dxf>
      <numFmt numFmtId="19" formatCode="m/d/yyyy"/>
    </dxf>
    <dxf>
      <numFmt numFmtId="19" formatCode="m/d/yyyy"/>
    </dxf>
    <dxf>
      <numFmt numFmtId="13" formatCode="0%"/>
    </dxf>
    <dxf>
      <font>
        <b/>
        <color theme="1"/>
      </font>
      <border>
        <bottom style="thin">
          <color theme="8"/>
        </bottom>
        <vertical/>
        <horizontal/>
      </border>
    </dxf>
    <dxf>
      <font>
        <b val="0"/>
        <i val="0"/>
        <sz val="20"/>
        <color theme="1"/>
        <name val="Arial"/>
        <family val="2"/>
      </font>
      <fill>
        <patternFill patternType="none">
          <bgColor auto="1"/>
        </patternFill>
      </fill>
      <border diagonalUp="0" diagonalDown="0">
        <left/>
        <right/>
        <top/>
        <bottom/>
        <vertical/>
        <horizontal/>
      </border>
    </dxf>
  </dxfs>
  <tableStyles count="1" defaultTableStyle="TableStyleMedium2" defaultPivotStyle="PivotStyleLight16">
    <tableStyle name="ProjectManagementSlicer" pivot="0" table="0" count="10" xr9:uid="{753F27B5-3243-45A3-82B8-169027CBFA34}">
      <tableStyleElement type="wholeTable" dxfId="21"/>
      <tableStyleElement type="headerRow" dxfId="2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ProjectManagement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800" b="1"/>
              <a:t>Progress</a:t>
            </a:r>
          </a:p>
        </c:rich>
      </c:tx>
      <c:overlay val="0"/>
      <c:spPr>
        <a:no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doughnutChart>
        <c:varyColors val="0"/>
        <c:ser>
          <c:idx val="0"/>
          <c:order val="0"/>
          <c:spPr>
            <a:solidFill>
              <a:schemeClr val="accent1"/>
            </a:solidFill>
            <a:ln w="19050">
              <a:solidFill>
                <a:schemeClr val="lt1"/>
              </a:solidFill>
            </a:ln>
            <a:effectLst/>
          </c:spPr>
          <c:dPt>
            <c:idx val="0"/>
            <c:bubble3D val="0"/>
            <c:spPr>
              <a:solidFill>
                <a:schemeClr val="accent5"/>
              </a:solidFill>
              <a:ln w="19050">
                <a:solidFill>
                  <a:schemeClr val="accent5"/>
                </a:solidFill>
              </a:ln>
              <a:effectLst/>
            </c:spPr>
            <c:extLst>
              <c:ext xmlns:c16="http://schemas.microsoft.com/office/drawing/2014/chart" uri="{C3380CC4-5D6E-409C-BE32-E72D297353CC}">
                <c16:uniqueId val="{00000001-9B30-465B-871A-708BB2C64BB5}"/>
              </c:ext>
            </c:extLst>
          </c:dPt>
          <c:dPt>
            <c:idx val="1"/>
            <c:bubble3D val="0"/>
            <c:spPr>
              <a:noFill/>
              <a:ln w="19050">
                <a:solidFill>
                  <a:schemeClr val="bg2"/>
                </a:solidFill>
              </a:ln>
              <a:effectLst/>
            </c:spPr>
            <c:extLst>
              <c:ext xmlns:c16="http://schemas.microsoft.com/office/drawing/2014/chart" uri="{C3380CC4-5D6E-409C-BE32-E72D297353CC}">
                <c16:uniqueId val="{00000003-9B30-465B-871A-708BB2C64BB5}"/>
              </c:ext>
            </c:extLst>
          </c:dPt>
          <c:cat>
            <c:strRef>
              <c:f>DataReport!$F$10:$F$11</c:f>
              <c:strCache>
                <c:ptCount val="2"/>
                <c:pt idx="0">
                  <c:v>Sample collected</c:v>
                </c:pt>
                <c:pt idx="1">
                  <c:v>Sample remaining</c:v>
                </c:pt>
              </c:strCache>
            </c:strRef>
          </c:cat>
          <c:val>
            <c:numRef>
              <c:f>DataReport!$G$10:$G$11</c:f>
              <c:numCache>
                <c:formatCode>0%</c:formatCode>
                <c:ptCount val="2"/>
                <c:pt idx="0">
                  <c:v>0.78928571428571426</c:v>
                </c:pt>
                <c:pt idx="1">
                  <c:v>0.21071428571428572</c:v>
                </c:pt>
              </c:numCache>
            </c:numRef>
          </c:val>
          <c:extLst>
            <c:ext xmlns:c16="http://schemas.microsoft.com/office/drawing/2014/chart" uri="{C3380CC4-5D6E-409C-BE32-E72D297353CC}">
              <c16:uniqueId val="{00000004-9B30-465B-871A-708BB2C64BB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B8-405F-B645-279E265A3A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B8-405F-B645-279E265A3AF6}"/>
              </c:ext>
            </c:extLst>
          </c:dPt>
          <c:cat>
            <c:strRef>
              <c:f>DataReport!$F$10:$F$11</c:f>
              <c:strCache>
                <c:ptCount val="2"/>
                <c:pt idx="0">
                  <c:v>Sample collected</c:v>
                </c:pt>
                <c:pt idx="1">
                  <c:v>Sample remaining</c:v>
                </c:pt>
              </c:strCache>
            </c:strRef>
          </c:cat>
          <c:val>
            <c:numRef>
              <c:f>DataReport!$G$10:$G$11</c:f>
              <c:numCache>
                <c:formatCode>0%</c:formatCode>
                <c:ptCount val="2"/>
                <c:pt idx="0">
                  <c:v>0.78928571428571426</c:v>
                </c:pt>
                <c:pt idx="1">
                  <c:v>0.21071428571428572</c:v>
                </c:pt>
              </c:numCache>
            </c:numRef>
          </c:val>
          <c:extLst>
            <c:ext xmlns:c16="http://schemas.microsoft.com/office/drawing/2014/chart" uri="{C3380CC4-5D6E-409C-BE32-E72D297353CC}">
              <c16:uniqueId val="{00000000-507C-49BB-B133-C9E80EB88D1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1A-49B3-AC42-A780388CAC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1A-49B3-AC42-A780388CAC54}"/>
              </c:ext>
            </c:extLst>
          </c:dPt>
          <c:cat>
            <c:strRef>
              <c:f>DataReport!$L$10:$L$11</c:f>
              <c:strCache>
                <c:ptCount val="2"/>
                <c:pt idx="0">
                  <c:v>Days passed</c:v>
                </c:pt>
                <c:pt idx="1">
                  <c:v>Days remaining</c:v>
                </c:pt>
              </c:strCache>
            </c:strRef>
          </c:cat>
          <c:val>
            <c:numRef>
              <c:f>DataReport!$M$10:$M$11</c:f>
              <c:numCache>
                <c:formatCode>0%</c:formatCode>
                <c:ptCount val="2"/>
                <c:pt idx="0">
                  <c:v>0.81851851851851853</c:v>
                </c:pt>
                <c:pt idx="1">
                  <c:v>0.18148148148148149</c:v>
                </c:pt>
              </c:numCache>
            </c:numRef>
          </c:val>
          <c:extLst>
            <c:ext xmlns:c16="http://schemas.microsoft.com/office/drawing/2014/chart" uri="{C3380CC4-5D6E-409C-BE32-E72D297353CC}">
              <c16:uniqueId val="{00000000-AB0B-4BD9-BA4D-5CF0B36419C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14-4C33-8C04-7939133E0D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14-4C33-8C04-7939133E0D61}"/>
              </c:ext>
            </c:extLst>
          </c:dPt>
          <c:cat>
            <c:strRef>
              <c:f>DataReport!$R$10:$R$11</c:f>
              <c:strCache>
                <c:ptCount val="2"/>
                <c:pt idx="0">
                  <c:v>Budget spent</c:v>
                </c:pt>
                <c:pt idx="1">
                  <c:v>Budget given</c:v>
                </c:pt>
              </c:strCache>
            </c:strRef>
          </c:cat>
          <c:val>
            <c:numRef>
              <c:f>DataReport!$S$10:$S$11</c:f>
              <c:numCache>
                <c:formatCode>0%</c:formatCode>
                <c:ptCount val="2"/>
                <c:pt idx="0">
                  <c:v>0.72105263157894739</c:v>
                </c:pt>
                <c:pt idx="1">
                  <c:v>0.27894736842105261</c:v>
                </c:pt>
              </c:numCache>
            </c:numRef>
          </c:val>
          <c:extLst>
            <c:ext xmlns:c16="http://schemas.microsoft.com/office/drawing/2014/chart" uri="{C3380CC4-5D6E-409C-BE32-E72D297353CC}">
              <c16:uniqueId val="{00000000-EA8C-48A7-8D42-722DB600EA0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DataReport!$D$31</c:f>
              <c:strCache>
                <c:ptCount val="1"/>
                <c:pt idx="0">
                  <c:v>Excluded</c:v>
                </c:pt>
              </c:strCache>
            </c:strRef>
          </c:tx>
          <c:spPr>
            <a:solidFill>
              <a:schemeClr val="accent1"/>
            </a:solidFill>
            <a:ln>
              <a:noFill/>
            </a:ln>
            <a:effectLst/>
          </c:spPr>
          <c:invertIfNegative val="0"/>
          <c:val>
            <c:numRef>
              <c:f>DataReport!$E$31</c:f>
              <c:numCache>
                <c:formatCode>General</c:formatCode>
                <c:ptCount val="1"/>
                <c:pt idx="0">
                  <c:v>53</c:v>
                </c:pt>
              </c:numCache>
            </c:numRef>
          </c:val>
          <c:extLst>
            <c:ext xmlns:c16="http://schemas.microsoft.com/office/drawing/2014/chart" uri="{C3380CC4-5D6E-409C-BE32-E72D297353CC}">
              <c16:uniqueId val="{00000000-DCE4-4758-8E0E-A2729DC8A860}"/>
            </c:ext>
          </c:extLst>
        </c:ser>
        <c:ser>
          <c:idx val="1"/>
          <c:order val="1"/>
          <c:tx>
            <c:strRef>
              <c:f>DataReport!$D$32</c:f>
              <c:strCache>
                <c:ptCount val="1"/>
                <c:pt idx="0">
                  <c:v>Included</c:v>
                </c:pt>
              </c:strCache>
            </c:strRef>
          </c:tx>
          <c:spPr>
            <a:solidFill>
              <a:schemeClr val="accent2"/>
            </a:solidFill>
            <a:ln>
              <a:noFill/>
            </a:ln>
            <a:effectLst/>
          </c:spPr>
          <c:invertIfNegative val="0"/>
          <c:val>
            <c:numRef>
              <c:f>DataReport!$E$32</c:f>
              <c:numCache>
                <c:formatCode>General</c:formatCode>
                <c:ptCount val="1"/>
                <c:pt idx="0">
                  <c:v>221</c:v>
                </c:pt>
              </c:numCache>
            </c:numRef>
          </c:val>
          <c:extLst>
            <c:ext xmlns:c16="http://schemas.microsoft.com/office/drawing/2014/chart" uri="{C3380CC4-5D6E-409C-BE32-E72D297353CC}">
              <c16:uniqueId val="{00000001-DCE4-4758-8E0E-A2729DC8A860}"/>
            </c:ext>
          </c:extLst>
        </c:ser>
        <c:ser>
          <c:idx val="2"/>
          <c:order val="2"/>
          <c:tx>
            <c:strRef>
              <c:f>DataReport!$D$33</c:f>
              <c:strCache>
                <c:ptCount val="1"/>
                <c:pt idx="0">
                  <c:v>Remaining</c:v>
                </c:pt>
              </c:strCache>
            </c:strRef>
          </c:tx>
          <c:spPr>
            <a:solidFill>
              <a:schemeClr val="accent3"/>
            </a:solidFill>
            <a:ln>
              <a:noFill/>
            </a:ln>
            <a:effectLst/>
          </c:spPr>
          <c:invertIfNegative val="0"/>
          <c:val>
            <c:numRef>
              <c:f>DataReport!$E$33</c:f>
              <c:numCache>
                <c:formatCode>General</c:formatCode>
                <c:ptCount val="1"/>
                <c:pt idx="0">
                  <c:v>59</c:v>
                </c:pt>
              </c:numCache>
            </c:numRef>
          </c:val>
          <c:extLst>
            <c:ext xmlns:c16="http://schemas.microsoft.com/office/drawing/2014/chart" uri="{C3380CC4-5D6E-409C-BE32-E72D297353CC}">
              <c16:uniqueId val="{00000002-DCE4-4758-8E0E-A2729DC8A860}"/>
            </c:ext>
          </c:extLst>
        </c:ser>
        <c:dLbls>
          <c:showLegendKey val="0"/>
          <c:showVal val="0"/>
          <c:showCatName val="0"/>
          <c:showSerName val="0"/>
          <c:showPercent val="0"/>
          <c:showBubbleSize val="0"/>
        </c:dLbls>
        <c:gapWidth val="150"/>
        <c:overlap val="100"/>
        <c:axId val="1045336464"/>
        <c:axId val="1045358544"/>
      </c:barChart>
      <c:catAx>
        <c:axId val="1045336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358544"/>
        <c:crosses val="autoZero"/>
        <c:auto val="1"/>
        <c:lblAlgn val="ctr"/>
        <c:lblOffset val="100"/>
        <c:noMultiLvlLbl val="0"/>
      </c:catAx>
      <c:valAx>
        <c:axId val="1045358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336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Management2.xlsx]Task!Task Count</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Task!$G$3:$G$4</c:f>
              <c:strCache>
                <c:ptCount val="1"/>
                <c:pt idx="0">
                  <c:v>Completed</c:v>
                </c:pt>
              </c:strCache>
            </c:strRef>
          </c:tx>
          <c:spPr>
            <a:solidFill>
              <a:schemeClr val="accent1"/>
            </a:solidFill>
            <a:ln>
              <a:noFill/>
            </a:ln>
            <a:effectLst/>
          </c:spPr>
          <c:invertIfNegative val="0"/>
          <c:cat>
            <c:strRef>
              <c:f>Task!$F$5:$F$11</c:f>
              <c:strCache>
                <c:ptCount val="6"/>
                <c:pt idx="0">
                  <c:v>Prepare program</c:v>
                </c:pt>
                <c:pt idx="1">
                  <c:v>Organize schedule</c:v>
                </c:pt>
                <c:pt idx="2">
                  <c:v>Collect data</c:v>
                </c:pt>
                <c:pt idx="3">
                  <c:v>Clean data</c:v>
                </c:pt>
                <c:pt idx="4">
                  <c:v>Analyze data</c:v>
                </c:pt>
                <c:pt idx="5">
                  <c:v>Share insights</c:v>
                </c:pt>
              </c:strCache>
            </c:strRef>
          </c:cat>
          <c:val>
            <c:numRef>
              <c:f>Task!$G$5:$G$11</c:f>
              <c:numCache>
                <c:formatCode>General</c:formatCode>
                <c:ptCount val="6"/>
                <c:pt idx="0">
                  <c:v>4</c:v>
                </c:pt>
                <c:pt idx="1">
                  <c:v>4</c:v>
                </c:pt>
                <c:pt idx="2">
                  <c:v>17</c:v>
                </c:pt>
                <c:pt idx="3">
                  <c:v>4</c:v>
                </c:pt>
                <c:pt idx="4">
                  <c:v>3</c:v>
                </c:pt>
                <c:pt idx="5">
                  <c:v>2</c:v>
                </c:pt>
              </c:numCache>
            </c:numRef>
          </c:val>
          <c:extLst>
            <c:ext xmlns:c16="http://schemas.microsoft.com/office/drawing/2014/chart" uri="{C3380CC4-5D6E-409C-BE32-E72D297353CC}">
              <c16:uniqueId val="{00000000-9CED-445B-9E6D-CAE9E672B224}"/>
            </c:ext>
          </c:extLst>
        </c:ser>
        <c:ser>
          <c:idx val="1"/>
          <c:order val="1"/>
          <c:tx>
            <c:strRef>
              <c:f>Task!$H$3:$H$4</c:f>
              <c:strCache>
                <c:ptCount val="1"/>
                <c:pt idx="0">
                  <c:v>In progress</c:v>
                </c:pt>
              </c:strCache>
            </c:strRef>
          </c:tx>
          <c:spPr>
            <a:solidFill>
              <a:schemeClr val="accent2"/>
            </a:solidFill>
            <a:ln>
              <a:noFill/>
            </a:ln>
            <a:effectLst/>
          </c:spPr>
          <c:invertIfNegative val="0"/>
          <c:cat>
            <c:strRef>
              <c:f>Task!$F$5:$F$11</c:f>
              <c:strCache>
                <c:ptCount val="6"/>
                <c:pt idx="0">
                  <c:v>Prepare program</c:v>
                </c:pt>
                <c:pt idx="1">
                  <c:v>Organize schedule</c:v>
                </c:pt>
                <c:pt idx="2">
                  <c:v>Collect data</c:v>
                </c:pt>
                <c:pt idx="3">
                  <c:v>Clean data</c:v>
                </c:pt>
                <c:pt idx="4">
                  <c:v>Analyze data</c:v>
                </c:pt>
                <c:pt idx="5">
                  <c:v>Share insights</c:v>
                </c:pt>
              </c:strCache>
            </c:strRef>
          </c:cat>
          <c:val>
            <c:numRef>
              <c:f>Task!$H$5:$H$11</c:f>
              <c:numCache>
                <c:formatCode>General</c:formatCode>
                <c:ptCount val="6"/>
                <c:pt idx="2">
                  <c:v>3</c:v>
                </c:pt>
                <c:pt idx="3">
                  <c:v>2</c:v>
                </c:pt>
                <c:pt idx="4">
                  <c:v>2</c:v>
                </c:pt>
              </c:numCache>
            </c:numRef>
          </c:val>
          <c:extLst>
            <c:ext xmlns:c16="http://schemas.microsoft.com/office/drawing/2014/chart" uri="{C3380CC4-5D6E-409C-BE32-E72D297353CC}">
              <c16:uniqueId val="{00000000-F2B2-415F-B621-36F77A0C149E}"/>
            </c:ext>
          </c:extLst>
        </c:ser>
        <c:ser>
          <c:idx val="2"/>
          <c:order val="2"/>
          <c:tx>
            <c:strRef>
              <c:f>Task!$I$3:$I$4</c:f>
              <c:strCache>
                <c:ptCount val="1"/>
                <c:pt idx="0">
                  <c:v>Upcoming</c:v>
                </c:pt>
              </c:strCache>
            </c:strRef>
          </c:tx>
          <c:spPr>
            <a:solidFill>
              <a:schemeClr val="accent3"/>
            </a:solidFill>
            <a:ln>
              <a:noFill/>
            </a:ln>
            <a:effectLst/>
          </c:spPr>
          <c:invertIfNegative val="0"/>
          <c:cat>
            <c:strRef>
              <c:f>Task!$F$5:$F$11</c:f>
              <c:strCache>
                <c:ptCount val="6"/>
                <c:pt idx="0">
                  <c:v>Prepare program</c:v>
                </c:pt>
                <c:pt idx="1">
                  <c:v>Organize schedule</c:v>
                </c:pt>
                <c:pt idx="2">
                  <c:v>Collect data</c:v>
                </c:pt>
                <c:pt idx="3">
                  <c:v>Clean data</c:v>
                </c:pt>
                <c:pt idx="4">
                  <c:v>Analyze data</c:v>
                </c:pt>
                <c:pt idx="5">
                  <c:v>Share insights</c:v>
                </c:pt>
              </c:strCache>
            </c:strRef>
          </c:cat>
          <c:val>
            <c:numRef>
              <c:f>Task!$I$5:$I$11</c:f>
              <c:numCache>
                <c:formatCode>General</c:formatCode>
                <c:ptCount val="6"/>
                <c:pt idx="4">
                  <c:v>1</c:v>
                </c:pt>
                <c:pt idx="5">
                  <c:v>2</c:v>
                </c:pt>
              </c:numCache>
            </c:numRef>
          </c:val>
          <c:extLst>
            <c:ext xmlns:c16="http://schemas.microsoft.com/office/drawing/2014/chart" uri="{C3380CC4-5D6E-409C-BE32-E72D297353CC}">
              <c16:uniqueId val="{00000001-F2B2-415F-B621-36F77A0C149E}"/>
            </c:ext>
          </c:extLst>
        </c:ser>
        <c:dLbls>
          <c:showLegendKey val="0"/>
          <c:showVal val="0"/>
          <c:showCatName val="0"/>
          <c:showSerName val="0"/>
          <c:showPercent val="0"/>
          <c:showBubbleSize val="0"/>
        </c:dLbls>
        <c:gapWidth val="150"/>
        <c:overlap val="100"/>
        <c:axId val="1037045472"/>
        <c:axId val="1037064672"/>
      </c:barChart>
      <c:catAx>
        <c:axId val="10370454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64672"/>
        <c:crosses val="autoZero"/>
        <c:auto val="1"/>
        <c:lblAlgn val="ctr"/>
        <c:lblOffset val="100"/>
        <c:noMultiLvlLbl val="0"/>
      </c:catAx>
      <c:valAx>
        <c:axId val="10370646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4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Management2.xlsx]Participant by month!Monthly Count</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'Participant by month'!$F$3</c:f>
              <c:strCache>
                <c:ptCount val="1"/>
                <c:pt idx="0">
                  <c:v>Total</c:v>
                </c:pt>
              </c:strCache>
            </c:strRef>
          </c:tx>
          <c:spPr>
            <a:ln w="28575" cap="rnd">
              <a:solidFill>
                <a:schemeClr val="accent1"/>
              </a:solidFill>
              <a:round/>
            </a:ln>
            <a:effectLst/>
          </c:spPr>
          <c:marker>
            <c:symbol val="none"/>
          </c:marker>
          <c:cat>
            <c:strRef>
              <c:f>'Participant by month'!$E$4:$E$12</c:f>
              <c:strCache>
                <c:ptCount val="9"/>
                <c:pt idx="0">
                  <c:v>9/1/2023</c:v>
                </c:pt>
                <c:pt idx="1">
                  <c:v>10/1/2023</c:v>
                </c:pt>
                <c:pt idx="2">
                  <c:v>11/1/2023</c:v>
                </c:pt>
                <c:pt idx="3">
                  <c:v>1/1/2024</c:v>
                </c:pt>
                <c:pt idx="4">
                  <c:v>2/1/2024</c:v>
                </c:pt>
                <c:pt idx="5">
                  <c:v>3/1/2024</c:v>
                </c:pt>
                <c:pt idx="6">
                  <c:v>4/1/2024</c:v>
                </c:pt>
                <c:pt idx="7">
                  <c:v>5/1/2024</c:v>
                </c:pt>
                <c:pt idx="8">
                  <c:v>6/1/2024</c:v>
                </c:pt>
              </c:strCache>
            </c:strRef>
          </c:cat>
          <c:val>
            <c:numRef>
              <c:f>'Participant by month'!$F$4:$F$12</c:f>
              <c:numCache>
                <c:formatCode>General</c:formatCode>
                <c:ptCount val="9"/>
                <c:pt idx="0">
                  <c:v>12</c:v>
                </c:pt>
                <c:pt idx="1">
                  <c:v>28</c:v>
                </c:pt>
                <c:pt idx="2">
                  <c:v>4</c:v>
                </c:pt>
                <c:pt idx="3">
                  <c:v>24</c:v>
                </c:pt>
                <c:pt idx="4">
                  <c:v>79</c:v>
                </c:pt>
                <c:pt idx="5">
                  <c:v>60</c:v>
                </c:pt>
                <c:pt idx="6">
                  <c:v>13</c:v>
                </c:pt>
                <c:pt idx="7">
                  <c:v>42</c:v>
                </c:pt>
                <c:pt idx="8">
                  <c:v>12</c:v>
                </c:pt>
              </c:numCache>
            </c:numRef>
          </c:val>
          <c:smooth val="0"/>
          <c:extLst>
            <c:ext xmlns:c16="http://schemas.microsoft.com/office/drawing/2014/chart" uri="{C3380CC4-5D6E-409C-BE32-E72D297353CC}">
              <c16:uniqueId val="{00000000-317A-4035-A9A9-D830B73CF3DF}"/>
            </c:ext>
          </c:extLst>
        </c:ser>
        <c:dLbls>
          <c:showLegendKey val="0"/>
          <c:showVal val="0"/>
          <c:showCatName val="0"/>
          <c:showSerName val="0"/>
          <c:showPercent val="0"/>
          <c:showBubbleSize val="0"/>
        </c:dLbls>
        <c:smooth val="0"/>
        <c:axId val="1041603424"/>
        <c:axId val="1041613504"/>
      </c:lineChart>
      <c:catAx>
        <c:axId val="104160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613504"/>
        <c:crosses val="autoZero"/>
        <c:auto val="1"/>
        <c:lblAlgn val="ctr"/>
        <c:lblOffset val="100"/>
        <c:noMultiLvlLbl val="0"/>
      </c:catAx>
      <c:valAx>
        <c:axId val="104161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60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'Participant by month'!$I$3</c:f>
              <c:strCache>
                <c:ptCount val="1"/>
                <c:pt idx="0">
                  <c:v>Sample Size</c:v>
                </c:pt>
              </c:strCache>
            </c:strRef>
          </c:tx>
          <c:spPr>
            <a:ln w="28575" cap="rnd">
              <a:solidFill>
                <a:schemeClr val="accent1"/>
              </a:solidFill>
              <a:round/>
            </a:ln>
            <a:effectLst/>
          </c:spPr>
          <c:marker>
            <c:symbol val="none"/>
          </c:marker>
          <c:cat>
            <c:numRef>
              <c:f>'Participant by month'!$H$4:$H$12</c:f>
              <c:numCache>
                <c:formatCode>mmm\-yy</c:formatCode>
                <c:ptCount val="9"/>
                <c:pt idx="0">
                  <c:v>45170</c:v>
                </c:pt>
                <c:pt idx="1">
                  <c:v>45200</c:v>
                </c:pt>
                <c:pt idx="2">
                  <c:v>45231</c:v>
                </c:pt>
                <c:pt idx="3">
                  <c:v>45292</c:v>
                </c:pt>
                <c:pt idx="4">
                  <c:v>45323</c:v>
                </c:pt>
                <c:pt idx="5">
                  <c:v>45352</c:v>
                </c:pt>
                <c:pt idx="6">
                  <c:v>45383</c:v>
                </c:pt>
                <c:pt idx="7">
                  <c:v>45413</c:v>
                </c:pt>
                <c:pt idx="8">
                  <c:v>45444</c:v>
                </c:pt>
              </c:numCache>
            </c:numRef>
          </c:cat>
          <c:val>
            <c:numRef>
              <c:f>'Participant by month'!$I$4:$I$12</c:f>
              <c:numCache>
                <c:formatCode>General</c:formatCode>
                <c:ptCount val="9"/>
                <c:pt idx="0">
                  <c:v>12</c:v>
                </c:pt>
                <c:pt idx="1">
                  <c:v>28</c:v>
                </c:pt>
                <c:pt idx="2">
                  <c:v>4</c:v>
                </c:pt>
                <c:pt idx="3">
                  <c:v>24</c:v>
                </c:pt>
                <c:pt idx="4">
                  <c:v>79</c:v>
                </c:pt>
                <c:pt idx="5">
                  <c:v>60</c:v>
                </c:pt>
                <c:pt idx="6">
                  <c:v>13</c:v>
                </c:pt>
                <c:pt idx="7">
                  <c:v>42</c:v>
                </c:pt>
                <c:pt idx="8">
                  <c:v>12</c:v>
                </c:pt>
              </c:numCache>
            </c:numRef>
          </c:val>
          <c:smooth val="0"/>
          <c:extLst>
            <c:ext xmlns:c16="http://schemas.microsoft.com/office/drawing/2014/chart" uri="{C3380CC4-5D6E-409C-BE32-E72D297353CC}">
              <c16:uniqueId val="{00000000-2F1C-4940-9F10-CDE3EA2C69A5}"/>
            </c:ext>
          </c:extLst>
        </c:ser>
        <c:dLbls>
          <c:showLegendKey val="0"/>
          <c:showVal val="0"/>
          <c:showCatName val="0"/>
          <c:showSerName val="0"/>
          <c:showPercent val="0"/>
          <c:showBubbleSize val="0"/>
        </c:dLbls>
        <c:smooth val="0"/>
        <c:axId val="1072985600"/>
        <c:axId val="1072976480"/>
      </c:lineChart>
      <c:dateAx>
        <c:axId val="107298560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976480"/>
        <c:crosses val="autoZero"/>
        <c:auto val="1"/>
        <c:lblOffset val="100"/>
        <c:baseTimeUnit val="months"/>
      </c:dateAx>
      <c:valAx>
        <c:axId val="1072976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98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Management2.xlsx]Exclusion!Exclude_Cost</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Exclusion!$F$2</c:f>
              <c:strCache>
                <c:ptCount val="1"/>
                <c:pt idx="0">
                  <c:v>Total</c:v>
                </c:pt>
              </c:strCache>
            </c:strRef>
          </c:tx>
          <c:spPr>
            <a:solidFill>
              <a:schemeClr val="accent1"/>
            </a:solidFill>
            <a:ln>
              <a:noFill/>
            </a:ln>
            <a:effectLst/>
          </c:spPr>
          <c:invertIfNegative val="0"/>
          <c:cat>
            <c:strRef>
              <c:f>Exclusion!$E$3:$E$16</c:f>
              <c:strCache>
                <c:ptCount val="13"/>
                <c:pt idx="0">
                  <c:v> CH</c:v>
                </c:pt>
                <c:pt idx="1">
                  <c:v> DL</c:v>
                </c:pt>
                <c:pt idx="2">
                  <c:v> GQ</c:v>
                </c:pt>
                <c:pt idx="3">
                  <c:v> HR</c:v>
                </c:pt>
                <c:pt idx="4">
                  <c:v> IS</c:v>
                </c:pt>
                <c:pt idx="5">
                  <c:v> JT</c:v>
                </c:pt>
                <c:pt idx="6">
                  <c:v> KU</c:v>
                </c:pt>
                <c:pt idx="7">
                  <c:v> LV</c:v>
                </c:pt>
                <c:pt idx="8">
                  <c:v> MW</c:v>
                </c:pt>
                <c:pt idx="9">
                  <c:v> NX</c:v>
                </c:pt>
                <c:pt idx="10">
                  <c:v> OY</c:v>
                </c:pt>
                <c:pt idx="11">
                  <c:v>AD</c:v>
                </c:pt>
                <c:pt idx="12">
                  <c:v>PZ</c:v>
                </c:pt>
              </c:strCache>
            </c:strRef>
          </c:cat>
          <c:val>
            <c:numRef>
              <c:f>Exclusion!$F$3:$F$16</c:f>
              <c:numCache>
                <c:formatCode>General</c:formatCode>
                <c:ptCount val="13"/>
                <c:pt idx="0">
                  <c:v>4</c:v>
                </c:pt>
                <c:pt idx="1">
                  <c:v>6</c:v>
                </c:pt>
                <c:pt idx="2">
                  <c:v>4</c:v>
                </c:pt>
                <c:pt idx="3">
                  <c:v>2</c:v>
                </c:pt>
                <c:pt idx="4">
                  <c:v>4</c:v>
                </c:pt>
                <c:pt idx="5">
                  <c:v>3</c:v>
                </c:pt>
                <c:pt idx="6">
                  <c:v>6</c:v>
                </c:pt>
                <c:pt idx="7">
                  <c:v>4</c:v>
                </c:pt>
                <c:pt idx="8">
                  <c:v>2</c:v>
                </c:pt>
                <c:pt idx="9">
                  <c:v>5</c:v>
                </c:pt>
                <c:pt idx="10">
                  <c:v>3</c:v>
                </c:pt>
                <c:pt idx="11">
                  <c:v>7</c:v>
                </c:pt>
                <c:pt idx="12">
                  <c:v>3</c:v>
                </c:pt>
              </c:numCache>
            </c:numRef>
          </c:val>
          <c:extLst>
            <c:ext xmlns:c16="http://schemas.microsoft.com/office/drawing/2014/chart" uri="{C3380CC4-5D6E-409C-BE32-E72D297353CC}">
              <c16:uniqueId val="{00000000-0E5D-4640-8E25-5A065FCBE58E}"/>
            </c:ext>
          </c:extLst>
        </c:ser>
        <c:dLbls>
          <c:showLegendKey val="0"/>
          <c:showVal val="0"/>
          <c:showCatName val="0"/>
          <c:showSerName val="0"/>
          <c:showPercent val="0"/>
          <c:showBubbleSize val="0"/>
        </c:dLbls>
        <c:gapWidth val="219"/>
        <c:overlap val="-27"/>
        <c:axId val="1067437968"/>
        <c:axId val="1067432688"/>
      </c:barChart>
      <c:catAx>
        <c:axId val="106743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432688"/>
        <c:crosses val="autoZero"/>
        <c:auto val="1"/>
        <c:lblAlgn val="ctr"/>
        <c:lblOffset val="100"/>
        <c:noMultiLvlLbl val="0"/>
      </c:catAx>
      <c:valAx>
        <c:axId val="106743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43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ndard"/>
        <c:varyColors val="0"/>
        <c:ser>
          <c:idx val="1"/>
          <c:order val="0"/>
          <c:tx>
            <c:strRef>
              <c:f>Cost!$M$1</c:f>
              <c:strCache>
                <c:ptCount val="1"/>
                <c:pt idx="0">
                  <c:v>Aggregate Cost</c:v>
                </c:pt>
              </c:strCache>
            </c:strRef>
          </c:tx>
          <c:spPr>
            <a:solidFill>
              <a:schemeClr val="accent2"/>
            </a:solidFill>
            <a:ln>
              <a:noFill/>
            </a:ln>
            <a:effectLst/>
          </c:spPr>
          <c:cat>
            <c:numRef>
              <c:f>Cost!$K$2:$K$10</c:f>
              <c:numCache>
                <c:formatCode>mmm\-yy</c:formatCode>
                <c:ptCount val="9"/>
                <c:pt idx="0">
                  <c:v>45170</c:v>
                </c:pt>
                <c:pt idx="1">
                  <c:v>45200</c:v>
                </c:pt>
                <c:pt idx="2">
                  <c:v>45231</c:v>
                </c:pt>
                <c:pt idx="3">
                  <c:v>45292</c:v>
                </c:pt>
                <c:pt idx="4">
                  <c:v>45323</c:v>
                </c:pt>
                <c:pt idx="5">
                  <c:v>45352</c:v>
                </c:pt>
                <c:pt idx="6">
                  <c:v>45383</c:v>
                </c:pt>
                <c:pt idx="7">
                  <c:v>45413</c:v>
                </c:pt>
                <c:pt idx="8">
                  <c:v>45444</c:v>
                </c:pt>
              </c:numCache>
            </c:numRef>
          </c:cat>
          <c:val>
            <c:numRef>
              <c:f>Cost!$M$2:$M$10</c:f>
              <c:numCache>
                <c:formatCode>_("$"* #,##0.00_);_("$"* \(#,##0.00\);_("$"* "-"??_);_(@_)</c:formatCode>
                <c:ptCount val="9"/>
                <c:pt idx="0">
                  <c:v>150</c:v>
                </c:pt>
                <c:pt idx="1">
                  <c:v>300</c:v>
                </c:pt>
                <c:pt idx="2">
                  <c:v>350</c:v>
                </c:pt>
                <c:pt idx="3">
                  <c:v>650</c:v>
                </c:pt>
                <c:pt idx="4">
                  <c:v>1600</c:v>
                </c:pt>
                <c:pt idx="5">
                  <c:v>2100</c:v>
                </c:pt>
                <c:pt idx="6">
                  <c:v>2500</c:v>
                </c:pt>
                <c:pt idx="7">
                  <c:v>2600</c:v>
                </c:pt>
                <c:pt idx="8">
                  <c:v>2650</c:v>
                </c:pt>
              </c:numCache>
            </c:numRef>
          </c:val>
          <c:extLst>
            <c:ext xmlns:c16="http://schemas.microsoft.com/office/drawing/2014/chart" uri="{C3380CC4-5D6E-409C-BE32-E72D297353CC}">
              <c16:uniqueId val="{00000001-D542-47A1-8F9A-9E70CCF5EDCF}"/>
            </c:ext>
          </c:extLst>
        </c:ser>
        <c:ser>
          <c:idx val="0"/>
          <c:order val="1"/>
          <c:tx>
            <c:strRef>
              <c:f>Cost!$L$1</c:f>
              <c:strCache>
                <c:ptCount val="1"/>
                <c:pt idx="0">
                  <c:v>Cost</c:v>
                </c:pt>
              </c:strCache>
            </c:strRef>
          </c:tx>
          <c:spPr>
            <a:solidFill>
              <a:schemeClr val="accent1"/>
            </a:solidFill>
            <a:ln>
              <a:noFill/>
            </a:ln>
            <a:effectLst/>
          </c:spPr>
          <c:cat>
            <c:numRef>
              <c:f>Cost!$K$2:$K$10</c:f>
              <c:numCache>
                <c:formatCode>mmm\-yy</c:formatCode>
                <c:ptCount val="9"/>
                <c:pt idx="0">
                  <c:v>45170</c:v>
                </c:pt>
                <c:pt idx="1">
                  <c:v>45200</c:v>
                </c:pt>
                <c:pt idx="2">
                  <c:v>45231</c:v>
                </c:pt>
                <c:pt idx="3">
                  <c:v>45292</c:v>
                </c:pt>
                <c:pt idx="4">
                  <c:v>45323</c:v>
                </c:pt>
                <c:pt idx="5">
                  <c:v>45352</c:v>
                </c:pt>
                <c:pt idx="6">
                  <c:v>45383</c:v>
                </c:pt>
                <c:pt idx="7">
                  <c:v>45413</c:v>
                </c:pt>
                <c:pt idx="8">
                  <c:v>45444</c:v>
                </c:pt>
              </c:numCache>
            </c:numRef>
          </c:cat>
          <c:val>
            <c:numRef>
              <c:f>Cost!$L$2:$L$10</c:f>
              <c:numCache>
                <c:formatCode>_("$"* #,##0.00_);_("$"* \(#,##0.00\);_("$"* "-"??_);_(@_)</c:formatCode>
                <c:ptCount val="9"/>
                <c:pt idx="0">
                  <c:v>150</c:v>
                </c:pt>
                <c:pt idx="1">
                  <c:v>150</c:v>
                </c:pt>
                <c:pt idx="2">
                  <c:v>50</c:v>
                </c:pt>
                <c:pt idx="3">
                  <c:v>300</c:v>
                </c:pt>
                <c:pt idx="4">
                  <c:v>950</c:v>
                </c:pt>
                <c:pt idx="5">
                  <c:v>500</c:v>
                </c:pt>
                <c:pt idx="6">
                  <c:v>400</c:v>
                </c:pt>
                <c:pt idx="7">
                  <c:v>100</c:v>
                </c:pt>
                <c:pt idx="8">
                  <c:v>50</c:v>
                </c:pt>
              </c:numCache>
            </c:numRef>
          </c:val>
          <c:extLst>
            <c:ext xmlns:c16="http://schemas.microsoft.com/office/drawing/2014/chart" uri="{C3380CC4-5D6E-409C-BE32-E72D297353CC}">
              <c16:uniqueId val="{00000000-D542-47A1-8F9A-9E70CCF5EDCF}"/>
            </c:ext>
          </c:extLst>
        </c:ser>
        <c:dLbls>
          <c:showLegendKey val="0"/>
          <c:showVal val="0"/>
          <c:showCatName val="0"/>
          <c:showSerName val="0"/>
          <c:showPercent val="0"/>
          <c:showBubbleSize val="0"/>
        </c:dLbls>
        <c:axId val="1323125008"/>
        <c:axId val="1323122608"/>
      </c:areaChart>
      <c:catAx>
        <c:axId val="132312500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122608"/>
        <c:crosses val="autoZero"/>
        <c:auto val="0"/>
        <c:lblAlgn val="ctr"/>
        <c:lblOffset val="100"/>
        <c:noMultiLvlLbl val="0"/>
      </c:catAx>
      <c:valAx>
        <c:axId val="13231226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1250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Management2.xlsx]Staff!Hour Tracking</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Staff!$J$1</c:f>
              <c:strCache>
                <c:ptCount val="1"/>
                <c:pt idx="0">
                  <c:v>Completed</c:v>
                </c:pt>
              </c:strCache>
            </c:strRef>
          </c:tx>
          <c:spPr>
            <a:solidFill>
              <a:schemeClr val="accent1"/>
            </a:solidFill>
            <a:ln>
              <a:noFill/>
            </a:ln>
            <a:effectLst/>
          </c:spPr>
          <c:invertIfNegative val="0"/>
          <c:cat>
            <c:strRef>
              <c:f>Staff!$I$2:$I$14</c:f>
              <c:strCache>
                <c:ptCount val="13"/>
                <c:pt idx="0">
                  <c:v>PZ</c:v>
                </c:pt>
                <c:pt idx="1">
                  <c:v>AD</c:v>
                </c:pt>
                <c:pt idx="2">
                  <c:v> OY</c:v>
                </c:pt>
                <c:pt idx="3">
                  <c:v> NX</c:v>
                </c:pt>
                <c:pt idx="4">
                  <c:v> MW</c:v>
                </c:pt>
                <c:pt idx="5">
                  <c:v> LV</c:v>
                </c:pt>
                <c:pt idx="6">
                  <c:v> KU</c:v>
                </c:pt>
                <c:pt idx="7">
                  <c:v> JT</c:v>
                </c:pt>
                <c:pt idx="8">
                  <c:v> IS</c:v>
                </c:pt>
                <c:pt idx="9">
                  <c:v> HR</c:v>
                </c:pt>
                <c:pt idx="10">
                  <c:v> GQ</c:v>
                </c:pt>
                <c:pt idx="11">
                  <c:v> DL</c:v>
                </c:pt>
                <c:pt idx="12">
                  <c:v> CH</c:v>
                </c:pt>
              </c:strCache>
            </c:strRef>
          </c:cat>
          <c:val>
            <c:numRef>
              <c:f>Staff!$J$2:$J$14</c:f>
              <c:numCache>
                <c:formatCode>0%</c:formatCode>
                <c:ptCount val="13"/>
                <c:pt idx="0">
                  <c:v>0.96388888888888891</c:v>
                </c:pt>
                <c:pt idx="1">
                  <c:v>0.92407407407407405</c:v>
                </c:pt>
                <c:pt idx="2">
                  <c:v>0.90277777777777768</c:v>
                </c:pt>
                <c:pt idx="3">
                  <c:v>0.81666666666666665</c:v>
                </c:pt>
                <c:pt idx="4">
                  <c:v>0.79166666666666663</c:v>
                </c:pt>
                <c:pt idx="5">
                  <c:v>0.89166666666666661</c:v>
                </c:pt>
                <c:pt idx="6">
                  <c:v>0.81111111111111112</c:v>
                </c:pt>
                <c:pt idx="7">
                  <c:v>0.92777777777777781</c:v>
                </c:pt>
                <c:pt idx="8">
                  <c:v>0.84444444444444444</c:v>
                </c:pt>
                <c:pt idx="9">
                  <c:v>0.90925925925925932</c:v>
                </c:pt>
                <c:pt idx="10">
                  <c:v>0.91666666666666663</c:v>
                </c:pt>
                <c:pt idx="11">
                  <c:v>0.85555555555555551</c:v>
                </c:pt>
                <c:pt idx="12">
                  <c:v>0.95</c:v>
                </c:pt>
              </c:numCache>
            </c:numRef>
          </c:val>
          <c:extLst>
            <c:ext xmlns:c16="http://schemas.microsoft.com/office/drawing/2014/chart" uri="{C3380CC4-5D6E-409C-BE32-E72D297353CC}">
              <c16:uniqueId val="{00000000-1CF1-4A12-8698-7102BFDD6AFC}"/>
            </c:ext>
          </c:extLst>
        </c:ser>
        <c:ser>
          <c:idx val="1"/>
          <c:order val="1"/>
          <c:tx>
            <c:strRef>
              <c:f>Staff!$K$1</c:f>
              <c:strCache>
                <c:ptCount val="1"/>
                <c:pt idx="0">
                  <c:v>Required</c:v>
                </c:pt>
              </c:strCache>
            </c:strRef>
          </c:tx>
          <c:spPr>
            <a:solidFill>
              <a:schemeClr val="accent2"/>
            </a:solidFill>
            <a:ln>
              <a:noFill/>
            </a:ln>
            <a:effectLst/>
          </c:spPr>
          <c:invertIfNegative val="0"/>
          <c:cat>
            <c:strRef>
              <c:f>Staff!$I$2:$I$14</c:f>
              <c:strCache>
                <c:ptCount val="13"/>
                <c:pt idx="0">
                  <c:v>PZ</c:v>
                </c:pt>
                <c:pt idx="1">
                  <c:v>AD</c:v>
                </c:pt>
                <c:pt idx="2">
                  <c:v> OY</c:v>
                </c:pt>
                <c:pt idx="3">
                  <c:v> NX</c:v>
                </c:pt>
                <c:pt idx="4">
                  <c:v> MW</c:v>
                </c:pt>
                <c:pt idx="5">
                  <c:v> LV</c:v>
                </c:pt>
                <c:pt idx="6">
                  <c:v> KU</c:v>
                </c:pt>
                <c:pt idx="7">
                  <c:v> JT</c:v>
                </c:pt>
                <c:pt idx="8">
                  <c:v> IS</c:v>
                </c:pt>
                <c:pt idx="9">
                  <c:v> HR</c:v>
                </c:pt>
                <c:pt idx="10">
                  <c:v> GQ</c:v>
                </c:pt>
                <c:pt idx="11">
                  <c:v> DL</c:v>
                </c:pt>
                <c:pt idx="12">
                  <c:v> CH</c:v>
                </c:pt>
              </c:strCache>
            </c:strRef>
          </c:cat>
          <c:val>
            <c:numRef>
              <c:f>Staff!$K$2:$K$14</c:f>
              <c:numCache>
                <c:formatCode>0%</c:formatCode>
                <c:ptCount val="13"/>
                <c:pt idx="0">
                  <c:v>3.6111111111111094E-2</c:v>
                </c:pt>
                <c:pt idx="1">
                  <c:v>7.5925925925925924E-2</c:v>
                </c:pt>
                <c:pt idx="2">
                  <c:v>9.7222222222222252E-2</c:v>
                </c:pt>
                <c:pt idx="3">
                  <c:v>0.18333333333333335</c:v>
                </c:pt>
                <c:pt idx="4">
                  <c:v>0.20833333333333337</c:v>
                </c:pt>
                <c:pt idx="5">
                  <c:v>0.10833333333333334</c:v>
                </c:pt>
                <c:pt idx="6">
                  <c:v>0.18888888888888888</c:v>
                </c:pt>
                <c:pt idx="7">
                  <c:v>7.2222222222222188E-2</c:v>
                </c:pt>
                <c:pt idx="8">
                  <c:v>0.15555555555555556</c:v>
                </c:pt>
                <c:pt idx="9">
                  <c:v>9.0740740740740747E-2</c:v>
                </c:pt>
                <c:pt idx="10">
                  <c:v>8.3333333333333343E-2</c:v>
                </c:pt>
                <c:pt idx="11">
                  <c:v>0.14444444444444449</c:v>
                </c:pt>
                <c:pt idx="12">
                  <c:v>5.0000000000000044E-2</c:v>
                </c:pt>
              </c:numCache>
            </c:numRef>
          </c:val>
          <c:extLst>
            <c:ext xmlns:c16="http://schemas.microsoft.com/office/drawing/2014/chart" uri="{C3380CC4-5D6E-409C-BE32-E72D297353CC}">
              <c16:uniqueId val="{00000001-1CF1-4A12-8698-7102BFDD6AFC}"/>
            </c:ext>
          </c:extLst>
        </c:ser>
        <c:dLbls>
          <c:showLegendKey val="0"/>
          <c:showVal val="0"/>
          <c:showCatName val="0"/>
          <c:showSerName val="0"/>
          <c:showPercent val="0"/>
          <c:showBubbleSize val="0"/>
        </c:dLbls>
        <c:gapWidth val="150"/>
        <c:overlap val="100"/>
        <c:axId val="1041614464"/>
        <c:axId val="1041589504"/>
      </c:barChart>
      <c:catAx>
        <c:axId val="104161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589504"/>
        <c:crosses val="autoZero"/>
        <c:auto val="1"/>
        <c:lblAlgn val="ctr"/>
        <c:lblOffset val="100"/>
        <c:noMultiLvlLbl val="0"/>
      </c:catAx>
      <c:valAx>
        <c:axId val="104158950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61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800" b="1">
                <a:solidFill>
                  <a:sysClr val="windowText" lastClr="000000"/>
                </a:solidFill>
              </a:rPr>
              <a:t>Days passed</a:t>
            </a:r>
          </a:p>
        </c:rich>
      </c:tx>
      <c:overlay val="0"/>
      <c:spPr>
        <a:no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doughnutChart>
        <c:varyColors val="1"/>
        <c:ser>
          <c:idx val="0"/>
          <c:order val="0"/>
          <c:dPt>
            <c:idx val="0"/>
            <c:bubble3D val="0"/>
            <c:spPr>
              <a:solidFill>
                <a:schemeClr val="accent5"/>
              </a:solidFill>
              <a:ln w="19050">
                <a:solidFill>
                  <a:schemeClr val="accent5"/>
                </a:solidFill>
              </a:ln>
              <a:effectLst/>
            </c:spPr>
            <c:extLst>
              <c:ext xmlns:c16="http://schemas.microsoft.com/office/drawing/2014/chart" uri="{C3380CC4-5D6E-409C-BE32-E72D297353CC}">
                <c16:uniqueId val="{00000001-CABD-4132-88C6-D6917C331707}"/>
              </c:ext>
            </c:extLst>
          </c:dPt>
          <c:dPt>
            <c:idx val="1"/>
            <c:bubble3D val="0"/>
            <c:spPr>
              <a:noFill/>
              <a:ln w="19050">
                <a:solidFill>
                  <a:schemeClr val="bg2"/>
                </a:solidFill>
              </a:ln>
              <a:effectLst/>
            </c:spPr>
            <c:extLst>
              <c:ext xmlns:c16="http://schemas.microsoft.com/office/drawing/2014/chart" uri="{C3380CC4-5D6E-409C-BE32-E72D297353CC}">
                <c16:uniqueId val="{00000003-CABD-4132-88C6-D6917C331707}"/>
              </c:ext>
            </c:extLst>
          </c:dPt>
          <c:cat>
            <c:strRef>
              <c:f>DataReport!$L$10:$L$11</c:f>
              <c:strCache>
                <c:ptCount val="2"/>
                <c:pt idx="0">
                  <c:v>Days passed</c:v>
                </c:pt>
                <c:pt idx="1">
                  <c:v>Days remaining</c:v>
                </c:pt>
              </c:strCache>
            </c:strRef>
          </c:cat>
          <c:val>
            <c:numRef>
              <c:f>DataReport!$M$10:$M$11</c:f>
              <c:numCache>
                <c:formatCode>0%</c:formatCode>
                <c:ptCount val="2"/>
                <c:pt idx="0">
                  <c:v>0.81851851851851853</c:v>
                </c:pt>
                <c:pt idx="1">
                  <c:v>0.18148148148148149</c:v>
                </c:pt>
              </c:numCache>
            </c:numRef>
          </c:val>
          <c:extLst>
            <c:ext xmlns:c16="http://schemas.microsoft.com/office/drawing/2014/chart" uri="{C3380CC4-5D6E-409C-BE32-E72D297353CC}">
              <c16:uniqueId val="{00000004-CABD-4132-88C6-D6917C33170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Management2.xlsx]Staff!Hour Tracking</c:name>
    <c:fmtId val="11"/>
  </c:pivotSource>
  <c:chart>
    <c:title>
      <c:tx>
        <c:rich>
          <a:bodyPr rot="0" spcFirstLastPara="1" vertOverflow="ellipsis" vert="horz" wrap="square" anchor="ctr" anchorCtr="1"/>
          <a:lstStyle/>
          <a:p>
            <a:pPr>
              <a:defRPr sz="20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2000" b="1"/>
              <a:t>Worked Hours</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Staff!$J$1</c:f>
              <c:strCache>
                <c:ptCount val="1"/>
                <c:pt idx="0">
                  <c:v>Completed</c:v>
                </c:pt>
              </c:strCache>
            </c:strRef>
          </c:tx>
          <c:spPr>
            <a:solidFill>
              <a:schemeClr val="accent1"/>
            </a:solidFill>
            <a:ln>
              <a:noFill/>
            </a:ln>
            <a:effectLst/>
          </c:spPr>
          <c:invertIfNegative val="0"/>
          <c:cat>
            <c:strRef>
              <c:f>Staff!$I$2:$I$14</c:f>
              <c:strCache>
                <c:ptCount val="13"/>
                <c:pt idx="0">
                  <c:v>PZ</c:v>
                </c:pt>
                <c:pt idx="1">
                  <c:v>AD</c:v>
                </c:pt>
                <c:pt idx="2">
                  <c:v> OY</c:v>
                </c:pt>
                <c:pt idx="3">
                  <c:v> NX</c:v>
                </c:pt>
                <c:pt idx="4">
                  <c:v> MW</c:v>
                </c:pt>
                <c:pt idx="5">
                  <c:v> LV</c:v>
                </c:pt>
                <c:pt idx="6">
                  <c:v> KU</c:v>
                </c:pt>
                <c:pt idx="7">
                  <c:v> JT</c:v>
                </c:pt>
                <c:pt idx="8">
                  <c:v> IS</c:v>
                </c:pt>
                <c:pt idx="9">
                  <c:v> HR</c:v>
                </c:pt>
                <c:pt idx="10">
                  <c:v> GQ</c:v>
                </c:pt>
                <c:pt idx="11">
                  <c:v> DL</c:v>
                </c:pt>
                <c:pt idx="12">
                  <c:v> CH</c:v>
                </c:pt>
              </c:strCache>
            </c:strRef>
          </c:cat>
          <c:val>
            <c:numRef>
              <c:f>Staff!$J$2:$J$14</c:f>
              <c:numCache>
                <c:formatCode>0%</c:formatCode>
                <c:ptCount val="13"/>
                <c:pt idx="0">
                  <c:v>0.96388888888888891</c:v>
                </c:pt>
                <c:pt idx="1">
                  <c:v>0.92407407407407405</c:v>
                </c:pt>
                <c:pt idx="2">
                  <c:v>0.90277777777777768</c:v>
                </c:pt>
                <c:pt idx="3">
                  <c:v>0.81666666666666665</c:v>
                </c:pt>
                <c:pt idx="4">
                  <c:v>0.79166666666666663</c:v>
                </c:pt>
                <c:pt idx="5">
                  <c:v>0.89166666666666661</c:v>
                </c:pt>
                <c:pt idx="6">
                  <c:v>0.81111111111111112</c:v>
                </c:pt>
                <c:pt idx="7">
                  <c:v>0.92777777777777781</c:v>
                </c:pt>
                <c:pt idx="8">
                  <c:v>0.84444444444444444</c:v>
                </c:pt>
                <c:pt idx="9">
                  <c:v>0.90925925925925932</c:v>
                </c:pt>
                <c:pt idx="10">
                  <c:v>0.91666666666666663</c:v>
                </c:pt>
                <c:pt idx="11">
                  <c:v>0.85555555555555551</c:v>
                </c:pt>
                <c:pt idx="12">
                  <c:v>0.95</c:v>
                </c:pt>
              </c:numCache>
            </c:numRef>
          </c:val>
          <c:extLst>
            <c:ext xmlns:c16="http://schemas.microsoft.com/office/drawing/2014/chart" uri="{C3380CC4-5D6E-409C-BE32-E72D297353CC}">
              <c16:uniqueId val="{00000000-61F0-4726-A2B3-70C52ABD29B2}"/>
            </c:ext>
          </c:extLst>
        </c:ser>
        <c:ser>
          <c:idx val="1"/>
          <c:order val="1"/>
          <c:tx>
            <c:strRef>
              <c:f>Staff!$K$1</c:f>
              <c:strCache>
                <c:ptCount val="1"/>
                <c:pt idx="0">
                  <c:v>Required</c:v>
                </c:pt>
              </c:strCache>
            </c:strRef>
          </c:tx>
          <c:spPr>
            <a:solidFill>
              <a:schemeClr val="accent1">
                <a:lumMod val="40000"/>
                <a:lumOff val="60000"/>
              </a:schemeClr>
            </a:solidFill>
            <a:ln>
              <a:noFill/>
            </a:ln>
            <a:effectLst/>
          </c:spPr>
          <c:invertIfNegative val="0"/>
          <c:cat>
            <c:strRef>
              <c:f>Staff!$I$2:$I$14</c:f>
              <c:strCache>
                <c:ptCount val="13"/>
                <c:pt idx="0">
                  <c:v>PZ</c:v>
                </c:pt>
                <c:pt idx="1">
                  <c:v>AD</c:v>
                </c:pt>
                <c:pt idx="2">
                  <c:v> OY</c:v>
                </c:pt>
                <c:pt idx="3">
                  <c:v> NX</c:v>
                </c:pt>
                <c:pt idx="4">
                  <c:v> MW</c:v>
                </c:pt>
                <c:pt idx="5">
                  <c:v> LV</c:v>
                </c:pt>
                <c:pt idx="6">
                  <c:v> KU</c:v>
                </c:pt>
                <c:pt idx="7">
                  <c:v> JT</c:v>
                </c:pt>
                <c:pt idx="8">
                  <c:v> IS</c:v>
                </c:pt>
                <c:pt idx="9">
                  <c:v> HR</c:v>
                </c:pt>
                <c:pt idx="10">
                  <c:v> GQ</c:v>
                </c:pt>
                <c:pt idx="11">
                  <c:v> DL</c:v>
                </c:pt>
                <c:pt idx="12">
                  <c:v> CH</c:v>
                </c:pt>
              </c:strCache>
            </c:strRef>
          </c:cat>
          <c:val>
            <c:numRef>
              <c:f>Staff!$K$2:$K$14</c:f>
              <c:numCache>
                <c:formatCode>0%</c:formatCode>
                <c:ptCount val="13"/>
                <c:pt idx="0">
                  <c:v>3.6111111111111094E-2</c:v>
                </c:pt>
                <c:pt idx="1">
                  <c:v>7.5925925925925924E-2</c:v>
                </c:pt>
                <c:pt idx="2">
                  <c:v>9.7222222222222252E-2</c:v>
                </c:pt>
                <c:pt idx="3">
                  <c:v>0.18333333333333335</c:v>
                </c:pt>
                <c:pt idx="4">
                  <c:v>0.20833333333333337</c:v>
                </c:pt>
                <c:pt idx="5">
                  <c:v>0.10833333333333334</c:v>
                </c:pt>
                <c:pt idx="6">
                  <c:v>0.18888888888888888</c:v>
                </c:pt>
                <c:pt idx="7">
                  <c:v>7.2222222222222188E-2</c:v>
                </c:pt>
                <c:pt idx="8">
                  <c:v>0.15555555555555556</c:v>
                </c:pt>
                <c:pt idx="9">
                  <c:v>9.0740740740740747E-2</c:v>
                </c:pt>
                <c:pt idx="10">
                  <c:v>8.3333333333333343E-2</c:v>
                </c:pt>
                <c:pt idx="11">
                  <c:v>0.14444444444444449</c:v>
                </c:pt>
                <c:pt idx="12">
                  <c:v>5.0000000000000044E-2</c:v>
                </c:pt>
              </c:numCache>
            </c:numRef>
          </c:val>
          <c:extLst>
            <c:ext xmlns:c16="http://schemas.microsoft.com/office/drawing/2014/chart" uri="{C3380CC4-5D6E-409C-BE32-E72D297353CC}">
              <c16:uniqueId val="{00000001-61F0-4726-A2B3-70C52ABD29B2}"/>
            </c:ext>
          </c:extLst>
        </c:ser>
        <c:dLbls>
          <c:showLegendKey val="0"/>
          <c:showVal val="0"/>
          <c:showCatName val="0"/>
          <c:showSerName val="0"/>
          <c:showPercent val="0"/>
          <c:showBubbleSize val="0"/>
        </c:dLbls>
        <c:gapWidth val="150"/>
        <c:overlap val="100"/>
        <c:axId val="1041614464"/>
        <c:axId val="1041589504"/>
      </c:barChart>
      <c:catAx>
        <c:axId val="1041614464"/>
        <c:scaling>
          <c:orientation val="minMax"/>
        </c:scaling>
        <c:delete val="0"/>
        <c:axPos val="l"/>
        <c:numFmt formatCode="General" sourceLinked="1"/>
        <c:majorTickMark val="none"/>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41589504"/>
        <c:crosses val="autoZero"/>
        <c:auto val="1"/>
        <c:lblAlgn val="ctr"/>
        <c:lblOffset val="100"/>
        <c:noMultiLvlLbl val="0"/>
      </c:catAx>
      <c:valAx>
        <c:axId val="1041589504"/>
        <c:scaling>
          <c:orientation val="minMax"/>
          <c:max val="1"/>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41614464"/>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Management2.xlsx]Exclusion!Exclude_Cost</c:name>
    <c:fmtId val="23"/>
  </c:pivotSource>
  <c:chart>
    <c:title>
      <c:tx>
        <c:rich>
          <a:bodyPr rot="0" spcFirstLastPara="1" vertOverflow="ellipsis" vert="horz" wrap="square" anchor="ctr" anchorCtr="1"/>
          <a:lstStyle/>
          <a:p>
            <a:pPr>
              <a:defRPr sz="20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2000" b="1"/>
              <a:t>#</a:t>
            </a:r>
            <a:r>
              <a:rPr lang="en-US" sz="2000" b="1" baseline="0"/>
              <a:t> Excluded Data by Staff</a:t>
            </a:r>
            <a:endParaRPr lang="en-US" sz="2000" b="1"/>
          </a:p>
        </c:rich>
      </c:tx>
      <c:overlay val="0"/>
      <c:spPr>
        <a:noFill/>
        <a:ln>
          <a:noFill/>
        </a:ln>
        <a:effectLst/>
      </c:spPr>
      <c:txPr>
        <a:bodyPr rot="0" spcFirstLastPara="1" vertOverflow="ellipsis" vert="horz" wrap="square" anchor="ctr" anchorCtr="1"/>
        <a:lstStyle/>
        <a:p>
          <a:pPr>
            <a:defRPr sz="20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Exclusion!$F$2</c:f>
              <c:strCache>
                <c:ptCount val="1"/>
                <c:pt idx="0">
                  <c:v>Total</c:v>
                </c:pt>
              </c:strCache>
            </c:strRef>
          </c:tx>
          <c:spPr>
            <a:solidFill>
              <a:schemeClr val="accent1"/>
            </a:solidFill>
            <a:ln>
              <a:noFill/>
            </a:ln>
            <a:effectLst/>
          </c:spPr>
          <c:invertIfNegative val="0"/>
          <c:cat>
            <c:strRef>
              <c:f>Exclusion!$E$3:$E$16</c:f>
              <c:strCache>
                <c:ptCount val="13"/>
                <c:pt idx="0">
                  <c:v> CH</c:v>
                </c:pt>
                <c:pt idx="1">
                  <c:v> DL</c:v>
                </c:pt>
                <c:pt idx="2">
                  <c:v> GQ</c:v>
                </c:pt>
                <c:pt idx="3">
                  <c:v> HR</c:v>
                </c:pt>
                <c:pt idx="4">
                  <c:v> IS</c:v>
                </c:pt>
                <c:pt idx="5">
                  <c:v> JT</c:v>
                </c:pt>
                <c:pt idx="6">
                  <c:v> KU</c:v>
                </c:pt>
                <c:pt idx="7">
                  <c:v> LV</c:v>
                </c:pt>
                <c:pt idx="8">
                  <c:v> MW</c:v>
                </c:pt>
                <c:pt idx="9">
                  <c:v> NX</c:v>
                </c:pt>
                <c:pt idx="10">
                  <c:v> OY</c:v>
                </c:pt>
                <c:pt idx="11">
                  <c:v>AD</c:v>
                </c:pt>
                <c:pt idx="12">
                  <c:v>PZ</c:v>
                </c:pt>
              </c:strCache>
            </c:strRef>
          </c:cat>
          <c:val>
            <c:numRef>
              <c:f>Exclusion!$F$3:$F$16</c:f>
              <c:numCache>
                <c:formatCode>General</c:formatCode>
                <c:ptCount val="13"/>
                <c:pt idx="0">
                  <c:v>4</c:v>
                </c:pt>
                <c:pt idx="1">
                  <c:v>6</c:v>
                </c:pt>
                <c:pt idx="2">
                  <c:v>4</c:v>
                </c:pt>
                <c:pt idx="3">
                  <c:v>2</c:v>
                </c:pt>
                <c:pt idx="4">
                  <c:v>4</c:v>
                </c:pt>
                <c:pt idx="5">
                  <c:v>3</c:v>
                </c:pt>
                <c:pt idx="6">
                  <c:v>6</c:v>
                </c:pt>
                <c:pt idx="7">
                  <c:v>4</c:v>
                </c:pt>
                <c:pt idx="8">
                  <c:v>2</c:v>
                </c:pt>
                <c:pt idx="9">
                  <c:v>5</c:v>
                </c:pt>
                <c:pt idx="10">
                  <c:v>3</c:v>
                </c:pt>
                <c:pt idx="11">
                  <c:v>7</c:v>
                </c:pt>
                <c:pt idx="12">
                  <c:v>3</c:v>
                </c:pt>
              </c:numCache>
            </c:numRef>
          </c:val>
          <c:extLst>
            <c:ext xmlns:c16="http://schemas.microsoft.com/office/drawing/2014/chart" uri="{C3380CC4-5D6E-409C-BE32-E72D297353CC}">
              <c16:uniqueId val="{00000000-3269-46E2-9315-2627930143DE}"/>
            </c:ext>
          </c:extLst>
        </c:ser>
        <c:dLbls>
          <c:showLegendKey val="0"/>
          <c:showVal val="0"/>
          <c:showCatName val="0"/>
          <c:showSerName val="0"/>
          <c:showPercent val="0"/>
          <c:showBubbleSize val="0"/>
        </c:dLbls>
        <c:gapWidth val="219"/>
        <c:overlap val="-27"/>
        <c:axId val="1067437968"/>
        <c:axId val="1067432688"/>
      </c:barChart>
      <c:catAx>
        <c:axId val="106743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67432688"/>
        <c:crosses val="autoZero"/>
        <c:auto val="1"/>
        <c:lblAlgn val="ctr"/>
        <c:lblOffset val="100"/>
        <c:noMultiLvlLbl val="0"/>
      </c:catAx>
      <c:valAx>
        <c:axId val="1067432688"/>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a:t>Excluded Data</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67437968"/>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Management2.xlsx]Task!Task Count</c:name>
    <c:fmtId val="31"/>
  </c:pivotSource>
  <c:chart>
    <c:title>
      <c:tx>
        <c:rich>
          <a:bodyPr rot="0" spcFirstLastPara="1" vertOverflow="ellipsis" vert="horz" wrap="square" anchor="ctr" anchorCtr="1"/>
          <a:lstStyle/>
          <a:p>
            <a:pPr>
              <a:defRPr sz="20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2000" b="1"/>
              <a:t>Task progress</a:t>
            </a:r>
          </a:p>
        </c:rich>
      </c:tx>
      <c:overlay val="0"/>
      <c:spPr>
        <a:noFill/>
        <a:ln>
          <a:noFill/>
        </a:ln>
        <a:effectLst/>
      </c:spPr>
      <c:txPr>
        <a:bodyPr rot="0" spcFirstLastPara="1" vertOverflow="ellipsis" vert="horz" wrap="square" anchor="ctr" anchorCtr="1"/>
        <a:lstStyle/>
        <a:p>
          <a:pPr>
            <a:defRPr sz="20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Task!$G$3:$G$4</c:f>
              <c:strCache>
                <c:ptCount val="1"/>
                <c:pt idx="0">
                  <c:v>Completed</c:v>
                </c:pt>
              </c:strCache>
            </c:strRef>
          </c:tx>
          <c:spPr>
            <a:solidFill>
              <a:schemeClr val="accent1"/>
            </a:solidFill>
            <a:ln>
              <a:noFill/>
            </a:ln>
            <a:effectLst/>
          </c:spPr>
          <c:invertIfNegative val="0"/>
          <c:cat>
            <c:strRef>
              <c:f>Task!$F$5:$F$11</c:f>
              <c:strCache>
                <c:ptCount val="6"/>
                <c:pt idx="0">
                  <c:v>Prepare program</c:v>
                </c:pt>
                <c:pt idx="1">
                  <c:v>Organize schedule</c:v>
                </c:pt>
                <c:pt idx="2">
                  <c:v>Collect data</c:v>
                </c:pt>
                <c:pt idx="3">
                  <c:v>Clean data</c:v>
                </c:pt>
                <c:pt idx="4">
                  <c:v>Analyze data</c:v>
                </c:pt>
                <c:pt idx="5">
                  <c:v>Share insights</c:v>
                </c:pt>
              </c:strCache>
            </c:strRef>
          </c:cat>
          <c:val>
            <c:numRef>
              <c:f>Task!$G$5:$G$11</c:f>
              <c:numCache>
                <c:formatCode>General</c:formatCode>
                <c:ptCount val="6"/>
                <c:pt idx="0">
                  <c:v>4</c:v>
                </c:pt>
                <c:pt idx="1">
                  <c:v>4</c:v>
                </c:pt>
                <c:pt idx="2">
                  <c:v>17</c:v>
                </c:pt>
                <c:pt idx="3">
                  <c:v>4</c:v>
                </c:pt>
                <c:pt idx="4">
                  <c:v>3</c:v>
                </c:pt>
                <c:pt idx="5">
                  <c:v>2</c:v>
                </c:pt>
              </c:numCache>
            </c:numRef>
          </c:val>
          <c:extLst>
            <c:ext xmlns:c16="http://schemas.microsoft.com/office/drawing/2014/chart" uri="{C3380CC4-5D6E-409C-BE32-E72D297353CC}">
              <c16:uniqueId val="{00000000-129B-44F1-9A01-0870F62A4077}"/>
            </c:ext>
          </c:extLst>
        </c:ser>
        <c:ser>
          <c:idx val="1"/>
          <c:order val="1"/>
          <c:tx>
            <c:strRef>
              <c:f>Task!$H$3:$H$4</c:f>
              <c:strCache>
                <c:ptCount val="1"/>
                <c:pt idx="0">
                  <c:v>In progress</c:v>
                </c:pt>
              </c:strCache>
            </c:strRef>
          </c:tx>
          <c:spPr>
            <a:solidFill>
              <a:schemeClr val="accent1">
                <a:lumMod val="40000"/>
                <a:lumOff val="60000"/>
              </a:schemeClr>
            </a:solidFill>
            <a:ln>
              <a:noFill/>
            </a:ln>
            <a:effectLst/>
          </c:spPr>
          <c:invertIfNegative val="0"/>
          <c:cat>
            <c:strRef>
              <c:f>Task!$F$5:$F$11</c:f>
              <c:strCache>
                <c:ptCount val="6"/>
                <c:pt idx="0">
                  <c:v>Prepare program</c:v>
                </c:pt>
                <c:pt idx="1">
                  <c:v>Organize schedule</c:v>
                </c:pt>
                <c:pt idx="2">
                  <c:v>Collect data</c:v>
                </c:pt>
                <c:pt idx="3">
                  <c:v>Clean data</c:v>
                </c:pt>
                <c:pt idx="4">
                  <c:v>Analyze data</c:v>
                </c:pt>
                <c:pt idx="5">
                  <c:v>Share insights</c:v>
                </c:pt>
              </c:strCache>
            </c:strRef>
          </c:cat>
          <c:val>
            <c:numRef>
              <c:f>Task!$H$5:$H$11</c:f>
              <c:numCache>
                <c:formatCode>General</c:formatCode>
                <c:ptCount val="6"/>
                <c:pt idx="2">
                  <c:v>3</c:v>
                </c:pt>
                <c:pt idx="3">
                  <c:v>2</c:v>
                </c:pt>
                <c:pt idx="4">
                  <c:v>2</c:v>
                </c:pt>
              </c:numCache>
            </c:numRef>
          </c:val>
          <c:extLst>
            <c:ext xmlns:c16="http://schemas.microsoft.com/office/drawing/2014/chart" uri="{C3380CC4-5D6E-409C-BE32-E72D297353CC}">
              <c16:uniqueId val="{00000001-E5F3-485F-BDF1-E4BC93787BAE}"/>
            </c:ext>
          </c:extLst>
        </c:ser>
        <c:ser>
          <c:idx val="2"/>
          <c:order val="2"/>
          <c:tx>
            <c:strRef>
              <c:f>Task!$I$3:$I$4</c:f>
              <c:strCache>
                <c:ptCount val="1"/>
                <c:pt idx="0">
                  <c:v>Upcoming</c:v>
                </c:pt>
              </c:strCache>
            </c:strRef>
          </c:tx>
          <c:spPr>
            <a:solidFill>
              <a:schemeClr val="bg1">
                <a:lumMod val="75000"/>
              </a:schemeClr>
            </a:solidFill>
            <a:ln>
              <a:noFill/>
            </a:ln>
            <a:effectLst/>
          </c:spPr>
          <c:invertIfNegative val="0"/>
          <c:cat>
            <c:strRef>
              <c:f>Task!$F$5:$F$11</c:f>
              <c:strCache>
                <c:ptCount val="6"/>
                <c:pt idx="0">
                  <c:v>Prepare program</c:v>
                </c:pt>
                <c:pt idx="1">
                  <c:v>Organize schedule</c:v>
                </c:pt>
                <c:pt idx="2">
                  <c:v>Collect data</c:v>
                </c:pt>
                <c:pt idx="3">
                  <c:v>Clean data</c:v>
                </c:pt>
                <c:pt idx="4">
                  <c:v>Analyze data</c:v>
                </c:pt>
                <c:pt idx="5">
                  <c:v>Share insights</c:v>
                </c:pt>
              </c:strCache>
            </c:strRef>
          </c:cat>
          <c:val>
            <c:numRef>
              <c:f>Task!$I$5:$I$11</c:f>
              <c:numCache>
                <c:formatCode>General</c:formatCode>
                <c:ptCount val="6"/>
                <c:pt idx="4">
                  <c:v>1</c:v>
                </c:pt>
                <c:pt idx="5">
                  <c:v>2</c:v>
                </c:pt>
              </c:numCache>
            </c:numRef>
          </c:val>
          <c:extLst>
            <c:ext xmlns:c16="http://schemas.microsoft.com/office/drawing/2014/chart" uri="{C3380CC4-5D6E-409C-BE32-E72D297353CC}">
              <c16:uniqueId val="{00000002-E5F3-485F-BDF1-E4BC93787BAE}"/>
            </c:ext>
          </c:extLst>
        </c:ser>
        <c:dLbls>
          <c:showLegendKey val="0"/>
          <c:showVal val="0"/>
          <c:showCatName val="0"/>
          <c:showSerName val="0"/>
          <c:showPercent val="0"/>
          <c:showBubbleSize val="0"/>
        </c:dLbls>
        <c:gapWidth val="150"/>
        <c:overlap val="100"/>
        <c:axId val="1037045472"/>
        <c:axId val="1037064672"/>
      </c:barChart>
      <c:catAx>
        <c:axId val="1037045472"/>
        <c:scaling>
          <c:orientation val="maxMin"/>
        </c:scaling>
        <c:delete val="0"/>
        <c:axPos val="l"/>
        <c:numFmt formatCode="General" sourceLinked="1"/>
        <c:majorTickMark val="none"/>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37064672"/>
        <c:crosses val="autoZero"/>
        <c:auto val="1"/>
        <c:lblAlgn val="ctr"/>
        <c:lblOffset val="100"/>
        <c:noMultiLvlLbl val="0"/>
      </c:catAx>
      <c:valAx>
        <c:axId val="1037064672"/>
        <c:scaling>
          <c:orientation val="minMax"/>
        </c:scaling>
        <c:delete val="0"/>
        <c:axPos val="t"/>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370454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2000" b="1"/>
              <a:t>## Enrolled Participants</a:t>
            </a:r>
          </a:p>
        </c:rich>
      </c:tx>
      <c:overlay val="0"/>
      <c:spPr>
        <a:noFill/>
        <a:ln>
          <a:noFill/>
        </a:ln>
        <a:effectLst/>
      </c:spPr>
      <c:txPr>
        <a:bodyPr rot="0" spcFirstLastPara="1" vertOverflow="ellipsis" vert="horz" wrap="square" anchor="ctr" anchorCtr="1"/>
        <a:lstStyle/>
        <a:p>
          <a:pPr>
            <a:defRPr sz="20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'Participant by month'!$I$3</c:f>
              <c:strCache>
                <c:ptCount val="1"/>
                <c:pt idx="0">
                  <c:v>Sample Size</c:v>
                </c:pt>
              </c:strCache>
            </c:strRef>
          </c:tx>
          <c:spPr>
            <a:ln w="28575" cap="rnd">
              <a:solidFill>
                <a:schemeClr val="accent1"/>
              </a:solidFill>
              <a:round/>
            </a:ln>
            <a:effectLst/>
          </c:spPr>
          <c:marker>
            <c:symbol val="none"/>
          </c:marker>
          <c:cat>
            <c:numRef>
              <c:f>'Participant by month'!$H$4:$H$12</c:f>
              <c:numCache>
                <c:formatCode>mmm\-yy</c:formatCode>
                <c:ptCount val="9"/>
                <c:pt idx="0">
                  <c:v>45170</c:v>
                </c:pt>
                <c:pt idx="1">
                  <c:v>45200</c:v>
                </c:pt>
                <c:pt idx="2">
                  <c:v>45231</c:v>
                </c:pt>
                <c:pt idx="3">
                  <c:v>45292</c:v>
                </c:pt>
                <c:pt idx="4">
                  <c:v>45323</c:v>
                </c:pt>
                <c:pt idx="5">
                  <c:v>45352</c:v>
                </c:pt>
                <c:pt idx="6">
                  <c:v>45383</c:v>
                </c:pt>
                <c:pt idx="7">
                  <c:v>45413</c:v>
                </c:pt>
                <c:pt idx="8">
                  <c:v>45444</c:v>
                </c:pt>
              </c:numCache>
            </c:numRef>
          </c:cat>
          <c:val>
            <c:numRef>
              <c:f>'Participant by month'!$I$4:$I$12</c:f>
              <c:numCache>
                <c:formatCode>General</c:formatCode>
                <c:ptCount val="9"/>
                <c:pt idx="0">
                  <c:v>12</c:v>
                </c:pt>
                <c:pt idx="1">
                  <c:v>28</c:v>
                </c:pt>
                <c:pt idx="2">
                  <c:v>4</c:v>
                </c:pt>
                <c:pt idx="3">
                  <c:v>24</c:v>
                </c:pt>
                <c:pt idx="4">
                  <c:v>79</c:v>
                </c:pt>
                <c:pt idx="5">
                  <c:v>60</c:v>
                </c:pt>
                <c:pt idx="6">
                  <c:v>13</c:v>
                </c:pt>
                <c:pt idx="7">
                  <c:v>42</c:v>
                </c:pt>
                <c:pt idx="8">
                  <c:v>12</c:v>
                </c:pt>
              </c:numCache>
            </c:numRef>
          </c:val>
          <c:smooth val="0"/>
          <c:extLst>
            <c:ext xmlns:c16="http://schemas.microsoft.com/office/drawing/2014/chart" uri="{C3380CC4-5D6E-409C-BE32-E72D297353CC}">
              <c16:uniqueId val="{00000000-43E4-48C0-BA5F-CFE48752CA92}"/>
            </c:ext>
          </c:extLst>
        </c:ser>
        <c:dLbls>
          <c:showLegendKey val="0"/>
          <c:showVal val="0"/>
          <c:showCatName val="0"/>
          <c:showSerName val="0"/>
          <c:showPercent val="0"/>
          <c:showBubbleSize val="0"/>
        </c:dLbls>
        <c:smooth val="0"/>
        <c:axId val="1072985600"/>
        <c:axId val="1072976480"/>
      </c:lineChart>
      <c:catAx>
        <c:axId val="107298560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72976480"/>
        <c:crosses val="autoZero"/>
        <c:auto val="0"/>
        <c:lblAlgn val="ctr"/>
        <c:lblOffset val="100"/>
        <c:noMultiLvlLbl val="0"/>
      </c:catAx>
      <c:valAx>
        <c:axId val="1072976480"/>
        <c:scaling>
          <c:orientation val="minMax"/>
          <c:max val="80"/>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a:t>Enrollment</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72985600"/>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2000" b="1"/>
              <a:t>$ Loss</a:t>
            </a:r>
            <a:r>
              <a:rPr lang="en-US" sz="2000" b="1" baseline="0"/>
              <a:t> from Excluded Data</a:t>
            </a:r>
            <a:endParaRPr lang="en-US" sz="2000" b="1"/>
          </a:p>
        </c:rich>
      </c:tx>
      <c:overlay val="0"/>
      <c:spPr>
        <a:noFill/>
        <a:ln>
          <a:noFill/>
        </a:ln>
        <a:effectLst/>
      </c:spPr>
      <c:txPr>
        <a:bodyPr rot="0" spcFirstLastPara="1" vertOverflow="ellipsis" vert="horz" wrap="square" anchor="ctr" anchorCtr="1"/>
        <a:lstStyle/>
        <a:p>
          <a:pPr>
            <a:defRPr sz="20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areaChart>
        <c:grouping val="standard"/>
        <c:varyColors val="0"/>
        <c:ser>
          <c:idx val="1"/>
          <c:order val="0"/>
          <c:tx>
            <c:strRef>
              <c:f>Cost!$M$1</c:f>
              <c:strCache>
                <c:ptCount val="1"/>
                <c:pt idx="0">
                  <c:v>Aggregate Cost</c:v>
                </c:pt>
              </c:strCache>
            </c:strRef>
          </c:tx>
          <c:spPr>
            <a:solidFill>
              <a:schemeClr val="accent1">
                <a:lumMod val="40000"/>
                <a:lumOff val="60000"/>
              </a:schemeClr>
            </a:solidFill>
            <a:ln>
              <a:noFill/>
            </a:ln>
            <a:effectLst/>
          </c:spPr>
          <c:cat>
            <c:numRef>
              <c:f>Cost!$K$2:$K$10</c:f>
              <c:numCache>
                <c:formatCode>mmm\-yy</c:formatCode>
                <c:ptCount val="9"/>
                <c:pt idx="0">
                  <c:v>45170</c:v>
                </c:pt>
                <c:pt idx="1">
                  <c:v>45200</c:v>
                </c:pt>
                <c:pt idx="2">
                  <c:v>45231</c:v>
                </c:pt>
                <c:pt idx="3">
                  <c:v>45292</c:v>
                </c:pt>
                <c:pt idx="4">
                  <c:v>45323</c:v>
                </c:pt>
                <c:pt idx="5">
                  <c:v>45352</c:v>
                </c:pt>
                <c:pt idx="6">
                  <c:v>45383</c:v>
                </c:pt>
                <c:pt idx="7">
                  <c:v>45413</c:v>
                </c:pt>
                <c:pt idx="8">
                  <c:v>45444</c:v>
                </c:pt>
              </c:numCache>
            </c:numRef>
          </c:cat>
          <c:val>
            <c:numRef>
              <c:f>Cost!$M$2:$M$10</c:f>
              <c:numCache>
                <c:formatCode>_("$"* #,##0.00_);_("$"* \(#,##0.00\);_("$"* "-"??_);_(@_)</c:formatCode>
                <c:ptCount val="9"/>
                <c:pt idx="0">
                  <c:v>150</c:v>
                </c:pt>
                <c:pt idx="1">
                  <c:v>300</c:v>
                </c:pt>
                <c:pt idx="2">
                  <c:v>350</c:v>
                </c:pt>
                <c:pt idx="3">
                  <c:v>650</c:v>
                </c:pt>
                <c:pt idx="4">
                  <c:v>1600</c:v>
                </c:pt>
                <c:pt idx="5">
                  <c:v>2100</c:v>
                </c:pt>
                <c:pt idx="6">
                  <c:v>2500</c:v>
                </c:pt>
                <c:pt idx="7">
                  <c:v>2600</c:v>
                </c:pt>
                <c:pt idx="8">
                  <c:v>2650</c:v>
                </c:pt>
              </c:numCache>
            </c:numRef>
          </c:val>
          <c:extLst>
            <c:ext xmlns:c16="http://schemas.microsoft.com/office/drawing/2014/chart" uri="{C3380CC4-5D6E-409C-BE32-E72D297353CC}">
              <c16:uniqueId val="{00000000-CE48-418A-937E-568AC4437CE2}"/>
            </c:ext>
          </c:extLst>
        </c:ser>
        <c:ser>
          <c:idx val="0"/>
          <c:order val="1"/>
          <c:tx>
            <c:strRef>
              <c:f>Cost!$L$1</c:f>
              <c:strCache>
                <c:ptCount val="1"/>
                <c:pt idx="0">
                  <c:v>Cost</c:v>
                </c:pt>
              </c:strCache>
            </c:strRef>
          </c:tx>
          <c:spPr>
            <a:solidFill>
              <a:schemeClr val="accent1"/>
            </a:solidFill>
            <a:ln>
              <a:solidFill>
                <a:schemeClr val="accent1"/>
              </a:solidFill>
            </a:ln>
            <a:effectLst/>
          </c:spPr>
          <c:cat>
            <c:numRef>
              <c:f>Cost!$K$2:$K$10</c:f>
              <c:numCache>
                <c:formatCode>mmm\-yy</c:formatCode>
                <c:ptCount val="9"/>
                <c:pt idx="0">
                  <c:v>45170</c:v>
                </c:pt>
                <c:pt idx="1">
                  <c:v>45200</c:v>
                </c:pt>
                <c:pt idx="2">
                  <c:v>45231</c:v>
                </c:pt>
                <c:pt idx="3">
                  <c:v>45292</c:v>
                </c:pt>
                <c:pt idx="4">
                  <c:v>45323</c:v>
                </c:pt>
                <c:pt idx="5">
                  <c:v>45352</c:v>
                </c:pt>
                <c:pt idx="6">
                  <c:v>45383</c:v>
                </c:pt>
                <c:pt idx="7">
                  <c:v>45413</c:v>
                </c:pt>
                <c:pt idx="8">
                  <c:v>45444</c:v>
                </c:pt>
              </c:numCache>
            </c:numRef>
          </c:cat>
          <c:val>
            <c:numRef>
              <c:f>Cost!$L$2:$L$10</c:f>
              <c:numCache>
                <c:formatCode>_("$"* #,##0.00_);_("$"* \(#,##0.00\);_("$"* "-"??_);_(@_)</c:formatCode>
                <c:ptCount val="9"/>
                <c:pt idx="0">
                  <c:v>150</c:v>
                </c:pt>
                <c:pt idx="1">
                  <c:v>150</c:v>
                </c:pt>
                <c:pt idx="2">
                  <c:v>50</c:v>
                </c:pt>
                <c:pt idx="3">
                  <c:v>300</c:v>
                </c:pt>
                <c:pt idx="4">
                  <c:v>950</c:v>
                </c:pt>
                <c:pt idx="5">
                  <c:v>500</c:v>
                </c:pt>
                <c:pt idx="6">
                  <c:v>400</c:v>
                </c:pt>
                <c:pt idx="7">
                  <c:v>100</c:v>
                </c:pt>
                <c:pt idx="8">
                  <c:v>50</c:v>
                </c:pt>
              </c:numCache>
            </c:numRef>
          </c:val>
          <c:extLst>
            <c:ext xmlns:c16="http://schemas.microsoft.com/office/drawing/2014/chart" uri="{C3380CC4-5D6E-409C-BE32-E72D297353CC}">
              <c16:uniqueId val="{00000001-CE48-418A-937E-568AC4437CE2}"/>
            </c:ext>
          </c:extLst>
        </c:ser>
        <c:dLbls>
          <c:showLegendKey val="0"/>
          <c:showVal val="0"/>
          <c:showCatName val="0"/>
          <c:showSerName val="0"/>
          <c:showPercent val="0"/>
          <c:showBubbleSize val="0"/>
        </c:dLbls>
        <c:axId val="1323125008"/>
        <c:axId val="1323122608"/>
      </c:areaChart>
      <c:catAx>
        <c:axId val="132312500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23122608"/>
        <c:crosses val="autoZero"/>
        <c:auto val="0"/>
        <c:lblAlgn val="ctr"/>
        <c:lblOffset val="100"/>
        <c:tickLblSkip val="1"/>
        <c:noMultiLvlLbl val="0"/>
      </c:catAx>
      <c:valAx>
        <c:axId val="1323122608"/>
        <c:scaling>
          <c:orientation val="minMax"/>
        </c:scaling>
        <c:delete val="0"/>
        <c:axPos val="l"/>
        <c:numFmt formatCode="&quot;$&quot;#,##0" sourceLinked="0"/>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2312500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800" b="1">
                <a:solidFill>
                  <a:sysClr val="windowText" lastClr="000000"/>
                </a:solidFill>
              </a:rPr>
              <a:t>Budget spent</a:t>
            </a:r>
          </a:p>
        </c:rich>
      </c:tx>
      <c:overlay val="0"/>
      <c:spPr>
        <a:no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doughnutChart>
        <c:varyColors val="1"/>
        <c:ser>
          <c:idx val="0"/>
          <c:order val="0"/>
          <c:dPt>
            <c:idx val="0"/>
            <c:bubble3D val="0"/>
            <c:spPr>
              <a:solidFill>
                <a:schemeClr val="accent5"/>
              </a:solidFill>
              <a:ln w="19050">
                <a:solidFill>
                  <a:schemeClr val="accent5"/>
                </a:solidFill>
              </a:ln>
              <a:effectLst/>
            </c:spPr>
            <c:extLst>
              <c:ext xmlns:c16="http://schemas.microsoft.com/office/drawing/2014/chart" uri="{C3380CC4-5D6E-409C-BE32-E72D297353CC}">
                <c16:uniqueId val="{00000001-CF07-4D9B-9F22-6B64400A43CF}"/>
              </c:ext>
            </c:extLst>
          </c:dPt>
          <c:dPt>
            <c:idx val="1"/>
            <c:bubble3D val="0"/>
            <c:spPr>
              <a:noFill/>
              <a:ln w="19050">
                <a:solidFill>
                  <a:schemeClr val="bg1">
                    <a:lumMod val="75000"/>
                  </a:schemeClr>
                </a:solidFill>
              </a:ln>
              <a:effectLst/>
            </c:spPr>
            <c:extLst>
              <c:ext xmlns:c16="http://schemas.microsoft.com/office/drawing/2014/chart" uri="{C3380CC4-5D6E-409C-BE32-E72D297353CC}">
                <c16:uniqueId val="{00000003-CF07-4D9B-9F22-6B64400A43CF}"/>
              </c:ext>
            </c:extLst>
          </c:dPt>
          <c:cat>
            <c:strRef>
              <c:f>DataReport!$R$10:$R$11</c:f>
              <c:strCache>
                <c:ptCount val="2"/>
                <c:pt idx="0">
                  <c:v>Budget spent</c:v>
                </c:pt>
                <c:pt idx="1">
                  <c:v>Budget given</c:v>
                </c:pt>
              </c:strCache>
            </c:strRef>
          </c:cat>
          <c:val>
            <c:numRef>
              <c:f>DataReport!$S$10:$S$11</c:f>
              <c:numCache>
                <c:formatCode>0%</c:formatCode>
                <c:ptCount val="2"/>
                <c:pt idx="0">
                  <c:v>0.72105263157894739</c:v>
                </c:pt>
                <c:pt idx="1">
                  <c:v>0.27894736842105261</c:v>
                </c:pt>
              </c:numCache>
            </c:numRef>
          </c:val>
          <c:extLst>
            <c:ext xmlns:c16="http://schemas.microsoft.com/office/drawing/2014/chart" uri="{C3380CC4-5D6E-409C-BE32-E72D297353CC}">
              <c16:uniqueId val="{00000004-CF07-4D9B-9F22-6B64400A43C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800" b="1"/>
              <a:t>Sample size</a:t>
            </a:r>
          </a:p>
        </c:rich>
      </c:tx>
      <c:overlay val="0"/>
      <c:spPr>
        <a:no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stacked"/>
        <c:varyColors val="0"/>
        <c:ser>
          <c:idx val="0"/>
          <c:order val="0"/>
          <c:tx>
            <c:strRef>
              <c:f>DataReport!$D$31</c:f>
              <c:strCache>
                <c:ptCount val="1"/>
                <c:pt idx="0">
                  <c:v>Excluded</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DataReport!$E$31</c:f>
              <c:numCache>
                <c:formatCode>General</c:formatCode>
                <c:ptCount val="1"/>
                <c:pt idx="0">
                  <c:v>53</c:v>
                </c:pt>
              </c:numCache>
            </c:numRef>
          </c:val>
          <c:extLst>
            <c:ext xmlns:c16="http://schemas.microsoft.com/office/drawing/2014/chart" uri="{C3380CC4-5D6E-409C-BE32-E72D297353CC}">
              <c16:uniqueId val="{00000000-422B-475E-AEB4-33F1026E02B8}"/>
            </c:ext>
          </c:extLst>
        </c:ser>
        <c:ser>
          <c:idx val="1"/>
          <c:order val="1"/>
          <c:tx>
            <c:strRef>
              <c:f>DataReport!$D$32</c:f>
              <c:strCache>
                <c:ptCount val="1"/>
                <c:pt idx="0">
                  <c:v>Included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DataReport!$E$32</c:f>
              <c:numCache>
                <c:formatCode>General</c:formatCode>
                <c:ptCount val="1"/>
                <c:pt idx="0">
                  <c:v>221</c:v>
                </c:pt>
              </c:numCache>
            </c:numRef>
          </c:val>
          <c:extLst>
            <c:ext xmlns:c16="http://schemas.microsoft.com/office/drawing/2014/chart" uri="{C3380CC4-5D6E-409C-BE32-E72D297353CC}">
              <c16:uniqueId val="{00000001-422B-475E-AEB4-33F1026E02B8}"/>
            </c:ext>
          </c:extLst>
        </c:ser>
        <c:ser>
          <c:idx val="2"/>
          <c:order val="2"/>
          <c:tx>
            <c:strRef>
              <c:f>DataReport!$D$33</c:f>
              <c:strCache>
                <c:ptCount val="1"/>
                <c:pt idx="0">
                  <c:v>Remaining</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DataReport!$E$33</c:f>
              <c:numCache>
                <c:formatCode>General</c:formatCode>
                <c:ptCount val="1"/>
                <c:pt idx="0">
                  <c:v>59</c:v>
                </c:pt>
              </c:numCache>
            </c:numRef>
          </c:val>
          <c:extLst>
            <c:ext xmlns:c16="http://schemas.microsoft.com/office/drawing/2014/chart" uri="{C3380CC4-5D6E-409C-BE32-E72D297353CC}">
              <c16:uniqueId val="{00000002-422B-475E-AEB4-33F1026E02B8}"/>
            </c:ext>
          </c:extLst>
        </c:ser>
        <c:dLbls>
          <c:dLblPos val="ctr"/>
          <c:showLegendKey val="0"/>
          <c:showVal val="1"/>
          <c:showCatName val="0"/>
          <c:showSerName val="0"/>
          <c:showPercent val="0"/>
          <c:showBubbleSize val="0"/>
        </c:dLbls>
        <c:gapWidth val="150"/>
        <c:overlap val="100"/>
        <c:axId val="1045336464"/>
        <c:axId val="1045358544"/>
      </c:barChart>
      <c:catAx>
        <c:axId val="1045336464"/>
        <c:scaling>
          <c:orientation val="minMax"/>
        </c:scaling>
        <c:delete val="1"/>
        <c:axPos val="l"/>
        <c:numFmt formatCode="General" sourceLinked="1"/>
        <c:majorTickMark val="out"/>
        <c:minorTickMark val="none"/>
        <c:tickLblPos val="nextTo"/>
        <c:crossAx val="1045358544"/>
        <c:crosses val="autoZero"/>
        <c:auto val="1"/>
        <c:lblAlgn val="ctr"/>
        <c:lblOffset val="100"/>
        <c:noMultiLvlLbl val="0"/>
      </c:catAx>
      <c:valAx>
        <c:axId val="1045358544"/>
        <c:scaling>
          <c:orientation val="minMax"/>
        </c:scaling>
        <c:delete val="1"/>
        <c:axPos val="b"/>
        <c:numFmt formatCode="General" sourceLinked="1"/>
        <c:majorTickMark val="out"/>
        <c:minorTickMark val="none"/>
        <c:tickLblPos val="nextTo"/>
        <c:crossAx val="1045336464"/>
        <c:crosses val="autoZero"/>
        <c:crossBetween val="between"/>
      </c:valAx>
      <c:spPr>
        <a:noFill/>
        <a:ln>
          <a:noFill/>
        </a:ln>
        <a:effectLst/>
      </c:spPr>
    </c:plotArea>
    <c:legend>
      <c:legendPos val="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18</xdr:col>
      <xdr:colOff>234108</xdr:colOff>
      <xdr:row>1</xdr:row>
      <xdr:rowOff>23165</xdr:rowOff>
    </xdr:from>
    <xdr:to>
      <xdr:col>21</xdr:col>
      <xdr:colOff>512824</xdr:colOff>
      <xdr:row>2</xdr:row>
      <xdr:rowOff>7664</xdr:rowOff>
    </xdr:to>
    <xdr:graphicFrame macro="">
      <xdr:nvGraphicFramePr>
        <xdr:cNvPr id="3" name="Chart 2">
          <a:extLst>
            <a:ext uri="{FF2B5EF4-FFF2-40B4-BE49-F238E27FC236}">
              <a16:creationId xmlns:a16="http://schemas.microsoft.com/office/drawing/2014/main" id="{931AF43D-0EE8-4090-815B-91B2529A2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208594</xdr:colOff>
      <xdr:row>1</xdr:row>
      <xdr:rowOff>23165</xdr:rowOff>
    </xdr:from>
    <xdr:to>
      <xdr:col>13</xdr:col>
      <xdr:colOff>474748</xdr:colOff>
      <xdr:row>2</xdr:row>
      <xdr:rowOff>7664</xdr:rowOff>
    </xdr:to>
    <xdr:graphicFrame macro="">
      <xdr:nvGraphicFramePr>
        <xdr:cNvPr id="4" name="Chart 3">
          <a:extLst>
            <a:ext uri="{FF2B5EF4-FFF2-40B4-BE49-F238E27FC236}">
              <a16:creationId xmlns:a16="http://schemas.microsoft.com/office/drawing/2014/main" id="{27922D06-087C-4F6D-884D-AABC13AF9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16083</xdr:colOff>
      <xdr:row>26</xdr:row>
      <xdr:rowOff>142720</xdr:rowOff>
    </xdr:from>
    <xdr:to>
      <xdr:col>24</xdr:col>
      <xdr:colOff>81199</xdr:colOff>
      <xdr:row>48</xdr:row>
      <xdr:rowOff>66520</xdr:rowOff>
    </xdr:to>
    <xdr:graphicFrame macro="">
      <xdr:nvGraphicFramePr>
        <xdr:cNvPr id="26" name="Chart 25">
          <a:extLst>
            <a:ext uri="{FF2B5EF4-FFF2-40B4-BE49-F238E27FC236}">
              <a16:creationId xmlns:a16="http://schemas.microsoft.com/office/drawing/2014/main" id="{9A990A32-0E0A-45C0-A5B1-ADE3439A4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112257</xdr:colOff>
      <xdr:row>26</xdr:row>
      <xdr:rowOff>142720</xdr:rowOff>
    </xdr:from>
    <xdr:to>
      <xdr:col>13</xdr:col>
      <xdr:colOff>119877</xdr:colOff>
      <xdr:row>48</xdr:row>
      <xdr:rowOff>66520</xdr:rowOff>
    </xdr:to>
    <xdr:graphicFrame macro="">
      <xdr:nvGraphicFramePr>
        <xdr:cNvPr id="27" name="Chart 26">
          <a:extLst>
            <a:ext uri="{FF2B5EF4-FFF2-40B4-BE49-F238E27FC236}">
              <a16:creationId xmlns:a16="http://schemas.microsoft.com/office/drawing/2014/main" id="{2B729796-6D3A-4D21-A103-26DA7EBBF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190500</xdr:colOff>
      <xdr:row>2</xdr:row>
      <xdr:rowOff>138546</xdr:rowOff>
    </xdr:from>
    <xdr:to>
      <xdr:col>9</xdr:col>
      <xdr:colOff>291934</xdr:colOff>
      <xdr:row>25</xdr:row>
      <xdr:rowOff>96116</xdr:rowOff>
    </xdr:to>
    <xdr:graphicFrame macro="">
      <xdr:nvGraphicFramePr>
        <xdr:cNvPr id="28" name="Chart 27">
          <a:extLst>
            <a:ext uri="{FF2B5EF4-FFF2-40B4-BE49-F238E27FC236}">
              <a16:creationId xmlns:a16="http://schemas.microsoft.com/office/drawing/2014/main" id="{8CB04D85-591E-4ABC-8C57-E19554A99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484471</xdr:colOff>
      <xdr:row>2</xdr:row>
      <xdr:rowOff>150624</xdr:rowOff>
    </xdr:from>
    <xdr:to>
      <xdr:col>19</xdr:col>
      <xdr:colOff>72712</xdr:colOff>
      <xdr:row>25</xdr:row>
      <xdr:rowOff>84038</xdr:rowOff>
    </xdr:to>
    <xdr:graphicFrame macro="">
      <xdr:nvGraphicFramePr>
        <xdr:cNvPr id="31" name="Chart 30">
          <a:extLst>
            <a:ext uri="{FF2B5EF4-FFF2-40B4-BE49-F238E27FC236}">
              <a16:creationId xmlns:a16="http://schemas.microsoft.com/office/drawing/2014/main" id="{ACBD5D6A-9147-4BB7-B53E-F6B754C40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265248</xdr:colOff>
      <xdr:row>2</xdr:row>
      <xdr:rowOff>175616</xdr:rowOff>
    </xdr:from>
    <xdr:to>
      <xdr:col>28</xdr:col>
      <xdr:colOff>484909</xdr:colOff>
      <xdr:row>25</xdr:row>
      <xdr:rowOff>59047</xdr:rowOff>
    </xdr:to>
    <xdr:graphicFrame macro="">
      <xdr:nvGraphicFramePr>
        <xdr:cNvPr id="20" name="Chart 19">
          <a:extLst>
            <a:ext uri="{FF2B5EF4-FFF2-40B4-BE49-F238E27FC236}">
              <a16:creationId xmlns:a16="http://schemas.microsoft.com/office/drawing/2014/main" id="{0BB527C1-45DC-4920-AF11-9E4EC3C79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149677</xdr:colOff>
      <xdr:row>1</xdr:row>
      <xdr:rowOff>190500</xdr:rowOff>
    </xdr:from>
    <xdr:to>
      <xdr:col>10</xdr:col>
      <xdr:colOff>122463</xdr:colOff>
      <xdr:row>1</xdr:row>
      <xdr:rowOff>1464668</xdr:rowOff>
    </xdr:to>
    <mc:AlternateContent xmlns:mc="http://schemas.openxmlformats.org/markup-compatibility/2006" xmlns:a14="http://schemas.microsoft.com/office/drawing/2010/main">
      <mc:Choice Requires="a14">
        <xdr:graphicFrame macro="">
          <xdr:nvGraphicFramePr>
            <xdr:cNvPr id="2" name="Project 1">
              <a:extLst>
                <a:ext uri="{FF2B5EF4-FFF2-40B4-BE49-F238E27FC236}">
                  <a16:creationId xmlns:a16="http://schemas.microsoft.com/office/drawing/2014/main" id="{F8410B7F-5B60-4586-B9C3-C1B52DBB44A2}"/>
                </a:ext>
              </a:extLst>
            </xdr:cNvPr>
            <xdr:cNvGraphicFramePr/>
          </xdr:nvGraphicFramePr>
          <xdr:xfrm>
            <a:off x="0" y="0"/>
            <a:ext cx="0" cy="0"/>
          </xdr:xfrm>
          <a:graphic>
            <a:graphicData uri="http://schemas.microsoft.com/office/drawing/2010/slicer">
              <sle:slicer xmlns:sle="http://schemas.microsoft.com/office/drawing/2010/slicer" name="Project 1"/>
            </a:graphicData>
          </a:graphic>
        </xdr:graphicFrame>
      </mc:Choice>
      <mc:Fallback xmlns="">
        <xdr:sp macro="" textlink="">
          <xdr:nvSpPr>
            <xdr:cNvPr id="0" name=""/>
            <xdr:cNvSpPr>
              <a:spLocks noTextEdit="1"/>
            </xdr:cNvSpPr>
          </xdr:nvSpPr>
          <xdr:spPr>
            <a:xfrm>
              <a:off x="149677" y="1257300"/>
              <a:ext cx="6068786" cy="12741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14</xdr:col>
      <xdr:colOff>221351</xdr:colOff>
      <xdr:row>1</xdr:row>
      <xdr:rowOff>24004</xdr:rowOff>
    </xdr:from>
    <xdr:to>
      <xdr:col>17</xdr:col>
      <xdr:colOff>487507</xdr:colOff>
      <xdr:row>2</xdr:row>
      <xdr:rowOff>6824</xdr:rowOff>
    </xdr:to>
    <xdr:graphicFrame macro="">
      <xdr:nvGraphicFramePr>
        <xdr:cNvPr id="34" name="Chart 33">
          <a:extLst>
            <a:ext uri="{FF2B5EF4-FFF2-40B4-BE49-F238E27FC236}">
              <a16:creationId xmlns:a16="http://schemas.microsoft.com/office/drawing/2014/main" id="{A7E3F7C7-BE58-48BC-AE6F-FA9A4DF4C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508983</xdr:colOff>
      <xdr:row>1</xdr:row>
      <xdr:rowOff>28576</xdr:rowOff>
    </xdr:from>
    <xdr:to>
      <xdr:col>29</xdr:col>
      <xdr:colOff>17317</xdr:colOff>
      <xdr:row>2</xdr:row>
      <xdr:rowOff>2252</xdr:rowOff>
    </xdr:to>
    <xdr:graphicFrame macro="">
      <xdr:nvGraphicFramePr>
        <xdr:cNvPr id="35" name="Chart 34">
          <a:extLst>
            <a:ext uri="{FF2B5EF4-FFF2-40B4-BE49-F238E27FC236}">
              <a16:creationId xmlns:a16="http://schemas.microsoft.com/office/drawing/2014/main" id="{4C822692-8557-41B8-859B-B6F2B3EFB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0</xdr:colOff>
      <xdr:row>15</xdr:row>
      <xdr:rowOff>76200</xdr:rowOff>
    </xdr:to>
    <xdr:graphicFrame macro="">
      <xdr:nvGraphicFramePr>
        <xdr:cNvPr id="3" name="Chart 2">
          <a:extLst>
            <a:ext uri="{FF2B5EF4-FFF2-40B4-BE49-F238E27FC236}">
              <a16:creationId xmlns:a16="http://schemas.microsoft.com/office/drawing/2014/main" id="{B79A6F99-6130-5CDE-AD17-5FC80F208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190500</xdr:colOff>
      <xdr:row>10</xdr:row>
      <xdr:rowOff>171450</xdr:rowOff>
    </xdr:from>
    <xdr:to>
      <xdr:col>17</xdr:col>
      <xdr:colOff>57150</xdr:colOff>
      <xdr:row>32</xdr:row>
      <xdr:rowOff>0</xdr:rowOff>
    </xdr:to>
    <xdr:graphicFrame macro="">
      <xdr:nvGraphicFramePr>
        <xdr:cNvPr id="4" name="Chart 3">
          <a:extLst>
            <a:ext uri="{FF2B5EF4-FFF2-40B4-BE49-F238E27FC236}">
              <a16:creationId xmlns:a16="http://schemas.microsoft.com/office/drawing/2014/main" id="{B245547C-5545-2FC8-3A16-F11B66B37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394927</xdr:colOff>
      <xdr:row>15</xdr:row>
      <xdr:rowOff>114300</xdr:rowOff>
    </xdr:from>
    <xdr:to>
      <xdr:col>15</xdr:col>
      <xdr:colOff>339327</xdr:colOff>
      <xdr:row>35</xdr:row>
      <xdr:rowOff>0</xdr:rowOff>
    </xdr:to>
    <xdr:graphicFrame macro="">
      <xdr:nvGraphicFramePr>
        <xdr:cNvPr id="2" name="Chart 1">
          <a:extLst>
            <a:ext uri="{FF2B5EF4-FFF2-40B4-BE49-F238E27FC236}">
              <a16:creationId xmlns:a16="http://schemas.microsoft.com/office/drawing/2014/main" id="{969C33F2-5CA7-847D-82EB-00AE7E5D1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0.44583</cdr:x>
      <cdr:y>0.42188</cdr:y>
    </cdr:from>
    <cdr:to>
      <cdr:x>0.69167</cdr:x>
      <cdr:y>0.63021</cdr:y>
    </cdr:to>
    <cdr:sp macro="" textlink="">
      <cdr:nvSpPr>
        <cdr:cNvPr id="2" name="TextBox 1">
          <a:extLst xmlns:a="http://schemas.openxmlformats.org/drawingml/2006/main">
            <a:ext uri="{FF2B5EF4-FFF2-40B4-BE49-F238E27FC236}">
              <a16:creationId xmlns:a16="http://schemas.microsoft.com/office/drawing/2014/main" id="{0A9E18A6-97F5-BD9A-DAD1-C52D30B0CD4F}"/>
            </a:ext>
          </a:extLst>
        </cdr:cNvPr>
        <cdr:cNvSpPr txBox="1"/>
      </cdr:nvSpPr>
      <cdr:spPr>
        <a:xfrm xmlns:a="http://schemas.openxmlformats.org/drawingml/2006/main">
          <a:off x="2038350" y="1157288"/>
          <a:ext cx="1123950" cy="571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0.29422</cdr:x>
      <cdr:y>0.43548</cdr:y>
    </cdr:from>
    <cdr:to>
      <cdr:x>0.72789</cdr:x>
      <cdr:y>0.81312</cdr:y>
    </cdr:to>
    <cdr:sp macro="" textlink="DataReport!$G$10">
      <cdr:nvSpPr>
        <cdr:cNvPr id="3" name="TextBox 2">
          <a:extLst xmlns:a="http://schemas.openxmlformats.org/drawingml/2006/main">
            <a:ext uri="{FF2B5EF4-FFF2-40B4-BE49-F238E27FC236}">
              <a16:creationId xmlns:a16="http://schemas.microsoft.com/office/drawing/2014/main" id="{8190C631-2E40-5532-AAED-2FD301EDA659}"/>
            </a:ext>
          </a:extLst>
        </cdr:cNvPr>
        <cdr:cNvSpPr txBox="1"/>
      </cdr:nvSpPr>
      <cdr:spPr>
        <a:xfrm xmlns:a="http://schemas.openxmlformats.org/drawingml/2006/main">
          <a:off x="621228" y="645484"/>
          <a:ext cx="915683" cy="55974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B1E94937-9244-403F-BA76-5A9BCE8BDAA2}" type="TxLink">
            <a:rPr lang="en-US" sz="1800" b="0" i="0" u="none" strike="noStrike" kern="1200">
              <a:solidFill>
                <a:srgbClr val="000000"/>
              </a:solidFill>
              <a:latin typeface="Arial" panose="020B0604020202020204" pitchFamily="34" charset="0"/>
              <a:cs typeface="Arial" panose="020B0604020202020204" pitchFamily="34" charset="0"/>
            </a:rPr>
            <a:pPr algn="ctr"/>
            <a:t>79%</a:t>
          </a:fld>
          <a:endParaRPr lang="en-US" sz="1800" b="0" kern="1200">
            <a:latin typeface="Arial" panose="020B0604020202020204" pitchFamily="34" charset="0"/>
            <a:cs typeface="Arial" panose="020B060402020202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0.31626</cdr:x>
      <cdr:y>0.39993</cdr:y>
    </cdr:from>
    <cdr:to>
      <cdr:x>0.71927</cdr:x>
      <cdr:y>0.84415</cdr:y>
    </cdr:to>
    <cdr:sp macro="" textlink="DataReport!$M$10">
      <cdr:nvSpPr>
        <cdr:cNvPr id="3" name="TextBox 2">
          <a:extLst xmlns:a="http://schemas.openxmlformats.org/drawingml/2006/main">
            <a:ext uri="{FF2B5EF4-FFF2-40B4-BE49-F238E27FC236}">
              <a16:creationId xmlns:a16="http://schemas.microsoft.com/office/drawing/2014/main" id="{7165E2FE-A3C0-CD0A-0A19-84037B35FE1A}"/>
            </a:ext>
          </a:extLst>
        </cdr:cNvPr>
        <cdr:cNvSpPr txBox="1"/>
      </cdr:nvSpPr>
      <cdr:spPr>
        <a:xfrm xmlns:a="http://schemas.openxmlformats.org/drawingml/2006/main">
          <a:off x="663790" y="592781"/>
          <a:ext cx="845881" cy="658434"/>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5EC62545-88C3-4BA8-81C2-262A1CD3FA13}" type="TxLink">
            <a:rPr lang="en-US" sz="1800" b="0" i="0" u="none" strike="noStrike" kern="1200">
              <a:solidFill>
                <a:srgbClr val="000000"/>
              </a:solidFill>
              <a:latin typeface="Arial" panose="020B0604020202020204" pitchFamily="34" charset="0"/>
              <a:cs typeface="Arial" panose="020B0604020202020204" pitchFamily="34" charset="0"/>
            </a:rPr>
            <a:pPr algn="ctr"/>
            <a:t>82%</a:t>
          </a:fld>
          <a:endParaRPr lang="en-US" sz="3200" kern="1200">
            <a:latin typeface="Arial" panose="020B0604020202020204" pitchFamily="34" charset="0"/>
            <a:cs typeface="Arial" panose="020B0604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0.32997</cdr:x>
      <cdr:y>0.4246</cdr:y>
    </cdr:from>
    <cdr:to>
      <cdr:x>0.68582</cdr:x>
      <cdr:y>0.81792</cdr:y>
    </cdr:to>
    <cdr:sp macro="" textlink="DataReport!$S$10">
      <cdr:nvSpPr>
        <cdr:cNvPr id="2" name="TextBox 1">
          <a:extLst xmlns:a="http://schemas.openxmlformats.org/drawingml/2006/main">
            <a:ext uri="{FF2B5EF4-FFF2-40B4-BE49-F238E27FC236}">
              <a16:creationId xmlns:a16="http://schemas.microsoft.com/office/drawing/2014/main" id="{ED3FF52B-E1FB-5BBD-AC65-6897ED1E5091}"/>
            </a:ext>
          </a:extLst>
        </cdr:cNvPr>
        <cdr:cNvSpPr txBox="1"/>
      </cdr:nvSpPr>
      <cdr:spPr>
        <a:xfrm xmlns:a="http://schemas.openxmlformats.org/drawingml/2006/main">
          <a:off x="692571" y="628644"/>
          <a:ext cx="746890" cy="58231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4088805D-1424-4653-9657-6070A0B4B9B8}" type="TxLink">
            <a:rPr lang="en-US" sz="1800" b="0" i="0" u="none" strike="noStrike" kern="1200">
              <a:solidFill>
                <a:srgbClr val="000000"/>
              </a:solidFill>
              <a:latin typeface="Arial" panose="020B0604020202020204" pitchFamily="34" charset="0"/>
              <a:cs typeface="Arial" panose="020B0604020202020204" pitchFamily="34" charset="0"/>
            </a:rPr>
            <a:pPr algn="ctr"/>
            <a:t>72%</a:t>
          </a:fld>
          <a:endParaRPr lang="en-US" sz="3200" kern="1200">
            <a:latin typeface="Arial" panose="020B0604020202020204" pitchFamily="34" charset="0"/>
            <a:cs typeface="Arial" panose="020B060402020202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1152524</xdr:colOff>
      <xdr:row>12</xdr:row>
      <xdr:rowOff>38100</xdr:rowOff>
    </xdr:from>
    <xdr:to>
      <xdr:col>7</xdr:col>
      <xdr:colOff>161924</xdr:colOff>
      <xdr:row>26</xdr:row>
      <xdr:rowOff>114300</xdr:rowOff>
    </xdr:to>
    <xdr:graphicFrame macro="">
      <xdr:nvGraphicFramePr>
        <xdr:cNvPr id="2" name="Chart 1">
          <a:extLst>
            <a:ext uri="{FF2B5EF4-FFF2-40B4-BE49-F238E27FC236}">
              <a16:creationId xmlns:a16="http://schemas.microsoft.com/office/drawing/2014/main" id="{E4D8C0C7-6C40-A91C-93C0-280A03531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12</xdr:row>
      <xdr:rowOff>142875</xdr:rowOff>
    </xdr:from>
    <xdr:to>
      <xdr:col>2</xdr:col>
      <xdr:colOff>457200</xdr:colOff>
      <xdr:row>26</xdr:row>
      <xdr:rowOff>0</xdr:rowOff>
    </xdr:to>
    <mc:AlternateContent xmlns:mc="http://schemas.openxmlformats.org/markup-compatibility/2006" xmlns:a14="http://schemas.microsoft.com/office/drawing/2010/main">
      <mc:Choice Requires="a14">
        <xdr:graphicFrame macro="">
          <xdr:nvGraphicFramePr>
            <xdr:cNvPr id="4" name="Project">
              <a:extLst>
                <a:ext uri="{FF2B5EF4-FFF2-40B4-BE49-F238E27FC236}">
                  <a16:creationId xmlns:a16="http://schemas.microsoft.com/office/drawing/2014/main" id="{2805C3BE-29AF-FF7E-6FAA-22C3E24583FD}"/>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47625" y="2428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400050</xdr:colOff>
      <xdr:row>12</xdr:row>
      <xdr:rowOff>57150</xdr:rowOff>
    </xdr:from>
    <xdr:to>
      <xdr:col>11</xdr:col>
      <xdr:colOff>895350</xdr:colOff>
      <xdr:row>26</xdr:row>
      <xdr:rowOff>133350</xdr:rowOff>
    </xdr:to>
    <xdr:graphicFrame macro="">
      <xdr:nvGraphicFramePr>
        <xdr:cNvPr id="5" name="Chart 4">
          <a:extLst>
            <a:ext uri="{FF2B5EF4-FFF2-40B4-BE49-F238E27FC236}">
              <a16:creationId xmlns:a16="http://schemas.microsoft.com/office/drawing/2014/main" id="{42A0C563-5B95-DA50-A42F-65C09993C4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38100</xdr:colOff>
      <xdr:row>13</xdr:row>
      <xdr:rowOff>100012</xdr:rowOff>
    </xdr:from>
    <xdr:to>
      <xdr:col>17</xdr:col>
      <xdr:colOff>904875</xdr:colOff>
      <xdr:row>27</xdr:row>
      <xdr:rowOff>176212</xdr:rowOff>
    </xdr:to>
    <xdr:graphicFrame macro="">
      <xdr:nvGraphicFramePr>
        <xdr:cNvPr id="7" name="Chart 6">
          <a:extLst>
            <a:ext uri="{FF2B5EF4-FFF2-40B4-BE49-F238E27FC236}">
              <a16:creationId xmlns:a16="http://schemas.microsoft.com/office/drawing/2014/main" id="{561933A7-F842-8E33-301E-E44C4C5F8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385762</xdr:colOff>
      <xdr:row>35</xdr:row>
      <xdr:rowOff>23812</xdr:rowOff>
    </xdr:from>
    <xdr:to>
      <xdr:col>7</xdr:col>
      <xdr:colOff>33337</xdr:colOff>
      <xdr:row>49</xdr:row>
      <xdr:rowOff>100012</xdr:rowOff>
    </xdr:to>
    <xdr:graphicFrame macro="">
      <xdr:nvGraphicFramePr>
        <xdr:cNvPr id="12" name="Chart 11">
          <a:extLst>
            <a:ext uri="{FF2B5EF4-FFF2-40B4-BE49-F238E27FC236}">
              <a16:creationId xmlns:a16="http://schemas.microsoft.com/office/drawing/2014/main" id="{69036E5C-B522-D399-141D-3A2D344CA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0.44583</cdr:x>
      <cdr:y>0.42188</cdr:y>
    </cdr:from>
    <cdr:to>
      <cdr:x>0.69167</cdr:x>
      <cdr:y>0.63021</cdr:y>
    </cdr:to>
    <cdr:sp macro="" textlink="">
      <cdr:nvSpPr>
        <cdr:cNvPr id="2" name="TextBox 1">
          <a:extLst xmlns:a="http://schemas.openxmlformats.org/drawingml/2006/main">
            <a:ext uri="{FF2B5EF4-FFF2-40B4-BE49-F238E27FC236}">
              <a16:creationId xmlns:a16="http://schemas.microsoft.com/office/drawing/2014/main" id="{0A9E18A6-97F5-BD9A-DAD1-C52D30B0CD4F}"/>
            </a:ext>
          </a:extLst>
        </cdr:cNvPr>
        <cdr:cNvSpPr txBox="1"/>
      </cdr:nvSpPr>
      <cdr:spPr>
        <a:xfrm xmlns:a="http://schemas.openxmlformats.org/drawingml/2006/main">
          <a:off x="2038350" y="1157288"/>
          <a:ext cx="1123950" cy="571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0.44583</cdr:x>
      <cdr:y>0.34896</cdr:y>
    </cdr:from>
    <cdr:to>
      <cdr:x>0.69167</cdr:x>
      <cdr:y>0.62674</cdr:y>
    </cdr:to>
    <cdr:sp macro="" textlink="DataReport!$G$10">
      <cdr:nvSpPr>
        <cdr:cNvPr id="3" name="TextBox 2">
          <a:extLst xmlns:a="http://schemas.openxmlformats.org/drawingml/2006/main">
            <a:ext uri="{FF2B5EF4-FFF2-40B4-BE49-F238E27FC236}">
              <a16:creationId xmlns:a16="http://schemas.microsoft.com/office/drawing/2014/main" id="{8190C631-2E40-5532-AAED-2FD301EDA659}"/>
            </a:ext>
          </a:extLst>
        </cdr:cNvPr>
        <cdr:cNvSpPr txBox="1"/>
      </cdr:nvSpPr>
      <cdr:spPr>
        <a:xfrm xmlns:a="http://schemas.openxmlformats.org/drawingml/2006/main">
          <a:off x="2038350" y="957263"/>
          <a:ext cx="1123950" cy="762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1E94937-9244-403F-BA76-5A9BCE8BDAA2}" type="TxLink">
            <a:rPr lang="en-US" sz="1100" b="0" i="0" u="none" strike="noStrike" kern="1200">
              <a:solidFill>
                <a:srgbClr val="000000"/>
              </a:solidFill>
              <a:latin typeface="Calibri"/>
              <a:cs typeface="Calibri"/>
            </a:rPr>
            <a:pPr/>
            <a:t>79%</a:t>
          </a:fld>
          <a:endParaRPr lang="en-US" sz="1100" kern="1200"/>
        </a:p>
      </cdr:txBody>
    </cdr:sp>
  </cdr:relSizeAnchor>
</c:userShapes>
</file>

<file path=xl/drawings/drawing7.xml><?xml version="1.0" encoding="utf-8"?>
<c:userShapes xmlns:c="http://schemas.openxmlformats.org/drawingml/2006/chart">
  <cdr:relSizeAnchor xmlns:cdr="http://schemas.openxmlformats.org/drawingml/2006/chartDrawing">
    <cdr:from>
      <cdr:x>0.3875</cdr:x>
      <cdr:y>0.44792</cdr:y>
    </cdr:from>
    <cdr:to>
      <cdr:x>0.70833</cdr:x>
      <cdr:y>0.72569</cdr:y>
    </cdr:to>
    <cdr:sp macro="" textlink="DataReport!$M$9">
      <cdr:nvSpPr>
        <cdr:cNvPr id="3" name="TextBox 2">
          <a:extLst xmlns:a="http://schemas.openxmlformats.org/drawingml/2006/main">
            <a:ext uri="{FF2B5EF4-FFF2-40B4-BE49-F238E27FC236}">
              <a16:creationId xmlns:a16="http://schemas.microsoft.com/office/drawing/2014/main" id="{7165E2FE-A3C0-CD0A-0A19-84037B35FE1A}"/>
            </a:ext>
          </a:extLst>
        </cdr:cNvPr>
        <cdr:cNvSpPr txBox="1"/>
      </cdr:nvSpPr>
      <cdr:spPr>
        <a:xfrm xmlns:a="http://schemas.openxmlformats.org/drawingml/2006/main">
          <a:off x="1771650" y="1228725"/>
          <a:ext cx="1466850" cy="762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491A31CC-BE1D-4F5D-84FA-4C8B8B0F4C2C}" type="TxLink">
            <a:rPr lang="en-US" sz="1100" b="0" i="0" u="none" strike="noStrike" kern="1200">
              <a:solidFill>
                <a:srgbClr val="000000"/>
              </a:solidFill>
              <a:latin typeface="Calibri"/>
              <a:cs typeface="Calibri"/>
            </a:rPr>
            <a:pPr/>
            <a:t> </a:t>
          </a:fld>
          <a:endParaRPr lang="en-US" sz="1100" kern="1200"/>
        </a:p>
      </cdr:txBody>
    </cdr:sp>
  </cdr:relSizeAnchor>
</c:userShapes>
</file>

<file path=xl/drawings/drawing8.xml><?xml version="1.0" encoding="utf-8"?>
<xdr:wsDr xmlns:xdr="http://schemas.openxmlformats.org/drawingml/2006/spreadsheetDrawing" xmlns:a="http://schemas.openxmlformats.org/drawingml/2006/main">
  <xdr:twoCellAnchor>
    <xdr:from>
      <xdr:col>8</xdr:col>
      <xdr:colOff>342900</xdr:colOff>
      <xdr:row>11</xdr:row>
      <xdr:rowOff>114300</xdr:rowOff>
    </xdr:from>
    <xdr:to>
      <xdr:col>15</xdr:col>
      <xdr:colOff>447675</xdr:colOff>
      <xdr:row>26</xdr:row>
      <xdr:rowOff>0</xdr:rowOff>
    </xdr:to>
    <xdr:graphicFrame macro="">
      <xdr:nvGraphicFramePr>
        <xdr:cNvPr id="3" name="Chart 2">
          <a:extLst>
            <a:ext uri="{FF2B5EF4-FFF2-40B4-BE49-F238E27FC236}">
              <a16:creationId xmlns:a16="http://schemas.microsoft.com/office/drawing/2014/main" id="{DD73AA06-6459-31CB-6E98-35A72E2D0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18</xdr:row>
      <xdr:rowOff>57150</xdr:rowOff>
    </xdr:from>
    <xdr:to>
      <xdr:col>6</xdr:col>
      <xdr:colOff>152400</xdr:colOff>
      <xdr:row>32</xdr:row>
      <xdr:rowOff>133350</xdr:rowOff>
    </xdr:to>
    <xdr:graphicFrame macro="">
      <xdr:nvGraphicFramePr>
        <xdr:cNvPr id="2" name="Chart 1">
          <a:extLst>
            <a:ext uri="{FF2B5EF4-FFF2-40B4-BE49-F238E27FC236}">
              <a16:creationId xmlns:a16="http://schemas.microsoft.com/office/drawing/2014/main" id="{A8DCA2CB-B175-9DC4-53FA-CAE8C92DE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395287</xdr:colOff>
      <xdr:row>16</xdr:row>
      <xdr:rowOff>128587</xdr:rowOff>
    </xdr:from>
    <xdr:to>
      <xdr:col>15</xdr:col>
      <xdr:colOff>595312</xdr:colOff>
      <xdr:row>31</xdr:row>
      <xdr:rowOff>14287</xdr:rowOff>
    </xdr:to>
    <xdr:graphicFrame macro="">
      <xdr:nvGraphicFramePr>
        <xdr:cNvPr id="6" name="Chart 5">
          <a:extLst>
            <a:ext uri="{FF2B5EF4-FFF2-40B4-BE49-F238E27FC236}">
              <a16:creationId xmlns:a16="http://schemas.microsoft.com/office/drawing/2014/main" id="{68D25C50-CB5D-0AE0-6FEF-11CAAD878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stin" refreshedDate="45629.682325000002" backgroundQuery="1" createdVersion="8" refreshedVersion="8" minRefreshableVersion="3" recordCount="0" supportSubquery="1" supportAdvancedDrill="1" xr:uid="{523C1028-395B-4E04-8D4F-321B8889FB8C}">
  <cacheSource type="external" connectionId="1"/>
  <cacheFields count="2">
    <cacheField name="[DataReport].[Project].[Project]" caption="Project" numFmtId="0" hierarchy="11" level="1">
      <sharedItems count="4">
        <s v="Pilot"/>
        <s v="Project 1"/>
        <s v="Project 2"/>
        <s v="Project 3"/>
      </sharedItems>
    </cacheField>
    <cacheField name="[ExclusionChart].[Staff Initials].[Staff Initials]" caption="Staff Initials" numFmtId="0" hierarchy="25" level="1">
      <sharedItems containsSemiMixedTypes="0" containsNonDate="0" containsString="0"/>
    </cacheField>
  </cacheFields>
  <cacheHierarchies count="88">
    <cacheHierarchy uniqueName="[Agg_Cost].[Month]" caption="Month" attribute="1" time="1" defaultMemberUniqueName="[Agg_Cost].[Month].[All]" allUniqueName="[Agg_Cost].[Month].[All]" dimensionUniqueName="[Agg_Cost]" displayFolder="" count="0" memberValueDatatype="7" unbalanced="0"/>
    <cacheHierarchy uniqueName="[Agg_Cost].[Cost]" caption="Cost" attribute="1" defaultMemberUniqueName="[Agg_Cost].[Cost].[All]" allUniqueName="[Agg_Cost].[Cost].[All]" dimensionUniqueName="[Agg_Cost]" displayFolder="" count="0" memberValueDatatype="20" unbalanced="0"/>
    <cacheHierarchy uniqueName="[Agg_Cost].[Aggregate Cost]" caption="Aggregate Cost" attribute="1" defaultMemberUniqueName="[Agg_Cost].[Aggregate Cost].[All]" allUniqueName="[Agg_Cost].[Aggregate Cost].[All]" dimensionUniqueName="[Agg_Cost]" displayFolder="" count="0" memberValueDatatype="20" unbalanced="0"/>
    <cacheHierarchy uniqueName="[Cost_Budget].[Staff Initials]" caption="Staff Initials" attribute="1" defaultMemberUniqueName="[Cost_Budget].[Staff Initials].[All]" allUniqueName="[Cost_Budget].[Staff Initials].[All]" dimensionUniqueName="[Cost_Budget]" displayFolder="" count="0" memberValueDatatype="130" unbalanced="0"/>
    <cacheHierarchy uniqueName="[Cost_Budget].[Project]" caption="Project" attribute="1" defaultMemberUniqueName="[Cost_Budget].[Project].[All]" allUniqueName="[Cost_Budget].[Project].[All]" dimensionUniqueName="[Cost_Budget]" displayFolder="" count="0" memberValueDatatype="130" unbalanced="0"/>
    <cacheHierarchy uniqueName="[Cost_Budget].[Month]" caption="Month" attribute="1" time="1" defaultMemberUniqueName="[Cost_Budget].[Month].[All]" allUniqueName="[Cost_Budget].[Month].[All]" dimensionUniqueName="[Cost_Budget]" displayFolder="" count="0" memberValueDatatype="7" unbalanced="0"/>
    <cacheHierarchy uniqueName="[Cost_Budget].[Cost]" caption="Cost" attribute="1" defaultMemberUniqueName="[Cost_Budget].[Cost].[All]" allUniqueName="[Cost_Budget].[Cost].[All]" dimensionUniqueName="[Cost_Budget]" displayFolder="" count="0" memberValueDatatype="20" unbalanced="0"/>
    <cacheHierarchy uniqueName="[Cost_Budget].[Aggregate Cost]" caption="Aggregate Cost" attribute="1" defaultMemberUniqueName="[Cost_Budget].[Aggregate Cost].[All]" allUniqueName="[Cost_Budget].[Aggregate Cost].[All]" dimensionUniqueName="[Cost_Budget]" displayFolder="" count="0" memberValueDatatype="20" unbalanced="0"/>
    <cacheHierarchy uniqueName="[Cost_Budget].[Month (Year)]" caption="Month (Year)" attribute="1" defaultMemberUniqueName="[Cost_Budget].[Month (Year)].[All]" allUniqueName="[Cost_Budget].[Month (Year)].[All]" dimensionUniqueName="[Cost_Budget]" displayFolder="" count="0" memberValueDatatype="130" unbalanced="0"/>
    <cacheHierarchy uniqueName="[Cost_Budget].[Month (Quarter)]" caption="Month (Quarter)" attribute="1" defaultMemberUniqueName="[Cost_Budget].[Month (Quarter)].[All]" allUniqueName="[Cost_Budget].[Month (Quarter)].[All]" dimensionUniqueName="[Cost_Budget]" displayFolder="" count="0" memberValueDatatype="130" unbalanced="0"/>
    <cacheHierarchy uniqueName="[Cost_Budget].[Month (Month)]" caption="Month (Month)" attribute="1" defaultMemberUniqueName="[Cost_Budget].[Month (Month)].[All]" allUniqueName="[Cost_Budget].[Month (Month)].[All]" dimensionUniqueName="[Cost_Budget]" displayFolder="" count="0" memberValueDatatype="130" unbalanced="0"/>
    <cacheHierarchy uniqueName="[DataReport].[Project]" caption="Project" attribute="1" defaultMemberUniqueName="[DataReport].[Project].[All]" allUniqueName="[DataReport].[Project].[All]" dimensionUniqueName="[DataReport]" displayFolder="" count="2" memberValueDatatype="130" unbalanced="0">
      <fieldsUsage count="2">
        <fieldUsage x="-1"/>
        <fieldUsage x="0"/>
      </fieldsUsage>
    </cacheHierarchy>
    <cacheHierarchy uniqueName="[DataReport].[Goal]" caption="Goal" attribute="1" defaultMemberUniqueName="[DataReport].[Goal].[All]" allUniqueName="[DataReport].[Goal].[All]" dimensionUniqueName="[DataReport]" displayFolder="" count="0" memberValueDatatype="20" unbalanced="0"/>
    <cacheHierarchy uniqueName="[DataReport].[Collected]" caption="Collected" attribute="1" defaultMemberUniqueName="[DataReport].[Collected].[All]" allUniqueName="[DataReport].[Collected].[All]" dimensionUniqueName="[DataReport]" displayFolder="" count="0" memberValueDatatype="20" unbalanced="0"/>
    <cacheHierarchy uniqueName="[DataReport].[Excluded]" caption="Excluded" attribute="1" defaultMemberUniqueName="[DataReport].[Excluded].[All]" allUniqueName="[DataReport].[Excluded].[All]" dimensionUniqueName="[DataReport]" displayFolder="" count="0" memberValueDatatype="20" unbalanced="0"/>
    <cacheHierarchy uniqueName="[DataReport].[Remaining]" caption="Remaining" attribute="1" defaultMemberUniqueName="[DataReport].[Remaining].[All]" allUniqueName="[DataReport].[Remaining].[All]" dimensionUniqueName="[DataReport]" displayFolder="" count="0" memberValueDatatype="20" unbalanced="0"/>
    <cacheHierarchy uniqueName="[DataReport].[Progress]" caption="Progress" attribute="1" defaultMemberUniqueName="[DataReport].[Progress].[All]" allUniqueName="[DataReport].[Progress].[All]" dimensionUniqueName="[DataReport]" displayFolder="" count="0" memberValueDatatype="5" unbalanced="0"/>
    <cacheHierarchy uniqueName="[DataReport].[Start Date]" caption="Start Date" attribute="1" time="1" defaultMemberUniqueName="[DataReport].[Start Date].[All]" allUniqueName="[DataReport].[Start Date].[All]" dimensionUniqueName="[DataReport]" displayFolder="" count="0" memberValueDatatype="7" unbalanced="0"/>
    <cacheHierarchy uniqueName="[DataReport].[Finish Date]" caption="Finish Date" attribute="1" time="1" defaultMemberUniqueName="[DataReport].[Finish Date].[All]" allUniqueName="[DataReport].[Finish Date].[All]" dimensionUniqueName="[DataReport]" displayFolder="" count="0" memberValueDatatype="7" unbalanced="0"/>
    <cacheHierarchy uniqueName="[DataReport].[Due Date]" caption="Due Date" attribute="1" time="1" defaultMemberUniqueName="[DataReport].[Due Date].[All]" allUniqueName="[DataReport].[Due Date].[All]" dimensionUniqueName="[DataReport]" displayFolder="" count="0" memberValueDatatype="7" unbalanced="0"/>
    <cacheHierarchy uniqueName="[DataReport].[Days completed]" caption="Days completed" attribute="1" defaultMemberUniqueName="[DataReport].[Days completed].[All]" allUniqueName="[DataReport].[Days completed].[All]" dimensionUniqueName="[DataReport]" displayFolder="" count="0" memberValueDatatype="20" unbalanced="0"/>
    <cacheHierarchy uniqueName="[DataReport].[Duration (Days)]" caption="Duration (Days)" attribute="1" defaultMemberUniqueName="[DataReport].[Duration (Days)].[All]" allUniqueName="[DataReport].[Duration (Days)].[All]" dimensionUniqueName="[DataReport]" displayFolder="" count="0" memberValueDatatype="20" unbalanced="0"/>
    <cacheHierarchy uniqueName="[DataReport].[Days Remaining]" caption="Days Remaining" attribute="1" defaultMemberUniqueName="[DataReport].[Days Remaining].[All]" allUniqueName="[DataReport].[Days Remaining].[All]" dimensionUniqueName="[DataReport]" displayFolder="" count="0" memberValueDatatype="20" unbalanced="0"/>
    <cacheHierarchy uniqueName="[DataReport].[Budget Given]" caption="Budget Given" attribute="1" defaultMemberUniqueName="[DataReport].[Budget Given].[All]" allUniqueName="[DataReport].[Budget Given].[All]" dimensionUniqueName="[DataReport]" displayFolder="" count="0" memberValueDatatype="20" unbalanced="0"/>
    <cacheHierarchy uniqueName="[DataReport].[Budget Spent]" caption="Budget Spent" attribute="1" defaultMemberUniqueName="[DataReport].[Budget Spent].[All]" allUniqueName="[DataReport].[Budget Spent].[All]" dimensionUniqueName="[DataReport]" displayFolder="" count="0" memberValueDatatype="20" unbalanced="0"/>
    <cacheHierarchy uniqueName="[ExclusionChart].[Staff Initials]" caption="Staff Initials" attribute="1" defaultMemberUniqueName="[ExclusionChart].[Staff Initials].[All]" allUniqueName="[ExclusionChart].[Staff Initials].[All]" dimensionUniqueName="[ExclusionChart]" displayFolder="" count="2" memberValueDatatype="130" unbalanced="0">
      <fieldsUsage count="2">
        <fieldUsage x="-1"/>
        <fieldUsage x="1"/>
      </fieldsUsage>
    </cacheHierarchy>
    <cacheHierarchy uniqueName="[ExclusionChart].[Project]" caption="Project" attribute="1" defaultMemberUniqueName="[ExclusionChart].[Project].[All]" allUniqueName="[ExclusionChart].[Project].[All]" dimensionUniqueName="[ExclusionChart]" displayFolder="" count="0" memberValueDatatype="130" unbalanced="0"/>
    <cacheHierarchy uniqueName="[ExclusionChart].[Cost]" caption="Cost" attribute="1" defaultMemberUniqueName="[ExclusionChart].[Cost].[All]" allUniqueName="[ExclusionChart].[Cost].[All]" dimensionUniqueName="[ExclusionChart]" displayFolder="" count="0" memberValueDatatype="20" unbalanced="0"/>
    <cacheHierarchy uniqueName="[ExclusionChart].[Budget]" caption="Budget" attribute="1" defaultMemberUniqueName="[ExclusionChart].[Budget].[All]" allUniqueName="[ExclusionChart].[Budget].[All]" dimensionUniqueName="[ExclusionChart]" displayFolder="" count="0" memberValueDatatype="20" unbalanced="0"/>
    <cacheHierarchy uniqueName="[ExclusionChart].[Exclusion]" caption="Exclusion" attribute="1" defaultMemberUniqueName="[ExclusionChart].[Exclusion].[All]" allUniqueName="[ExclusionChart].[Exclusion].[All]" dimensionUniqueName="[ExclusionChart]" displayFolder="" count="0" memberValueDatatype="20" unbalanced="0"/>
    <cacheHierarchy uniqueName="[Participant_Real].[Month]" caption="Month" attribute="1" time="1" defaultMemberUniqueName="[Participant_Real].[Month].[All]" allUniqueName="[Participant_Real].[Month].[All]" dimensionUniqueName="[Participant_Real]" displayFolder="" count="0" memberValueDatatype="7" unbalanced="0"/>
    <cacheHierarchy uniqueName="[Participant_Real].[Sample Size]" caption="Sample Size" attribute="1" defaultMemberUniqueName="[Participant_Real].[Sample Size].[All]" allUniqueName="[Participant_Real].[Sample Size].[All]" dimensionUniqueName="[Participant_Real]" displayFolder="" count="0" memberValueDatatype="20" unbalanced="0"/>
    <cacheHierarchy uniqueName="[ParticipantCount].[Project]" caption="Project" attribute="1" defaultMemberUniqueName="[ParticipantCount].[Project].[All]" allUniqueName="[ParticipantCount].[Project].[All]" dimensionUniqueName="[ParticipantCount]" displayFolder="" count="0" memberValueDatatype="130" unbalanced="0"/>
    <cacheHierarchy uniqueName="[ParticipantCount].[Month]" caption="Month" attribute="1" time="1" defaultMemberUniqueName="[ParticipantCount].[Month].[All]" allUniqueName="[ParticipantCount].[Month].[All]" dimensionUniqueName="[ParticipantCount]" displayFolder="" count="0" memberValueDatatype="7" unbalanced="0"/>
    <cacheHierarchy uniqueName="[ParticipantCount].[Participant]" caption="Participant" attribute="1" defaultMemberUniqueName="[ParticipantCount].[Participant].[All]" allUniqueName="[ParticipantCount].[Participant].[All]" dimensionUniqueName="[ParticipantCount]" displayFolder="" count="0" memberValueDatatype="20" unbalanced="0"/>
    <cacheHierarchy uniqueName="[ParticipantCount].[Month (Year)]" caption="Month (Year)" attribute="1" defaultMemberUniqueName="[ParticipantCount].[Month (Year)].[All]" allUniqueName="[ParticipantCount].[Month (Year)].[All]" dimensionUniqueName="[ParticipantCount]" displayFolder="" count="0" memberValueDatatype="130" unbalanced="0"/>
    <cacheHierarchy uniqueName="[ParticipantCount].[Month (Quarter)]" caption="Month (Quarter)" attribute="1" defaultMemberUniqueName="[ParticipantCount].[Month (Quarter)].[All]" allUniqueName="[ParticipantCount].[Month (Quarter)].[All]" dimensionUniqueName="[ParticipantCount]" displayFolder="" count="0" memberValueDatatype="130" unbalanced="0"/>
    <cacheHierarchy uniqueName="[ParticipantCount].[Month (Month)]" caption="Month (Month)" attribute="1" defaultMemberUniqueName="[ParticipantCount].[Month (Month)].[All]" allUniqueName="[ParticipantCount].[Month (Month)].[All]" dimensionUniqueName="[ParticipantCount]" displayFolder="" count="0" memberValueDatatype="130" unbalanced="0"/>
    <cacheHierarchy uniqueName="[ProgressChart].[Project]" caption="Project" attribute="1" defaultMemberUniqueName="[ProgressChart].[Project].[All]" allUniqueName="[ProgressChart].[Project].[All]" dimensionUniqueName="[ProgressChart]" displayFolder="" count="0" memberValueDatatype="130" unbalanced="0"/>
    <cacheHierarchy uniqueName="[ProgressChart].[Task]" caption="Task" attribute="1" defaultMemberUniqueName="[ProgressChart].[Task].[All]" allUniqueName="[ProgressChart].[Task].[All]" dimensionUniqueName="[ProgressChart]" displayFolder="" count="0" memberValueDatatype="130" unbalanced="0"/>
    <cacheHierarchy uniqueName="[ProgressChart].[Assigned To]" caption="Assigned To" attribute="1" defaultMemberUniqueName="[ProgressChart].[Assigned To].[All]" allUniqueName="[ProgressChart].[Assigned To].[All]" dimensionUniqueName="[ProgressChart]" displayFolder="" count="0" memberValueDatatype="130" unbalanced="0"/>
    <cacheHierarchy uniqueName="[ProgressChart].[Progress]" caption="Progress" attribute="1" defaultMemberUniqueName="[ProgressChart].[Progress].[All]" allUniqueName="[ProgressChart].[Progress].[All]" dimensionUniqueName="[ProgressChart]" displayFolder="" count="0" memberValueDatatype="130" unbalanced="0"/>
    <cacheHierarchy uniqueName="[Roster].[Staff Initial]" caption="Staff Initial" attribute="1" defaultMemberUniqueName="[Roster].[Staff Initial].[All]" allUniqueName="[Roster].[Staff Initial].[All]" dimensionUniqueName="[Roster]" displayFolder="" count="0" memberValueDatatype="130" unbalanced="0"/>
    <cacheHierarchy uniqueName="[Roster].[Exclusion]" caption="Exclusion" attribute="1" defaultMemberUniqueName="[Roster].[Exclusion].[All]" allUniqueName="[Roster].[Exclusion].[All]" dimensionUniqueName="[Roster]" displayFolder="" count="0" memberValueDatatype="20" unbalanced="0"/>
    <cacheHierarchy uniqueName="[Roster].[Average of Hours Completed (%)]" caption="Average of Hours Completed (%)" attribute="1" defaultMemberUniqueName="[Roster].[Average of Hours Completed (%)].[All]" allUniqueName="[Roster].[Average of Hours Completed (%)].[All]" dimensionUniqueName="[Roster]" displayFolder="" count="0" memberValueDatatype="5" unbalanced="0"/>
    <cacheHierarchy uniqueName="[Roster].[Average of Hours Required (%)]" caption="Average of Hours Required (%)" attribute="1" defaultMemberUniqueName="[Roster].[Average of Hours Required (%)].[All]" allUniqueName="[Roster].[Average of Hours Required (%)].[All]" dimensionUniqueName="[Roster]" displayFolder="" count="0" memberValueDatatype="5" unbalanced="0"/>
    <cacheHierarchy uniqueName="[StaffHours].[Staff Initials]" caption="Staff Initials" attribute="1" defaultMemberUniqueName="[StaffHours].[Staff Initials].[All]" allUniqueName="[StaffHours].[Staff Initials].[All]" dimensionUniqueName="[StaffHours]" displayFolder="" count="0" memberValueDatatype="130" unbalanced="0"/>
    <cacheHierarchy uniqueName="[StaffHours].[Project]" caption="Project" attribute="1" defaultMemberUniqueName="[StaffHours].[Project].[All]" allUniqueName="[StaffHours].[Project].[All]" dimensionUniqueName="[StaffHours]" displayFolder="" count="0" memberValueDatatype="130" unbalanced="0"/>
    <cacheHierarchy uniqueName="[StaffHours].[Hours Required]" caption="Hours Required" attribute="1" defaultMemberUniqueName="[StaffHours].[Hours Required].[All]" allUniqueName="[StaffHours].[Hours Required].[All]" dimensionUniqueName="[StaffHours]" displayFolder="" count="0" memberValueDatatype="20" unbalanced="0"/>
    <cacheHierarchy uniqueName="[StaffHours].[Hours Completed]" caption="Hours Completed" attribute="1" defaultMemberUniqueName="[StaffHours].[Hours Completed].[All]" allUniqueName="[StaffHours].[Hours Completed].[All]" dimensionUniqueName="[StaffHours]" displayFolder="" count="0" memberValueDatatype="20" unbalanced="0"/>
    <cacheHierarchy uniqueName="[StaffHours].[Hours Completed (%)]" caption="Hours Completed (%)" attribute="1" defaultMemberUniqueName="[StaffHours].[Hours Completed (%)].[All]" allUniqueName="[StaffHours].[Hours Completed (%)].[All]" dimensionUniqueName="[StaffHours]" displayFolder="" count="0" memberValueDatatype="5" unbalanced="0"/>
    <cacheHierarchy uniqueName="[StaffHours].[Hours Required (%)]" caption="Hours Required (%)" attribute="1" defaultMemberUniqueName="[StaffHours].[Hours Required (%)].[All]" allUniqueName="[StaffHours].[Hours Required (%)].[All]" dimensionUniqueName="[StaffHours]" displayFolder="" count="0" memberValueDatatype="5" unbalanced="0"/>
    <cacheHierarchy uniqueName="[Cost_Budget].[Month (Month Index)]" caption="Month (Month Index)" attribute="1" defaultMemberUniqueName="[Cost_Budget].[Month (Month Index)].[All]" allUniqueName="[Cost_Budget].[Month (Month Index)].[All]" dimensionUniqueName="[Cost_Budget]" displayFolder="" count="0" memberValueDatatype="20" unbalanced="0" hidden="1"/>
    <cacheHierarchy uniqueName="[ParticipantCount].[Month (Month Index)]" caption="Month (Month Index)" attribute="1" defaultMemberUniqueName="[ParticipantCount].[Month (Month Index)].[All]" allUniqueName="[ParticipantCount].[Month (Month Index)].[All]" dimensionUniqueName="[ParticipantCount]" displayFolder="" count="0" memberValueDatatype="20" unbalanced="0" hidden="1"/>
    <cacheHierarchy uniqueName="[Measures].[__XL_Count DataReport]" caption="__XL_Count DataReport" measure="1" displayFolder="" measureGroup="DataReport" count="0" hidden="1"/>
    <cacheHierarchy uniqueName="[Measures].[__XL_Count ProgressChart]" caption="__XL_Count ProgressChart" measure="1" displayFolder="" measureGroup="ProgressChart" count="0" hidden="1"/>
    <cacheHierarchy uniqueName="[Measures].[__XL_Count ParticipantCount]" caption="__XL_Count ParticipantCount" measure="1" displayFolder="" measureGroup="ParticipantCount" count="0" hidden="1"/>
    <cacheHierarchy uniqueName="[Measures].[__XL_Count ExclusionChart]" caption="__XL_Count ExclusionChart" measure="1" displayFolder="" measureGroup="ExclusionChart" count="0" hidden="1"/>
    <cacheHierarchy uniqueName="[Measures].[__XL_Count StaffHours]" caption="__XL_Count StaffHours" measure="1" displayFolder="" measureGroup="StaffHours" count="0" hidden="1"/>
    <cacheHierarchy uniqueName="[Measures].[__XL_Count Cost_Budget]" caption="__XL_Count Cost_Budget" measure="1" displayFolder="" measureGroup="Cost_Budget" count="0" hidden="1"/>
    <cacheHierarchy uniqueName="[Measures].[__XL_Count Agg_Cost]" caption="__XL_Count Agg_Cost" measure="1" displayFolder="" measureGroup="Agg_Cost" count="0" hidden="1"/>
    <cacheHierarchy uniqueName="[Measures].[__XL_Count Roster]" caption="__XL_Count Roster" measure="1" displayFolder="" measureGroup="Roster" count="0" hidden="1"/>
    <cacheHierarchy uniqueName="[Measures].[__XL_Count Participant_Real]" caption="__XL_Count Participant_Real" measure="1" displayFolder="" measureGroup="Participant_Real" count="0" hidden="1"/>
    <cacheHierarchy uniqueName="[Measures].[__No measures defined]" caption="__No measures defined" measure="1" displayFolder="" count="0" hidden="1"/>
    <cacheHierarchy uniqueName="[Measures].[Sum of Goal]" caption="Sum of Goal" measure="1" displayFolder="" measureGroup="DataReport" count="0" hidden="1">
      <extLst>
        <ext xmlns:x15="http://schemas.microsoft.com/office/spreadsheetml/2010/11/main" uri="{B97F6D7D-B522-45F9-BDA1-12C45D357490}">
          <x15:cacheHierarchy aggregatedColumn="12"/>
        </ext>
      </extLst>
    </cacheHierarchy>
    <cacheHierarchy uniqueName="[Measures].[Sum of Collected]" caption="Sum of Collected" measure="1" displayFolder="" measureGroup="DataReport" count="0" hidden="1">
      <extLst>
        <ext xmlns:x15="http://schemas.microsoft.com/office/spreadsheetml/2010/11/main" uri="{B97F6D7D-B522-45F9-BDA1-12C45D357490}">
          <x15:cacheHierarchy aggregatedColumn="13"/>
        </ext>
      </extLst>
    </cacheHierarchy>
    <cacheHierarchy uniqueName="[Measures].[Sum of Excluded]" caption="Sum of Excluded" measure="1" displayFolder="" measureGroup="DataReport" count="0" hidden="1">
      <extLst>
        <ext xmlns:x15="http://schemas.microsoft.com/office/spreadsheetml/2010/11/main" uri="{B97F6D7D-B522-45F9-BDA1-12C45D357490}">
          <x15:cacheHierarchy aggregatedColumn="14"/>
        </ext>
      </extLst>
    </cacheHierarchy>
    <cacheHierarchy uniqueName="[Measures].[Sum of Remaining]" caption="Sum of Remaining" measure="1" displayFolder="" measureGroup="DataReport" count="0" hidden="1">
      <extLst>
        <ext xmlns:x15="http://schemas.microsoft.com/office/spreadsheetml/2010/11/main" uri="{B97F6D7D-B522-45F9-BDA1-12C45D357490}">
          <x15:cacheHierarchy aggregatedColumn="15"/>
        </ext>
      </extLst>
    </cacheHierarchy>
    <cacheHierarchy uniqueName="[Measures].[Sum of Days completed]" caption="Sum of Days completed" measure="1" displayFolder="" measureGroup="DataReport" count="0" hidden="1">
      <extLst>
        <ext xmlns:x15="http://schemas.microsoft.com/office/spreadsheetml/2010/11/main" uri="{B97F6D7D-B522-45F9-BDA1-12C45D357490}">
          <x15:cacheHierarchy aggregatedColumn="20"/>
        </ext>
      </extLst>
    </cacheHierarchy>
    <cacheHierarchy uniqueName="[Measures].[Sum of Duration (Days)]" caption="Sum of Duration (Days)" measure="1" displayFolder="" measureGroup="DataReport" count="0" hidden="1">
      <extLst>
        <ext xmlns:x15="http://schemas.microsoft.com/office/spreadsheetml/2010/11/main" uri="{B97F6D7D-B522-45F9-BDA1-12C45D357490}">
          <x15:cacheHierarchy aggregatedColumn="21"/>
        </ext>
      </extLst>
    </cacheHierarchy>
    <cacheHierarchy uniqueName="[Measures].[Sum of Days Remaining]" caption="Sum of Days Remaining" measure="1" displayFolder="" measureGroup="DataReport" count="0" hidden="1">
      <extLst>
        <ext xmlns:x15="http://schemas.microsoft.com/office/spreadsheetml/2010/11/main" uri="{B97F6D7D-B522-45F9-BDA1-12C45D357490}">
          <x15:cacheHierarchy aggregatedColumn="22"/>
        </ext>
      </extLst>
    </cacheHierarchy>
    <cacheHierarchy uniqueName="[Measures].[Count of Task]" caption="Count of Task" measure="1" displayFolder="" measureGroup="ProgressChart" count="0" hidden="1">
      <extLst>
        <ext xmlns:x15="http://schemas.microsoft.com/office/spreadsheetml/2010/11/main" uri="{B97F6D7D-B522-45F9-BDA1-12C45D357490}">
          <x15:cacheHierarchy aggregatedColumn="39"/>
        </ext>
      </extLst>
    </cacheHierarchy>
    <cacheHierarchy uniqueName="[Measures].[Count of Progress]" caption="Count of Progress" measure="1" displayFolder="" measureGroup="ProgressChart" count="0" hidden="1">
      <extLst>
        <ext xmlns:x15="http://schemas.microsoft.com/office/spreadsheetml/2010/11/main" uri="{B97F6D7D-B522-45F9-BDA1-12C45D357490}">
          <x15:cacheHierarchy aggregatedColumn="41"/>
        </ext>
      </extLst>
    </cacheHierarchy>
    <cacheHierarchy uniqueName="[Measures].[Sum of Participant]" caption="Sum of Participant" measure="1" displayFolder="" measureGroup="ParticipantCount" count="0" hidden="1">
      <extLst>
        <ext xmlns:x15="http://schemas.microsoft.com/office/spreadsheetml/2010/11/main" uri="{B97F6D7D-B522-45F9-BDA1-12C45D357490}">
          <x15:cacheHierarchy aggregatedColumn="34"/>
        </ext>
      </extLst>
    </cacheHierarchy>
    <cacheHierarchy uniqueName="[Measures].[Sum of Exclusion]" caption="Sum of Exclusion" measure="1" displayFolder="" measureGroup="ExclusionChart" count="0" hidden="1">
      <extLst>
        <ext xmlns:x15="http://schemas.microsoft.com/office/spreadsheetml/2010/11/main" uri="{B97F6D7D-B522-45F9-BDA1-12C45D357490}">
          <x15:cacheHierarchy aggregatedColumn="29"/>
        </ext>
      </extLst>
    </cacheHierarchy>
    <cacheHierarchy uniqueName="[Measures].[Sum of Cost]" caption="Sum of Cost" measure="1" displayFolder="" measureGroup="ExclusionChart" count="0" hidden="1">
      <extLst>
        <ext xmlns:x15="http://schemas.microsoft.com/office/spreadsheetml/2010/11/main" uri="{B97F6D7D-B522-45F9-BDA1-12C45D357490}">
          <x15:cacheHierarchy aggregatedColumn="27"/>
        </ext>
      </extLst>
    </cacheHierarchy>
    <cacheHierarchy uniqueName="[Measures].[Sum of Hours Completed (%)]" caption="Sum of Hours Completed (%)" measure="1" displayFolder="" measureGroup="StaffHours" count="0" hidden="1">
      <extLst>
        <ext xmlns:x15="http://schemas.microsoft.com/office/spreadsheetml/2010/11/main" uri="{B97F6D7D-B522-45F9-BDA1-12C45D357490}">
          <x15:cacheHierarchy aggregatedColumn="50"/>
        </ext>
      </extLst>
    </cacheHierarchy>
    <cacheHierarchy uniqueName="[Measures].[Sum of Hours Required (%)]" caption="Sum of Hours Required (%)" measure="1" displayFolder="" measureGroup="StaffHours" count="0" hidden="1">
      <extLst>
        <ext xmlns:x15="http://schemas.microsoft.com/office/spreadsheetml/2010/11/main" uri="{B97F6D7D-B522-45F9-BDA1-12C45D357490}">
          <x15:cacheHierarchy aggregatedColumn="51"/>
        </ext>
      </extLst>
    </cacheHierarchy>
    <cacheHierarchy uniqueName="[Measures].[Average of Hours Completed (%)]" caption="Average of Hours Completed (%)" measure="1" displayFolder="" measureGroup="StaffHours" count="0" hidden="1">
      <extLst>
        <ext xmlns:x15="http://schemas.microsoft.com/office/spreadsheetml/2010/11/main" uri="{B97F6D7D-B522-45F9-BDA1-12C45D357490}">
          <x15:cacheHierarchy aggregatedColumn="50"/>
        </ext>
      </extLst>
    </cacheHierarchy>
    <cacheHierarchy uniqueName="[Measures].[Average of Hours Required (%)]" caption="Average of Hours Required (%)" measure="1" displayFolder="" measureGroup="StaffHours" count="0" hidden="1">
      <extLst>
        <ext xmlns:x15="http://schemas.microsoft.com/office/spreadsheetml/2010/11/main" uri="{B97F6D7D-B522-45F9-BDA1-12C45D357490}">
          <x15:cacheHierarchy aggregatedColumn="51"/>
        </ext>
      </extLst>
    </cacheHierarchy>
    <cacheHierarchy uniqueName="[Measures].[Sum of Budget]" caption="Sum of Budget" measure="1" displayFolder="" measureGroup="ExclusionChart" count="0" hidden="1">
      <extLst>
        <ext xmlns:x15="http://schemas.microsoft.com/office/spreadsheetml/2010/11/main" uri="{B97F6D7D-B522-45F9-BDA1-12C45D357490}">
          <x15:cacheHierarchy aggregatedColumn="28"/>
        </ext>
      </extLst>
    </cacheHierarchy>
    <cacheHierarchy uniqueName="[Measures].[Sum of Aggregate Cost]" caption="Sum of Aggregate Cost" measure="1" displayFolder="" measureGroup="Cost_Budget" count="0" hidden="1">
      <extLst>
        <ext xmlns:x15="http://schemas.microsoft.com/office/spreadsheetml/2010/11/main" uri="{B97F6D7D-B522-45F9-BDA1-12C45D357490}">
          <x15:cacheHierarchy aggregatedColumn="7"/>
        </ext>
      </extLst>
    </cacheHierarchy>
    <cacheHierarchy uniqueName="[Measures].[Sum of Cost 2]" caption="Sum of Cost 2" measure="1" displayFolder="" measureGroup="Cost_Budget" count="0" hidden="1">
      <extLst>
        <ext xmlns:x15="http://schemas.microsoft.com/office/spreadsheetml/2010/11/main" uri="{B97F6D7D-B522-45F9-BDA1-12C45D357490}">
          <x15:cacheHierarchy aggregatedColumn="6"/>
        </ext>
      </extLst>
    </cacheHierarchy>
    <cacheHierarchy uniqueName="[Measures].[Sum of Average of Hours Completed (%)]" caption="Sum of Average of Hours Completed (%)" measure="1" displayFolder="" measureGroup="Roster" count="0" hidden="1">
      <extLst>
        <ext xmlns:x15="http://schemas.microsoft.com/office/spreadsheetml/2010/11/main" uri="{B97F6D7D-B522-45F9-BDA1-12C45D357490}">
          <x15:cacheHierarchy aggregatedColumn="44"/>
        </ext>
      </extLst>
    </cacheHierarchy>
    <cacheHierarchy uniqueName="[Measures].[Sum of Average of Hours Required (%)]" caption="Sum of Average of Hours Required (%)" measure="1" displayFolder="" measureGroup="Roster" count="0" hidden="1">
      <extLst>
        <ext xmlns:x15="http://schemas.microsoft.com/office/spreadsheetml/2010/11/main" uri="{B97F6D7D-B522-45F9-BDA1-12C45D357490}">
          <x15:cacheHierarchy aggregatedColumn="45"/>
        </ext>
      </extLst>
    </cacheHierarchy>
    <cacheHierarchy uniqueName="[Measures].[Sum of Exclusion 2]" caption="Sum of Exclusion 2" measure="1" displayFolder="" measureGroup="Roster" count="0" hidden="1">
      <extLst>
        <ext xmlns:x15="http://schemas.microsoft.com/office/spreadsheetml/2010/11/main" uri="{B97F6D7D-B522-45F9-BDA1-12C45D357490}">
          <x15:cacheHierarchy aggregatedColumn="43"/>
        </ext>
      </extLst>
    </cacheHierarchy>
    <cacheHierarchy uniqueName="[Measures].[Sum of Budget Given]" caption="Sum of Budget Given" measure="1" displayFolder="" measureGroup="DataReport" count="0" hidden="1">
      <extLst>
        <ext xmlns:x15="http://schemas.microsoft.com/office/spreadsheetml/2010/11/main" uri="{B97F6D7D-B522-45F9-BDA1-12C45D357490}">
          <x15:cacheHierarchy aggregatedColumn="23"/>
        </ext>
      </extLst>
    </cacheHierarchy>
    <cacheHierarchy uniqueName="[Measures].[Sum of Budget Spent]" caption="Sum of Budget Spent" measure="1" displayFolder="" measureGroup="DataReport" count="0" hidden="1">
      <extLst>
        <ext xmlns:x15="http://schemas.microsoft.com/office/spreadsheetml/2010/11/main" uri="{B97F6D7D-B522-45F9-BDA1-12C45D357490}">
          <x15:cacheHierarchy aggregatedColumn="24"/>
        </ext>
      </extLst>
    </cacheHierarchy>
  </cacheHierarchies>
  <kpis count="0"/>
  <dimensions count="10">
    <dimension name="Agg_Cost" uniqueName="[Agg_Cost]" caption="Agg_Cost"/>
    <dimension name="Cost_Budget" uniqueName="[Cost_Budget]" caption="Cost_Budget"/>
    <dimension name="DataReport" uniqueName="[DataReport]" caption="DataReport"/>
    <dimension name="ExclusionChart" uniqueName="[ExclusionChart]" caption="ExclusionChart"/>
    <dimension measure="1" name="Measures" uniqueName="[Measures]" caption="Measures"/>
    <dimension name="Participant_Real" uniqueName="[Participant_Real]" caption="Participant_Real"/>
    <dimension name="ParticipantCount" uniqueName="[ParticipantCount]" caption="ParticipantCount"/>
    <dimension name="ProgressChart" uniqueName="[ProgressChart]" caption="ProgressChart"/>
    <dimension name="Roster" uniqueName="[Roster]" caption="Roster"/>
    <dimension name="StaffHours" uniqueName="[StaffHours]" caption="StaffHours"/>
  </dimensions>
  <measureGroups count="9">
    <measureGroup name="Agg_Cost" caption="Agg_Cost"/>
    <measureGroup name="Cost_Budget" caption="Cost_Budget"/>
    <measureGroup name="DataReport" caption="DataReport"/>
    <measureGroup name="ExclusionChart" caption="ExclusionChart"/>
    <measureGroup name="Participant_Real" caption="Participant_Real"/>
    <measureGroup name="ParticipantCount" caption="ParticipantCount"/>
    <measureGroup name="ProgressChart" caption="ProgressChart"/>
    <measureGroup name="Roster" caption="Roster"/>
    <measureGroup name="StaffHours" caption="StaffHours"/>
  </measureGroups>
  <maps count="18">
    <map measureGroup="0" dimension="0"/>
    <map measureGroup="1" dimension="0"/>
    <map measureGroup="1" dimension="1"/>
    <map measureGroup="1" dimension="2"/>
    <map measureGroup="2" dimension="2"/>
    <map measureGroup="3" dimension="2"/>
    <map measureGroup="3" dimension="3"/>
    <map measureGroup="3" dimension="8"/>
    <map measureGroup="4" dimension="5"/>
    <map measureGroup="5" dimension="2"/>
    <map measureGroup="5" dimension="5"/>
    <map measureGroup="5" dimension="6"/>
    <map measureGroup="6" dimension="2"/>
    <map measureGroup="6" dimension="7"/>
    <map measureGroup="7" dimension="8"/>
    <map measureGroup="8" dimension="2"/>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stin" refreshedDate="45629.682328703704" backgroundQuery="1" createdVersion="8" refreshedVersion="8" minRefreshableVersion="3" recordCount="0" supportSubquery="1" supportAdvancedDrill="1" xr:uid="{2968D3F9-F644-4756-83E8-2AF85FBF6272}">
  <cacheSource type="external" connectionId="1"/>
  <cacheFields count="4">
    <cacheField name="[Measures].[Sum of Collected]" caption="Sum of Collected" numFmtId="0" hierarchy="65" level="32767"/>
    <cacheField name="[Measures].[Sum of Excluded]" caption="Sum of Excluded" numFmtId="0" hierarchy="66" level="32767"/>
    <cacheField name="[Measures].[Sum of Remaining]" caption="Sum of Remaining" numFmtId="0" hierarchy="67" level="32767"/>
    <cacheField name="[DataReport].[Project].[Project]" caption="Project" numFmtId="0" hierarchy="11" level="1">
      <sharedItems containsSemiMixedTypes="0" containsNonDate="0" containsString="0"/>
    </cacheField>
  </cacheFields>
  <cacheHierarchies count="88">
    <cacheHierarchy uniqueName="[Agg_Cost].[Month]" caption="Month" attribute="1" time="1" defaultMemberUniqueName="[Agg_Cost].[Month].[All]" allUniqueName="[Agg_Cost].[Month].[All]" dimensionUniqueName="[Agg_Cost]" displayFolder="" count="0" memberValueDatatype="7" unbalanced="0"/>
    <cacheHierarchy uniqueName="[Agg_Cost].[Cost]" caption="Cost" attribute="1" defaultMemberUniqueName="[Agg_Cost].[Cost].[All]" allUniqueName="[Agg_Cost].[Cost].[All]" dimensionUniqueName="[Agg_Cost]" displayFolder="" count="0" memberValueDatatype="20" unbalanced="0"/>
    <cacheHierarchy uniqueName="[Agg_Cost].[Aggregate Cost]" caption="Aggregate Cost" attribute="1" defaultMemberUniqueName="[Agg_Cost].[Aggregate Cost].[All]" allUniqueName="[Agg_Cost].[Aggregate Cost].[All]" dimensionUniqueName="[Agg_Cost]" displayFolder="" count="0" memberValueDatatype="20" unbalanced="0"/>
    <cacheHierarchy uniqueName="[Cost_Budget].[Staff Initials]" caption="Staff Initials" attribute="1" defaultMemberUniqueName="[Cost_Budget].[Staff Initials].[All]" allUniqueName="[Cost_Budget].[Staff Initials].[All]" dimensionUniqueName="[Cost_Budget]" displayFolder="" count="0" memberValueDatatype="130" unbalanced="0"/>
    <cacheHierarchy uniqueName="[Cost_Budget].[Project]" caption="Project" attribute="1" defaultMemberUniqueName="[Cost_Budget].[Project].[All]" allUniqueName="[Cost_Budget].[Project].[All]" dimensionUniqueName="[Cost_Budget]" displayFolder="" count="0" memberValueDatatype="130" unbalanced="0"/>
    <cacheHierarchy uniqueName="[Cost_Budget].[Month]" caption="Month" attribute="1" time="1" defaultMemberUniqueName="[Cost_Budget].[Month].[All]" allUniqueName="[Cost_Budget].[Month].[All]" dimensionUniqueName="[Cost_Budget]" displayFolder="" count="0" memberValueDatatype="7" unbalanced="0"/>
    <cacheHierarchy uniqueName="[Cost_Budget].[Cost]" caption="Cost" attribute="1" defaultMemberUniqueName="[Cost_Budget].[Cost].[All]" allUniqueName="[Cost_Budget].[Cost].[All]" dimensionUniqueName="[Cost_Budget]" displayFolder="" count="0" memberValueDatatype="20" unbalanced="0"/>
    <cacheHierarchy uniqueName="[Cost_Budget].[Aggregate Cost]" caption="Aggregate Cost" attribute="1" defaultMemberUniqueName="[Cost_Budget].[Aggregate Cost].[All]" allUniqueName="[Cost_Budget].[Aggregate Cost].[All]" dimensionUniqueName="[Cost_Budget]" displayFolder="" count="0" memberValueDatatype="20" unbalanced="0"/>
    <cacheHierarchy uniqueName="[Cost_Budget].[Month (Year)]" caption="Month (Year)" attribute="1" defaultMemberUniqueName="[Cost_Budget].[Month (Year)].[All]" allUniqueName="[Cost_Budget].[Month (Year)].[All]" dimensionUniqueName="[Cost_Budget]" displayFolder="" count="0" memberValueDatatype="130" unbalanced="0"/>
    <cacheHierarchy uniqueName="[Cost_Budget].[Month (Quarter)]" caption="Month (Quarter)" attribute="1" defaultMemberUniqueName="[Cost_Budget].[Month (Quarter)].[All]" allUniqueName="[Cost_Budget].[Month (Quarter)].[All]" dimensionUniqueName="[Cost_Budget]" displayFolder="" count="0" memberValueDatatype="130" unbalanced="0"/>
    <cacheHierarchy uniqueName="[Cost_Budget].[Month (Month)]" caption="Month (Month)" attribute="1" defaultMemberUniqueName="[Cost_Budget].[Month (Month)].[All]" allUniqueName="[Cost_Budget].[Month (Month)].[All]" dimensionUniqueName="[Cost_Budget]" displayFolder="" count="0" memberValueDatatype="130" unbalanced="0"/>
    <cacheHierarchy uniqueName="[DataReport].[Project]" caption="Project" attribute="1" defaultMemberUniqueName="[DataReport].[Project].[All]" allUniqueName="[DataReport].[Project].[All]" dimensionUniqueName="[DataReport]" displayFolder="" count="2" memberValueDatatype="130" unbalanced="0">
      <fieldsUsage count="2">
        <fieldUsage x="-1"/>
        <fieldUsage x="3"/>
      </fieldsUsage>
    </cacheHierarchy>
    <cacheHierarchy uniqueName="[DataReport].[Goal]" caption="Goal" attribute="1" defaultMemberUniqueName="[DataReport].[Goal].[All]" allUniqueName="[DataReport].[Goal].[All]" dimensionUniqueName="[DataReport]" displayFolder="" count="0" memberValueDatatype="20" unbalanced="0"/>
    <cacheHierarchy uniqueName="[DataReport].[Collected]" caption="Collected" attribute="1" defaultMemberUniqueName="[DataReport].[Collected].[All]" allUniqueName="[DataReport].[Collected].[All]" dimensionUniqueName="[DataReport]" displayFolder="" count="0" memberValueDatatype="20" unbalanced="0"/>
    <cacheHierarchy uniqueName="[DataReport].[Excluded]" caption="Excluded" attribute="1" defaultMemberUniqueName="[DataReport].[Excluded].[All]" allUniqueName="[DataReport].[Excluded].[All]" dimensionUniqueName="[DataReport]" displayFolder="" count="0" memberValueDatatype="20" unbalanced="0"/>
    <cacheHierarchy uniqueName="[DataReport].[Remaining]" caption="Remaining" attribute="1" defaultMemberUniqueName="[DataReport].[Remaining].[All]" allUniqueName="[DataReport].[Remaining].[All]" dimensionUniqueName="[DataReport]" displayFolder="" count="0" memberValueDatatype="20" unbalanced="0"/>
    <cacheHierarchy uniqueName="[DataReport].[Progress]" caption="Progress" attribute="1" defaultMemberUniqueName="[DataReport].[Progress].[All]" allUniqueName="[DataReport].[Progress].[All]" dimensionUniqueName="[DataReport]" displayFolder="" count="0" memberValueDatatype="5" unbalanced="0"/>
    <cacheHierarchy uniqueName="[DataReport].[Start Date]" caption="Start Date" attribute="1" time="1" defaultMemberUniqueName="[DataReport].[Start Date].[All]" allUniqueName="[DataReport].[Start Date].[All]" dimensionUniqueName="[DataReport]" displayFolder="" count="0" memberValueDatatype="7" unbalanced="0"/>
    <cacheHierarchy uniqueName="[DataReport].[Finish Date]" caption="Finish Date" attribute="1" time="1" defaultMemberUniqueName="[DataReport].[Finish Date].[All]" allUniqueName="[DataReport].[Finish Date].[All]" dimensionUniqueName="[DataReport]" displayFolder="" count="0" memberValueDatatype="7" unbalanced="0"/>
    <cacheHierarchy uniqueName="[DataReport].[Due Date]" caption="Due Date" attribute="1" time="1" defaultMemberUniqueName="[DataReport].[Due Date].[All]" allUniqueName="[DataReport].[Due Date].[All]" dimensionUniqueName="[DataReport]" displayFolder="" count="0" memberValueDatatype="7" unbalanced="0"/>
    <cacheHierarchy uniqueName="[DataReport].[Days completed]" caption="Days completed" attribute="1" defaultMemberUniqueName="[DataReport].[Days completed].[All]" allUniqueName="[DataReport].[Days completed].[All]" dimensionUniqueName="[DataReport]" displayFolder="" count="0" memberValueDatatype="20" unbalanced="0"/>
    <cacheHierarchy uniqueName="[DataReport].[Duration (Days)]" caption="Duration (Days)" attribute="1" defaultMemberUniqueName="[DataReport].[Duration (Days)].[All]" allUniqueName="[DataReport].[Duration (Days)].[All]" dimensionUniqueName="[DataReport]" displayFolder="" count="0" memberValueDatatype="20" unbalanced="0"/>
    <cacheHierarchy uniqueName="[DataReport].[Days Remaining]" caption="Days Remaining" attribute="1" defaultMemberUniqueName="[DataReport].[Days Remaining].[All]" allUniqueName="[DataReport].[Days Remaining].[All]" dimensionUniqueName="[DataReport]" displayFolder="" count="0" memberValueDatatype="20" unbalanced="0"/>
    <cacheHierarchy uniqueName="[DataReport].[Budget Given]" caption="Budget Given" attribute="1" defaultMemberUniqueName="[DataReport].[Budget Given].[All]" allUniqueName="[DataReport].[Budget Given].[All]" dimensionUniqueName="[DataReport]" displayFolder="" count="0" memberValueDatatype="20" unbalanced="0"/>
    <cacheHierarchy uniqueName="[DataReport].[Budget Spent]" caption="Budget Spent" attribute="1" defaultMemberUniqueName="[DataReport].[Budget Spent].[All]" allUniqueName="[DataReport].[Budget Spent].[All]" dimensionUniqueName="[DataReport]" displayFolder="" count="0" memberValueDatatype="20" unbalanced="0"/>
    <cacheHierarchy uniqueName="[ExclusionChart].[Staff Initials]" caption="Staff Initials" attribute="1" defaultMemberUniqueName="[ExclusionChart].[Staff Initials].[All]" allUniqueName="[ExclusionChart].[Staff Initials].[All]" dimensionUniqueName="[ExclusionChart]" displayFolder="" count="0" memberValueDatatype="130" unbalanced="0"/>
    <cacheHierarchy uniqueName="[ExclusionChart].[Project]" caption="Project" attribute="1" defaultMemberUniqueName="[ExclusionChart].[Project].[All]" allUniqueName="[ExclusionChart].[Project].[All]" dimensionUniqueName="[ExclusionChart]" displayFolder="" count="0" memberValueDatatype="130" unbalanced="0"/>
    <cacheHierarchy uniqueName="[ExclusionChart].[Cost]" caption="Cost" attribute="1" defaultMemberUniqueName="[ExclusionChart].[Cost].[All]" allUniqueName="[ExclusionChart].[Cost].[All]" dimensionUniqueName="[ExclusionChart]" displayFolder="" count="0" memberValueDatatype="20" unbalanced="0"/>
    <cacheHierarchy uniqueName="[ExclusionChart].[Budget]" caption="Budget" attribute="1" defaultMemberUniqueName="[ExclusionChart].[Budget].[All]" allUniqueName="[ExclusionChart].[Budget].[All]" dimensionUniqueName="[ExclusionChart]" displayFolder="" count="0" memberValueDatatype="20" unbalanced="0"/>
    <cacheHierarchy uniqueName="[ExclusionChart].[Exclusion]" caption="Exclusion" attribute="1" defaultMemberUniqueName="[ExclusionChart].[Exclusion].[All]" allUniqueName="[ExclusionChart].[Exclusion].[All]" dimensionUniqueName="[ExclusionChart]" displayFolder="" count="0" memberValueDatatype="20" unbalanced="0"/>
    <cacheHierarchy uniqueName="[Participant_Real].[Month]" caption="Month" attribute="1" time="1" defaultMemberUniqueName="[Participant_Real].[Month].[All]" allUniqueName="[Participant_Real].[Month].[All]" dimensionUniqueName="[Participant_Real]" displayFolder="" count="0" memberValueDatatype="7" unbalanced="0"/>
    <cacheHierarchy uniqueName="[Participant_Real].[Sample Size]" caption="Sample Size" attribute="1" defaultMemberUniqueName="[Participant_Real].[Sample Size].[All]" allUniqueName="[Participant_Real].[Sample Size].[All]" dimensionUniqueName="[Participant_Real]" displayFolder="" count="0" memberValueDatatype="20" unbalanced="0"/>
    <cacheHierarchy uniqueName="[ParticipantCount].[Project]" caption="Project" attribute="1" defaultMemberUniqueName="[ParticipantCount].[Project].[All]" allUniqueName="[ParticipantCount].[Project].[All]" dimensionUniqueName="[ParticipantCount]" displayFolder="" count="0" memberValueDatatype="130" unbalanced="0"/>
    <cacheHierarchy uniqueName="[ParticipantCount].[Month]" caption="Month" attribute="1" time="1" defaultMemberUniqueName="[ParticipantCount].[Month].[All]" allUniqueName="[ParticipantCount].[Month].[All]" dimensionUniqueName="[ParticipantCount]" displayFolder="" count="0" memberValueDatatype="7" unbalanced="0"/>
    <cacheHierarchy uniqueName="[ParticipantCount].[Participant]" caption="Participant" attribute="1" defaultMemberUniqueName="[ParticipantCount].[Participant].[All]" allUniqueName="[ParticipantCount].[Participant].[All]" dimensionUniqueName="[ParticipantCount]" displayFolder="" count="0" memberValueDatatype="20" unbalanced="0"/>
    <cacheHierarchy uniqueName="[ParticipantCount].[Month (Year)]" caption="Month (Year)" attribute="1" defaultMemberUniqueName="[ParticipantCount].[Month (Year)].[All]" allUniqueName="[ParticipantCount].[Month (Year)].[All]" dimensionUniqueName="[ParticipantCount]" displayFolder="" count="0" memberValueDatatype="130" unbalanced="0"/>
    <cacheHierarchy uniqueName="[ParticipantCount].[Month (Quarter)]" caption="Month (Quarter)" attribute="1" defaultMemberUniqueName="[ParticipantCount].[Month (Quarter)].[All]" allUniqueName="[ParticipantCount].[Month (Quarter)].[All]" dimensionUniqueName="[ParticipantCount]" displayFolder="" count="0" memberValueDatatype="130" unbalanced="0"/>
    <cacheHierarchy uniqueName="[ParticipantCount].[Month (Month)]" caption="Month (Month)" attribute="1" defaultMemberUniqueName="[ParticipantCount].[Month (Month)].[All]" allUniqueName="[ParticipantCount].[Month (Month)].[All]" dimensionUniqueName="[ParticipantCount]" displayFolder="" count="0" memberValueDatatype="130" unbalanced="0"/>
    <cacheHierarchy uniqueName="[ProgressChart].[Project]" caption="Project" attribute="1" defaultMemberUniqueName="[ProgressChart].[Project].[All]" allUniqueName="[ProgressChart].[Project].[All]" dimensionUniqueName="[ProgressChart]" displayFolder="" count="0" memberValueDatatype="130" unbalanced="0"/>
    <cacheHierarchy uniqueName="[ProgressChart].[Task]" caption="Task" attribute="1" defaultMemberUniqueName="[ProgressChart].[Task].[All]" allUniqueName="[ProgressChart].[Task].[All]" dimensionUniqueName="[ProgressChart]" displayFolder="" count="0" memberValueDatatype="130" unbalanced="0"/>
    <cacheHierarchy uniqueName="[ProgressChart].[Assigned To]" caption="Assigned To" attribute="1" defaultMemberUniqueName="[ProgressChart].[Assigned To].[All]" allUniqueName="[ProgressChart].[Assigned To].[All]" dimensionUniqueName="[ProgressChart]" displayFolder="" count="0" memberValueDatatype="130" unbalanced="0"/>
    <cacheHierarchy uniqueName="[ProgressChart].[Progress]" caption="Progress" attribute="1" defaultMemberUniqueName="[ProgressChart].[Progress].[All]" allUniqueName="[ProgressChart].[Progress].[All]" dimensionUniqueName="[ProgressChart]" displayFolder="" count="0" memberValueDatatype="130" unbalanced="0"/>
    <cacheHierarchy uniqueName="[Roster].[Staff Initial]" caption="Staff Initial" attribute="1" defaultMemberUniqueName="[Roster].[Staff Initial].[All]" allUniqueName="[Roster].[Staff Initial].[All]" dimensionUniqueName="[Roster]" displayFolder="" count="0" memberValueDatatype="130" unbalanced="0"/>
    <cacheHierarchy uniqueName="[Roster].[Exclusion]" caption="Exclusion" attribute="1" defaultMemberUniqueName="[Roster].[Exclusion].[All]" allUniqueName="[Roster].[Exclusion].[All]" dimensionUniqueName="[Roster]" displayFolder="" count="0" memberValueDatatype="20" unbalanced="0"/>
    <cacheHierarchy uniqueName="[Roster].[Average of Hours Completed (%)]" caption="Average of Hours Completed (%)" attribute="1" defaultMemberUniqueName="[Roster].[Average of Hours Completed (%)].[All]" allUniqueName="[Roster].[Average of Hours Completed (%)].[All]" dimensionUniqueName="[Roster]" displayFolder="" count="0" memberValueDatatype="5" unbalanced="0"/>
    <cacheHierarchy uniqueName="[Roster].[Average of Hours Required (%)]" caption="Average of Hours Required (%)" attribute="1" defaultMemberUniqueName="[Roster].[Average of Hours Required (%)].[All]" allUniqueName="[Roster].[Average of Hours Required (%)].[All]" dimensionUniqueName="[Roster]" displayFolder="" count="0" memberValueDatatype="5" unbalanced="0"/>
    <cacheHierarchy uniqueName="[StaffHours].[Staff Initials]" caption="Staff Initials" attribute="1" defaultMemberUniqueName="[StaffHours].[Staff Initials].[All]" allUniqueName="[StaffHours].[Staff Initials].[All]" dimensionUniqueName="[StaffHours]" displayFolder="" count="0" memberValueDatatype="130" unbalanced="0"/>
    <cacheHierarchy uniqueName="[StaffHours].[Project]" caption="Project" attribute="1" defaultMemberUniqueName="[StaffHours].[Project].[All]" allUniqueName="[StaffHours].[Project].[All]" dimensionUniqueName="[StaffHours]" displayFolder="" count="0" memberValueDatatype="130" unbalanced="0"/>
    <cacheHierarchy uniqueName="[StaffHours].[Hours Required]" caption="Hours Required" attribute="1" defaultMemberUniqueName="[StaffHours].[Hours Required].[All]" allUniqueName="[StaffHours].[Hours Required].[All]" dimensionUniqueName="[StaffHours]" displayFolder="" count="0" memberValueDatatype="20" unbalanced="0"/>
    <cacheHierarchy uniqueName="[StaffHours].[Hours Completed]" caption="Hours Completed" attribute="1" defaultMemberUniqueName="[StaffHours].[Hours Completed].[All]" allUniqueName="[StaffHours].[Hours Completed].[All]" dimensionUniqueName="[StaffHours]" displayFolder="" count="0" memberValueDatatype="20" unbalanced="0"/>
    <cacheHierarchy uniqueName="[StaffHours].[Hours Completed (%)]" caption="Hours Completed (%)" attribute="1" defaultMemberUniqueName="[StaffHours].[Hours Completed (%)].[All]" allUniqueName="[StaffHours].[Hours Completed (%)].[All]" dimensionUniqueName="[StaffHours]" displayFolder="" count="0" memberValueDatatype="5" unbalanced="0"/>
    <cacheHierarchy uniqueName="[StaffHours].[Hours Required (%)]" caption="Hours Required (%)" attribute="1" defaultMemberUniqueName="[StaffHours].[Hours Required (%)].[All]" allUniqueName="[StaffHours].[Hours Required (%)].[All]" dimensionUniqueName="[StaffHours]" displayFolder="" count="0" memberValueDatatype="5" unbalanced="0"/>
    <cacheHierarchy uniqueName="[Cost_Budget].[Month (Month Index)]" caption="Month (Month Index)" attribute="1" defaultMemberUniqueName="[Cost_Budget].[Month (Month Index)].[All]" allUniqueName="[Cost_Budget].[Month (Month Index)].[All]" dimensionUniqueName="[Cost_Budget]" displayFolder="" count="0" memberValueDatatype="20" unbalanced="0" hidden="1"/>
    <cacheHierarchy uniqueName="[ParticipantCount].[Month (Month Index)]" caption="Month (Month Index)" attribute="1" defaultMemberUniqueName="[ParticipantCount].[Month (Month Index)].[All]" allUniqueName="[ParticipantCount].[Month (Month Index)].[All]" dimensionUniqueName="[ParticipantCount]" displayFolder="" count="0" memberValueDatatype="20" unbalanced="0" hidden="1"/>
    <cacheHierarchy uniqueName="[Measures].[__XL_Count DataReport]" caption="__XL_Count DataReport" measure="1" displayFolder="" measureGroup="DataReport" count="0" hidden="1"/>
    <cacheHierarchy uniqueName="[Measures].[__XL_Count ProgressChart]" caption="__XL_Count ProgressChart" measure="1" displayFolder="" measureGroup="ProgressChart" count="0" hidden="1"/>
    <cacheHierarchy uniqueName="[Measures].[__XL_Count ParticipantCount]" caption="__XL_Count ParticipantCount" measure="1" displayFolder="" measureGroup="ParticipantCount" count="0" hidden="1"/>
    <cacheHierarchy uniqueName="[Measures].[__XL_Count ExclusionChart]" caption="__XL_Count ExclusionChart" measure="1" displayFolder="" measureGroup="ExclusionChart" count="0" hidden="1"/>
    <cacheHierarchy uniqueName="[Measures].[__XL_Count StaffHours]" caption="__XL_Count StaffHours" measure="1" displayFolder="" measureGroup="StaffHours" count="0" hidden="1"/>
    <cacheHierarchy uniqueName="[Measures].[__XL_Count Cost_Budget]" caption="__XL_Count Cost_Budget" measure="1" displayFolder="" measureGroup="Cost_Budget" count="0" hidden="1"/>
    <cacheHierarchy uniqueName="[Measures].[__XL_Count Agg_Cost]" caption="__XL_Count Agg_Cost" measure="1" displayFolder="" measureGroup="Agg_Cost" count="0" hidden="1"/>
    <cacheHierarchy uniqueName="[Measures].[__XL_Count Roster]" caption="__XL_Count Roster" measure="1" displayFolder="" measureGroup="Roster" count="0" hidden="1"/>
    <cacheHierarchy uniqueName="[Measures].[__XL_Count Participant_Real]" caption="__XL_Count Participant_Real" measure="1" displayFolder="" measureGroup="Participant_Real" count="0" hidden="1"/>
    <cacheHierarchy uniqueName="[Measures].[__No measures defined]" caption="__No measures defined" measure="1" displayFolder="" count="0" hidden="1"/>
    <cacheHierarchy uniqueName="[Measures].[Sum of Goal]" caption="Sum of Goal" measure="1" displayFolder="" measureGroup="DataReport" count="0" hidden="1">
      <extLst>
        <ext xmlns:x15="http://schemas.microsoft.com/office/spreadsheetml/2010/11/main" uri="{B97F6D7D-B522-45F9-BDA1-12C45D357490}">
          <x15:cacheHierarchy aggregatedColumn="12"/>
        </ext>
      </extLst>
    </cacheHierarchy>
    <cacheHierarchy uniqueName="[Measures].[Sum of Collected]" caption="Sum of Collected" measure="1" displayFolder="" measureGroup="DataReport"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Excluded]" caption="Sum of Excluded" measure="1" displayFolder="" measureGroup="DataReport"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Remaining]" caption="Sum of Remaining" measure="1" displayFolder="" measureGroup="DataReport"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Days completed]" caption="Sum of Days completed" measure="1" displayFolder="" measureGroup="DataReport" count="0" hidden="1">
      <extLst>
        <ext xmlns:x15="http://schemas.microsoft.com/office/spreadsheetml/2010/11/main" uri="{B97F6D7D-B522-45F9-BDA1-12C45D357490}">
          <x15:cacheHierarchy aggregatedColumn="20"/>
        </ext>
      </extLst>
    </cacheHierarchy>
    <cacheHierarchy uniqueName="[Measures].[Sum of Duration (Days)]" caption="Sum of Duration (Days)" measure="1" displayFolder="" measureGroup="DataReport" count="0" hidden="1">
      <extLst>
        <ext xmlns:x15="http://schemas.microsoft.com/office/spreadsheetml/2010/11/main" uri="{B97F6D7D-B522-45F9-BDA1-12C45D357490}">
          <x15:cacheHierarchy aggregatedColumn="21"/>
        </ext>
      </extLst>
    </cacheHierarchy>
    <cacheHierarchy uniqueName="[Measures].[Sum of Days Remaining]" caption="Sum of Days Remaining" measure="1" displayFolder="" measureGroup="DataReport" count="0" hidden="1">
      <extLst>
        <ext xmlns:x15="http://schemas.microsoft.com/office/spreadsheetml/2010/11/main" uri="{B97F6D7D-B522-45F9-BDA1-12C45D357490}">
          <x15:cacheHierarchy aggregatedColumn="22"/>
        </ext>
      </extLst>
    </cacheHierarchy>
    <cacheHierarchy uniqueName="[Measures].[Count of Task]" caption="Count of Task" measure="1" displayFolder="" measureGroup="ProgressChart" count="0" hidden="1">
      <extLst>
        <ext xmlns:x15="http://schemas.microsoft.com/office/spreadsheetml/2010/11/main" uri="{B97F6D7D-B522-45F9-BDA1-12C45D357490}">
          <x15:cacheHierarchy aggregatedColumn="39"/>
        </ext>
      </extLst>
    </cacheHierarchy>
    <cacheHierarchy uniqueName="[Measures].[Count of Progress]" caption="Count of Progress" measure="1" displayFolder="" measureGroup="ProgressChart" count="0" hidden="1">
      <extLst>
        <ext xmlns:x15="http://schemas.microsoft.com/office/spreadsheetml/2010/11/main" uri="{B97F6D7D-B522-45F9-BDA1-12C45D357490}">
          <x15:cacheHierarchy aggregatedColumn="41"/>
        </ext>
      </extLst>
    </cacheHierarchy>
    <cacheHierarchy uniqueName="[Measures].[Sum of Participant]" caption="Sum of Participant" measure="1" displayFolder="" measureGroup="ParticipantCount" count="0" hidden="1">
      <extLst>
        <ext xmlns:x15="http://schemas.microsoft.com/office/spreadsheetml/2010/11/main" uri="{B97F6D7D-B522-45F9-BDA1-12C45D357490}">
          <x15:cacheHierarchy aggregatedColumn="34"/>
        </ext>
      </extLst>
    </cacheHierarchy>
    <cacheHierarchy uniqueName="[Measures].[Sum of Exclusion]" caption="Sum of Exclusion" measure="1" displayFolder="" measureGroup="ExclusionChart" count="0" hidden="1">
      <extLst>
        <ext xmlns:x15="http://schemas.microsoft.com/office/spreadsheetml/2010/11/main" uri="{B97F6D7D-B522-45F9-BDA1-12C45D357490}">
          <x15:cacheHierarchy aggregatedColumn="29"/>
        </ext>
      </extLst>
    </cacheHierarchy>
    <cacheHierarchy uniqueName="[Measures].[Sum of Cost]" caption="Sum of Cost" measure="1" displayFolder="" measureGroup="ExclusionChart" count="0" hidden="1">
      <extLst>
        <ext xmlns:x15="http://schemas.microsoft.com/office/spreadsheetml/2010/11/main" uri="{B97F6D7D-B522-45F9-BDA1-12C45D357490}">
          <x15:cacheHierarchy aggregatedColumn="27"/>
        </ext>
      </extLst>
    </cacheHierarchy>
    <cacheHierarchy uniqueName="[Measures].[Sum of Hours Completed (%)]" caption="Sum of Hours Completed (%)" measure="1" displayFolder="" measureGroup="StaffHours" count="0" hidden="1">
      <extLst>
        <ext xmlns:x15="http://schemas.microsoft.com/office/spreadsheetml/2010/11/main" uri="{B97F6D7D-B522-45F9-BDA1-12C45D357490}">
          <x15:cacheHierarchy aggregatedColumn="50"/>
        </ext>
      </extLst>
    </cacheHierarchy>
    <cacheHierarchy uniqueName="[Measures].[Sum of Hours Required (%)]" caption="Sum of Hours Required (%)" measure="1" displayFolder="" measureGroup="StaffHours" count="0" hidden="1">
      <extLst>
        <ext xmlns:x15="http://schemas.microsoft.com/office/spreadsheetml/2010/11/main" uri="{B97F6D7D-B522-45F9-BDA1-12C45D357490}">
          <x15:cacheHierarchy aggregatedColumn="51"/>
        </ext>
      </extLst>
    </cacheHierarchy>
    <cacheHierarchy uniqueName="[Measures].[Average of Hours Completed (%)]" caption="Average of Hours Completed (%)" measure="1" displayFolder="" measureGroup="StaffHours" count="0" hidden="1">
      <extLst>
        <ext xmlns:x15="http://schemas.microsoft.com/office/spreadsheetml/2010/11/main" uri="{B97F6D7D-B522-45F9-BDA1-12C45D357490}">
          <x15:cacheHierarchy aggregatedColumn="50"/>
        </ext>
      </extLst>
    </cacheHierarchy>
    <cacheHierarchy uniqueName="[Measures].[Average of Hours Required (%)]" caption="Average of Hours Required (%)" measure="1" displayFolder="" measureGroup="StaffHours" count="0" hidden="1">
      <extLst>
        <ext xmlns:x15="http://schemas.microsoft.com/office/spreadsheetml/2010/11/main" uri="{B97F6D7D-B522-45F9-BDA1-12C45D357490}">
          <x15:cacheHierarchy aggregatedColumn="51"/>
        </ext>
      </extLst>
    </cacheHierarchy>
    <cacheHierarchy uniqueName="[Measures].[Sum of Budget]" caption="Sum of Budget" measure="1" displayFolder="" measureGroup="ExclusionChart" count="0" hidden="1">
      <extLst>
        <ext xmlns:x15="http://schemas.microsoft.com/office/spreadsheetml/2010/11/main" uri="{B97F6D7D-B522-45F9-BDA1-12C45D357490}">
          <x15:cacheHierarchy aggregatedColumn="28"/>
        </ext>
      </extLst>
    </cacheHierarchy>
    <cacheHierarchy uniqueName="[Measures].[Sum of Aggregate Cost]" caption="Sum of Aggregate Cost" measure="1" displayFolder="" measureGroup="Cost_Budget" count="0" hidden="1">
      <extLst>
        <ext xmlns:x15="http://schemas.microsoft.com/office/spreadsheetml/2010/11/main" uri="{B97F6D7D-B522-45F9-BDA1-12C45D357490}">
          <x15:cacheHierarchy aggregatedColumn="7"/>
        </ext>
      </extLst>
    </cacheHierarchy>
    <cacheHierarchy uniqueName="[Measures].[Sum of Cost 2]" caption="Sum of Cost 2" measure="1" displayFolder="" measureGroup="Cost_Budget" count="0" hidden="1">
      <extLst>
        <ext xmlns:x15="http://schemas.microsoft.com/office/spreadsheetml/2010/11/main" uri="{B97F6D7D-B522-45F9-BDA1-12C45D357490}">
          <x15:cacheHierarchy aggregatedColumn="6"/>
        </ext>
      </extLst>
    </cacheHierarchy>
    <cacheHierarchy uniqueName="[Measures].[Sum of Average of Hours Completed (%)]" caption="Sum of Average of Hours Completed (%)" measure="1" displayFolder="" measureGroup="Roster" count="0" hidden="1">
      <extLst>
        <ext xmlns:x15="http://schemas.microsoft.com/office/spreadsheetml/2010/11/main" uri="{B97F6D7D-B522-45F9-BDA1-12C45D357490}">
          <x15:cacheHierarchy aggregatedColumn="44"/>
        </ext>
      </extLst>
    </cacheHierarchy>
    <cacheHierarchy uniqueName="[Measures].[Sum of Average of Hours Required (%)]" caption="Sum of Average of Hours Required (%)" measure="1" displayFolder="" measureGroup="Roster" count="0" hidden="1">
      <extLst>
        <ext xmlns:x15="http://schemas.microsoft.com/office/spreadsheetml/2010/11/main" uri="{B97F6D7D-B522-45F9-BDA1-12C45D357490}">
          <x15:cacheHierarchy aggregatedColumn="45"/>
        </ext>
      </extLst>
    </cacheHierarchy>
    <cacheHierarchy uniqueName="[Measures].[Sum of Exclusion 2]" caption="Sum of Exclusion 2" measure="1" displayFolder="" measureGroup="Roster" count="0" hidden="1">
      <extLst>
        <ext xmlns:x15="http://schemas.microsoft.com/office/spreadsheetml/2010/11/main" uri="{B97F6D7D-B522-45F9-BDA1-12C45D357490}">
          <x15:cacheHierarchy aggregatedColumn="43"/>
        </ext>
      </extLst>
    </cacheHierarchy>
    <cacheHierarchy uniqueName="[Measures].[Sum of Budget Given]" caption="Sum of Budget Given" measure="1" displayFolder="" measureGroup="DataReport" count="0" hidden="1">
      <extLst>
        <ext xmlns:x15="http://schemas.microsoft.com/office/spreadsheetml/2010/11/main" uri="{B97F6D7D-B522-45F9-BDA1-12C45D357490}">
          <x15:cacheHierarchy aggregatedColumn="23"/>
        </ext>
      </extLst>
    </cacheHierarchy>
    <cacheHierarchy uniqueName="[Measures].[Sum of Budget Spent]" caption="Sum of Budget Spent" measure="1" displayFolder="" measureGroup="DataReport" count="0" hidden="1">
      <extLst>
        <ext xmlns:x15="http://schemas.microsoft.com/office/spreadsheetml/2010/11/main" uri="{B97F6D7D-B522-45F9-BDA1-12C45D357490}">
          <x15:cacheHierarchy aggregatedColumn="24"/>
        </ext>
      </extLst>
    </cacheHierarchy>
  </cacheHierarchies>
  <kpis count="0"/>
  <dimensions count="10">
    <dimension name="Agg_Cost" uniqueName="[Agg_Cost]" caption="Agg_Cost"/>
    <dimension name="Cost_Budget" uniqueName="[Cost_Budget]" caption="Cost_Budget"/>
    <dimension name="DataReport" uniqueName="[DataReport]" caption="DataReport"/>
    <dimension name="ExclusionChart" uniqueName="[ExclusionChart]" caption="ExclusionChart"/>
    <dimension measure="1" name="Measures" uniqueName="[Measures]" caption="Measures"/>
    <dimension name="Participant_Real" uniqueName="[Participant_Real]" caption="Participant_Real"/>
    <dimension name="ParticipantCount" uniqueName="[ParticipantCount]" caption="ParticipantCount"/>
    <dimension name="ProgressChart" uniqueName="[ProgressChart]" caption="ProgressChart"/>
    <dimension name="Roster" uniqueName="[Roster]" caption="Roster"/>
    <dimension name="StaffHours" uniqueName="[StaffHours]" caption="StaffHours"/>
  </dimensions>
  <measureGroups count="9">
    <measureGroup name="Agg_Cost" caption="Agg_Cost"/>
    <measureGroup name="Cost_Budget" caption="Cost_Budget"/>
    <measureGroup name="DataReport" caption="DataReport"/>
    <measureGroup name="ExclusionChart" caption="ExclusionChart"/>
    <measureGroup name="Participant_Real" caption="Participant_Real"/>
    <measureGroup name="ParticipantCount" caption="ParticipantCount"/>
    <measureGroup name="ProgressChart" caption="ProgressChart"/>
    <measureGroup name="Roster" caption="Roster"/>
    <measureGroup name="StaffHours" caption="StaffHours"/>
  </measureGroups>
  <maps count="18">
    <map measureGroup="0" dimension="0"/>
    <map measureGroup="1" dimension="0"/>
    <map measureGroup="1" dimension="1"/>
    <map measureGroup="1" dimension="2"/>
    <map measureGroup="2" dimension="2"/>
    <map measureGroup="3" dimension="2"/>
    <map measureGroup="3" dimension="3"/>
    <map measureGroup="3" dimension="8"/>
    <map measureGroup="4" dimension="5"/>
    <map measureGroup="5" dimension="2"/>
    <map measureGroup="5" dimension="5"/>
    <map measureGroup="5" dimension="6"/>
    <map measureGroup="6" dimension="2"/>
    <map measureGroup="6" dimension="7"/>
    <map measureGroup="7" dimension="8"/>
    <map measureGroup="8" dimension="2"/>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stin" refreshedDate="45629.607246527776" backgroundQuery="1" createdVersion="3" refreshedVersion="8" minRefreshableVersion="3" recordCount="0" supportSubquery="1" supportAdvancedDrill="1" xr:uid="{C4B8E881-318E-4594-9C53-B1378A834914}">
  <cacheSource type="external" connectionId="1">
    <extLst>
      <ext xmlns:x14="http://schemas.microsoft.com/office/spreadsheetml/2009/9/main" uri="{F057638F-6D5F-4e77-A914-E7F072B9BCA8}">
        <x14:sourceConnection name="ThisWorkbookDataModel"/>
      </ext>
    </extLst>
  </cacheSource>
  <cacheFields count="0"/>
  <cacheHierarchies count="88">
    <cacheHierarchy uniqueName="[Agg_Cost].[Month]" caption="Month" attribute="1" time="1" defaultMemberUniqueName="[Agg_Cost].[Month].[All]" allUniqueName="[Agg_Cost].[Month].[All]" dimensionUniqueName="[Agg_Cost]" displayFolder="" count="0" memberValueDatatype="7" unbalanced="0"/>
    <cacheHierarchy uniqueName="[Agg_Cost].[Cost]" caption="Cost" attribute="1" defaultMemberUniqueName="[Agg_Cost].[Cost].[All]" allUniqueName="[Agg_Cost].[Cost].[All]" dimensionUniqueName="[Agg_Cost]" displayFolder="" count="0" memberValueDatatype="20" unbalanced="0"/>
    <cacheHierarchy uniqueName="[Agg_Cost].[Aggregate Cost]" caption="Aggregate Cost" attribute="1" defaultMemberUniqueName="[Agg_Cost].[Aggregate Cost].[All]" allUniqueName="[Agg_Cost].[Aggregate Cost].[All]" dimensionUniqueName="[Agg_Cost]" displayFolder="" count="0" memberValueDatatype="20" unbalanced="0"/>
    <cacheHierarchy uniqueName="[Cost_Budget].[Staff Initials]" caption="Staff Initials" attribute="1" defaultMemberUniqueName="[Cost_Budget].[Staff Initials].[All]" allUniqueName="[Cost_Budget].[Staff Initials].[All]" dimensionUniqueName="[Cost_Budget]" displayFolder="" count="0" memberValueDatatype="130" unbalanced="0"/>
    <cacheHierarchy uniqueName="[Cost_Budget].[Project]" caption="Project" attribute="1" defaultMemberUniqueName="[Cost_Budget].[Project].[All]" allUniqueName="[Cost_Budget].[Project].[All]" dimensionUniqueName="[Cost_Budget]" displayFolder="" count="0" memberValueDatatype="130" unbalanced="0"/>
    <cacheHierarchy uniqueName="[Cost_Budget].[Month]" caption="Month" attribute="1" time="1" defaultMemberUniqueName="[Cost_Budget].[Month].[All]" allUniqueName="[Cost_Budget].[Month].[All]" dimensionUniqueName="[Cost_Budget]" displayFolder="" count="0" memberValueDatatype="7" unbalanced="0"/>
    <cacheHierarchy uniqueName="[Cost_Budget].[Cost]" caption="Cost" attribute="1" defaultMemberUniqueName="[Cost_Budget].[Cost].[All]" allUniqueName="[Cost_Budget].[Cost].[All]" dimensionUniqueName="[Cost_Budget]" displayFolder="" count="0" memberValueDatatype="20" unbalanced="0"/>
    <cacheHierarchy uniqueName="[Cost_Budget].[Aggregate Cost]" caption="Aggregate Cost" attribute="1" defaultMemberUniqueName="[Cost_Budget].[Aggregate Cost].[All]" allUniqueName="[Cost_Budget].[Aggregate Cost].[All]" dimensionUniqueName="[Cost_Budget]" displayFolder="" count="0" memberValueDatatype="20" unbalanced="0"/>
    <cacheHierarchy uniqueName="[Cost_Budget].[Month (Year)]" caption="Month (Year)" attribute="1" defaultMemberUniqueName="[Cost_Budget].[Month (Year)].[All]" allUniqueName="[Cost_Budget].[Month (Year)].[All]" dimensionUniqueName="[Cost_Budget]" displayFolder="" count="0" memberValueDatatype="130" unbalanced="0"/>
    <cacheHierarchy uniqueName="[Cost_Budget].[Month (Quarter)]" caption="Month (Quarter)" attribute="1" defaultMemberUniqueName="[Cost_Budget].[Month (Quarter)].[All]" allUniqueName="[Cost_Budget].[Month (Quarter)].[All]" dimensionUniqueName="[Cost_Budget]" displayFolder="" count="0" memberValueDatatype="130" unbalanced="0"/>
    <cacheHierarchy uniqueName="[Cost_Budget].[Month (Month)]" caption="Month (Month)" attribute="1" defaultMemberUniqueName="[Cost_Budget].[Month (Month)].[All]" allUniqueName="[Cost_Budget].[Month (Month)].[All]" dimensionUniqueName="[Cost_Budget]" displayFolder="" count="0" memberValueDatatype="130" unbalanced="0"/>
    <cacheHierarchy uniqueName="[DataReport].[Project]" caption="Project" attribute="1" defaultMemberUniqueName="[DataReport].[Project].[All]" allUniqueName="[DataReport].[Project].[All]" dimensionUniqueName="[DataReport]" displayFolder="" count="2" memberValueDatatype="130" unbalanced="0"/>
    <cacheHierarchy uniqueName="[DataReport].[Goal]" caption="Goal" attribute="1" defaultMemberUniqueName="[DataReport].[Goal].[All]" allUniqueName="[DataReport].[Goal].[All]" dimensionUniqueName="[DataReport]" displayFolder="" count="0" memberValueDatatype="20" unbalanced="0"/>
    <cacheHierarchy uniqueName="[DataReport].[Collected]" caption="Collected" attribute="1" defaultMemberUniqueName="[DataReport].[Collected].[All]" allUniqueName="[DataReport].[Collected].[All]" dimensionUniqueName="[DataReport]" displayFolder="" count="0" memberValueDatatype="20" unbalanced="0"/>
    <cacheHierarchy uniqueName="[DataReport].[Excluded]" caption="Excluded" attribute="1" defaultMemberUniqueName="[DataReport].[Excluded].[All]" allUniqueName="[DataReport].[Excluded].[All]" dimensionUniqueName="[DataReport]" displayFolder="" count="0" memberValueDatatype="20" unbalanced="0"/>
    <cacheHierarchy uniqueName="[DataReport].[Remaining]" caption="Remaining" attribute="1" defaultMemberUniqueName="[DataReport].[Remaining].[All]" allUniqueName="[DataReport].[Remaining].[All]" dimensionUniqueName="[DataReport]" displayFolder="" count="0" memberValueDatatype="20" unbalanced="0"/>
    <cacheHierarchy uniqueName="[DataReport].[Progress]" caption="Progress" attribute="1" defaultMemberUniqueName="[DataReport].[Progress].[All]" allUniqueName="[DataReport].[Progress].[All]" dimensionUniqueName="[DataReport]" displayFolder="" count="0" memberValueDatatype="5" unbalanced="0"/>
    <cacheHierarchy uniqueName="[DataReport].[Start Date]" caption="Start Date" attribute="1" time="1" defaultMemberUniqueName="[DataReport].[Start Date].[All]" allUniqueName="[DataReport].[Start Date].[All]" dimensionUniqueName="[DataReport]" displayFolder="" count="0" memberValueDatatype="7" unbalanced="0"/>
    <cacheHierarchy uniqueName="[DataReport].[Finish Date]" caption="Finish Date" attribute="1" time="1" defaultMemberUniqueName="[DataReport].[Finish Date].[All]" allUniqueName="[DataReport].[Finish Date].[All]" dimensionUniqueName="[DataReport]" displayFolder="" count="0" memberValueDatatype="7" unbalanced="0"/>
    <cacheHierarchy uniqueName="[DataReport].[Due Date]" caption="Due Date" attribute="1" time="1" defaultMemberUniqueName="[DataReport].[Due Date].[All]" allUniqueName="[DataReport].[Due Date].[All]" dimensionUniqueName="[DataReport]" displayFolder="" count="0" memberValueDatatype="7" unbalanced="0"/>
    <cacheHierarchy uniqueName="[DataReport].[Days completed]" caption="Days completed" attribute="1" defaultMemberUniqueName="[DataReport].[Days completed].[All]" allUniqueName="[DataReport].[Days completed].[All]" dimensionUniqueName="[DataReport]" displayFolder="" count="0" memberValueDatatype="20" unbalanced="0"/>
    <cacheHierarchy uniqueName="[DataReport].[Duration (Days)]" caption="Duration (Days)" attribute="1" defaultMemberUniqueName="[DataReport].[Duration (Days)].[All]" allUniqueName="[DataReport].[Duration (Days)].[All]" dimensionUniqueName="[DataReport]" displayFolder="" count="0" memberValueDatatype="20" unbalanced="0"/>
    <cacheHierarchy uniqueName="[DataReport].[Days Remaining]" caption="Days Remaining" attribute="1" defaultMemberUniqueName="[DataReport].[Days Remaining].[All]" allUniqueName="[DataReport].[Days Remaining].[All]" dimensionUniqueName="[DataReport]" displayFolder="" count="0" memberValueDatatype="20" unbalanced="0"/>
    <cacheHierarchy uniqueName="[DataReport].[Budget Given]" caption="Budget Given" attribute="1" defaultMemberUniqueName="[DataReport].[Budget Given].[All]" allUniqueName="[DataReport].[Budget Given].[All]" dimensionUniqueName="[DataReport]" displayFolder="" count="0" memberValueDatatype="20" unbalanced="0"/>
    <cacheHierarchy uniqueName="[DataReport].[Budget Spent]" caption="Budget Spent" attribute="1" defaultMemberUniqueName="[DataReport].[Budget Spent].[All]" allUniqueName="[DataReport].[Budget Spent].[All]" dimensionUniqueName="[DataReport]" displayFolder="" count="0" memberValueDatatype="20" unbalanced="0"/>
    <cacheHierarchy uniqueName="[ExclusionChart].[Staff Initials]" caption="Staff Initials" attribute="1" defaultMemberUniqueName="[ExclusionChart].[Staff Initials].[All]" allUniqueName="[ExclusionChart].[Staff Initials].[All]" dimensionUniqueName="[ExclusionChart]" displayFolder="" count="0" memberValueDatatype="130" unbalanced="0"/>
    <cacheHierarchy uniqueName="[ExclusionChart].[Project]" caption="Project" attribute="1" defaultMemberUniqueName="[ExclusionChart].[Project].[All]" allUniqueName="[ExclusionChart].[Project].[All]" dimensionUniqueName="[ExclusionChart]" displayFolder="" count="0" memberValueDatatype="130" unbalanced="0"/>
    <cacheHierarchy uniqueName="[ExclusionChart].[Cost]" caption="Cost" attribute="1" defaultMemberUniqueName="[ExclusionChart].[Cost].[All]" allUniqueName="[ExclusionChart].[Cost].[All]" dimensionUniqueName="[ExclusionChart]" displayFolder="" count="0" memberValueDatatype="20" unbalanced="0"/>
    <cacheHierarchy uniqueName="[ExclusionChart].[Budget]" caption="Budget" attribute="1" defaultMemberUniqueName="[ExclusionChart].[Budget].[All]" allUniqueName="[ExclusionChart].[Budget].[All]" dimensionUniqueName="[ExclusionChart]" displayFolder="" count="0" memberValueDatatype="20" unbalanced="0"/>
    <cacheHierarchy uniqueName="[ExclusionChart].[Exclusion]" caption="Exclusion" attribute="1" defaultMemberUniqueName="[ExclusionChart].[Exclusion].[All]" allUniqueName="[ExclusionChart].[Exclusion].[All]" dimensionUniqueName="[ExclusionChart]" displayFolder="" count="0" memberValueDatatype="20" unbalanced="0"/>
    <cacheHierarchy uniqueName="[Participant_Real].[Month]" caption="Month" attribute="1" time="1" defaultMemberUniqueName="[Participant_Real].[Month].[All]" allUniqueName="[Participant_Real].[Month].[All]" dimensionUniqueName="[Participant_Real]" displayFolder="" count="0" memberValueDatatype="7" unbalanced="0"/>
    <cacheHierarchy uniqueName="[Participant_Real].[Sample Size]" caption="Sample Size" attribute="1" defaultMemberUniqueName="[Participant_Real].[Sample Size].[All]" allUniqueName="[Participant_Real].[Sample Size].[All]" dimensionUniqueName="[Participant_Real]" displayFolder="" count="0" memberValueDatatype="20" unbalanced="0"/>
    <cacheHierarchy uniqueName="[ParticipantCount].[Project]" caption="Project" attribute="1" defaultMemberUniqueName="[ParticipantCount].[Project].[All]" allUniqueName="[ParticipantCount].[Project].[All]" dimensionUniqueName="[ParticipantCount]" displayFolder="" count="0" memberValueDatatype="130" unbalanced="0"/>
    <cacheHierarchy uniqueName="[ParticipantCount].[Month]" caption="Month" attribute="1" time="1" defaultMemberUniqueName="[ParticipantCount].[Month].[All]" allUniqueName="[ParticipantCount].[Month].[All]" dimensionUniqueName="[ParticipantCount]" displayFolder="" count="0" memberValueDatatype="7" unbalanced="0"/>
    <cacheHierarchy uniqueName="[ParticipantCount].[Participant]" caption="Participant" attribute="1" defaultMemberUniqueName="[ParticipantCount].[Participant].[All]" allUniqueName="[ParticipantCount].[Participant].[All]" dimensionUniqueName="[ParticipantCount]" displayFolder="" count="0" memberValueDatatype="20" unbalanced="0"/>
    <cacheHierarchy uniqueName="[ParticipantCount].[Month (Year)]" caption="Month (Year)" attribute="1" defaultMemberUniqueName="[ParticipantCount].[Month (Year)].[All]" allUniqueName="[ParticipantCount].[Month (Year)].[All]" dimensionUniqueName="[ParticipantCount]" displayFolder="" count="0" memberValueDatatype="130" unbalanced="0"/>
    <cacheHierarchy uniqueName="[ParticipantCount].[Month (Quarter)]" caption="Month (Quarter)" attribute="1" defaultMemberUniqueName="[ParticipantCount].[Month (Quarter)].[All]" allUniqueName="[ParticipantCount].[Month (Quarter)].[All]" dimensionUniqueName="[ParticipantCount]" displayFolder="" count="0" memberValueDatatype="130" unbalanced="0"/>
    <cacheHierarchy uniqueName="[ParticipantCount].[Month (Month)]" caption="Month (Month)" attribute="1" defaultMemberUniqueName="[ParticipantCount].[Month (Month)].[All]" allUniqueName="[ParticipantCount].[Month (Month)].[All]" dimensionUniqueName="[ParticipantCount]" displayFolder="" count="0" memberValueDatatype="130" unbalanced="0"/>
    <cacheHierarchy uniqueName="[ProgressChart].[Project]" caption="Project" attribute="1" defaultMemberUniqueName="[ProgressChart].[Project].[All]" allUniqueName="[ProgressChart].[Project].[All]" dimensionUniqueName="[ProgressChart]" displayFolder="" count="0" memberValueDatatype="130" unbalanced="0"/>
    <cacheHierarchy uniqueName="[ProgressChart].[Task]" caption="Task" attribute="1" defaultMemberUniqueName="[ProgressChart].[Task].[All]" allUniqueName="[ProgressChart].[Task].[All]" dimensionUniqueName="[ProgressChart]" displayFolder="" count="0" memberValueDatatype="130" unbalanced="0"/>
    <cacheHierarchy uniqueName="[ProgressChart].[Assigned To]" caption="Assigned To" attribute="1" defaultMemberUniqueName="[ProgressChart].[Assigned To].[All]" allUniqueName="[ProgressChart].[Assigned To].[All]" dimensionUniqueName="[ProgressChart]" displayFolder="" count="0" memberValueDatatype="130" unbalanced="0"/>
    <cacheHierarchy uniqueName="[ProgressChart].[Progress]" caption="Progress" attribute="1" defaultMemberUniqueName="[ProgressChart].[Progress].[All]" allUniqueName="[ProgressChart].[Progress].[All]" dimensionUniqueName="[ProgressChart]" displayFolder="" count="0" memberValueDatatype="130" unbalanced="0"/>
    <cacheHierarchy uniqueName="[Roster].[Staff Initial]" caption="Staff Initial" attribute="1" defaultMemberUniqueName="[Roster].[Staff Initial].[All]" allUniqueName="[Roster].[Staff Initial].[All]" dimensionUniqueName="[Roster]" displayFolder="" count="0" memberValueDatatype="130" unbalanced="0"/>
    <cacheHierarchy uniqueName="[Roster].[Exclusion]" caption="Exclusion" attribute="1" defaultMemberUniqueName="[Roster].[Exclusion].[All]" allUniqueName="[Roster].[Exclusion].[All]" dimensionUniqueName="[Roster]" displayFolder="" count="0" memberValueDatatype="20" unbalanced="0"/>
    <cacheHierarchy uniqueName="[Roster].[Average of Hours Completed (%)]" caption="Average of Hours Completed (%)" attribute="1" defaultMemberUniqueName="[Roster].[Average of Hours Completed (%)].[All]" allUniqueName="[Roster].[Average of Hours Completed (%)].[All]" dimensionUniqueName="[Roster]" displayFolder="" count="0" memberValueDatatype="5" unbalanced="0"/>
    <cacheHierarchy uniqueName="[Roster].[Average of Hours Required (%)]" caption="Average of Hours Required (%)" attribute="1" defaultMemberUniqueName="[Roster].[Average of Hours Required (%)].[All]" allUniqueName="[Roster].[Average of Hours Required (%)].[All]" dimensionUniqueName="[Roster]" displayFolder="" count="0" memberValueDatatype="5" unbalanced="0"/>
    <cacheHierarchy uniqueName="[StaffHours].[Staff Initials]" caption="Staff Initials" attribute="1" defaultMemberUniqueName="[StaffHours].[Staff Initials].[All]" allUniqueName="[StaffHours].[Staff Initials].[All]" dimensionUniqueName="[StaffHours]" displayFolder="" count="0" memberValueDatatype="130" unbalanced="0"/>
    <cacheHierarchy uniqueName="[StaffHours].[Project]" caption="Project" attribute="1" defaultMemberUniqueName="[StaffHours].[Project].[All]" allUniqueName="[StaffHours].[Project].[All]" dimensionUniqueName="[StaffHours]" displayFolder="" count="0" memberValueDatatype="130" unbalanced="0"/>
    <cacheHierarchy uniqueName="[StaffHours].[Hours Required]" caption="Hours Required" attribute="1" defaultMemberUniqueName="[StaffHours].[Hours Required].[All]" allUniqueName="[StaffHours].[Hours Required].[All]" dimensionUniqueName="[StaffHours]" displayFolder="" count="0" memberValueDatatype="20" unbalanced="0"/>
    <cacheHierarchy uniqueName="[StaffHours].[Hours Completed]" caption="Hours Completed" attribute="1" defaultMemberUniqueName="[StaffHours].[Hours Completed].[All]" allUniqueName="[StaffHours].[Hours Completed].[All]" dimensionUniqueName="[StaffHours]" displayFolder="" count="0" memberValueDatatype="20" unbalanced="0"/>
    <cacheHierarchy uniqueName="[StaffHours].[Hours Completed (%)]" caption="Hours Completed (%)" attribute="1" defaultMemberUniqueName="[StaffHours].[Hours Completed (%)].[All]" allUniqueName="[StaffHours].[Hours Completed (%)].[All]" dimensionUniqueName="[StaffHours]" displayFolder="" count="0" memberValueDatatype="5" unbalanced="0"/>
    <cacheHierarchy uniqueName="[StaffHours].[Hours Required (%)]" caption="Hours Required (%)" attribute="1" defaultMemberUniqueName="[StaffHours].[Hours Required (%)].[All]" allUniqueName="[StaffHours].[Hours Required (%)].[All]" dimensionUniqueName="[StaffHours]" displayFolder="" count="0" memberValueDatatype="5" unbalanced="0"/>
    <cacheHierarchy uniqueName="[Cost_Budget].[Month (Month Index)]" caption="Month (Month Index)" attribute="1" defaultMemberUniqueName="[Cost_Budget].[Month (Month Index)].[All]" allUniqueName="[Cost_Budget].[Month (Month Index)].[All]" dimensionUniqueName="[Cost_Budget]" displayFolder="" count="0" memberValueDatatype="20" unbalanced="0" hidden="1"/>
    <cacheHierarchy uniqueName="[ParticipantCount].[Month (Month Index)]" caption="Month (Month Index)" attribute="1" defaultMemberUniqueName="[ParticipantCount].[Month (Month Index)].[All]" allUniqueName="[ParticipantCount].[Month (Month Index)].[All]" dimensionUniqueName="[ParticipantCount]" displayFolder="" count="0" memberValueDatatype="20" unbalanced="0" hidden="1"/>
    <cacheHierarchy uniqueName="[Measures].[__XL_Count DataReport]" caption="__XL_Count DataReport" measure="1" displayFolder="" measureGroup="DataReport" count="0" hidden="1"/>
    <cacheHierarchy uniqueName="[Measures].[__XL_Count ProgressChart]" caption="__XL_Count ProgressChart" measure="1" displayFolder="" measureGroup="ProgressChart" count="0" hidden="1"/>
    <cacheHierarchy uniqueName="[Measures].[__XL_Count ParticipantCount]" caption="__XL_Count ParticipantCount" measure="1" displayFolder="" measureGroup="ParticipantCount" count="0" hidden="1"/>
    <cacheHierarchy uniqueName="[Measures].[__XL_Count ExclusionChart]" caption="__XL_Count ExclusionChart" measure="1" displayFolder="" measureGroup="ExclusionChart" count="0" hidden="1"/>
    <cacheHierarchy uniqueName="[Measures].[__XL_Count StaffHours]" caption="__XL_Count StaffHours" measure="1" displayFolder="" measureGroup="StaffHours" count="0" hidden="1"/>
    <cacheHierarchy uniqueName="[Measures].[__XL_Count Cost_Budget]" caption="__XL_Count Cost_Budget" measure="1" displayFolder="" measureGroup="Cost_Budget" count="0" hidden="1"/>
    <cacheHierarchy uniqueName="[Measures].[__XL_Count Agg_Cost]" caption="__XL_Count Agg_Cost" measure="1" displayFolder="" measureGroup="Agg_Cost" count="0" hidden="1"/>
    <cacheHierarchy uniqueName="[Measures].[__XL_Count Roster]" caption="__XL_Count Roster" measure="1" displayFolder="" measureGroup="Roster" count="0" hidden="1"/>
    <cacheHierarchy uniqueName="[Measures].[__XL_Count Participant_Real]" caption="__XL_Count Participant_Real" measure="1" displayFolder="" measureGroup="Participant_Real" count="0" hidden="1"/>
    <cacheHierarchy uniqueName="[Measures].[__No measures defined]" caption="__No measures defined" measure="1" displayFolder="" count="0" hidden="1"/>
    <cacheHierarchy uniqueName="[Measures].[Sum of Goal]" caption="Sum of Goal" measure="1" displayFolder="" measureGroup="DataReport" count="0" hidden="1">
      <extLst>
        <ext xmlns:x15="http://schemas.microsoft.com/office/spreadsheetml/2010/11/main" uri="{B97F6D7D-B522-45F9-BDA1-12C45D357490}">
          <x15:cacheHierarchy aggregatedColumn="12"/>
        </ext>
      </extLst>
    </cacheHierarchy>
    <cacheHierarchy uniqueName="[Measures].[Sum of Collected]" caption="Sum of Collected" measure="1" displayFolder="" measureGroup="DataReport" count="0" hidden="1">
      <extLst>
        <ext xmlns:x15="http://schemas.microsoft.com/office/spreadsheetml/2010/11/main" uri="{B97F6D7D-B522-45F9-BDA1-12C45D357490}">
          <x15:cacheHierarchy aggregatedColumn="13"/>
        </ext>
      </extLst>
    </cacheHierarchy>
    <cacheHierarchy uniqueName="[Measures].[Sum of Excluded]" caption="Sum of Excluded" measure="1" displayFolder="" measureGroup="DataReport" count="0" hidden="1">
      <extLst>
        <ext xmlns:x15="http://schemas.microsoft.com/office/spreadsheetml/2010/11/main" uri="{B97F6D7D-B522-45F9-BDA1-12C45D357490}">
          <x15:cacheHierarchy aggregatedColumn="14"/>
        </ext>
      </extLst>
    </cacheHierarchy>
    <cacheHierarchy uniqueName="[Measures].[Sum of Remaining]" caption="Sum of Remaining" measure="1" displayFolder="" measureGroup="DataReport" count="0" hidden="1">
      <extLst>
        <ext xmlns:x15="http://schemas.microsoft.com/office/spreadsheetml/2010/11/main" uri="{B97F6D7D-B522-45F9-BDA1-12C45D357490}">
          <x15:cacheHierarchy aggregatedColumn="15"/>
        </ext>
      </extLst>
    </cacheHierarchy>
    <cacheHierarchy uniqueName="[Measures].[Sum of Days completed]" caption="Sum of Days completed" measure="1" displayFolder="" measureGroup="DataReport" count="0" hidden="1">
      <extLst>
        <ext xmlns:x15="http://schemas.microsoft.com/office/spreadsheetml/2010/11/main" uri="{B97F6D7D-B522-45F9-BDA1-12C45D357490}">
          <x15:cacheHierarchy aggregatedColumn="20"/>
        </ext>
      </extLst>
    </cacheHierarchy>
    <cacheHierarchy uniqueName="[Measures].[Sum of Duration (Days)]" caption="Sum of Duration (Days)" measure="1" displayFolder="" measureGroup="DataReport" count="0" hidden="1">
      <extLst>
        <ext xmlns:x15="http://schemas.microsoft.com/office/spreadsheetml/2010/11/main" uri="{B97F6D7D-B522-45F9-BDA1-12C45D357490}">
          <x15:cacheHierarchy aggregatedColumn="21"/>
        </ext>
      </extLst>
    </cacheHierarchy>
    <cacheHierarchy uniqueName="[Measures].[Sum of Days Remaining]" caption="Sum of Days Remaining" measure="1" displayFolder="" measureGroup="DataReport" count="0" hidden="1">
      <extLst>
        <ext xmlns:x15="http://schemas.microsoft.com/office/spreadsheetml/2010/11/main" uri="{B97F6D7D-B522-45F9-BDA1-12C45D357490}">
          <x15:cacheHierarchy aggregatedColumn="22"/>
        </ext>
      </extLst>
    </cacheHierarchy>
    <cacheHierarchy uniqueName="[Measures].[Count of Task]" caption="Count of Task" measure="1" displayFolder="" measureGroup="ProgressChart" count="0" hidden="1">
      <extLst>
        <ext xmlns:x15="http://schemas.microsoft.com/office/spreadsheetml/2010/11/main" uri="{B97F6D7D-B522-45F9-BDA1-12C45D357490}">
          <x15:cacheHierarchy aggregatedColumn="39"/>
        </ext>
      </extLst>
    </cacheHierarchy>
    <cacheHierarchy uniqueName="[Measures].[Count of Progress]" caption="Count of Progress" measure="1" displayFolder="" measureGroup="ProgressChart" count="0" hidden="1">
      <extLst>
        <ext xmlns:x15="http://schemas.microsoft.com/office/spreadsheetml/2010/11/main" uri="{B97F6D7D-B522-45F9-BDA1-12C45D357490}">
          <x15:cacheHierarchy aggregatedColumn="41"/>
        </ext>
      </extLst>
    </cacheHierarchy>
    <cacheHierarchy uniqueName="[Measures].[Sum of Participant]" caption="Sum of Participant" measure="1" displayFolder="" measureGroup="ParticipantCount" count="0" hidden="1">
      <extLst>
        <ext xmlns:x15="http://schemas.microsoft.com/office/spreadsheetml/2010/11/main" uri="{B97F6D7D-B522-45F9-BDA1-12C45D357490}">
          <x15:cacheHierarchy aggregatedColumn="34"/>
        </ext>
      </extLst>
    </cacheHierarchy>
    <cacheHierarchy uniqueName="[Measures].[Sum of Exclusion]" caption="Sum of Exclusion" measure="1" displayFolder="" measureGroup="ExclusionChart" count="0" hidden="1">
      <extLst>
        <ext xmlns:x15="http://schemas.microsoft.com/office/spreadsheetml/2010/11/main" uri="{B97F6D7D-B522-45F9-BDA1-12C45D357490}">
          <x15:cacheHierarchy aggregatedColumn="29"/>
        </ext>
      </extLst>
    </cacheHierarchy>
    <cacheHierarchy uniqueName="[Measures].[Sum of Cost]" caption="Sum of Cost" measure="1" displayFolder="" measureGroup="ExclusionChart" count="0" hidden="1">
      <extLst>
        <ext xmlns:x15="http://schemas.microsoft.com/office/spreadsheetml/2010/11/main" uri="{B97F6D7D-B522-45F9-BDA1-12C45D357490}">
          <x15:cacheHierarchy aggregatedColumn="27"/>
        </ext>
      </extLst>
    </cacheHierarchy>
    <cacheHierarchy uniqueName="[Measures].[Sum of Hours Completed (%)]" caption="Sum of Hours Completed (%)" measure="1" displayFolder="" measureGroup="StaffHours" count="0" hidden="1">
      <extLst>
        <ext xmlns:x15="http://schemas.microsoft.com/office/spreadsheetml/2010/11/main" uri="{B97F6D7D-B522-45F9-BDA1-12C45D357490}">
          <x15:cacheHierarchy aggregatedColumn="50"/>
        </ext>
      </extLst>
    </cacheHierarchy>
    <cacheHierarchy uniqueName="[Measures].[Sum of Hours Required (%)]" caption="Sum of Hours Required (%)" measure="1" displayFolder="" measureGroup="StaffHours" count="0" hidden="1">
      <extLst>
        <ext xmlns:x15="http://schemas.microsoft.com/office/spreadsheetml/2010/11/main" uri="{B97F6D7D-B522-45F9-BDA1-12C45D357490}">
          <x15:cacheHierarchy aggregatedColumn="51"/>
        </ext>
      </extLst>
    </cacheHierarchy>
    <cacheHierarchy uniqueName="[Measures].[Average of Hours Completed (%)]" caption="Average of Hours Completed (%)" measure="1" displayFolder="" measureGroup="StaffHours" count="0" hidden="1">
      <extLst>
        <ext xmlns:x15="http://schemas.microsoft.com/office/spreadsheetml/2010/11/main" uri="{B97F6D7D-B522-45F9-BDA1-12C45D357490}">
          <x15:cacheHierarchy aggregatedColumn="50"/>
        </ext>
      </extLst>
    </cacheHierarchy>
    <cacheHierarchy uniqueName="[Measures].[Average of Hours Required (%)]" caption="Average of Hours Required (%)" measure="1" displayFolder="" measureGroup="StaffHours" count="0" hidden="1">
      <extLst>
        <ext xmlns:x15="http://schemas.microsoft.com/office/spreadsheetml/2010/11/main" uri="{B97F6D7D-B522-45F9-BDA1-12C45D357490}">
          <x15:cacheHierarchy aggregatedColumn="51"/>
        </ext>
      </extLst>
    </cacheHierarchy>
    <cacheHierarchy uniqueName="[Measures].[Sum of Budget]" caption="Sum of Budget" measure="1" displayFolder="" measureGroup="ExclusionChart" count="0" hidden="1">
      <extLst>
        <ext xmlns:x15="http://schemas.microsoft.com/office/spreadsheetml/2010/11/main" uri="{B97F6D7D-B522-45F9-BDA1-12C45D357490}">
          <x15:cacheHierarchy aggregatedColumn="28"/>
        </ext>
      </extLst>
    </cacheHierarchy>
    <cacheHierarchy uniqueName="[Measures].[Sum of Aggregate Cost]" caption="Sum of Aggregate Cost" measure="1" displayFolder="" measureGroup="Cost_Budget" count="0" hidden="1">
      <extLst>
        <ext xmlns:x15="http://schemas.microsoft.com/office/spreadsheetml/2010/11/main" uri="{B97F6D7D-B522-45F9-BDA1-12C45D357490}">
          <x15:cacheHierarchy aggregatedColumn="7"/>
        </ext>
      </extLst>
    </cacheHierarchy>
    <cacheHierarchy uniqueName="[Measures].[Sum of Cost 2]" caption="Sum of Cost 2" measure="1" displayFolder="" measureGroup="Cost_Budget" count="0" hidden="1">
      <extLst>
        <ext xmlns:x15="http://schemas.microsoft.com/office/spreadsheetml/2010/11/main" uri="{B97F6D7D-B522-45F9-BDA1-12C45D357490}">
          <x15:cacheHierarchy aggregatedColumn="6"/>
        </ext>
      </extLst>
    </cacheHierarchy>
    <cacheHierarchy uniqueName="[Measures].[Sum of Average of Hours Completed (%)]" caption="Sum of Average of Hours Completed (%)" measure="1" displayFolder="" measureGroup="Roster" count="0" hidden="1">
      <extLst>
        <ext xmlns:x15="http://schemas.microsoft.com/office/spreadsheetml/2010/11/main" uri="{B97F6D7D-B522-45F9-BDA1-12C45D357490}">
          <x15:cacheHierarchy aggregatedColumn="44"/>
        </ext>
      </extLst>
    </cacheHierarchy>
    <cacheHierarchy uniqueName="[Measures].[Sum of Average of Hours Required (%)]" caption="Sum of Average of Hours Required (%)" measure="1" displayFolder="" measureGroup="Roster" count="0" hidden="1">
      <extLst>
        <ext xmlns:x15="http://schemas.microsoft.com/office/spreadsheetml/2010/11/main" uri="{B97F6D7D-B522-45F9-BDA1-12C45D357490}">
          <x15:cacheHierarchy aggregatedColumn="45"/>
        </ext>
      </extLst>
    </cacheHierarchy>
    <cacheHierarchy uniqueName="[Measures].[Sum of Exclusion 2]" caption="Sum of Exclusion 2" measure="1" displayFolder="" measureGroup="Roster" count="0" hidden="1">
      <extLst>
        <ext xmlns:x15="http://schemas.microsoft.com/office/spreadsheetml/2010/11/main" uri="{B97F6D7D-B522-45F9-BDA1-12C45D357490}">
          <x15:cacheHierarchy aggregatedColumn="43"/>
        </ext>
      </extLst>
    </cacheHierarchy>
    <cacheHierarchy uniqueName="[Measures].[Sum of Budget Given]" caption="Sum of Budget Given" measure="1" displayFolder="" measureGroup="DataReport" count="0" hidden="1">
      <extLst>
        <ext xmlns:x15="http://schemas.microsoft.com/office/spreadsheetml/2010/11/main" uri="{B97F6D7D-B522-45F9-BDA1-12C45D357490}">
          <x15:cacheHierarchy aggregatedColumn="23"/>
        </ext>
      </extLst>
    </cacheHierarchy>
    <cacheHierarchy uniqueName="[Measures].[Sum of Budget Spent]" caption="Sum of Budget Spent" measure="1" displayFolder="" measureGroup="DataReport"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180709117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stin" refreshedDate="45629.682325462963" backgroundQuery="1" createdVersion="8" refreshedVersion="8" minRefreshableVersion="3" recordCount="0" supportSubquery="1" supportAdvancedDrill="1" xr:uid="{73736DDC-D748-48B8-A8E3-75FE5ED77406}">
  <cacheSource type="external" connectionId="1"/>
  <cacheFields count="6">
    <cacheField name="[Measures].[Sum of Goal]" caption="Sum of Goal" numFmtId="0" hierarchy="64" level="32767"/>
    <cacheField name="[Measures].[Sum of Collected]" caption="Sum of Collected" numFmtId="0" hierarchy="65" level="32767"/>
    <cacheField name="[Measures].[Sum of Excluded]" caption="Sum of Excluded" numFmtId="0" hierarchy="66" level="32767"/>
    <cacheField name="[Measures].[Sum of Remaining]" caption="Sum of Remaining" numFmtId="0" hierarchy="67" level="32767"/>
    <cacheField name="[ExclusionChart].[Staff Initials].[Staff Initials]" caption="Staff Initials" numFmtId="0" hierarchy="25" level="1">
      <sharedItems containsSemiMixedTypes="0" containsNonDate="0" containsString="0"/>
    </cacheField>
    <cacheField name="[DataReport].[Project].[Project]" caption="Project" numFmtId="0" hierarchy="11" level="1">
      <sharedItems containsSemiMixedTypes="0" containsNonDate="0" containsString="0"/>
    </cacheField>
  </cacheFields>
  <cacheHierarchies count="88">
    <cacheHierarchy uniqueName="[Agg_Cost].[Month]" caption="Month" attribute="1" time="1" defaultMemberUniqueName="[Agg_Cost].[Month].[All]" allUniqueName="[Agg_Cost].[Month].[All]" dimensionUniqueName="[Agg_Cost]" displayFolder="" count="0" memberValueDatatype="7" unbalanced="0"/>
    <cacheHierarchy uniqueName="[Agg_Cost].[Cost]" caption="Cost" attribute="1" defaultMemberUniqueName="[Agg_Cost].[Cost].[All]" allUniqueName="[Agg_Cost].[Cost].[All]" dimensionUniqueName="[Agg_Cost]" displayFolder="" count="0" memberValueDatatype="20" unbalanced="0"/>
    <cacheHierarchy uniqueName="[Agg_Cost].[Aggregate Cost]" caption="Aggregate Cost" attribute="1" defaultMemberUniqueName="[Agg_Cost].[Aggregate Cost].[All]" allUniqueName="[Agg_Cost].[Aggregate Cost].[All]" dimensionUniqueName="[Agg_Cost]" displayFolder="" count="0" memberValueDatatype="20" unbalanced="0"/>
    <cacheHierarchy uniqueName="[Cost_Budget].[Staff Initials]" caption="Staff Initials" attribute="1" defaultMemberUniqueName="[Cost_Budget].[Staff Initials].[All]" allUniqueName="[Cost_Budget].[Staff Initials].[All]" dimensionUniqueName="[Cost_Budget]" displayFolder="" count="0" memberValueDatatype="130" unbalanced="0"/>
    <cacheHierarchy uniqueName="[Cost_Budget].[Project]" caption="Project" attribute="1" defaultMemberUniqueName="[Cost_Budget].[Project].[All]" allUniqueName="[Cost_Budget].[Project].[All]" dimensionUniqueName="[Cost_Budget]" displayFolder="" count="0" memberValueDatatype="130" unbalanced="0"/>
    <cacheHierarchy uniqueName="[Cost_Budget].[Month]" caption="Month" attribute="1" time="1" defaultMemberUniqueName="[Cost_Budget].[Month].[All]" allUniqueName="[Cost_Budget].[Month].[All]" dimensionUniqueName="[Cost_Budget]" displayFolder="" count="0" memberValueDatatype="7" unbalanced="0"/>
    <cacheHierarchy uniqueName="[Cost_Budget].[Cost]" caption="Cost" attribute="1" defaultMemberUniqueName="[Cost_Budget].[Cost].[All]" allUniqueName="[Cost_Budget].[Cost].[All]" dimensionUniqueName="[Cost_Budget]" displayFolder="" count="0" memberValueDatatype="20" unbalanced="0"/>
    <cacheHierarchy uniqueName="[Cost_Budget].[Aggregate Cost]" caption="Aggregate Cost" attribute="1" defaultMemberUniqueName="[Cost_Budget].[Aggregate Cost].[All]" allUniqueName="[Cost_Budget].[Aggregate Cost].[All]" dimensionUniqueName="[Cost_Budget]" displayFolder="" count="0" memberValueDatatype="20" unbalanced="0"/>
    <cacheHierarchy uniqueName="[Cost_Budget].[Month (Year)]" caption="Month (Year)" attribute="1" defaultMemberUniqueName="[Cost_Budget].[Month (Year)].[All]" allUniqueName="[Cost_Budget].[Month (Year)].[All]" dimensionUniqueName="[Cost_Budget]" displayFolder="" count="0" memberValueDatatype="130" unbalanced="0"/>
    <cacheHierarchy uniqueName="[Cost_Budget].[Month (Quarter)]" caption="Month (Quarter)" attribute="1" defaultMemberUniqueName="[Cost_Budget].[Month (Quarter)].[All]" allUniqueName="[Cost_Budget].[Month (Quarter)].[All]" dimensionUniqueName="[Cost_Budget]" displayFolder="" count="0" memberValueDatatype="130" unbalanced="0"/>
    <cacheHierarchy uniqueName="[Cost_Budget].[Month (Month)]" caption="Month (Month)" attribute="1" defaultMemberUniqueName="[Cost_Budget].[Month (Month)].[All]" allUniqueName="[Cost_Budget].[Month (Month)].[All]" dimensionUniqueName="[Cost_Budget]" displayFolder="" count="0" memberValueDatatype="130" unbalanced="0"/>
    <cacheHierarchy uniqueName="[DataReport].[Project]" caption="Project" attribute="1" defaultMemberUniqueName="[DataReport].[Project].[All]" allUniqueName="[DataReport].[Project].[All]" dimensionUniqueName="[DataReport]" displayFolder="" count="2" memberValueDatatype="130" unbalanced="0">
      <fieldsUsage count="2">
        <fieldUsage x="-1"/>
        <fieldUsage x="5"/>
      </fieldsUsage>
    </cacheHierarchy>
    <cacheHierarchy uniqueName="[DataReport].[Goal]" caption="Goal" attribute="1" defaultMemberUniqueName="[DataReport].[Goal].[All]" allUniqueName="[DataReport].[Goal].[All]" dimensionUniqueName="[DataReport]" displayFolder="" count="0" memberValueDatatype="20" unbalanced="0"/>
    <cacheHierarchy uniqueName="[DataReport].[Collected]" caption="Collected" attribute="1" defaultMemberUniqueName="[DataReport].[Collected].[All]" allUniqueName="[DataReport].[Collected].[All]" dimensionUniqueName="[DataReport]" displayFolder="" count="0" memberValueDatatype="20" unbalanced="0"/>
    <cacheHierarchy uniqueName="[DataReport].[Excluded]" caption="Excluded" attribute="1" defaultMemberUniqueName="[DataReport].[Excluded].[All]" allUniqueName="[DataReport].[Excluded].[All]" dimensionUniqueName="[DataReport]" displayFolder="" count="0" memberValueDatatype="20" unbalanced="0"/>
    <cacheHierarchy uniqueName="[DataReport].[Remaining]" caption="Remaining" attribute="1" defaultMemberUniqueName="[DataReport].[Remaining].[All]" allUniqueName="[DataReport].[Remaining].[All]" dimensionUniqueName="[DataReport]" displayFolder="" count="0" memberValueDatatype="20" unbalanced="0"/>
    <cacheHierarchy uniqueName="[DataReport].[Progress]" caption="Progress" attribute="1" defaultMemberUniqueName="[DataReport].[Progress].[All]" allUniqueName="[DataReport].[Progress].[All]" dimensionUniqueName="[DataReport]" displayFolder="" count="0" memberValueDatatype="5" unbalanced="0"/>
    <cacheHierarchy uniqueName="[DataReport].[Start Date]" caption="Start Date" attribute="1" time="1" defaultMemberUniqueName="[DataReport].[Start Date].[All]" allUniqueName="[DataReport].[Start Date].[All]" dimensionUniqueName="[DataReport]" displayFolder="" count="0" memberValueDatatype="7" unbalanced="0"/>
    <cacheHierarchy uniqueName="[DataReport].[Finish Date]" caption="Finish Date" attribute="1" time="1" defaultMemberUniqueName="[DataReport].[Finish Date].[All]" allUniqueName="[DataReport].[Finish Date].[All]" dimensionUniqueName="[DataReport]" displayFolder="" count="0" memberValueDatatype="7" unbalanced="0"/>
    <cacheHierarchy uniqueName="[DataReport].[Due Date]" caption="Due Date" attribute="1" time="1" defaultMemberUniqueName="[DataReport].[Due Date].[All]" allUniqueName="[DataReport].[Due Date].[All]" dimensionUniqueName="[DataReport]" displayFolder="" count="0" memberValueDatatype="7" unbalanced="0"/>
    <cacheHierarchy uniqueName="[DataReport].[Days completed]" caption="Days completed" attribute="1" defaultMemberUniqueName="[DataReport].[Days completed].[All]" allUniqueName="[DataReport].[Days completed].[All]" dimensionUniqueName="[DataReport]" displayFolder="" count="0" memberValueDatatype="20" unbalanced="0"/>
    <cacheHierarchy uniqueName="[DataReport].[Duration (Days)]" caption="Duration (Days)" attribute="1" defaultMemberUniqueName="[DataReport].[Duration (Days)].[All]" allUniqueName="[DataReport].[Duration (Days)].[All]" dimensionUniqueName="[DataReport]" displayFolder="" count="0" memberValueDatatype="20" unbalanced="0"/>
    <cacheHierarchy uniqueName="[DataReport].[Days Remaining]" caption="Days Remaining" attribute="1" defaultMemberUniqueName="[DataReport].[Days Remaining].[All]" allUniqueName="[DataReport].[Days Remaining].[All]" dimensionUniqueName="[DataReport]" displayFolder="" count="0" memberValueDatatype="20" unbalanced="0"/>
    <cacheHierarchy uniqueName="[DataReport].[Budget Given]" caption="Budget Given" attribute="1" defaultMemberUniqueName="[DataReport].[Budget Given].[All]" allUniqueName="[DataReport].[Budget Given].[All]" dimensionUniqueName="[DataReport]" displayFolder="" count="0" memberValueDatatype="20" unbalanced="0"/>
    <cacheHierarchy uniqueName="[DataReport].[Budget Spent]" caption="Budget Spent" attribute="1" defaultMemberUniqueName="[DataReport].[Budget Spent].[All]" allUniqueName="[DataReport].[Budget Spent].[All]" dimensionUniqueName="[DataReport]" displayFolder="" count="0" memberValueDatatype="20" unbalanced="0"/>
    <cacheHierarchy uniqueName="[ExclusionChart].[Staff Initials]" caption="Staff Initials" attribute="1" defaultMemberUniqueName="[ExclusionChart].[Staff Initials].[All]" allUniqueName="[ExclusionChart].[Staff Initials].[All]" dimensionUniqueName="[ExclusionChart]" displayFolder="" count="2" memberValueDatatype="130" unbalanced="0">
      <fieldsUsage count="2">
        <fieldUsage x="-1"/>
        <fieldUsage x="4"/>
      </fieldsUsage>
    </cacheHierarchy>
    <cacheHierarchy uniqueName="[ExclusionChart].[Project]" caption="Project" attribute="1" defaultMemberUniqueName="[ExclusionChart].[Project].[All]" allUniqueName="[ExclusionChart].[Project].[All]" dimensionUniqueName="[ExclusionChart]" displayFolder="" count="0" memberValueDatatype="130" unbalanced="0"/>
    <cacheHierarchy uniqueName="[ExclusionChart].[Cost]" caption="Cost" attribute="1" defaultMemberUniqueName="[ExclusionChart].[Cost].[All]" allUniqueName="[ExclusionChart].[Cost].[All]" dimensionUniqueName="[ExclusionChart]" displayFolder="" count="0" memberValueDatatype="20" unbalanced="0"/>
    <cacheHierarchy uniqueName="[ExclusionChart].[Budget]" caption="Budget" attribute="1" defaultMemberUniqueName="[ExclusionChart].[Budget].[All]" allUniqueName="[ExclusionChart].[Budget].[All]" dimensionUniqueName="[ExclusionChart]" displayFolder="" count="0" memberValueDatatype="20" unbalanced="0"/>
    <cacheHierarchy uniqueName="[ExclusionChart].[Exclusion]" caption="Exclusion" attribute="1" defaultMemberUniqueName="[ExclusionChart].[Exclusion].[All]" allUniqueName="[ExclusionChart].[Exclusion].[All]" dimensionUniqueName="[ExclusionChart]" displayFolder="" count="0" memberValueDatatype="20" unbalanced="0"/>
    <cacheHierarchy uniqueName="[Participant_Real].[Month]" caption="Month" attribute="1" time="1" defaultMemberUniqueName="[Participant_Real].[Month].[All]" allUniqueName="[Participant_Real].[Month].[All]" dimensionUniqueName="[Participant_Real]" displayFolder="" count="0" memberValueDatatype="7" unbalanced="0"/>
    <cacheHierarchy uniqueName="[Participant_Real].[Sample Size]" caption="Sample Size" attribute="1" defaultMemberUniqueName="[Participant_Real].[Sample Size].[All]" allUniqueName="[Participant_Real].[Sample Size].[All]" dimensionUniqueName="[Participant_Real]" displayFolder="" count="0" memberValueDatatype="20" unbalanced="0"/>
    <cacheHierarchy uniqueName="[ParticipantCount].[Project]" caption="Project" attribute="1" defaultMemberUniqueName="[ParticipantCount].[Project].[All]" allUniqueName="[ParticipantCount].[Project].[All]" dimensionUniqueName="[ParticipantCount]" displayFolder="" count="0" memberValueDatatype="130" unbalanced="0"/>
    <cacheHierarchy uniqueName="[ParticipantCount].[Month]" caption="Month" attribute="1" time="1" defaultMemberUniqueName="[ParticipantCount].[Month].[All]" allUniqueName="[ParticipantCount].[Month].[All]" dimensionUniqueName="[ParticipantCount]" displayFolder="" count="0" memberValueDatatype="7" unbalanced="0"/>
    <cacheHierarchy uniqueName="[ParticipantCount].[Participant]" caption="Participant" attribute="1" defaultMemberUniqueName="[ParticipantCount].[Participant].[All]" allUniqueName="[ParticipantCount].[Participant].[All]" dimensionUniqueName="[ParticipantCount]" displayFolder="" count="0" memberValueDatatype="20" unbalanced="0"/>
    <cacheHierarchy uniqueName="[ParticipantCount].[Month (Year)]" caption="Month (Year)" attribute="1" defaultMemberUniqueName="[ParticipantCount].[Month (Year)].[All]" allUniqueName="[ParticipantCount].[Month (Year)].[All]" dimensionUniqueName="[ParticipantCount]" displayFolder="" count="0" memberValueDatatype="130" unbalanced="0"/>
    <cacheHierarchy uniqueName="[ParticipantCount].[Month (Quarter)]" caption="Month (Quarter)" attribute="1" defaultMemberUniqueName="[ParticipantCount].[Month (Quarter)].[All]" allUniqueName="[ParticipantCount].[Month (Quarter)].[All]" dimensionUniqueName="[ParticipantCount]" displayFolder="" count="0" memberValueDatatype="130" unbalanced="0"/>
    <cacheHierarchy uniqueName="[ParticipantCount].[Month (Month)]" caption="Month (Month)" attribute="1" defaultMemberUniqueName="[ParticipantCount].[Month (Month)].[All]" allUniqueName="[ParticipantCount].[Month (Month)].[All]" dimensionUniqueName="[ParticipantCount]" displayFolder="" count="0" memberValueDatatype="130" unbalanced="0"/>
    <cacheHierarchy uniqueName="[ProgressChart].[Project]" caption="Project" attribute="1" defaultMemberUniqueName="[ProgressChart].[Project].[All]" allUniqueName="[ProgressChart].[Project].[All]" dimensionUniqueName="[ProgressChart]" displayFolder="" count="0" memberValueDatatype="130" unbalanced="0"/>
    <cacheHierarchy uniqueName="[ProgressChart].[Task]" caption="Task" attribute="1" defaultMemberUniqueName="[ProgressChart].[Task].[All]" allUniqueName="[ProgressChart].[Task].[All]" dimensionUniqueName="[ProgressChart]" displayFolder="" count="0" memberValueDatatype="130" unbalanced="0"/>
    <cacheHierarchy uniqueName="[ProgressChart].[Assigned To]" caption="Assigned To" attribute="1" defaultMemberUniqueName="[ProgressChart].[Assigned To].[All]" allUniqueName="[ProgressChart].[Assigned To].[All]" dimensionUniqueName="[ProgressChart]" displayFolder="" count="0" memberValueDatatype="130" unbalanced="0"/>
    <cacheHierarchy uniqueName="[ProgressChart].[Progress]" caption="Progress" attribute="1" defaultMemberUniqueName="[ProgressChart].[Progress].[All]" allUniqueName="[ProgressChart].[Progress].[All]" dimensionUniqueName="[ProgressChart]" displayFolder="" count="0" memberValueDatatype="130" unbalanced="0"/>
    <cacheHierarchy uniqueName="[Roster].[Staff Initial]" caption="Staff Initial" attribute="1" defaultMemberUniqueName="[Roster].[Staff Initial].[All]" allUniqueName="[Roster].[Staff Initial].[All]" dimensionUniqueName="[Roster]" displayFolder="" count="0" memberValueDatatype="130" unbalanced="0"/>
    <cacheHierarchy uniqueName="[Roster].[Exclusion]" caption="Exclusion" attribute="1" defaultMemberUniqueName="[Roster].[Exclusion].[All]" allUniqueName="[Roster].[Exclusion].[All]" dimensionUniqueName="[Roster]" displayFolder="" count="0" memberValueDatatype="20" unbalanced="0"/>
    <cacheHierarchy uniqueName="[Roster].[Average of Hours Completed (%)]" caption="Average of Hours Completed (%)" attribute="1" defaultMemberUniqueName="[Roster].[Average of Hours Completed (%)].[All]" allUniqueName="[Roster].[Average of Hours Completed (%)].[All]" dimensionUniqueName="[Roster]" displayFolder="" count="0" memberValueDatatype="5" unbalanced="0"/>
    <cacheHierarchy uniqueName="[Roster].[Average of Hours Required (%)]" caption="Average of Hours Required (%)" attribute="1" defaultMemberUniqueName="[Roster].[Average of Hours Required (%)].[All]" allUniqueName="[Roster].[Average of Hours Required (%)].[All]" dimensionUniqueName="[Roster]" displayFolder="" count="0" memberValueDatatype="5" unbalanced="0"/>
    <cacheHierarchy uniqueName="[StaffHours].[Staff Initials]" caption="Staff Initials" attribute="1" defaultMemberUniqueName="[StaffHours].[Staff Initials].[All]" allUniqueName="[StaffHours].[Staff Initials].[All]" dimensionUniqueName="[StaffHours]" displayFolder="" count="0" memberValueDatatype="130" unbalanced="0"/>
    <cacheHierarchy uniqueName="[StaffHours].[Project]" caption="Project" attribute="1" defaultMemberUniqueName="[StaffHours].[Project].[All]" allUniqueName="[StaffHours].[Project].[All]" dimensionUniqueName="[StaffHours]" displayFolder="" count="0" memberValueDatatype="130" unbalanced="0"/>
    <cacheHierarchy uniqueName="[StaffHours].[Hours Required]" caption="Hours Required" attribute="1" defaultMemberUniqueName="[StaffHours].[Hours Required].[All]" allUniqueName="[StaffHours].[Hours Required].[All]" dimensionUniqueName="[StaffHours]" displayFolder="" count="0" memberValueDatatype="20" unbalanced="0"/>
    <cacheHierarchy uniqueName="[StaffHours].[Hours Completed]" caption="Hours Completed" attribute="1" defaultMemberUniqueName="[StaffHours].[Hours Completed].[All]" allUniqueName="[StaffHours].[Hours Completed].[All]" dimensionUniqueName="[StaffHours]" displayFolder="" count="0" memberValueDatatype="20" unbalanced="0"/>
    <cacheHierarchy uniqueName="[StaffHours].[Hours Completed (%)]" caption="Hours Completed (%)" attribute="1" defaultMemberUniqueName="[StaffHours].[Hours Completed (%)].[All]" allUniqueName="[StaffHours].[Hours Completed (%)].[All]" dimensionUniqueName="[StaffHours]" displayFolder="" count="0" memberValueDatatype="5" unbalanced="0"/>
    <cacheHierarchy uniqueName="[StaffHours].[Hours Required (%)]" caption="Hours Required (%)" attribute="1" defaultMemberUniqueName="[StaffHours].[Hours Required (%)].[All]" allUniqueName="[StaffHours].[Hours Required (%)].[All]" dimensionUniqueName="[StaffHours]" displayFolder="" count="0" memberValueDatatype="5" unbalanced="0"/>
    <cacheHierarchy uniqueName="[Cost_Budget].[Month (Month Index)]" caption="Month (Month Index)" attribute="1" defaultMemberUniqueName="[Cost_Budget].[Month (Month Index)].[All]" allUniqueName="[Cost_Budget].[Month (Month Index)].[All]" dimensionUniqueName="[Cost_Budget]" displayFolder="" count="0" memberValueDatatype="20" unbalanced="0" hidden="1"/>
    <cacheHierarchy uniqueName="[ParticipantCount].[Month (Month Index)]" caption="Month (Month Index)" attribute="1" defaultMemberUniqueName="[ParticipantCount].[Month (Month Index)].[All]" allUniqueName="[ParticipantCount].[Month (Month Index)].[All]" dimensionUniqueName="[ParticipantCount]" displayFolder="" count="0" memberValueDatatype="20" unbalanced="0" hidden="1"/>
    <cacheHierarchy uniqueName="[Measures].[__XL_Count DataReport]" caption="__XL_Count DataReport" measure="1" displayFolder="" measureGroup="DataReport" count="0" hidden="1"/>
    <cacheHierarchy uniqueName="[Measures].[__XL_Count ProgressChart]" caption="__XL_Count ProgressChart" measure="1" displayFolder="" measureGroup="ProgressChart" count="0" hidden="1"/>
    <cacheHierarchy uniqueName="[Measures].[__XL_Count ParticipantCount]" caption="__XL_Count ParticipantCount" measure="1" displayFolder="" measureGroup="ParticipantCount" count="0" hidden="1"/>
    <cacheHierarchy uniqueName="[Measures].[__XL_Count ExclusionChart]" caption="__XL_Count ExclusionChart" measure="1" displayFolder="" measureGroup="ExclusionChart" count="0" hidden="1"/>
    <cacheHierarchy uniqueName="[Measures].[__XL_Count StaffHours]" caption="__XL_Count StaffHours" measure="1" displayFolder="" measureGroup="StaffHours" count="0" hidden="1"/>
    <cacheHierarchy uniqueName="[Measures].[__XL_Count Cost_Budget]" caption="__XL_Count Cost_Budget" measure="1" displayFolder="" measureGroup="Cost_Budget" count="0" hidden="1"/>
    <cacheHierarchy uniqueName="[Measures].[__XL_Count Agg_Cost]" caption="__XL_Count Agg_Cost" measure="1" displayFolder="" measureGroup="Agg_Cost" count="0" hidden="1"/>
    <cacheHierarchy uniqueName="[Measures].[__XL_Count Roster]" caption="__XL_Count Roster" measure="1" displayFolder="" measureGroup="Roster" count="0" hidden="1"/>
    <cacheHierarchy uniqueName="[Measures].[__XL_Count Participant_Real]" caption="__XL_Count Participant_Real" measure="1" displayFolder="" measureGroup="Participant_Real" count="0" hidden="1"/>
    <cacheHierarchy uniqueName="[Measures].[__No measures defined]" caption="__No measures defined" measure="1" displayFolder="" count="0" hidden="1"/>
    <cacheHierarchy uniqueName="[Measures].[Sum of Goal]" caption="Sum of Goal" measure="1" displayFolder="" measureGroup="DataReport"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Collected]" caption="Sum of Collected" measure="1" displayFolder="" measureGroup="DataReport"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Excluded]" caption="Sum of Excluded" measure="1" displayFolder="" measureGroup="DataReport"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Remaining]" caption="Sum of Remaining" measure="1" displayFolder="" measureGroup="DataReport"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Days completed]" caption="Sum of Days completed" measure="1" displayFolder="" measureGroup="DataReport" count="0" hidden="1">
      <extLst>
        <ext xmlns:x15="http://schemas.microsoft.com/office/spreadsheetml/2010/11/main" uri="{B97F6D7D-B522-45F9-BDA1-12C45D357490}">
          <x15:cacheHierarchy aggregatedColumn="20"/>
        </ext>
      </extLst>
    </cacheHierarchy>
    <cacheHierarchy uniqueName="[Measures].[Sum of Duration (Days)]" caption="Sum of Duration (Days)" measure="1" displayFolder="" measureGroup="DataReport" count="0" hidden="1">
      <extLst>
        <ext xmlns:x15="http://schemas.microsoft.com/office/spreadsheetml/2010/11/main" uri="{B97F6D7D-B522-45F9-BDA1-12C45D357490}">
          <x15:cacheHierarchy aggregatedColumn="21"/>
        </ext>
      </extLst>
    </cacheHierarchy>
    <cacheHierarchy uniqueName="[Measures].[Sum of Days Remaining]" caption="Sum of Days Remaining" measure="1" displayFolder="" measureGroup="DataReport" count="0" hidden="1">
      <extLst>
        <ext xmlns:x15="http://schemas.microsoft.com/office/spreadsheetml/2010/11/main" uri="{B97F6D7D-B522-45F9-BDA1-12C45D357490}">
          <x15:cacheHierarchy aggregatedColumn="22"/>
        </ext>
      </extLst>
    </cacheHierarchy>
    <cacheHierarchy uniqueName="[Measures].[Count of Task]" caption="Count of Task" measure="1" displayFolder="" measureGroup="ProgressChart" count="0" hidden="1">
      <extLst>
        <ext xmlns:x15="http://schemas.microsoft.com/office/spreadsheetml/2010/11/main" uri="{B97F6D7D-B522-45F9-BDA1-12C45D357490}">
          <x15:cacheHierarchy aggregatedColumn="39"/>
        </ext>
      </extLst>
    </cacheHierarchy>
    <cacheHierarchy uniqueName="[Measures].[Count of Progress]" caption="Count of Progress" measure="1" displayFolder="" measureGroup="ProgressChart" count="0" hidden="1">
      <extLst>
        <ext xmlns:x15="http://schemas.microsoft.com/office/spreadsheetml/2010/11/main" uri="{B97F6D7D-B522-45F9-BDA1-12C45D357490}">
          <x15:cacheHierarchy aggregatedColumn="41"/>
        </ext>
      </extLst>
    </cacheHierarchy>
    <cacheHierarchy uniqueName="[Measures].[Sum of Participant]" caption="Sum of Participant" measure="1" displayFolder="" measureGroup="ParticipantCount" count="0" hidden="1">
      <extLst>
        <ext xmlns:x15="http://schemas.microsoft.com/office/spreadsheetml/2010/11/main" uri="{B97F6D7D-B522-45F9-BDA1-12C45D357490}">
          <x15:cacheHierarchy aggregatedColumn="34"/>
        </ext>
      </extLst>
    </cacheHierarchy>
    <cacheHierarchy uniqueName="[Measures].[Sum of Exclusion]" caption="Sum of Exclusion" measure="1" displayFolder="" measureGroup="ExclusionChart" count="0" hidden="1">
      <extLst>
        <ext xmlns:x15="http://schemas.microsoft.com/office/spreadsheetml/2010/11/main" uri="{B97F6D7D-B522-45F9-BDA1-12C45D357490}">
          <x15:cacheHierarchy aggregatedColumn="29"/>
        </ext>
      </extLst>
    </cacheHierarchy>
    <cacheHierarchy uniqueName="[Measures].[Sum of Cost]" caption="Sum of Cost" measure="1" displayFolder="" measureGroup="ExclusionChart" count="0" hidden="1">
      <extLst>
        <ext xmlns:x15="http://schemas.microsoft.com/office/spreadsheetml/2010/11/main" uri="{B97F6D7D-B522-45F9-BDA1-12C45D357490}">
          <x15:cacheHierarchy aggregatedColumn="27"/>
        </ext>
      </extLst>
    </cacheHierarchy>
    <cacheHierarchy uniqueName="[Measures].[Sum of Hours Completed (%)]" caption="Sum of Hours Completed (%)" measure="1" displayFolder="" measureGroup="StaffHours" count="0" hidden="1">
      <extLst>
        <ext xmlns:x15="http://schemas.microsoft.com/office/spreadsheetml/2010/11/main" uri="{B97F6D7D-B522-45F9-BDA1-12C45D357490}">
          <x15:cacheHierarchy aggregatedColumn="50"/>
        </ext>
      </extLst>
    </cacheHierarchy>
    <cacheHierarchy uniqueName="[Measures].[Sum of Hours Required (%)]" caption="Sum of Hours Required (%)" measure="1" displayFolder="" measureGroup="StaffHours" count="0" hidden="1">
      <extLst>
        <ext xmlns:x15="http://schemas.microsoft.com/office/spreadsheetml/2010/11/main" uri="{B97F6D7D-B522-45F9-BDA1-12C45D357490}">
          <x15:cacheHierarchy aggregatedColumn="51"/>
        </ext>
      </extLst>
    </cacheHierarchy>
    <cacheHierarchy uniqueName="[Measures].[Average of Hours Completed (%)]" caption="Average of Hours Completed (%)" measure="1" displayFolder="" measureGroup="StaffHours" count="0" hidden="1">
      <extLst>
        <ext xmlns:x15="http://schemas.microsoft.com/office/spreadsheetml/2010/11/main" uri="{B97F6D7D-B522-45F9-BDA1-12C45D357490}">
          <x15:cacheHierarchy aggregatedColumn="50"/>
        </ext>
      </extLst>
    </cacheHierarchy>
    <cacheHierarchy uniqueName="[Measures].[Average of Hours Required (%)]" caption="Average of Hours Required (%)" measure="1" displayFolder="" measureGroup="StaffHours" count="0" hidden="1">
      <extLst>
        <ext xmlns:x15="http://schemas.microsoft.com/office/spreadsheetml/2010/11/main" uri="{B97F6D7D-B522-45F9-BDA1-12C45D357490}">
          <x15:cacheHierarchy aggregatedColumn="51"/>
        </ext>
      </extLst>
    </cacheHierarchy>
    <cacheHierarchy uniqueName="[Measures].[Sum of Budget]" caption="Sum of Budget" measure="1" displayFolder="" measureGroup="ExclusionChart" count="0" hidden="1">
      <extLst>
        <ext xmlns:x15="http://schemas.microsoft.com/office/spreadsheetml/2010/11/main" uri="{B97F6D7D-B522-45F9-BDA1-12C45D357490}">
          <x15:cacheHierarchy aggregatedColumn="28"/>
        </ext>
      </extLst>
    </cacheHierarchy>
    <cacheHierarchy uniqueName="[Measures].[Sum of Aggregate Cost]" caption="Sum of Aggregate Cost" measure="1" displayFolder="" measureGroup="Cost_Budget" count="0" hidden="1">
      <extLst>
        <ext xmlns:x15="http://schemas.microsoft.com/office/spreadsheetml/2010/11/main" uri="{B97F6D7D-B522-45F9-BDA1-12C45D357490}">
          <x15:cacheHierarchy aggregatedColumn="7"/>
        </ext>
      </extLst>
    </cacheHierarchy>
    <cacheHierarchy uniqueName="[Measures].[Sum of Cost 2]" caption="Sum of Cost 2" measure="1" displayFolder="" measureGroup="Cost_Budget" count="0" hidden="1">
      <extLst>
        <ext xmlns:x15="http://schemas.microsoft.com/office/spreadsheetml/2010/11/main" uri="{B97F6D7D-B522-45F9-BDA1-12C45D357490}">
          <x15:cacheHierarchy aggregatedColumn="6"/>
        </ext>
      </extLst>
    </cacheHierarchy>
    <cacheHierarchy uniqueName="[Measures].[Sum of Average of Hours Completed (%)]" caption="Sum of Average of Hours Completed (%)" measure="1" displayFolder="" measureGroup="Roster" count="0" hidden="1">
      <extLst>
        <ext xmlns:x15="http://schemas.microsoft.com/office/spreadsheetml/2010/11/main" uri="{B97F6D7D-B522-45F9-BDA1-12C45D357490}">
          <x15:cacheHierarchy aggregatedColumn="44"/>
        </ext>
      </extLst>
    </cacheHierarchy>
    <cacheHierarchy uniqueName="[Measures].[Sum of Average of Hours Required (%)]" caption="Sum of Average of Hours Required (%)" measure="1" displayFolder="" measureGroup="Roster" count="0" hidden="1">
      <extLst>
        <ext xmlns:x15="http://schemas.microsoft.com/office/spreadsheetml/2010/11/main" uri="{B97F6D7D-B522-45F9-BDA1-12C45D357490}">
          <x15:cacheHierarchy aggregatedColumn="45"/>
        </ext>
      </extLst>
    </cacheHierarchy>
    <cacheHierarchy uniqueName="[Measures].[Sum of Exclusion 2]" caption="Sum of Exclusion 2" measure="1" displayFolder="" measureGroup="Roster" count="0" hidden="1">
      <extLst>
        <ext xmlns:x15="http://schemas.microsoft.com/office/spreadsheetml/2010/11/main" uri="{B97F6D7D-B522-45F9-BDA1-12C45D357490}">
          <x15:cacheHierarchy aggregatedColumn="43"/>
        </ext>
      </extLst>
    </cacheHierarchy>
    <cacheHierarchy uniqueName="[Measures].[Sum of Budget Given]" caption="Sum of Budget Given" measure="1" displayFolder="" measureGroup="DataReport" count="0" hidden="1">
      <extLst>
        <ext xmlns:x15="http://schemas.microsoft.com/office/spreadsheetml/2010/11/main" uri="{B97F6D7D-B522-45F9-BDA1-12C45D357490}">
          <x15:cacheHierarchy aggregatedColumn="23"/>
        </ext>
      </extLst>
    </cacheHierarchy>
    <cacheHierarchy uniqueName="[Measures].[Sum of Budget Spent]" caption="Sum of Budget Spent" measure="1" displayFolder="" measureGroup="DataReport" count="0" hidden="1">
      <extLst>
        <ext xmlns:x15="http://schemas.microsoft.com/office/spreadsheetml/2010/11/main" uri="{B97F6D7D-B522-45F9-BDA1-12C45D357490}">
          <x15:cacheHierarchy aggregatedColumn="24"/>
        </ext>
      </extLst>
    </cacheHierarchy>
  </cacheHierarchies>
  <kpis count="0"/>
  <dimensions count="10">
    <dimension name="Agg_Cost" uniqueName="[Agg_Cost]" caption="Agg_Cost"/>
    <dimension name="Cost_Budget" uniqueName="[Cost_Budget]" caption="Cost_Budget"/>
    <dimension name="DataReport" uniqueName="[DataReport]" caption="DataReport"/>
    <dimension name="ExclusionChart" uniqueName="[ExclusionChart]" caption="ExclusionChart"/>
    <dimension measure="1" name="Measures" uniqueName="[Measures]" caption="Measures"/>
    <dimension name="Participant_Real" uniqueName="[Participant_Real]" caption="Participant_Real"/>
    <dimension name="ParticipantCount" uniqueName="[ParticipantCount]" caption="ParticipantCount"/>
    <dimension name="ProgressChart" uniqueName="[ProgressChart]" caption="ProgressChart"/>
    <dimension name="Roster" uniqueName="[Roster]" caption="Roster"/>
    <dimension name="StaffHours" uniqueName="[StaffHours]" caption="StaffHours"/>
  </dimensions>
  <measureGroups count="9">
    <measureGroup name="Agg_Cost" caption="Agg_Cost"/>
    <measureGroup name="Cost_Budget" caption="Cost_Budget"/>
    <measureGroup name="DataReport" caption="DataReport"/>
    <measureGroup name="ExclusionChart" caption="ExclusionChart"/>
    <measureGroup name="Participant_Real" caption="Participant_Real"/>
    <measureGroup name="ParticipantCount" caption="ParticipantCount"/>
    <measureGroup name="ProgressChart" caption="ProgressChart"/>
    <measureGroup name="Roster" caption="Roster"/>
    <measureGroup name="StaffHours" caption="StaffHours"/>
  </measureGroups>
  <maps count="18">
    <map measureGroup="0" dimension="0"/>
    <map measureGroup="1" dimension="0"/>
    <map measureGroup="1" dimension="1"/>
    <map measureGroup="1" dimension="2"/>
    <map measureGroup="2" dimension="2"/>
    <map measureGroup="3" dimension="2"/>
    <map measureGroup="3" dimension="3"/>
    <map measureGroup="3" dimension="8"/>
    <map measureGroup="4" dimension="5"/>
    <map measureGroup="5" dimension="2"/>
    <map measureGroup="5" dimension="5"/>
    <map measureGroup="5" dimension="6"/>
    <map measureGroup="6" dimension="2"/>
    <map measureGroup="6" dimension="7"/>
    <map measureGroup="7" dimension="8"/>
    <map measureGroup="8" dimension="2"/>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stin" refreshedDate="45629.682325810187" backgroundQuery="1" createdVersion="8" refreshedVersion="8" minRefreshableVersion="3" recordCount="0" supportSubquery="1" supportAdvancedDrill="1" xr:uid="{FA8F7DAF-B8A9-43C7-800C-77F0613F0736}">
  <cacheSource type="external" connectionId="1"/>
  <cacheFields count="5">
    <cacheField name="[Measures].[Sum of Days completed]" caption="Sum of Days completed" numFmtId="0" hierarchy="68" level="32767"/>
    <cacheField name="[Measures].[Sum of Duration (Days)]" caption="Sum of Duration (Days)" numFmtId="0" hierarchy="69" level="32767"/>
    <cacheField name="[Measures].[Sum of Days Remaining]" caption="Sum of Days Remaining" numFmtId="0" hierarchy="70" level="32767"/>
    <cacheField name="[ExclusionChart].[Staff Initials].[Staff Initials]" caption="Staff Initials" numFmtId="0" hierarchy="25" level="1">
      <sharedItems containsSemiMixedTypes="0" containsNonDate="0" containsString="0"/>
    </cacheField>
    <cacheField name="[DataReport].[Project].[Project]" caption="Project" numFmtId="0" hierarchy="11" level="1">
      <sharedItems containsSemiMixedTypes="0" containsNonDate="0" containsString="0"/>
    </cacheField>
  </cacheFields>
  <cacheHierarchies count="88">
    <cacheHierarchy uniqueName="[Agg_Cost].[Month]" caption="Month" attribute="1" time="1" defaultMemberUniqueName="[Agg_Cost].[Month].[All]" allUniqueName="[Agg_Cost].[Month].[All]" dimensionUniqueName="[Agg_Cost]" displayFolder="" count="0" memberValueDatatype="7" unbalanced="0"/>
    <cacheHierarchy uniqueName="[Agg_Cost].[Cost]" caption="Cost" attribute="1" defaultMemberUniqueName="[Agg_Cost].[Cost].[All]" allUniqueName="[Agg_Cost].[Cost].[All]" dimensionUniqueName="[Agg_Cost]" displayFolder="" count="0" memberValueDatatype="20" unbalanced="0"/>
    <cacheHierarchy uniqueName="[Agg_Cost].[Aggregate Cost]" caption="Aggregate Cost" attribute="1" defaultMemberUniqueName="[Agg_Cost].[Aggregate Cost].[All]" allUniqueName="[Agg_Cost].[Aggregate Cost].[All]" dimensionUniqueName="[Agg_Cost]" displayFolder="" count="0" memberValueDatatype="20" unbalanced="0"/>
    <cacheHierarchy uniqueName="[Cost_Budget].[Staff Initials]" caption="Staff Initials" attribute="1" defaultMemberUniqueName="[Cost_Budget].[Staff Initials].[All]" allUniqueName="[Cost_Budget].[Staff Initials].[All]" dimensionUniqueName="[Cost_Budget]" displayFolder="" count="0" memberValueDatatype="130" unbalanced="0"/>
    <cacheHierarchy uniqueName="[Cost_Budget].[Project]" caption="Project" attribute="1" defaultMemberUniqueName="[Cost_Budget].[Project].[All]" allUniqueName="[Cost_Budget].[Project].[All]" dimensionUniqueName="[Cost_Budget]" displayFolder="" count="0" memberValueDatatype="130" unbalanced="0"/>
    <cacheHierarchy uniqueName="[Cost_Budget].[Month]" caption="Month" attribute="1" time="1" defaultMemberUniqueName="[Cost_Budget].[Month].[All]" allUniqueName="[Cost_Budget].[Month].[All]" dimensionUniqueName="[Cost_Budget]" displayFolder="" count="0" memberValueDatatype="7" unbalanced="0"/>
    <cacheHierarchy uniqueName="[Cost_Budget].[Cost]" caption="Cost" attribute="1" defaultMemberUniqueName="[Cost_Budget].[Cost].[All]" allUniqueName="[Cost_Budget].[Cost].[All]" dimensionUniqueName="[Cost_Budget]" displayFolder="" count="0" memberValueDatatype="20" unbalanced="0"/>
    <cacheHierarchy uniqueName="[Cost_Budget].[Aggregate Cost]" caption="Aggregate Cost" attribute="1" defaultMemberUniqueName="[Cost_Budget].[Aggregate Cost].[All]" allUniqueName="[Cost_Budget].[Aggregate Cost].[All]" dimensionUniqueName="[Cost_Budget]" displayFolder="" count="0" memberValueDatatype="20" unbalanced="0"/>
    <cacheHierarchy uniqueName="[Cost_Budget].[Month (Year)]" caption="Month (Year)" attribute="1" defaultMemberUniqueName="[Cost_Budget].[Month (Year)].[All]" allUniqueName="[Cost_Budget].[Month (Year)].[All]" dimensionUniqueName="[Cost_Budget]" displayFolder="" count="0" memberValueDatatype="130" unbalanced="0"/>
    <cacheHierarchy uniqueName="[Cost_Budget].[Month (Quarter)]" caption="Month (Quarter)" attribute="1" defaultMemberUniqueName="[Cost_Budget].[Month (Quarter)].[All]" allUniqueName="[Cost_Budget].[Month (Quarter)].[All]" dimensionUniqueName="[Cost_Budget]" displayFolder="" count="0" memberValueDatatype="130" unbalanced="0"/>
    <cacheHierarchy uniqueName="[Cost_Budget].[Month (Month)]" caption="Month (Month)" attribute="1" defaultMemberUniqueName="[Cost_Budget].[Month (Month)].[All]" allUniqueName="[Cost_Budget].[Month (Month)].[All]" dimensionUniqueName="[Cost_Budget]" displayFolder="" count="0" memberValueDatatype="130" unbalanced="0"/>
    <cacheHierarchy uniqueName="[DataReport].[Project]" caption="Project" attribute="1" defaultMemberUniqueName="[DataReport].[Project].[All]" allUniqueName="[DataReport].[Project].[All]" dimensionUniqueName="[DataReport]" displayFolder="" count="2" memberValueDatatype="130" unbalanced="0">
      <fieldsUsage count="2">
        <fieldUsage x="-1"/>
        <fieldUsage x="4"/>
      </fieldsUsage>
    </cacheHierarchy>
    <cacheHierarchy uniqueName="[DataReport].[Goal]" caption="Goal" attribute="1" defaultMemberUniqueName="[DataReport].[Goal].[All]" allUniqueName="[DataReport].[Goal].[All]" dimensionUniqueName="[DataReport]" displayFolder="" count="0" memberValueDatatype="20" unbalanced="0"/>
    <cacheHierarchy uniqueName="[DataReport].[Collected]" caption="Collected" attribute="1" defaultMemberUniqueName="[DataReport].[Collected].[All]" allUniqueName="[DataReport].[Collected].[All]" dimensionUniqueName="[DataReport]" displayFolder="" count="0" memberValueDatatype="20" unbalanced="0"/>
    <cacheHierarchy uniqueName="[DataReport].[Excluded]" caption="Excluded" attribute="1" defaultMemberUniqueName="[DataReport].[Excluded].[All]" allUniqueName="[DataReport].[Excluded].[All]" dimensionUniqueName="[DataReport]" displayFolder="" count="0" memberValueDatatype="20" unbalanced="0"/>
    <cacheHierarchy uniqueName="[DataReport].[Remaining]" caption="Remaining" attribute="1" defaultMemberUniqueName="[DataReport].[Remaining].[All]" allUniqueName="[DataReport].[Remaining].[All]" dimensionUniqueName="[DataReport]" displayFolder="" count="0" memberValueDatatype="20" unbalanced="0"/>
    <cacheHierarchy uniqueName="[DataReport].[Progress]" caption="Progress" attribute="1" defaultMemberUniqueName="[DataReport].[Progress].[All]" allUniqueName="[DataReport].[Progress].[All]" dimensionUniqueName="[DataReport]" displayFolder="" count="0" memberValueDatatype="5" unbalanced="0"/>
    <cacheHierarchy uniqueName="[DataReport].[Start Date]" caption="Start Date" attribute="1" time="1" defaultMemberUniqueName="[DataReport].[Start Date].[All]" allUniqueName="[DataReport].[Start Date].[All]" dimensionUniqueName="[DataReport]" displayFolder="" count="0" memberValueDatatype="7" unbalanced="0"/>
    <cacheHierarchy uniqueName="[DataReport].[Finish Date]" caption="Finish Date" attribute="1" time="1" defaultMemberUniqueName="[DataReport].[Finish Date].[All]" allUniqueName="[DataReport].[Finish Date].[All]" dimensionUniqueName="[DataReport]" displayFolder="" count="0" memberValueDatatype="7" unbalanced="0"/>
    <cacheHierarchy uniqueName="[DataReport].[Due Date]" caption="Due Date" attribute="1" time="1" defaultMemberUniqueName="[DataReport].[Due Date].[All]" allUniqueName="[DataReport].[Due Date].[All]" dimensionUniqueName="[DataReport]" displayFolder="" count="0" memberValueDatatype="7" unbalanced="0"/>
    <cacheHierarchy uniqueName="[DataReport].[Days completed]" caption="Days completed" attribute="1" defaultMemberUniqueName="[DataReport].[Days completed].[All]" allUniqueName="[DataReport].[Days completed].[All]" dimensionUniqueName="[DataReport]" displayFolder="" count="0" memberValueDatatype="20" unbalanced="0"/>
    <cacheHierarchy uniqueName="[DataReport].[Duration (Days)]" caption="Duration (Days)" attribute="1" defaultMemberUniqueName="[DataReport].[Duration (Days)].[All]" allUniqueName="[DataReport].[Duration (Days)].[All]" dimensionUniqueName="[DataReport]" displayFolder="" count="0" memberValueDatatype="20" unbalanced="0"/>
    <cacheHierarchy uniqueName="[DataReport].[Days Remaining]" caption="Days Remaining" attribute="1" defaultMemberUniqueName="[DataReport].[Days Remaining].[All]" allUniqueName="[DataReport].[Days Remaining].[All]" dimensionUniqueName="[DataReport]" displayFolder="" count="0" memberValueDatatype="20" unbalanced="0"/>
    <cacheHierarchy uniqueName="[DataReport].[Budget Given]" caption="Budget Given" attribute="1" defaultMemberUniqueName="[DataReport].[Budget Given].[All]" allUniqueName="[DataReport].[Budget Given].[All]" dimensionUniqueName="[DataReport]" displayFolder="" count="0" memberValueDatatype="20" unbalanced="0"/>
    <cacheHierarchy uniqueName="[DataReport].[Budget Spent]" caption="Budget Spent" attribute="1" defaultMemberUniqueName="[DataReport].[Budget Spent].[All]" allUniqueName="[DataReport].[Budget Spent].[All]" dimensionUniqueName="[DataReport]" displayFolder="" count="0" memberValueDatatype="20" unbalanced="0"/>
    <cacheHierarchy uniqueName="[ExclusionChart].[Staff Initials]" caption="Staff Initials" attribute="1" defaultMemberUniqueName="[ExclusionChart].[Staff Initials].[All]" allUniqueName="[ExclusionChart].[Staff Initials].[All]" dimensionUniqueName="[ExclusionChart]" displayFolder="" count="2" memberValueDatatype="130" unbalanced="0">
      <fieldsUsage count="2">
        <fieldUsage x="-1"/>
        <fieldUsage x="3"/>
      </fieldsUsage>
    </cacheHierarchy>
    <cacheHierarchy uniqueName="[ExclusionChart].[Project]" caption="Project" attribute="1" defaultMemberUniqueName="[ExclusionChart].[Project].[All]" allUniqueName="[ExclusionChart].[Project].[All]" dimensionUniqueName="[ExclusionChart]" displayFolder="" count="0" memberValueDatatype="130" unbalanced="0"/>
    <cacheHierarchy uniqueName="[ExclusionChart].[Cost]" caption="Cost" attribute="1" defaultMemberUniqueName="[ExclusionChart].[Cost].[All]" allUniqueName="[ExclusionChart].[Cost].[All]" dimensionUniqueName="[ExclusionChart]" displayFolder="" count="0" memberValueDatatype="20" unbalanced="0"/>
    <cacheHierarchy uniqueName="[ExclusionChart].[Budget]" caption="Budget" attribute="1" defaultMemberUniqueName="[ExclusionChart].[Budget].[All]" allUniqueName="[ExclusionChart].[Budget].[All]" dimensionUniqueName="[ExclusionChart]" displayFolder="" count="0" memberValueDatatype="20" unbalanced="0"/>
    <cacheHierarchy uniqueName="[ExclusionChart].[Exclusion]" caption="Exclusion" attribute="1" defaultMemberUniqueName="[ExclusionChart].[Exclusion].[All]" allUniqueName="[ExclusionChart].[Exclusion].[All]" dimensionUniqueName="[ExclusionChart]" displayFolder="" count="0" memberValueDatatype="20" unbalanced="0"/>
    <cacheHierarchy uniqueName="[Participant_Real].[Month]" caption="Month" attribute="1" time="1" defaultMemberUniqueName="[Participant_Real].[Month].[All]" allUniqueName="[Participant_Real].[Month].[All]" dimensionUniqueName="[Participant_Real]" displayFolder="" count="0" memberValueDatatype="7" unbalanced="0"/>
    <cacheHierarchy uniqueName="[Participant_Real].[Sample Size]" caption="Sample Size" attribute="1" defaultMemberUniqueName="[Participant_Real].[Sample Size].[All]" allUniqueName="[Participant_Real].[Sample Size].[All]" dimensionUniqueName="[Participant_Real]" displayFolder="" count="0" memberValueDatatype="20" unbalanced="0"/>
    <cacheHierarchy uniqueName="[ParticipantCount].[Project]" caption="Project" attribute="1" defaultMemberUniqueName="[ParticipantCount].[Project].[All]" allUniqueName="[ParticipantCount].[Project].[All]" dimensionUniqueName="[ParticipantCount]" displayFolder="" count="0" memberValueDatatype="130" unbalanced="0"/>
    <cacheHierarchy uniqueName="[ParticipantCount].[Month]" caption="Month" attribute="1" time="1" defaultMemberUniqueName="[ParticipantCount].[Month].[All]" allUniqueName="[ParticipantCount].[Month].[All]" dimensionUniqueName="[ParticipantCount]" displayFolder="" count="0" memberValueDatatype="7" unbalanced="0"/>
    <cacheHierarchy uniqueName="[ParticipantCount].[Participant]" caption="Participant" attribute="1" defaultMemberUniqueName="[ParticipantCount].[Participant].[All]" allUniqueName="[ParticipantCount].[Participant].[All]" dimensionUniqueName="[ParticipantCount]" displayFolder="" count="0" memberValueDatatype="20" unbalanced="0"/>
    <cacheHierarchy uniqueName="[ParticipantCount].[Month (Year)]" caption="Month (Year)" attribute="1" defaultMemberUniqueName="[ParticipantCount].[Month (Year)].[All]" allUniqueName="[ParticipantCount].[Month (Year)].[All]" dimensionUniqueName="[ParticipantCount]" displayFolder="" count="0" memberValueDatatype="130" unbalanced="0"/>
    <cacheHierarchy uniqueName="[ParticipantCount].[Month (Quarter)]" caption="Month (Quarter)" attribute="1" defaultMemberUniqueName="[ParticipantCount].[Month (Quarter)].[All]" allUniqueName="[ParticipantCount].[Month (Quarter)].[All]" dimensionUniqueName="[ParticipantCount]" displayFolder="" count="0" memberValueDatatype="130" unbalanced="0"/>
    <cacheHierarchy uniqueName="[ParticipantCount].[Month (Month)]" caption="Month (Month)" attribute="1" defaultMemberUniqueName="[ParticipantCount].[Month (Month)].[All]" allUniqueName="[ParticipantCount].[Month (Month)].[All]" dimensionUniqueName="[ParticipantCount]" displayFolder="" count="0" memberValueDatatype="130" unbalanced="0"/>
    <cacheHierarchy uniqueName="[ProgressChart].[Project]" caption="Project" attribute="1" defaultMemberUniqueName="[ProgressChart].[Project].[All]" allUniqueName="[ProgressChart].[Project].[All]" dimensionUniqueName="[ProgressChart]" displayFolder="" count="0" memberValueDatatype="130" unbalanced="0"/>
    <cacheHierarchy uniqueName="[ProgressChart].[Task]" caption="Task" attribute="1" defaultMemberUniqueName="[ProgressChart].[Task].[All]" allUniqueName="[ProgressChart].[Task].[All]" dimensionUniqueName="[ProgressChart]" displayFolder="" count="0" memberValueDatatype="130" unbalanced="0"/>
    <cacheHierarchy uniqueName="[ProgressChart].[Assigned To]" caption="Assigned To" attribute="1" defaultMemberUniqueName="[ProgressChart].[Assigned To].[All]" allUniqueName="[ProgressChart].[Assigned To].[All]" dimensionUniqueName="[ProgressChart]" displayFolder="" count="0" memberValueDatatype="130" unbalanced="0"/>
    <cacheHierarchy uniqueName="[ProgressChart].[Progress]" caption="Progress" attribute="1" defaultMemberUniqueName="[ProgressChart].[Progress].[All]" allUniqueName="[ProgressChart].[Progress].[All]" dimensionUniqueName="[ProgressChart]" displayFolder="" count="0" memberValueDatatype="130" unbalanced="0"/>
    <cacheHierarchy uniqueName="[Roster].[Staff Initial]" caption="Staff Initial" attribute="1" defaultMemberUniqueName="[Roster].[Staff Initial].[All]" allUniqueName="[Roster].[Staff Initial].[All]" dimensionUniqueName="[Roster]" displayFolder="" count="0" memberValueDatatype="130" unbalanced="0"/>
    <cacheHierarchy uniqueName="[Roster].[Exclusion]" caption="Exclusion" attribute="1" defaultMemberUniqueName="[Roster].[Exclusion].[All]" allUniqueName="[Roster].[Exclusion].[All]" dimensionUniqueName="[Roster]" displayFolder="" count="0" memberValueDatatype="20" unbalanced="0"/>
    <cacheHierarchy uniqueName="[Roster].[Average of Hours Completed (%)]" caption="Average of Hours Completed (%)" attribute="1" defaultMemberUniqueName="[Roster].[Average of Hours Completed (%)].[All]" allUniqueName="[Roster].[Average of Hours Completed (%)].[All]" dimensionUniqueName="[Roster]" displayFolder="" count="0" memberValueDatatype="5" unbalanced="0"/>
    <cacheHierarchy uniqueName="[Roster].[Average of Hours Required (%)]" caption="Average of Hours Required (%)" attribute="1" defaultMemberUniqueName="[Roster].[Average of Hours Required (%)].[All]" allUniqueName="[Roster].[Average of Hours Required (%)].[All]" dimensionUniqueName="[Roster]" displayFolder="" count="0" memberValueDatatype="5" unbalanced="0"/>
    <cacheHierarchy uniqueName="[StaffHours].[Staff Initials]" caption="Staff Initials" attribute="1" defaultMemberUniqueName="[StaffHours].[Staff Initials].[All]" allUniqueName="[StaffHours].[Staff Initials].[All]" dimensionUniqueName="[StaffHours]" displayFolder="" count="0" memberValueDatatype="130" unbalanced="0"/>
    <cacheHierarchy uniqueName="[StaffHours].[Project]" caption="Project" attribute="1" defaultMemberUniqueName="[StaffHours].[Project].[All]" allUniqueName="[StaffHours].[Project].[All]" dimensionUniqueName="[StaffHours]" displayFolder="" count="0" memberValueDatatype="130" unbalanced="0"/>
    <cacheHierarchy uniqueName="[StaffHours].[Hours Required]" caption="Hours Required" attribute="1" defaultMemberUniqueName="[StaffHours].[Hours Required].[All]" allUniqueName="[StaffHours].[Hours Required].[All]" dimensionUniqueName="[StaffHours]" displayFolder="" count="0" memberValueDatatype="20" unbalanced="0"/>
    <cacheHierarchy uniqueName="[StaffHours].[Hours Completed]" caption="Hours Completed" attribute="1" defaultMemberUniqueName="[StaffHours].[Hours Completed].[All]" allUniqueName="[StaffHours].[Hours Completed].[All]" dimensionUniqueName="[StaffHours]" displayFolder="" count="0" memberValueDatatype="20" unbalanced="0"/>
    <cacheHierarchy uniqueName="[StaffHours].[Hours Completed (%)]" caption="Hours Completed (%)" attribute="1" defaultMemberUniqueName="[StaffHours].[Hours Completed (%)].[All]" allUniqueName="[StaffHours].[Hours Completed (%)].[All]" dimensionUniqueName="[StaffHours]" displayFolder="" count="0" memberValueDatatype="5" unbalanced="0"/>
    <cacheHierarchy uniqueName="[StaffHours].[Hours Required (%)]" caption="Hours Required (%)" attribute="1" defaultMemberUniqueName="[StaffHours].[Hours Required (%)].[All]" allUniqueName="[StaffHours].[Hours Required (%)].[All]" dimensionUniqueName="[StaffHours]" displayFolder="" count="0" memberValueDatatype="5" unbalanced="0"/>
    <cacheHierarchy uniqueName="[Cost_Budget].[Month (Month Index)]" caption="Month (Month Index)" attribute="1" defaultMemberUniqueName="[Cost_Budget].[Month (Month Index)].[All]" allUniqueName="[Cost_Budget].[Month (Month Index)].[All]" dimensionUniqueName="[Cost_Budget]" displayFolder="" count="0" memberValueDatatype="20" unbalanced="0" hidden="1"/>
    <cacheHierarchy uniqueName="[ParticipantCount].[Month (Month Index)]" caption="Month (Month Index)" attribute="1" defaultMemberUniqueName="[ParticipantCount].[Month (Month Index)].[All]" allUniqueName="[ParticipantCount].[Month (Month Index)].[All]" dimensionUniqueName="[ParticipantCount]" displayFolder="" count="0" memberValueDatatype="20" unbalanced="0" hidden="1"/>
    <cacheHierarchy uniqueName="[Measures].[__XL_Count DataReport]" caption="__XL_Count DataReport" measure="1" displayFolder="" measureGroup="DataReport" count="0" hidden="1"/>
    <cacheHierarchy uniqueName="[Measures].[__XL_Count ProgressChart]" caption="__XL_Count ProgressChart" measure="1" displayFolder="" measureGroup="ProgressChart" count="0" hidden="1"/>
    <cacheHierarchy uniqueName="[Measures].[__XL_Count ParticipantCount]" caption="__XL_Count ParticipantCount" measure="1" displayFolder="" measureGroup="ParticipantCount" count="0" hidden="1"/>
    <cacheHierarchy uniqueName="[Measures].[__XL_Count ExclusionChart]" caption="__XL_Count ExclusionChart" measure="1" displayFolder="" measureGroup="ExclusionChart" count="0" hidden="1"/>
    <cacheHierarchy uniqueName="[Measures].[__XL_Count StaffHours]" caption="__XL_Count StaffHours" measure="1" displayFolder="" measureGroup="StaffHours" count="0" hidden="1"/>
    <cacheHierarchy uniqueName="[Measures].[__XL_Count Cost_Budget]" caption="__XL_Count Cost_Budget" measure="1" displayFolder="" measureGroup="Cost_Budget" count="0" hidden="1"/>
    <cacheHierarchy uniqueName="[Measures].[__XL_Count Agg_Cost]" caption="__XL_Count Agg_Cost" measure="1" displayFolder="" measureGroup="Agg_Cost" count="0" hidden="1"/>
    <cacheHierarchy uniqueName="[Measures].[__XL_Count Roster]" caption="__XL_Count Roster" measure="1" displayFolder="" measureGroup="Roster" count="0" hidden="1"/>
    <cacheHierarchy uniqueName="[Measures].[__XL_Count Participant_Real]" caption="__XL_Count Participant_Real" measure="1" displayFolder="" measureGroup="Participant_Real" count="0" hidden="1"/>
    <cacheHierarchy uniqueName="[Measures].[__No measures defined]" caption="__No measures defined" measure="1" displayFolder="" count="0" hidden="1"/>
    <cacheHierarchy uniqueName="[Measures].[Sum of Goal]" caption="Sum of Goal" measure="1" displayFolder="" measureGroup="DataReport" count="0" hidden="1">
      <extLst>
        <ext xmlns:x15="http://schemas.microsoft.com/office/spreadsheetml/2010/11/main" uri="{B97F6D7D-B522-45F9-BDA1-12C45D357490}">
          <x15:cacheHierarchy aggregatedColumn="12"/>
        </ext>
      </extLst>
    </cacheHierarchy>
    <cacheHierarchy uniqueName="[Measures].[Sum of Collected]" caption="Sum of Collected" measure="1" displayFolder="" measureGroup="DataReport" count="0" hidden="1">
      <extLst>
        <ext xmlns:x15="http://schemas.microsoft.com/office/spreadsheetml/2010/11/main" uri="{B97F6D7D-B522-45F9-BDA1-12C45D357490}">
          <x15:cacheHierarchy aggregatedColumn="13"/>
        </ext>
      </extLst>
    </cacheHierarchy>
    <cacheHierarchy uniqueName="[Measures].[Sum of Excluded]" caption="Sum of Excluded" measure="1" displayFolder="" measureGroup="DataReport" count="0" hidden="1">
      <extLst>
        <ext xmlns:x15="http://schemas.microsoft.com/office/spreadsheetml/2010/11/main" uri="{B97F6D7D-B522-45F9-BDA1-12C45D357490}">
          <x15:cacheHierarchy aggregatedColumn="14"/>
        </ext>
      </extLst>
    </cacheHierarchy>
    <cacheHierarchy uniqueName="[Measures].[Sum of Remaining]" caption="Sum of Remaining" measure="1" displayFolder="" measureGroup="DataReport" count="0" hidden="1">
      <extLst>
        <ext xmlns:x15="http://schemas.microsoft.com/office/spreadsheetml/2010/11/main" uri="{B97F6D7D-B522-45F9-BDA1-12C45D357490}">
          <x15:cacheHierarchy aggregatedColumn="15"/>
        </ext>
      </extLst>
    </cacheHierarchy>
    <cacheHierarchy uniqueName="[Measures].[Sum of Days completed]" caption="Sum of Days completed" measure="1" displayFolder="" measureGroup="DataReport"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Duration (Days)]" caption="Sum of Duration (Days)" measure="1" displayFolder="" measureGroup="DataReport"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ays Remaining]" caption="Sum of Days Remaining" measure="1" displayFolder="" measureGroup="DataReport"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Task]" caption="Count of Task" measure="1" displayFolder="" measureGroup="ProgressChart" count="0" hidden="1">
      <extLst>
        <ext xmlns:x15="http://schemas.microsoft.com/office/spreadsheetml/2010/11/main" uri="{B97F6D7D-B522-45F9-BDA1-12C45D357490}">
          <x15:cacheHierarchy aggregatedColumn="39"/>
        </ext>
      </extLst>
    </cacheHierarchy>
    <cacheHierarchy uniqueName="[Measures].[Count of Progress]" caption="Count of Progress" measure="1" displayFolder="" measureGroup="ProgressChart" count="0" hidden="1">
      <extLst>
        <ext xmlns:x15="http://schemas.microsoft.com/office/spreadsheetml/2010/11/main" uri="{B97F6D7D-B522-45F9-BDA1-12C45D357490}">
          <x15:cacheHierarchy aggregatedColumn="41"/>
        </ext>
      </extLst>
    </cacheHierarchy>
    <cacheHierarchy uniqueName="[Measures].[Sum of Participant]" caption="Sum of Participant" measure="1" displayFolder="" measureGroup="ParticipantCount" count="0" hidden="1">
      <extLst>
        <ext xmlns:x15="http://schemas.microsoft.com/office/spreadsheetml/2010/11/main" uri="{B97F6D7D-B522-45F9-BDA1-12C45D357490}">
          <x15:cacheHierarchy aggregatedColumn="34"/>
        </ext>
      </extLst>
    </cacheHierarchy>
    <cacheHierarchy uniqueName="[Measures].[Sum of Exclusion]" caption="Sum of Exclusion" measure="1" displayFolder="" measureGroup="ExclusionChart" count="0" hidden="1">
      <extLst>
        <ext xmlns:x15="http://schemas.microsoft.com/office/spreadsheetml/2010/11/main" uri="{B97F6D7D-B522-45F9-BDA1-12C45D357490}">
          <x15:cacheHierarchy aggregatedColumn="29"/>
        </ext>
      </extLst>
    </cacheHierarchy>
    <cacheHierarchy uniqueName="[Measures].[Sum of Cost]" caption="Sum of Cost" measure="1" displayFolder="" measureGroup="ExclusionChart" count="0" hidden="1">
      <extLst>
        <ext xmlns:x15="http://schemas.microsoft.com/office/spreadsheetml/2010/11/main" uri="{B97F6D7D-B522-45F9-BDA1-12C45D357490}">
          <x15:cacheHierarchy aggregatedColumn="27"/>
        </ext>
      </extLst>
    </cacheHierarchy>
    <cacheHierarchy uniqueName="[Measures].[Sum of Hours Completed (%)]" caption="Sum of Hours Completed (%)" measure="1" displayFolder="" measureGroup="StaffHours" count="0" hidden="1">
      <extLst>
        <ext xmlns:x15="http://schemas.microsoft.com/office/spreadsheetml/2010/11/main" uri="{B97F6D7D-B522-45F9-BDA1-12C45D357490}">
          <x15:cacheHierarchy aggregatedColumn="50"/>
        </ext>
      </extLst>
    </cacheHierarchy>
    <cacheHierarchy uniqueName="[Measures].[Sum of Hours Required (%)]" caption="Sum of Hours Required (%)" measure="1" displayFolder="" measureGroup="StaffHours" count="0" hidden="1">
      <extLst>
        <ext xmlns:x15="http://schemas.microsoft.com/office/spreadsheetml/2010/11/main" uri="{B97F6D7D-B522-45F9-BDA1-12C45D357490}">
          <x15:cacheHierarchy aggregatedColumn="51"/>
        </ext>
      </extLst>
    </cacheHierarchy>
    <cacheHierarchy uniqueName="[Measures].[Average of Hours Completed (%)]" caption="Average of Hours Completed (%)" measure="1" displayFolder="" measureGroup="StaffHours" count="0" hidden="1">
      <extLst>
        <ext xmlns:x15="http://schemas.microsoft.com/office/spreadsheetml/2010/11/main" uri="{B97F6D7D-B522-45F9-BDA1-12C45D357490}">
          <x15:cacheHierarchy aggregatedColumn="50"/>
        </ext>
      </extLst>
    </cacheHierarchy>
    <cacheHierarchy uniqueName="[Measures].[Average of Hours Required (%)]" caption="Average of Hours Required (%)" measure="1" displayFolder="" measureGroup="StaffHours" count="0" hidden="1">
      <extLst>
        <ext xmlns:x15="http://schemas.microsoft.com/office/spreadsheetml/2010/11/main" uri="{B97F6D7D-B522-45F9-BDA1-12C45D357490}">
          <x15:cacheHierarchy aggregatedColumn="51"/>
        </ext>
      </extLst>
    </cacheHierarchy>
    <cacheHierarchy uniqueName="[Measures].[Sum of Budget]" caption="Sum of Budget" measure="1" displayFolder="" measureGroup="ExclusionChart" count="0" hidden="1">
      <extLst>
        <ext xmlns:x15="http://schemas.microsoft.com/office/spreadsheetml/2010/11/main" uri="{B97F6D7D-B522-45F9-BDA1-12C45D357490}">
          <x15:cacheHierarchy aggregatedColumn="28"/>
        </ext>
      </extLst>
    </cacheHierarchy>
    <cacheHierarchy uniqueName="[Measures].[Sum of Aggregate Cost]" caption="Sum of Aggregate Cost" measure="1" displayFolder="" measureGroup="Cost_Budget" count="0" hidden="1">
      <extLst>
        <ext xmlns:x15="http://schemas.microsoft.com/office/spreadsheetml/2010/11/main" uri="{B97F6D7D-B522-45F9-BDA1-12C45D357490}">
          <x15:cacheHierarchy aggregatedColumn="7"/>
        </ext>
      </extLst>
    </cacheHierarchy>
    <cacheHierarchy uniqueName="[Measures].[Sum of Cost 2]" caption="Sum of Cost 2" measure="1" displayFolder="" measureGroup="Cost_Budget" count="0" hidden="1">
      <extLst>
        <ext xmlns:x15="http://schemas.microsoft.com/office/spreadsheetml/2010/11/main" uri="{B97F6D7D-B522-45F9-BDA1-12C45D357490}">
          <x15:cacheHierarchy aggregatedColumn="6"/>
        </ext>
      </extLst>
    </cacheHierarchy>
    <cacheHierarchy uniqueName="[Measures].[Sum of Average of Hours Completed (%)]" caption="Sum of Average of Hours Completed (%)" measure="1" displayFolder="" measureGroup="Roster" count="0" hidden="1">
      <extLst>
        <ext xmlns:x15="http://schemas.microsoft.com/office/spreadsheetml/2010/11/main" uri="{B97F6D7D-B522-45F9-BDA1-12C45D357490}">
          <x15:cacheHierarchy aggregatedColumn="44"/>
        </ext>
      </extLst>
    </cacheHierarchy>
    <cacheHierarchy uniqueName="[Measures].[Sum of Average of Hours Required (%)]" caption="Sum of Average of Hours Required (%)" measure="1" displayFolder="" measureGroup="Roster" count="0" hidden="1">
      <extLst>
        <ext xmlns:x15="http://schemas.microsoft.com/office/spreadsheetml/2010/11/main" uri="{B97F6D7D-B522-45F9-BDA1-12C45D357490}">
          <x15:cacheHierarchy aggregatedColumn="45"/>
        </ext>
      </extLst>
    </cacheHierarchy>
    <cacheHierarchy uniqueName="[Measures].[Sum of Exclusion 2]" caption="Sum of Exclusion 2" measure="1" displayFolder="" measureGroup="Roster" count="0" hidden="1">
      <extLst>
        <ext xmlns:x15="http://schemas.microsoft.com/office/spreadsheetml/2010/11/main" uri="{B97F6D7D-B522-45F9-BDA1-12C45D357490}">
          <x15:cacheHierarchy aggregatedColumn="43"/>
        </ext>
      </extLst>
    </cacheHierarchy>
    <cacheHierarchy uniqueName="[Measures].[Sum of Budget Given]" caption="Sum of Budget Given" measure="1" displayFolder="" measureGroup="DataReport" count="0" hidden="1">
      <extLst>
        <ext xmlns:x15="http://schemas.microsoft.com/office/spreadsheetml/2010/11/main" uri="{B97F6D7D-B522-45F9-BDA1-12C45D357490}">
          <x15:cacheHierarchy aggregatedColumn="23"/>
        </ext>
      </extLst>
    </cacheHierarchy>
    <cacheHierarchy uniqueName="[Measures].[Sum of Budget Spent]" caption="Sum of Budget Spent" measure="1" displayFolder="" measureGroup="DataReport" count="0" hidden="1">
      <extLst>
        <ext xmlns:x15="http://schemas.microsoft.com/office/spreadsheetml/2010/11/main" uri="{B97F6D7D-B522-45F9-BDA1-12C45D357490}">
          <x15:cacheHierarchy aggregatedColumn="24"/>
        </ext>
      </extLst>
    </cacheHierarchy>
  </cacheHierarchies>
  <kpis count="0"/>
  <dimensions count="10">
    <dimension name="Agg_Cost" uniqueName="[Agg_Cost]" caption="Agg_Cost"/>
    <dimension name="Cost_Budget" uniqueName="[Cost_Budget]" caption="Cost_Budget"/>
    <dimension name="DataReport" uniqueName="[DataReport]" caption="DataReport"/>
    <dimension name="ExclusionChart" uniqueName="[ExclusionChart]" caption="ExclusionChart"/>
    <dimension measure="1" name="Measures" uniqueName="[Measures]" caption="Measures"/>
    <dimension name="Participant_Real" uniqueName="[Participant_Real]" caption="Participant_Real"/>
    <dimension name="ParticipantCount" uniqueName="[ParticipantCount]" caption="ParticipantCount"/>
    <dimension name="ProgressChart" uniqueName="[ProgressChart]" caption="ProgressChart"/>
    <dimension name="Roster" uniqueName="[Roster]" caption="Roster"/>
    <dimension name="StaffHours" uniqueName="[StaffHours]" caption="StaffHours"/>
  </dimensions>
  <measureGroups count="9">
    <measureGroup name="Agg_Cost" caption="Agg_Cost"/>
    <measureGroup name="Cost_Budget" caption="Cost_Budget"/>
    <measureGroup name="DataReport" caption="DataReport"/>
    <measureGroup name="ExclusionChart" caption="ExclusionChart"/>
    <measureGroup name="Participant_Real" caption="Participant_Real"/>
    <measureGroup name="ParticipantCount" caption="ParticipantCount"/>
    <measureGroup name="ProgressChart" caption="ProgressChart"/>
    <measureGroup name="Roster" caption="Roster"/>
    <measureGroup name="StaffHours" caption="StaffHours"/>
  </measureGroups>
  <maps count="18">
    <map measureGroup="0" dimension="0"/>
    <map measureGroup="1" dimension="0"/>
    <map measureGroup="1" dimension="1"/>
    <map measureGroup="1" dimension="2"/>
    <map measureGroup="2" dimension="2"/>
    <map measureGroup="3" dimension="2"/>
    <map measureGroup="3" dimension="3"/>
    <map measureGroup="3" dimension="8"/>
    <map measureGroup="4" dimension="5"/>
    <map measureGroup="5" dimension="2"/>
    <map measureGroup="5" dimension="5"/>
    <map measureGroup="5" dimension="6"/>
    <map measureGroup="6" dimension="2"/>
    <map measureGroup="6" dimension="7"/>
    <map measureGroup="7" dimension="8"/>
    <map measureGroup="8" dimension="2"/>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stin" refreshedDate="45629.68232615741" backgroundQuery="1" createdVersion="8" refreshedVersion="8" minRefreshableVersion="3" recordCount="0" supportSubquery="1" supportAdvancedDrill="1" xr:uid="{3B5FBBBD-75ED-4AD3-AD26-392102C24DCE}">
  <cacheSource type="external" connectionId="1"/>
  <cacheFields count="5">
    <cacheField name="[ProgressChart].[Task].[Task]" caption="Task" numFmtId="0" hierarchy="39" level="1">
      <sharedItems count="6">
        <s v="Analyze data"/>
        <s v="Clean data"/>
        <s v="Collect data"/>
        <s v="Organize schedule"/>
        <s v="Prepare program"/>
        <s v="Share insights"/>
      </sharedItems>
    </cacheField>
    <cacheField name="[ProgressChart].[Progress].[Progress]" caption="Progress" numFmtId="0" hierarchy="41" level="1">
      <sharedItems count="3">
        <s v="Completed"/>
        <s v="In progress"/>
        <s v="Upcoming"/>
      </sharedItems>
    </cacheField>
    <cacheField name="[Measures].[Count of Progress]" caption="Count of Progress" numFmtId="0" hierarchy="72" level="32767"/>
    <cacheField name="[ExclusionChart].[Staff Initials].[Staff Initials]" caption="Staff Initials" numFmtId="0" hierarchy="25" level="1">
      <sharedItems containsSemiMixedTypes="0" containsNonDate="0" containsString="0"/>
    </cacheField>
    <cacheField name="[DataReport].[Project].[Project]" caption="Project" numFmtId="0" hierarchy="11" level="1">
      <sharedItems containsSemiMixedTypes="0" containsNonDate="0" containsString="0"/>
    </cacheField>
  </cacheFields>
  <cacheHierarchies count="88">
    <cacheHierarchy uniqueName="[Agg_Cost].[Month]" caption="Month" attribute="1" time="1" defaultMemberUniqueName="[Agg_Cost].[Month].[All]" allUniqueName="[Agg_Cost].[Month].[All]" dimensionUniqueName="[Agg_Cost]" displayFolder="" count="0" memberValueDatatype="7" unbalanced="0"/>
    <cacheHierarchy uniqueName="[Agg_Cost].[Cost]" caption="Cost" attribute="1" defaultMemberUniqueName="[Agg_Cost].[Cost].[All]" allUniqueName="[Agg_Cost].[Cost].[All]" dimensionUniqueName="[Agg_Cost]" displayFolder="" count="0" memberValueDatatype="20" unbalanced="0"/>
    <cacheHierarchy uniqueName="[Agg_Cost].[Aggregate Cost]" caption="Aggregate Cost" attribute="1" defaultMemberUniqueName="[Agg_Cost].[Aggregate Cost].[All]" allUniqueName="[Agg_Cost].[Aggregate Cost].[All]" dimensionUniqueName="[Agg_Cost]" displayFolder="" count="0" memberValueDatatype="20" unbalanced="0"/>
    <cacheHierarchy uniqueName="[Cost_Budget].[Staff Initials]" caption="Staff Initials" attribute="1" defaultMemberUniqueName="[Cost_Budget].[Staff Initials].[All]" allUniqueName="[Cost_Budget].[Staff Initials].[All]" dimensionUniqueName="[Cost_Budget]" displayFolder="" count="0" memberValueDatatype="130" unbalanced="0"/>
    <cacheHierarchy uniqueName="[Cost_Budget].[Project]" caption="Project" attribute="1" defaultMemberUniqueName="[Cost_Budget].[Project].[All]" allUniqueName="[Cost_Budget].[Project].[All]" dimensionUniqueName="[Cost_Budget]" displayFolder="" count="0" memberValueDatatype="130" unbalanced="0"/>
    <cacheHierarchy uniqueName="[Cost_Budget].[Month]" caption="Month" attribute="1" time="1" defaultMemberUniqueName="[Cost_Budget].[Month].[All]" allUniqueName="[Cost_Budget].[Month].[All]" dimensionUniqueName="[Cost_Budget]" displayFolder="" count="0" memberValueDatatype="7" unbalanced="0"/>
    <cacheHierarchy uniqueName="[Cost_Budget].[Cost]" caption="Cost" attribute="1" defaultMemberUniqueName="[Cost_Budget].[Cost].[All]" allUniqueName="[Cost_Budget].[Cost].[All]" dimensionUniqueName="[Cost_Budget]" displayFolder="" count="0" memberValueDatatype="20" unbalanced="0"/>
    <cacheHierarchy uniqueName="[Cost_Budget].[Aggregate Cost]" caption="Aggregate Cost" attribute="1" defaultMemberUniqueName="[Cost_Budget].[Aggregate Cost].[All]" allUniqueName="[Cost_Budget].[Aggregate Cost].[All]" dimensionUniqueName="[Cost_Budget]" displayFolder="" count="0" memberValueDatatype="20" unbalanced="0"/>
    <cacheHierarchy uniqueName="[Cost_Budget].[Month (Year)]" caption="Month (Year)" attribute="1" defaultMemberUniqueName="[Cost_Budget].[Month (Year)].[All]" allUniqueName="[Cost_Budget].[Month (Year)].[All]" dimensionUniqueName="[Cost_Budget]" displayFolder="" count="0" memberValueDatatype="130" unbalanced="0"/>
    <cacheHierarchy uniqueName="[Cost_Budget].[Month (Quarter)]" caption="Month (Quarter)" attribute="1" defaultMemberUniqueName="[Cost_Budget].[Month (Quarter)].[All]" allUniqueName="[Cost_Budget].[Month (Quarter)].[All]" dimensionUniqueName="[Cost_Budget]" displayFolder="" count="0" memberValueDatatype="130" unbalanced="0"/>
    <cacheHierarchy uniqueName="[Cost_Budget].[Month (Month)]" caption="Month (Month)" attribute="1" defaultMemberUniqueName="[Cost_Budget].[Month (Month)].[All]" allUniqueName="[Cost_Budget].[Month (Month)].[All]" dimensionUniqueName="[Cost_Budget]" displayFolder="" count="0" memberValueDatatype="130" unbalanced="0"/>
    <cacheHierarchy uniqueName="[DataReport].[Project]" caption="Project" attribute="1" defaultMemberUniqueName="[DataReport].[Project].[All]" allUniqueName="[DataReport].[Project].[All]" dimensionUniqueName="[DataReport]" displayFolder="" count="2" memberValueDatatype="130" unbalanced="0">
      <fieldsUsage count="2">
        <fieldUsage x="-1"/>
        <fieldUsage x="4"/>
      </fieldsUsage>
    </cacheHierarchy>
    <cacheHierarchy uniqueName="[DataReport].[Goal]" caption="Goal" attribute="1" defaultMemberUniqueName="[DataReport].[Goal].[All]" allUniqueName="[DataReport].[Goal].[All]" dimensionUniqueName="[DataReport]" displayFolder="" count="0" memberValueDatatype="20" unbalanced="0"/>
    <cacheHierarchy uniqueName="[DataReport].[Collected]" caption="Collected" attribute="1" defaultMemberUniqueName="[DataReport].[Collected].[All]" allUniqueName="[DataReport].[Collected].[All]" dimensionUniqueName="[DataReport]" displayFolder="" count="0" memberValueDatatype="20" unbalanced="0"/>
    <cacheHierarchy uniqueName="[DataReport].[Excluded]" caption="Excluded" attribute="1" defaultMemberUniqueName="[DataReport].[Excluded].[All]" allUniqueName="[DataReport].[Excluded].[All]" dimensionUniqueName="[DataReport]" displayFolder="" count="0" memberValueDatatype="20" unbalanced="0"/>
    <cacheHierarchy uniqueName="[DataReport].[Remaining]" caption="Remaining" attribute="1" defaultMemberUniqueName="[DataReport].[Remaining].[All]" allUniqueName="[DataReport].[Remaining].[All]" dimensionUniqueName="[DataReport]" displayFolder="" count="0" memberValueDatatype="20" unbalanced="0"/>
    <cacheHierarchy uniqueName="[DataReport].[Progress]" caption="Progress" attribute="1" defaultMemberUniqueName="[DataReport].[Progress].[All]" allUniqueName="[DataReport].[Progress].[All]" dimensionUniqueName="[DataReport]" displayFolder="" count="0" memberValueDatatype="5" unbalanced="0"/>
    <cacheHierarchy uniqueName="[DataReport].[Start Date]" caption="Start Date" attribute="1" time="1" defaultMemberUniqueName="[DataReport].[Start Date].[All]" allUniqueName="[DataReport].[Start Date].[All]" dimensionUniqueName="[DataReport]" displayFolder="" count="0" memberValueDatatype="7" unbalanced="0"/>
    <cacheHierarchy uniqueName="[DataReport].[Finish Date]" caption="Finish Date" attribute="1" time="1" defaultMemberUniqueName="[DataReport].[Finish Date].[All]" allUniqueName="[DataReport].[Finish Date].[All]" dimensionUniqueName="[DataReport]" displayFolder="" count="0" memberValueDatatype="7" unbalanced="0"/>
    <cacheHierarchy uniqueName="[DataReport].[Due Date]" caption="Due Date" attribute="1" time="1" defaultMemberUniqueName="[DataReport].[Due Date].[All]" allUniqueName="[DataReport].[Due Date].[All]" dimensionUniqueName="[DataReport]" displayFolder="" count="0" memberValueDatatype="7" unbalanced="0"/>
    <cacheHierarchy uniqueName="[DataReport].[Days completed]" caption="Days completed" attribute="1" defaultMemberUniqueName="[DataReport].[Days completed].[All]" allUniqueName="[DataReport].[Days completed].[All]" dimensionUniqueName="[DataReport]" displayFolder="" count="0" memberValueDatatype="20" unbalanced="0"/>
    <cacheHierarchy uniqueName="[DataReport].[Duration (Days)]" caption="Duration (Days)" attribute="1" defaultMemberUniqueName="[DataReport].[Duration (Days)].[All]" allUniqueName="[DataReport].[Duration (Days)].[All]" dimensionUniqueName="[DataReport]" displayFolder="" count="0" memberValueDatatype="20" unbalanced="0"/>
    <cacheHierarchy uniqueName="[DataReport].[Days Remaining]" caption="Days Remaining" attribute="1" defaultMemberUniqueName="[DataReport].[Days Remaining].[All]" allUniqueName="[DataReport].[Days Remaining].[All]" dimensionUniqueName="[DataReport]" displayFolder="" count="0" memberValueDatatype="20" unbalanced="0"/>
    <cacheHierarchy uniqueName="[DataReport].[Budget Given]" caption="Budget Given" attribute="1" defaultMemberUniqueName="[DataReport].[Budget Given].[All]" allUniqueName="[DataReport].[Budget Given].[All]" dimensionUniqueName="[DataReport]" displayFolder="" count="0" memberValueDatatype="20" unbalanced="0"/>
    <cacheHierarchy uniqueName="[DataReport].[Budget Spent]" caption="Budget Spent" attribute="1" defaultMemberUniqueName="[DataReport].[Budget Spent].[All]" allUniqueName="[DataReport].[Budget Spent].[All]" dimensionUniqueName="[DataReport]" displayFolder="" count="0" memberValueDatatype="20" unbalanced="0"/>
    <cacheHierarchy uniqueName="[ExclusionChart].[Staff Initials]" caption="Staff Initials" attribute="1" defaultMemberUniqueName="[ExclusionChart].[Staff Initials].[All]" allUniqueName="[ExclusionChart].[Staff Initials].[All]" dimensionUniqueName="[ExclusionChart]" displayFolder="" count="2" memberValueDatatype="130" unbalanced="0">
      <fieldsUsage count="2">
        <fieldUsage x="-1"/>
        <fieldUsage x="3"/>
      </fieldsUsage>
    </cacheHierarchy>
    <cacheHierarchy uniqueName="[ExclusionChart].[Project]" caption="Project" attribute="1" defaultMemberUniqueName="[ExclusionChart].[Project].[All]" allUniqueName="[ExclusionChart].[Project].[All]" dimensionUniqueName="[ExclusionChart]" displayFolder="" count="0" memberValueDatatype="130" unbalanced="0"/>
    <cacheHierarchy uniqueName="[ExclusionChart].[Cost]" caption="Cost" attribute="1" defaultMemberUniqueName="[ExclusionChart].[Cost].[All]" allUniqueName="[ExclusionChart].[Cost].[All]" dimensionUniqueName="[ExclusionChart]" displayFolder="" count="0" memberValueDatatype="20" unbalanced="0"/>
    <cacheHierarchy uniqueName="[ExclusionChart].[Budget]" caption="Budget" attribute="1" defaultMemberUniqueName="[ExclusionChart].[Budget].[All]" allUniqueName="[ExclusionChart].[Budget].[All]" dimensionUniqueName="[ExclusionChart]" displayFolder="" count="0" memberValueDatatype="20" unbalanced="0"/>
    <cacheHierarchy uniqueName="[ExclusionChart].[Exclusion]" caption="Exclusion" attribute="1" defaultMemberUniqueName="[ExclusionChart].[Exclusion].[All]" allUniqueName="[ExclusionChart].[Exclusion].[All]" dimensionUniqueName="[ExclusionChart]" displayFolder="" count="0" memberValueDatatype="20" unbalanced="0"/>
    <cacheHierarchy uniqueName="[Participant_Real].[Month]" caption="Month" attribute="1" time="1" defaultMemberUniqueName="[Participant_Real].[Month].[All]" allUniqueName="[Participant_Real].[Month].[All]" dimensionUniqueName="[Participant_Real]" displayFolder="" count="0" memberValueDatatype="7" unbalanced="0"/>
    <cacheHierarchy uniqueName="[Participant_Real].[Sample Size]" caption="Sample Size" attribute="1" defaultMemberUniqueName="[Participant_Real].[Sample Size].[All]" allUniqueName="[Participant_Real].[Sample Size].[All]" dimensionUniqueName="[Participant_Real]" displayFolder="" count="0" memberValueDatatype="20" unbalanced="0"/>
    <cacheHierarchy uniqueName="[ParticipantCount].[Project]" caption="Project" attribute="1" defaultMemberUniqueName="[ParticipantCount].[Project].[All]" allUniqueName="[ParticipantCount].[Project].[All]" dimensionUniqueName="[ParticipantCount]" displayFolder="" count="0" memberValueDatatype="130" unbalanced="0"/>
    <cacheHierarchy uniqueName="[ParticipantCount].[Month]" caption="Month" attribute="1" time="1" defaultMemberUniqueName="[ParticipantCount].[Month].[All]" allUniqueName="[ParticipantCount].[Month].[All]" dimensionUniqueName="[ParticipantCount]" displayFolder="" count="0" memberValueDatatype="7" unbalanced="0"/>
    <cacheHierarchy uniqueName="[ParticipantCount].[Participant]" caption="Participant" attribute="1" defaultMemberUniqueName="[ParticipantCount].[Participant].[All]" allUniqueName="[ParticipantCount].[Participant].[All]" dimensionUniqueName="[ParticipantCount]" displayFolder="" count="0" memberValueDatatype="20" unbalanced="0"/>
    <cacheHierarchy uniqueName="[ParticipantCount].[Month (Year)]" caption="Month (Year)" attribute="1" defaultMemberUniqueName="[ParticipantCount].[Month (Year)].[All]" allUniqueName="[ParticipantCount].[Month (Year)].[All]" dimensionUniqueName="[ParticipantCount]" displayFolder="" count="0" memberValueDatatype="130" unbalanced="0"/>
    <cacheHierarchy uniqueName="[ParticipantCount].[Month (Quarter)]" caption="Month (Quarter)" attribute="1" defaultMemberUniqueName="[ParticipantCount].[Month (Quarter)].[All]" allUniqueName="[ParticipantCount].[Month (Quarter)].[All]" dimensionUniqueName="[ParticipantCount]" displayFolder="" count="0" memberValueDatatype="130" unbalanced="0"/>
    <cacheHierarchy uniqueName="[ParticipantCount].[Month (Month)]" caption="Month (Month)" attribute="1" defaultMemberUniqueName="[ParticipantCount].[Month (Month)].[All]" allUniqueName="[ParticipantCount].[Month (Month)].[All]" dimensionUniqueName="[ParticipantCount]" displayFolder="" count="0" memberValueDatatype="130" unbalanced="0"/>
    <cacheHierarchy uniqueName="[ProgressChart].[Project]" caption="Project" attribute="1" defaultMemberUniqueName="[ProgressChart].[Project].[All]" allUniqueName="[ProgressChart].[Project].[All]" dimensionUniqueName="[ProgressChart]" displayFolder="" count="0" memberValueDatatype="130" unbalanced="0"/>
    <cacheHierarchy uniqueName="[ProgressChart].[Task]" caption="Task" attribute="1" defaultMemberUniqueName="[ProgressChart].[Task].[All]" allUniqueName="[ProgressChart].[Task].[All]" dimensionUniqueName="[ProgressChart]" displayFolder="" count="2" memberValueDatatype="130" unbalanced="0">
      <fieldsUsage count="2">
        <fieldUsage x="-1"/>
        <fieldUsage x="0"/>
      </fieldsUsage>
    </cacheHierarchy>
    <cacheHierarchy uniqueName="[ProgressChart].[Assigned To]" caption="Assigned To" attribute="1" defaultMemberUniqueName="[ProgressChart].[Assigned To].[All]" allUniqueName="[ProgressChart].[Assigned To].[All]" dimensionUniqueName="[ProgressChart]" displayFolder="" count="0" memberValueDatatype="130" unbalanced="0"/>
    <cacheHierarchy uniqueName="[ProgressChart].[Progress]" caption="Progress" attribute="1" defaultMemberUniqueName="[ProgressChart].[Progress].[All]" allUniqueName="[ProgressChart].[Progress].[All]" dimensionUniqueName="[ProgressChart]" displayFolder="" count="2" memberValueDatatype="130" unbalanced="0">
      <fieldsUsage count="2">
        <fieldUsage x="-1"/>
        <fieldUsage x="1"/>
      </fieldsUsage>
    </cacheHierarchy>
    <cacheHierarchy uniqueName="[Roster].[Staff Initial]" caption="Staff Initial" attribute="1" defaultMemberUniqueName="[Roster].[Staff Initial].[All]" allUniqueName="[Roster].[Staff Initial].[All]" dimensionUniqueName="[Roster]" displayFolder="" count="0" memberValueDatatype="130" unbalanced="0"/>
    <cacheHierarchy uniqueName="[Roster].[Exclusion]" caption="Exclusion" attribute="1" defaultMemberUniqueName="[Roster].[Exclusion].[All]" allUniqueName="[Roster].[Exclusion].[All]" dimensionUniqueName="[Roster]" displayFolder="" count="0" memberValueDatatype="20" unbalanced="0"/>
    <cacheHierarchy uniqueName="[Roster].[Average of Hours Completed (%)]" caption="Average of Hours Completed (%)" attribute="1" defaultMemberUniqueName="[Roster].[Average of Hours Completed (%)].[All]" allUniqueName="[Roster].[Average of Hours Completed (%)].[All]" dimensionUniqueName="[Roster]" displayFolder="" count="0" memberValueDatatype="5" unbalanced="0"/>
    <cacheHierarchy uniqueName="[Roster].[Average of Hours Required (%)]" caption="Average of Hours Required (%)" attribute="1" defaultMemberUniqueName="[Roster].[Average of Hours Required (%)].[All]" allUniqueName="[Roster].[Average of Hours Required (%)].[All]" dimensionUniqueName="[Roster]" displayFolder="" count="0" memberValueDatatype="5" unbalanced="0"/>
    <cacheHierarchy uniqueName="[StaffHours].[Staff Initials]" caption="Staff Initials" attribute="1" defaultMemberUniqueName="[StaffHours].[Staff Initials].[All]" allUniqueName="[StaffHours].[Staff Initials].[All]" dimensionUniqueName="[StaffHours]" displayFolder="" count="0" memberValueDatatype="130" unbalanced="0"/>
    <cacheHierarchy uniqueName="[StaffHours].[Project]" caption="Project" attribute="1" defaultMemberUniqueName="[StaffHours].[Project].[All]" allUniqueName="[StaffHours].[Project].[All]" dimensionUniqueName="[StaffHours]" displayFolder="" count="0" memberValueDatatype="130" unbalanced="0"/>
    <cacheHierarchy uniqueName="[StaffHours].[Hours Required]" caption="Hours Required" attribute="1" defaultMemberUniqueName="[StaffHours].[Hours Required].[All]" allUniqueName="[StaffHours].[Hours Required].[All]" dimensionUniqueName="[StaffHours]" displayFolder="" count="0" memberValueDatatype="20" unbalanced="0"/>
    <cacheHierarchy uniqueName="[StaffHours].[Hours Completed]" caption="Hours Completed" attribute="1" defaultMemberUniqueName="[StaffHours].[Hours Completed].[All]" allUniqueName="[StaffHours].[Hours Completed].[All]" dimensionUniqueName="[StaffHours]" displayFolder="" count="0" memberValueDatatype="20" unbalanced="0"/>
    <cacheHierarchy uniqueName="[StaffHours].[Hours Completed (%)]" caption="Hours Completed (%)" attribute="1" defaultMemberUniqueName="[StaffHours].[Hours Completed (%)].[All]" allUniqueName="[StaffHours].[Hours Completed (%)].[All]" dimensionUniqueName="[StaffHours]" displayFolder="" count="0" memberValueDatatype="5" unbalanced="0"/>
    <cacheHierarchy uniqueName="[StaffHours].[Hours Required (%)]" caption="Hours Required (%)" attribute="1" defaultMemberUniqueName="[StaffHours].[Hours Required (%)].[All]" allUniqueName="[StaffHours].[Hours Required (%)].[All]" dimensionUniqueName="[StaffHours]" displayFolder="" count="0" memberValueDatatype="5" unbalanced="0"/>
    <cacheHierarchy uniqueName="[Cost_Budget].[Month (Month Index)]" caption="Month (Month Index)" attribute="1" defaultMemberUniqueName="[Cost_Budget].[Month (Month Index)].[All]" allUniqueName="[Cost_Budget].[Month (Month Index)].[All]" dimensionUniqueName="[Cost_Budget]" displayFolder="" count="0" memberValueDatatype="20" unbalanced="0" hidden="1"/>
    <cacheHierarchy uniqueName="[ParticipantCount].[Month (Month Index)]" caption="Month (Month Index)" attribute="1" defaultMemberUniqueName="[ParticipantCount].[Month (Month Index)].[All]" allUniqueName="[ParticipantCount].[Month (Month Index)].[All]" dimensionUniqueName="[ParticipantCount]" displayFolder="" count="0" memberValueDatatype="20" unbalanced="0" hidden="1"/>
    <cacheHierarchy uniqueName="[Measures].[__XL_Count DataReport]" caption="__XL_Count DataReport" measure="1" displayFolder="" measureGroup="DataReport" count="0" hidden="1"/>
    <cacheHierarchy uniqueName="[Measures].[__XL_Count ProgressChart]" caption="__XL_Count ProgressChart" measure="1" displayFolder="" measureGroup="ProgressChart" count="0" hidden="1"/>
    <cacheHierarchy uniqueName="[Measures].[__XL_Count ParticipantCount]" caption="__XL_Count ParticipantCount" measure="1" displayFolder="" measureGroup="ParticipantCount" count="0" hidden="1"/>
    <cacheHierarchy uniqueName="[Measures].[__XL_Count ExclusionChart]" caption="__XL_Count ExclusionChart" measure="1" displayFolder="" measureGroup="ExclusionChart" count="0" hidden="1"/>
    <cacheHierarchy uniqueName="[Measures].[__XL_Count StaffHours]" caption="__XL_Count StaffHours" measure="1" displayFolder="" measureGroup="StaffHours" count="0" hidden="1"/>
    <cacheHierarchy uniqueName="[Measures].[__XL_Count Cost_Budget]" caption="__XL_Count Cost_Budget" measure="1" displayFolder="" measureGroup="Cost_Budget" count="0" hidden="1"/>
    <cacheHierarchy uniqueName="[Measures].[__XL_Count Agg_Cost]" caption="__XL_Count Agg_Cost" measure="1" displayFolder="" measureGroup="Agg_Cost" count="0" hidden="1"/>
    <cacheHierarchy uniqueName="[Measures].[__XL_Count Roster]" caption="__XL_Count Roster" measure="1" displayFolder="" measureGroup="Roster" count="0" hidden="1"/>
    <cacheHierarchy uniqueName="[Measures].[__XL_Count Participant_Real]" caption="__XL_Count Participant_Real" measure="1" displayFolder="" measureGroup="Participant_Real" count="0" hidden="1"/>
    <cacheHierarchy uniqueName="[Measures].[__No measures defined]" caption="__No measures defined" measure="1" displayFolder="" count="0" hidden="1"/>
    <cacheHierarchy uniqueName="[Measures].[Sum of Goal]" caption="Sum of Goal" measure="1" displayFolder="" measureGroup="DataReport" count="0" hidden="1">
      <extLst>
        <ext xmlns:x15="http://schemas.microsoft.com/office/spreadsheetml/2010/11/main" uri="{B97F6D7D-B522-45F9-BDA1-12C45D357490}">
          <x15:cacheHierarchy aggregatedColumn="12"/>
        </ext>
      </extLst>
    </cacheHierarchy>
    <cacheHierarchy uniqueName="[Measures].[Sum of Collected]" caption="Sum of Collected" measure="1" displayFolder="" measureGroup="DataReport" count="0" hidden="1">
      <extLst>
        <ext xmlns:x15="http://schemas.microsoft.com/office/spreadsheetml/2010/11/main" uri="{B97F6D7D-B522-45F9-BDA1-12C45D357490}">
          <x15:cacheHierarchy aggregatedColumn="13"/>
        </ext>
      </extLst>
    </cacheHierarchy>
    <cacheHierarchy uniqueName="[Measures].[Sum of Excluded]" caption="Sum of Excluded" measure="1" displayFolder="" measureGroup="DataReport" count="0" hidden="1">
      <extLst>
        <ext xmlns:x15="http://schemas.microsoft.com/office/spreadsheetml/2010/11/main" uri="{B97F6D7D-B522-45F9-BDA1-12C45D357490}">
          <x15:cacheHierarchy aggregatedColumn="14"/>
        </ext>
      </extLst>
    </cacheHierarchy>
    <cacheHierarchy uniqueName="[Measures].[Sum of Remaining]" caption="Sum of Remaining" measure="1" displayFolder="" measureGroup="DataReport" count="0" hidden="1">
      <extLst>
        <ext xmlns:x15="http://schemas.microsoft.com/office/spreadsheetml/2010/11/main" uri="{B97F6D7D-B522-45F9-BDA1-12C45D357490}">
          <x15:cacheHierarchy aggregatedColumn="15"/>
        </ext>
      </extLst>
    </cacheHierarchy>
    <cacheHierarchy uniqueName="[Measures].[Sum of Days completed]" caption="Sum of Days completed" measure="1" displayFolder="" measureGroup="DataReport" count="0" hidden="1">
      <extLst>
        <ext xmlns:x15="http://schemas.microsoft.com/office/spreadsheetml/2010/11/main" uri="{B97F6D7D-B522-45F9-BDA1-12C45D357490}">
          <x15:cacheHierarchy aggregatedColumn="20"/>
        </ext>
      </extLst>
    </cacheHierarchy>
    <cacheHierarchy uniqueName="[Measures].[Sum of Duration (Days)]" caption="Sum of Duration (Days)" measure="1" displayFolder="" measureGroup="DataReport" count="0" hidden="1">
      <extLst>
        <ext xmlns:x15="http://schemas.microsoft.com/office/spreadsheetml/2010/11/main" uri="{B97F6D7D-B522-45F9-BDA1-12C45D357490}">
          <x15:cacheHierarchy aggregatedColumn="21"/>
        </ext>
      </extLst>
    </cacheHierarchy>
    <cacheHierarchy uniqueName="[Measures].[Sum of Days Remaining]" caption="Sum of Days Remaining" measure="1" displayFolder="" measureGroup="DataReport" count="0" hidden="1">
      <extLst>
        <ext xmlns:x15="http://schemas.microsoft.com/office/spreadsheetml/2010/11/main" uri="{B97F6D7D-B522-45F9-BDA1-12C45D357490}">
          <x15:cacheHierarchy aggregatedColumn="22"/>
        </ext>
      </extLst>
    </cacheHierarchy>
    <cacheHierarchy uniqueName="[Measures].[Count of Task]" caption="Count of Task" measure="1" displayFolder="" measureGroup="ProgressChart" count="0" hidden="1">
      <extLst>
        <ext xmlns:x15="http://schemas.microsoft.com/office/spreadsheetml/2010/11/main" uri="{B97F6D7D-B522-45F9-BDA1-12C45D357490}">
          <x15:cacheHierarchy aggregatedColumn="39"/>
        </ext>
      </extLst>
    </cacheHierarchy>
    <cacheHierarchy uniqueName="[Measures].[Count of Progress]" caption="Count of Progress" measure="1" displayFolder="" measureGroup="ProgressChart" count="0" oneField="1" hidden="1">
      <fieldsUsage count="1">
        <fieldUsage x="2"/>
      </fieldsUsage>
      <extLst>
        <ext xmlns:x15="http://schemas.microsoft.com/office/spreadsheetml/2010/11/main" uri="{B97F6D7D-B522-45F9-BDA1-12C45D357490}">
          <x15:cacheHierarchy aggregatedColumn="41"/>
        </ext>
      </extLst>
    </cacheHierarchy>
    <cacheHierarchy uniqueName="[Measures].[Sum of Participant]" caption="Sum of Participant" measure="1" displayFolder="" measureGroup="ParticipantCount" count="0" hidden="1">
      <extLst>
        <ext xmlns:x15="http://schemas.microsoft.com/office/spreadsheetml/2010/11/main" uri="{B97F6D7D-B522-45F9-BDA1-12C45D357490}">
          <x15:cacheHierarchy aggregatedColumn="34"/>
        </ext>
      </extLst>
    </cacheHierarchy>
    <cacheHierarchy uniqueName="[Measures].[Sum of Exclusion]" caption="Sum of Exclusion" measure="1" displayFolder="" measureGroup="ExclusionChart" count="0" hidden="1">
      <extLst>
        <ext xmlns:x15="http://schemas.microsoft.com/office/spreadsheetml/2010/11/main" uri="{B97F6D7D-B522-45F9-BDA1-12C45D357490}">
          <x15:cacheHierarchy aggregatedColumn="29"/>
        </ext>
      </extLst>
    </cacheHierarchy>
    <cacheHierarchy uniqueName="[Measures].[Sum of Cost]" caption="Sum of Cost" measure="1" displayFolder="" measureGroup="ExclusionChart" count="0" hidden="1">
      <extLst>
        <ext xmlns:x15="http://schemas.microsoft.com/office/spreadsheetml/2010/11/main" uri="{B97F6D7D-B522-45F9-BDA1-12C45D357490}">
          <x15:cacheHierarchy aggregatedColumn="27"/>
        </ext>
      </extLst>
    </cacheHierarchy>
    <cacheHierarchy uniqueName="[Measures].[Sum of Hours Completed (%)]" caption="Sum of Hours Completed (%)" measure="1" displayFolder="" measureGroup="StaffHours" count="0" hidden="1">
      <extLst>
        <ext xmlns:x15="http://schemas.microsoft.com/office/spreadsheetml/2010/11/main" uri="{B97F6D7D-B522-45F9-BDA1-12C45D357490}">
          <x15:cacheHierarchy aggregatedColumn="50"/>
        </ext>
      </extLst>
    </cacheHierarchy>
    <cacheHierarchy uniqueName="[Measures].[Sum of Hours Required (%)]" caption="Sum of Hours Required (%)" measure="1" displayFolder="" measureGroup="StaffHours" count="0" hidden="1">
      <extLst>
        <ext xmlns:x15="http://schemas.microsoft.com/office/spreadsheetml/2010/11/main" uri="{B97F6D7D-B522-45F9-BDA1-12C45D357490}">
          <x15:cacheHierarchy aggregatedColumn="51"/>
        </ext>
      </extLst>
    </cacheHierarchy>
    <cacheHierarchy uniqueName="[Measures].[Average of Hours Completed (%)]" caption="Average of Hours Completed (%)" measure="1" displayFolder="" measureGroup="StaffHours" count="0" hidden="1">
      <extLst>
        <ext xmlns:x15="http://schemas.microsoft.com/office/spreadsheetml/2010/11/main" uri="{B97F6D7D-B522-45F9-BDA1-12C45D357490}">
          <x15:cacheHierarchy aggregatedColumn="50"/>
        </ext>
      </extLst>
    </cacheHierarchy>
    <cacheHierarchy uniqueName="[Measures].[Average of Hours Required (%)]" caption="Average of Hours Required (%)" measure="1" displayFolder="" measureGroup="StaffHours" count="0" hidden="1">
      <extLst>
        <ext xmlns:x15="http://schemas.microsoft.com/office/spreadsheetml/2010/11/main" uri="{B97F6D7D-B522-45F9-BDA1-12C45D357490}">
          <x15:cacheHierarchy aggregatedColumn="51"/>
        </ext>
      </extLst>
    </cacheHierarchy>
    <cacheHierarchy uniqueName="[Measures].[Sum of Budget]" caption="Sum of Budget" measure="1" displayFolder="" measureGroup="ExclusionChart" count="0" hidden="1">
      <extLst>
        <ext xmlns:x15="http://schemas.microsoft.com/office/spreadsheetml/2010/11/main" uri="{B97F6D7D-B522-45F9-BDA1-12C45D357490}">
          <x15:cacheHierarchy aggregatedColumn="28"/>
        </ext>
      </extLst>
    </cacheHierarchy>
    <cacheHierarchy uniqueName="[Measures].[Sum of Aggregate Cost]" caption="Sum of Aggregate Cost" measure="1" displayFolder="" measureGroup="Cost_Budget" count="0" hidden="1">
      <extLst>
        <ext xmlns:x15="http://schemas.microsoft.com/office/spreadsheetml/2010/11/main" uri="{B97F6D7D-B522-45F9-BDA1-12C45D357490}">
          <x15:cacheHierarchy aggregatedColumn="7"/>
        </ext>
      </extLst>
    </cacheHierarchy>
    <cacheHierarchy uniqueName="[Measures].[Sum of Cost 2]" caption="Sum of Cost 2" measure="1" displayFolder="" measureGroup="Cost_Budget" count="0" hidden="1">
      <extLst>
        <ext xmlns:x15="http://schemas.microsoft.com/office/spreadsheetml/2010/11/main" uri="{B97F6D7D-B522-45F9-BDA1-12C45D357490}">
          <x15:cacheHierarchy aggregatedColumn="6"/>
        </ext>
      </extLst>
    </cacheHierarchy>
    <cacheHierarchy uniqueName="[Measures].[Sum of Average of Hours Completed (%)]" caption="Sum of Average of Hours Completed (%)" measure="1" displayFolder="" measureGroup="Roster" count="0" hidden="1">
      <extLst>
        <ext xmlns:x15="http://schemas.microsoft.com/office/spreadsheetml/2010/11/main" uri="{B97F6D7D-B522-45F9-BDA1-12C45D357490}">
          <x15:cacheHierarchy aggregatedColumn="44"/>
        </ext>
      </extLst>
    </cacheHierarchy>
    <cacheHierarchy uniqueName="[Measures].[Sum of Average of Hours Required (%)]" caption="Sum of Average of Hours Required (%)" measure="1" displayFolder="" measureGroup="Roster" count="0" hidden="1">
      <extLst>
        <ext xmlns:x15="http://schemas.microsoft.com/office/spreadsheetml/2010/11/main" uri="{B97F6D7D-B522-45F9-BDA1-12C45D357490}">
          <x15:cacheHierarchy aggregatedColumn="45"/>
        </ext>
      </extLst>
    </cacheHierarchy>
    <cacheHierarchy uniqueName="[Measures].[Sum of Exclusion 2]" caption="Sum of Exclusion 2" measure="1" displayFolder="" measureGroup="Roster" count="0" hidden="1">
      <extLst>
        <ext xmlns:x15="http://schemas.microsoft.com/office/spreadsheetml/2010/11/main" uri="{B97F6D7D-B522-45F9-BDA1-12C45D357490}">
          <x15:cacheHierarchy aggregatedColumn="43"/>
        </ext>
      </extLst>
    </cacheHierarchy>
    <cacheHierarchy uniqueName="[Measures].[Sum of Budget Given]" caption="Sum of Budget Given" measure="1" displayFolder="" measureGroup="DataReport" count="0" hidden="1">
      <extLst>
        <ext xmlns:x15="http://schemas.microsoft.com/office/spreadsheetml/2010/11/main" uri="{B97F6D7D-B522-45F9-BDA1-12C45D357490}">
          <x15:cacheHierarchy aggregatedColumn="23"/>
        </ext>
      </extLst>
    </cacheHierarchy>
    <cacheHierarchy uniqueName="[Measures].[Sum of Budget Spent]" caption="Sum of Budget Spent" measure="1" displayFolder="" measureGroup="DataReport" count="0" hidden="1">
      <extLst>
        <ext xmlns:x15="http://schemas.microsoft.com/office/spreadsheetml/2010/11/main" uri="{B97F6D7D-B522-45F9-BDA1-12C45D357490}">
          <x15:cacheHierarchy aggregatedColumn="24"/>
        </ext>
      </extLst>
    </cacheHierarchy>
  </cacheHierarchies>
  <kpis count="0"/>
  <dimensions count="10">
    <dimension name="Agg_Cost" uniqueName="[Agg_Cost]" caption="Agg_Cost"/>
    <dimension name="Cost_Budget" uniqueName="[Cost_Budget]" caption="Cost_Budget"/>
    <dimension name="DataReport" uniqueName="[DataReport]" caption="DataReport"/>
    <dimension name="ExclusionChart" uniqueName="[ExclusionChart]" caption="ExclusionChart"/>
    <dimension measure="1" name="Measures" uniqueName="[Measures]" caption="Measures"/>
    <dimension name="Participant_Real" uniqueName="[Participant_Real]" caption="Participant_Real"/>
    <dimension name="ParticipantCount" uniqueName="[ParticipantCount]" caption="ParticipantCount"/>
    <dimension name="ProgressChart" uniqueName="[ProgressChart]" caption="ProgressChart"/>
    <dimension name="Roster" uniqueName="[Roster]" caption="Roster"/>
    <dimension name="StaffHours" uniqueName="[StaffHours]" caption="StaffHours"/>
  </dimensions>
  <measureGroups count="9">
    <measureGroup name="Agg_Cost" caption="Agg_Cost"/>
    <measureGroup name="Cost_Budget" caption="Cost_Budget"/>
    <measureGroup name="DataReport" caption="DataReport"/>
    <measureGroup name="ExclusionChart" caption="ExclusionChart"/>
    <measureGroup name="Participant_Real" caption="Participant_Real"/>
    <measureGroup name="ParticipantCount" caption="ParticipantCount"/>
    <measureGroup name="ProgressChart" caption="ProgressChart"/>
    <measureGroup name="Roster" caption="Roster"/>
    <measureGroup name="StaffHours" caption="StaffHours"/>
  </measureGroups>
  <maps count="18">
    <map measureGroup="0" dimension="0"/>
    <map measureGroup="1" dimension="0"/>
    <map measureGroup="1" dimension="1"/>
    <map measureGroup="1" dimension="2"/>
    <map measureGroup="2" dimension="2"/>
    <map measureGroup="3" dimension="2"/>
    <map measureGroup="3" dimension="3"/>
    <map measureGroup="3" dimension="8"/>
    <map measureGroup="4" dimension="5"/>
    <map measureGroup="5" dimension="2"/>
    <map measureGroup="5" dimension="5"/>
    <map measureGroup="5" dimension="6"/>
    <map measureGroup="6" dimension="2"/>
    <map measureGroup="6" dimension="7"/>
    <map measureGroup="7" dimension="8"/>
    <map measureGroup="8" dimension="2"/>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stin" refreshedDate="45629.682326504633" backgroundQuery="1" createdVersion="8" refreshedVersion="8" minRefreshableVersion="3" recordCount="0" supportSubquery="1" supportAdvancedDrill="1" xr:uid="{7908BFBC-77FE-44B5-B8B6-98B1590A6795}">
  <cacheSource type="external" connectionId="1"/>
  <cacheFields count="4">
    <cacheField name="[Measures].[Sum of Participant]" caption="Sum of Participant" numFmtId="0" hierarchy="73" level="32767"/>
    <cacheField name="[ExclusionChart].[Staff Initials].[Staff Initials]" caption="Staff Initials" numFmtId="0" hierarchy="25" level="1">
      <sharedItems containsSemiMixedTypes="0" containsNonDate="0" containsString="0"/>
    </cacheField>
    <cacheField name="[ParticipantCount].[Month].[Month]" caption="Month" numFmtId="0" hierarchy="33" level="1">
      <sharedItems containsSemiMixedTypes="0" containsNonDate="0" containsDate="1" containsString="0" minDate="2023-09-01T00:00:00" maxDate="2024-06-02T00:00:00" count="9">
        <d v="2023-09-01T00:00:00"/>
        <d v="2023-10-01T00:00:00"/>
        <d v="2023-11-01T00:00:00"/>
        <d v="2024-01-01T00:00:00"/>
        <d v="2024-02-01T00:00:00"/>
        <d v="2024-03-01T00:00:00"/>
        <d v="2024-04-01T00:00:00"/>
        <d v="2024-05-01T00:00:00"/>
        <d v="2024-06-01T00:00:00"/>
      </sharedItems>
    </cacheField>
    <cacheField name="[DataReport].[Project].[Project]" caption="Project" numFmtId="0" hierarchy="11" level="1">
      <sharedItems containsSemiMixedTypes="0" containsNonDate="0" containsString="0"/>
    </cacheField>
  </cacheFields>
  <cacheHierarchies count="88">
    <cacheHierarchy uniqueName="[Agg_Cost].[Month]" caption="Month" attribute="1" time="1" defaultMemberUniqueName="[Agg_Cost].[Month].[All]" allUniqueName="[Agg_Cost].[Month].[All]" dimensionUniqueName="[Agg_Cost]" displayFolder="" count="0" memberValueDatatype="7" unbalanced="0"/>
    <cacheHierarchy uniqueName="[Agg_Cost].[Cost]" caption="Cost" attribute="1" defaultMemberUniqueName="[Agg_Cost].[Cost].[All]" allUniqueName="[Agg_Cost].[Cost].[All]" dimensionUniqueName="[Agg_Cost]" displayFolder="" count="0" memberValueDatatype="20" unbalanced="0"/>
    <cacheHierarchy uniqueName="[Agg_Cost].[Aggregate Cost]" caption="Aggregate Cost" attribute="1" defaultMemberUniqueName="[Agg_Cost].[Aggregate Cost].[All]" allUniqueName="[Agg_Cost].[Aggregate Cost].[All]" dimensionUniqueName="[Agg_Cost]" displayFolder="" count="0" memberValueDatatype="20" unbalanced="0"/>
    <cacheHierarchy uniqueName="[Cost_Budget].[Staff Initials]" caption="Staff Initials" attribute="1" defaultMemberUniqueName="[Cost_Budget].[Staff Initials].[All]" allUniqueName="[Cost_Budget].[Staff Initials].[All]" dimensionUniqueName="[Cost_Budget]" displayFolder="" count="0" memberValueDatatype="130" unbalanced="0"/>
    <cacheHierarchy uniqueName="[Cost_Budget].[Project]" caption="Project" attribute="1" defaultMemberUniqueName="[Cost_Budget].[Project].[All]" allUniqueName="[Cost_Budget].[Project].[All]" dimensionUniqueName="[Cost_Budget]" displayFolder="" count="0" memberValueDatatype="130" unbalanced="0"/>
    <cacheHierarchy uniqueName="[Cost_Budget].[Month]" caption="Month" attribute="1" time="1" defaultMemberUniqueName="[Cost_Budget].[Month].[All]" allUniqueName="[Cost_Budget].[Month].[All]" dimensionUniqueName="[Cost_Budget]" displayFolder="" count="0" memberValueDatatype="7" unbalanced="0"/>
    <cacheHierarchy uniqueName="[Cost_Budget].[Cost]" caption="Cost" attribute="1" defaultMemberUniqueName="[Cost_Budget].[Cost].[All]" allUniqueName="[Cost_Budget].[Cost].[All]" dimensionUniqueName="[Cost_Budget]" displayFolder="" count="0" memberValueDatatype="20" unbalanced="0"/>
    <cacheHierarchy uniqueName="[Cost_Budget].[Aggregate Cost]" caption="Aggregate Cost" attribute="1" defaultMemberUniqueName="[Cost_Budget].[Aggregate Cost].[All]" allUniqueName="[Cost_Budget].[Aggregate Cost].[All]" dimensionUniqueName="[Cost_Budget]" displayFolder="" count="0" memberValueDatatype="20" unbalanced="0"/>
    <cacheHierarchy uniqueName="[Cost_Budget].[Month (Year)]" caption="Month (Year)" attribute="1" defaultMemberUniqueName="[Cost_Budget].[Month (Year)].[All]" allUniqueName="[Cost_Budget].[Month (Year)].[All]" dimensionUniqueName="[Cost_Budget]" displayFolder="" count="0" memberValueDatatype="130" unbalanced="0"/>
    <cacheHierarchy uniqueName="[Cost_Budget].[Month (Quarter)]" caption="Month (Quarter)" attribute="1" defaultMemberUniqueName="[Cost_Budget].[Month (Quarter)].[All]" allUniqueName="[Cost_Budget].[Month (Quarter)].[All]" dimensionUniqueName="[Cost_Budget]" displayFolder="" count="0" memberValueDatatype="130" unbalanced="0"/>
    <cacheHierarchy uniqueName="[Cost_Budget].[Month (Month)]" caption="Month (Month)" attribute="1" defaultMemberUniqueName="[Cost_Budget].[Month (Month)].[All]" allUniqueName="[Cost_Budget].[Month (Month)].[All]" dimensionUniqueName="[Cost_Budget]" displayFolder="" count="0" memberValueDatatype="130" unbalanced="0"/>
    <cacheHierarchy uniqueName="[DataReport].[Project]" caption="Project" attribute="1" defaultMemberUniqueName="[DataReport].[Project].[All]" allUniqueName="[DataReport].[Project].[All]" dimensionUniqueName="[DataReport]" displayFolder="" count="2" memberValueDatatype="130" unbalanced="0">
      <fieldsUsage count="2">
        <fieldUsage x="-1"/>
        <fieldUsage x="3"/>
      </fieldsUsage>
    </cacheHierarchy>
    <cacheHierarchy uniqueName="[DataReport].[Goal]" caption="Goal" attribute="1" defaultMemberUniqueName="[DataReport].[Goal].[All]" allUniqueName="[DataReport].[Goal].[All]" dimensionUniqueName="[DataReport]" displayFolder="" count="0" memberValueDatatype="20" unbalanced="0"/>
    <cacheHierarchy uniqueName="[DataReport].[Collected]" caption="Collected" attribute="1" defaultMemberUniqueName="[DataReport].[Collected].[All]" allUniqueName="[DataReport].[Collected].[All]" dimensionUniqueName="[DataReport]" displayFolder="" count="0" memberValueDatatype="20" unbalanced="0"/>
    <cacheHierarchy uniqueName="[DataReport].[Excluded]" caption="Excluded" attribute="1" defaultMemberUniqueName="[DataReport].[Excluded].[All]" allUniqueName="[DataReport].[Excluded].[All]" dimensionUniqueName="[DataReport]" displayFolder="" count="0" memberValueDatatype="20" unbalanced="0"/>
    <cacheHierarchy uniqueName="[DataReport].[Remaining]" caption="Remaining" attribute="1" defaultMemberUniqueName="[DataReport].[Remaining].[All]" allUniqueName="[DataReport].[Remaining].[All]" dimensionUniqueName="[DataReport]" displayFolder="" count="0" memberValueDatatype="20" unbalanced="0"/>
    <cacheHierarchy uniqueName="[DataReport].[Progress]" caption="Progress" attribute="1" defaultMemberUniqueName="[DataReport].[Progress].[All]" allUniqueName="[DataReport].[Progress].[All]" dimensionUniqueName="[DataReport]" displayFolder="" count="0" memberValueDatatype="5" unbalanced="0"/>
    <cacheHierarchy uniqueName="[DataReport].[Start Date]" caption="Start Date" attribute="1" time="1" defaultMemberUniqueName="[DataReport].[Start Date].[All]" allUniqueName="[DataReport].[Start Date].[All]" dimensionUniqueName="[DataReport]" displayFolder="" count="0" memberValueDatatype="7" unbalanced="0"/>
    <cacheHierarchy uniqueName="[DataReport].[Finish Date]" caption="Finish Date" attribute="1" time="1" defaultMemberUniqueName="[DataReport].[Finish Date].[All]" allUniqueName="[DataReport].[Finish Date].[All]" dimensionUniqueName="[DataReport]" displayFolder="" count="0" memberValueDatatype="7" unbalanced="0"/>
    <cacheHierarchy uniqueName="[DataReport].[Due Date]" caption="Due Date" attribute="1" time="1" defaultMemberUniqueName="[DataReport].[Due Date].[All]" allUniqueName="[DataReport].[Due Date].[All]" dimensionUniqueName="[DataReport]" displayFolder="" count="0" memberValueDatatype="7" unbalanced="0"/>
    <cacheHierarchy uniqueName="[DataReport].[Days completed]" caption="Days completed" attribute="1" defaultMemberUniqueName="[DataReport].[Days completed].[All]" allUniqueName="[DataReport].[Days completed].[All]" dimensionUniqueName="[DataReport]" displayFolder="" count="0" memberValueDatatype="20" unbalanced="0"/>
    <cacheHierarchy uniqueName="[DataReport].[Duration (Days)]" caption="Duration (Days)" attribute="1" defaultMemberUniqueName="[DataReport].[Duration (Days)].[All]" allUniqueName="[DataReport].[Duration (Days)].[All]" dimensionUniqueName="[DataReport]" displayFolder="" count="0" memberValueDatatype="20" unbalanced="0"/>
    <cacheHierarchy uniqueName="[DataReport].[Days Remaining]" caption="Days Remaining" attribute="1" defaultMemberUniqueName="[DataReport].[Days Remaining].[All]" allUniqueName="[DataReport].[Days Remaining].[All]" dimensionUniqueName="[DataReport]" displayFolder="" count="0" memberValueDatatype="20" unbalanced="0"/>
    <cacheHierarchy uniqueName="[DataReport].[Budget Given]" caption="Budget Given" attribute="1" defaultMemberUniqueName="[DataReport].[Budget Given].[All]" allUniqueName="[DataReport].[Budget Given].[All]" dimensionUniqueName="[DataReport]" displayFolder="" count="0" memberValueDatatype="20" unbalanced="0"/>
    <cacheHierarchy uniqueName="[DataReport].[Budget Spent]" caption="Budget Spent" attribute="1" defaultMemberUniqueName="[DataReport].[Budget Spent].[All]" allUniqueName="[DataReport].[Budget Spent].[All]" dimensionUniqueName="[DataReport]" displayFolder="" count="0" memberValueDatatype="20" unbalanced="0"/>
    <cacheHierarchy uniqueName="[ExclusionChart].[Staff Initials]" caption="Staff Initials" attribute="1" defaultMemberUniqueName="[ExclusionChart].[Staff Initials].[All]" allUniqueName="[ExclusionChart].[Staff Initials].[All]" dimensionUniqueName="[ExclusionChart]" displayFolder="" count="2" memberValueDatatype="130" unbalanced="0">
      <fieldsUsage count="2">
        <fieldUsage x="-1"/>
        <fieldUsage x="1"/>
      </fieldsUsage>
    </cacheHierarchy>
    <cacheHierarchy uniqueName="[ExclusionChart].[Project]" caption="Project" attribute="1" defaultMemberUniqueName="[ExclusionChart].[Project].[All]" allUniqueName="[ExclusionChart].[Project].[All]" dimensionUniqueName="[ExclusionChart]" displayFolder="" count="0" memberValueDatatype="130" unbalanced="0"/>
    <cacheHierarchy uniqueName="[ExclusionChart].[Cost]" caption="Cost" attribute="1" defaultMemberUniqueName="[ExclusionChart].[Cost].[All]" allUniqueName="[ExclusionChart].[Cost].[All]" dimensionUniqueName="[ExclusionChart]" displayFolder="" count="0" memberValueDatatype="20" unbalanced="0"/>
    <cacheHierarchy uniqueName="[ExclusionChart].[Budget]" caption="Budget" attribute="1" defaultMemberUniqueName="[ExclusionChart].[Budget].[All]" allUniqueName="[ExclusionChart].[Budget].[All]" dimensionUniqueName="[ExclusionChart]" displayFolder="" count="0" memberValueDatatype="20" unbalanced="0"/>
    <cacheHierarchy uniqueName="[ExclusionChart].[Exclusion]" caption="Exclusion" attribute="1" defaultMemberUniqueName="[ExclusionChart].[Exclusion].[All]" allUniqueName="[ExclusionChart].[Exclusion].[All]" dimensionUniqueName="[ExclusionChart]" displayFolder="" count="0" memberValueDatatype="20" unbalanced="0"/>
    <cacheHierarchy uniqueName="[Participant_Real].[Month]" caption="Month" attribute="1" time="1" defaultMemberUniqueName="[Participant_Real].[Month].[All]" allUniqueName="[Participant_Real].[Month].[All]" dimensionUniqueName="[Participant_Real]" displayFolder="" count="0" memberValueDatatype="7" unbalanced="0"/>
    <cacheHierarchy uniqueName="[Participant_Real].[Sample Size]" caption="Sample Size" attribute="1" defaultMemberUniqueName="[Participant_Real].[Sample Size].[All]" allUniqueName="[Participant_Real].[Sample Size].[All]" dimensionUniqueName="[Participant_Real]" displayFolder="" count="0" memberValueDatatype="20" unbalanced="0"/>
    <cacheHierarchy uniqueName="[ParticipantCount].[Project]" caption="Project" attribute="1" defaultMemberUniqueName="[ParticipantCount].[Project].[All]" allUniqueName="[ParticipantCount].[Project].[All]" dimensionUniqueName="[ParticipantCount]" displayFolder="" count="0" memberValueDatatype="130" unbalanced="0"/>
    <cacheHierarchy uniqueName="[ParticipantCount].[Month]" caption="Month" attribute="1" time="1" defaultMemberUniqueName="[ParticipantCount].[Month].[All]" allUniqueName="[ParticipantCount].[Month].[All]" dimensionUniqueName="[ParticipantCount]" displayFolder="" count="2" memberValueDatatype="7" unbalanced="0">
      <fieldsUsage count="2">
        <fieldUsage x="-1"/>
        <fieldUsage x="2"/>
      </fieldsUsage>
    </cacheHierarchy>
    <cacheHierarchy uniqueName="[ParticipantCount].[Participant]" caption="Participant" attribute="1" defaultMemberUniqueName="[ParticipantCount].[Participant].[All]" allUniqueName="[ParticipantCount].[Participant].[All]" dimensionUniqueName="[ParticipantCount]" displayFolder="" count="0" memberValueDatatype="20" unbalanced="0"/>
    <cacheHierarchy uniqueName="[ParticipantCount].[Month (Year)]" caption="Month (Year)" attribute="1" defaultMemberUniqueName="[ParticipantCount].[Month (Year)].[All]" allUniqueName="[ParticipantCount].[Month (Year)].[All]" dimensionUniqueName="[ParticipantCount]" displayFolder="" count="0" memberValueDatatype="130" unbalanced="0"/>
    <cacheHierarchy uniqueName="[ParticipantCount].[Month (Quarter)]" caption="Month (Quarter)" attribute="1" defaultMemberUniqueName="[ParticipantCount].[Month (Quarter)].[All]" allUniqueName="[ParticipantCount].[Month (Quarter)].[All]" dimensionUniqueName="[ParticipantCount]" displayFolder="" count="0" memberValueDatatype="130" unbalanced="0"/>
    <cacheHierarchy uniqueName="[ParticipantCount].[Month (Month)]" caption="Month (Month)" attribute="1" defaultMemberUniqueName="[ParticipantCount].[Month (Month)].[All]" allUniqueName="[ParticipantCount].[Month (Month)].[All]" dimensionUniqueName="[ParticipantCount]" displayFolder="" count="2" memberValueDatatype="130" unbalanced="0"/>
    <cacheHierarchy uniqueName="[ProgressChart].[Project]" caption="Project" attribute="1" defaultMemberUniqueName="[ProgressChart].[Project].[All]" allUniqueName="[ProgressChart].[Project].[All]" dimensionUniqueName="[ProgressChart]" displayFolder="" count="0" memberValueDatatype="130" unbalanced="0"/>
    <cacheHierarchy uniqueName="[ProgressChart].[Task]" caption="Task" attribute="1" defaultMemberUniqueName="[ProgressChart].[Task].[All]" allUniqueName="[ProgressChart].[Task].[All]" dimensionUniqueName="[ProgressChart]" displayFolder="" count="0" memberValueDatatype="130" unbalanced="0"/>
    <cacheHierarchy uniqueName="[ProgressChart].[Assigned To]" caption="Assigned To" attribute="1" defaultMemberUniqueName="[ProgressChart].[Assigned To].[All]" allUniqueName="[ProgressChart].[Assigned To].[All]" dimensionUniqueName="[ProgressChart]" displayFolder="" count="0" memberValueDatatype="130" unbalanced="0"/>
    <cacheHierarchy uniqueName="[ProgressChart].[Progress]" caption="Progress" attribute="1" defaultMemberUniqueName="[ProgressChart].[Progress].[All]" allUniqueName="[ProgressChart].[Progress].[All]" dimensionUniqueName="[ProgressChart]" displayFolder="" count="0" memberValueDatatype="130" unbalanced="0"/>
    <cacheHierarchy uniqueName="[Roster].[Staff Initial]" caption="Staff Initial" attribute="1" defaultMemberUniqueName="[Roster].[Staff Initial].[All]" allUniqueName="[Roster].[Staff Initial].[All]" dimensionUniqueName="[Roster]" displayFolder="" count="0" memberValueDatatype="130" unbalanced="0"/>
    <cacheHierarchy uniqueName="[Roster].[Exclusion]" caption="Exclusion" attribute="1" defaultMemberUniqueName="[Roster].[Exclusion].[All]" allUniqueName="[Roster].[Exclusion].[All]" dimensionUniqueName="[Roster]" displayFolder="" count="0" memberValueDatatype="20" unbalanced="0"/>
    <cacheHierarchy uniqueName="[Roster].[Average of Hours Completed (%)]" caption="Average of Hours Completed (%)" attribute="1" defaultMemberUniqueName="[Roster].[Average of Hours Completed (%)].[All]" allUniqueName="[Roster].[Average of Hours Completed (%)].[All]" dimensionUniqueName="[Roster]" displayFolder="" count="0" memberValueDatatype="5" unbalanced="0"/>
    <cacheHierarchy uniqueName="[Roster].[Average of Hours Required (%)]" caption="Average of Hours Required (%)" attribute="1" defaultMemberUniqueName="[Roster].[Average of Hours Required (%)].[All]" allUniqueName="[Roster].[Average of Hours Required (%)].[All]" dimensionUniqueName="[Roster]" displayFolder="" count="0" memberValueDatatype="5" unbalanced="0"/>
    <cacheHierarchy uniqueName="[StaffHours].[Staff Initials]" caption="Staff Initials" attribute="1" defaultMemberUniqueName="[StaffHours].[Staff Initials].[All]" allUniqueName="[StaffHours].[Staff Initials].[All]" dimensionUniqueName="[StaffHours]" displayFolder="" count="0" memberValueDatatype="130" unbalanced="0"/>
    <cacheHierarchy uniqueName="[StaffHours].[Project]" caption="Project" attribute="1" defaultMemberUniqueName="[StaffHours].[Project].[All]" allUniqueName="[StaffHours].[Project].[All]" dimensionUniqueName="[StaffHours]" displayFolder="" count="0" memberValueDatatype="130" unbalanced="0"/>
    <cacheHierarchy uniqueName="[StaffHours].[Hours Required]" caption="Hours Required" attribute="1" defaultMemberUniqueName="[StaffHours].[Hours Required].[All]" allUniqueName="[StaffHours].[Hours Required].[All]" dimensionUniqueName="[StaffHours]" displayFolder="" count="0" memberValueDatatype="20" unbalanced="0"/>
    <cacheHierarchy uniqueName="[StaffHours].[Hours Completed]" caption="Hours Completed" attribute="1" defaultMemberUniqueName="[StaffHours].[Hours Completed].[All]" allUniqueName="[StaffHours].[Hours Completed].[All]" dimensionUniqueName="[StaffHours]" displayFolder="" count="0" memberValueDatatype="20" unbalanced="0"/>
    <cacheHierarchy uniqueName="[StaffHours].[Hours Completed (%)]" caption="Hours Completed (%)" attribute="1" defaultMemberUniqueName="[StaffHours].[Hours Completed (%)].[All]" allUniqueName="[StaffHours].[Hours Completed (%)].[All]" dimensionUniqueName="[StaffHours]" displayFolder="" count="0" memberValueDatatype="5" unbalanced="0"/>
    <cacheHierarchy uniqueName="[StaffHours].[Hours Required (%)]" caption="Hours Required (%)" attribute="1" defaultMemberUniqueName="[StaffHours].[Hours Required (%)].[All]" allUniqueName="[StaffHours].[Hours Required (%)].[All]" dimensionUniqueName="[StaffHours]" displayFolder="" count="0" memberValueDatatype="5" unbalanced="0"/>
    <cacheHierarchy uniqueName="[Cost_Budget].[Month (Month Index)]" caption="Month (Month Index)" attribute="1" defaultMemberUniqueName="[Cost_Budget].[Month (Month Index)].[All]" allUniqueName="[Cost_Budget].[Month (Month Index)].[All]" dimensionUniqueName="[Cost_Budget]" displayFolder="" count="0" memberValueDatatype="20" unbalanced="0" hidden="1"/>
    <cacheHierarchy uniqueName="[ParticipantCount].[Month (Month Index)]" caption="Month (Month Index)" attribute="1" defaultMemberUniqueName="[ParticipantCount].[Month (Month Index)].[All]" allUniqueName="[ParticipantCount].[Month (Month Index)].[All]" dimensionUniqueName="[ParticipantCount]" displayFolder="" count="0" memberValueDatatype="20" unbalanced="0" hidden="1"/>
    <cacheHierarchy uniqueName="[Measures].[__XL_Count DataReport]" caption="__XL_Count DataReport" measure="1" displayFolder="" measureGroup="DataReport" count="0" hidden="1"/>
    <cacheHierarchy uniqueName="[Measures].[__XL_Count ProgressChart]" caption="__XL_Count ProgressChart" measure="1" displayFolder="" measureGroup="ProgressChart" count="0" hidden="1"/>
    <cacheHierarchy uniqueName="[Measures].[__XL_Count ParticipantCount]" caption="__XL_Count ParticipantCount" measure="1" displayFolder="" measureGroup="ParticipantCount" count="0" hidden="1"/>
    <cacheHierarchy uniqueName="[Measures].[__XL_Count ExclusionChart]" caption="__XL_Count ExclusionChart" measure="1" displayFolder="" measureGroup="ExclusionChart" count="0" hidden="1"/>
    <cacheHierarchy uniqueName="[Measures].[__XL_Count StaffHours]" caption="__XL_Count StaffHours" measure="1" displayFolder="" measureGroup="StaffHours" count="0" hidden="1"/>
    <cacheHierarchy uniqueName="[Measures].[__XL_Count Cost_Budget]" caption="__XL_Count Cost_Budget" measure="1" displayFolder="" measureGroup="Cost_Budget" count="0" hidden="1"/>
    <cacheHierarchy uniqueName="[Measures].[__XL_Count Agg_Cost]" caption="__XL_Count Agg_Cost" measure="1" displayFolder="" measureGroup="Agg_Cost" count="0" hidden="1"/>
    <cacheHierarchy uniqueName="[Measures].[__XL_Count Roster]" caption="__XL_Count Roster" measure="1" displayFolder="" measureGroup="Roster" count="0" hidden="1"/>
    <cacheHierarchy uniqueName="[Measures].[__XL_Count Participant_Real]" caption="__XL_Count Participant_Real" measure="1" displayFolder="" measureGroup="Participant_Real" count="0" hidden="1"/>
    <cacheHierarchy uniqueName="[Measures].[__No measures defined]" caption="__No measures defined" measure="1" displayFolder="" count="0" hidden="1"/>
    <cacheHierarchy uniqueName="[Measures].[Sum of Goal]" caption="Sum of Goal" measure="1" displayFolder="" measureGroup="DataReport" count="0" hidden="1">
      <extLst>
        <ext xmlns:x15="http://schemas.microsoft.com/office/spreadsheetml/2010/11/main" uri="{B97F6D7D-B522-45F9-BDA1-12C45D357490}">
          <x15:cacheHierarchy aggregatedColumn="12"/>
        </ext>
      </extLst>
    </cacheHierarchy>
    <cacheHierarchy uniqueName="[Measures].[Sum of Collected]" caption="Sum of Collected" measure="1" displayFolder="" measureGroup="DataReport" count="0" hidden="1">
      <extLst>
        <ext xmlns:x15="http://schemas.microsoft.com/office/spreadsheetml/2010/11/main" uri="{B97F6D7D-B522-45F9-BDA1-12C45D357490}">
          <x15:cacheHierarchy aggregatedColumn="13"/>
        </ext>
      </extLst>
    </cacheHierarchy>
    <cacheHierarchy uniqueName="[Measures].[Sum of Excluded]" caption="Sum of Excluded" measure="1" displayFolder="" measureGroup="DataReport" count="0" hidden="1">
      <extLst>
        <ext xmlns:x15="http://schemas.microsoft.com/office/spreadsheetml/2010/11/main" uri="{B97F6D7D-B522-45F9-BDA1-12C45D357490}">
          <x15:cacheHierarchy aggregatedColumn="14"/>
        </ext>
      </extLst>
    </cacheHierarchy>
    <cacheHierarchy uniqueName="[Measures].[Sum of Remaining]" caption="Sum of Remaining" measure="1" displayFolder="" measureGroup="DataReport" count="0" hidden="1">
      <extLst>
        <ext xmlns:x15="http://schemas.microsoft.com/office/spreadsheetml/2010/11/main" uri="{B97F6D7D-B522-45F9-BDA1-12C45D357490}">
          <x15:cacheHierarchy aggregatedColumn="15"/>
        </ext>
      </extLst>
    </cacheHierarchy>
    <cacheHierarchy uniqueName="[Measures].[Sum of Days completed]" caption="Sum of Days completed" measure="1" displayFolder="" measureGroup="DataReport" count="0" hidden="1">
      <extLst>
        <ext xmlns:x15="http://schemas.microsoft.com/office/spreadsheetml/2010/11/main" uri="{B97F6D7D-B522-45F9-BDA1-12C45D357490}">
          <x15:cacheHierarchy aggregatedColumn="20"/>
        </ext>
      </extLst>
    </cacheHierarchy>
    <cacheHierarchy uniqueName="[Measures].[Sum of Duration (Days)]" caption="Sum of Duration (Days)" measure="1" displayFolder="" measureGroup="DataReport" count="0" hidden="1">
      <extLst>
        <ext xmlns:x15="http://schemas.microsoft.com/office/spreadsheetml/2010/11/main" uri="{B97F6D7D-B522-45F9-BDA1-12C45D357490}">
          <x15:cacheHierarchy aggregatedColumn="21"/>
        </ext>
      </extLst>
    </cacheHierarchy>
    <cacheHierarchy uniqueName="[Measures].[Sum of Days Remaining]" caption="Sum of Days Remaining" measure="1" displayFolder="" measureGroup="DataReport" count="0" hidden="1">
      <extLst>
        <ext xmlns:x15="http://schemas.microsoft.com/office/spreadsheetml/2010/11/main" uri="{B97F6D7D-B522-45F9-BDA1-12C45D357490}">
          <x15:cacheHierarchy aggregatedColumn="22"/>
        </ext>
      </extLst>
    </cacheHierarchy>
    <cacheHierarchy uniqueName="[Measures].[Count of Task]" caption="Count of Task" measure="1" displayFolder="" measureGroup="ProgressChart" count="0" hidden="1">
      <extLst>
        <ext xmlns:x15="http://schemas.microsoft.com/office/spreadsheetml/2010/11/main" uri="{B97F6D7D-B522-45F9-BDA1-12C45D357490}">
          <x15:cacheHierarchy aggregatedColumn="39"/>
        </ext>
      </extLst>
    </cacheHierarchy>
    <cacheHierarchy uniqueName="[Measures].[Count of Progress]" caption="Count of Progress" measure="1" displayFolder="" measureGroup="ProgressChart" count="0" hidden="1">
      <extLst>
        <ext xmlns:x15="http://schemas.microsoft.com/office/spreadsheetml/2010/11/main" uri="{B97F6D7D-B522-45F9-BDA1-12C45D357490}">
          <x15:cacheHierarchy aggregatedColumn="41"/>
        </ext>
      </extLst>
    </cacheHierarchy>
    <cacheHierarchy uniqueName="[Measures].[Sum of Participant]" caption="Sum of Participant" measure="1" displayFolder="" measureGroup="ParticipantCount" count="0" oneField="1" hidden="1">
      <fieldsUsage count="1">
        <fieldUsage x="0"/>
      </fieldsUsage>
      <extLst>
        <ext xmlns:x15="http://schemas.microsoft.com/office/spreadsheetml/2010/11/main" uri="{B97F6D7D-B522-45F9-BDA1-12C45D357490}">
          <x15:cacheHierarchy aggregatedColumn="34"/>
        </ext>
      </extLst>
    </cacheHierarchy>
    <cacheHierarchy uniqueName="[Measures].[Sum of Exclusion]" caption="Sum of Exclusion" measure="1" displayFolder="" measureGroup="ExclusionChart" count="0" hidden="1">
      <extLst>
        <ext xmlns:x15="http://schemas.microsoft.com/office/spreadsheetml/2010/11/main" uri="{B97F6D7D-B522-45F9-BDA1-12C45D357490}">
          <x15:cacheHierarchy aggregatedColumn="29"/>
        </ext>
      </extLst>
    </cacheHierarchy>
    <cacheHierarchy uniqueName="[Measures].[Sum of Cost]" caption="Sum of Cost" measure="1" displayFolder="" measureGroup="ExclusionChart" count="0" hidden="1">
      <extLst>
        <ext xmlns:x15="http://schemas.microsoft.com/office/spreadsheetml/2010/11/main" uri="{B97F6D7D-B522-45F9-BDA1-12C45D357490}">
          <x15:cacheHierarchy aggregatedColumn="27"/>
        </ext>
      </extLst>
    </cacheHierarchy>
    <cacheHierarchy uniqueName="[Measures].[Sum of Hours Completed (%)]" caption="Sum of Hours Completed (%)" measure="1" displayFolder="" measureGroup="StaffHours" count="0" hidden="1">
      <extLst>
        <ext xmlns:x15="http://schemas.microsoft.com/office/spreadsheetml/2010/11/main" uri="{B97F6D7D-B522-45F9-BDA1-12C45D357490}">
          <x15:cacheHierarchy aggregatedColumn="50"/>
        </ext>
      </extLst>
    </cacheHierarchy>
    <cacheHierarchy uniqueName="[Measures].[Sum of Hours Required (%)]" caption="Sum of Hours Required (%)" measure="1" displayFolder="" measureGroup="StaffHours" count="0" hidden="1">
      <extLst>
        <ext xmlns:x15="http://schemas.microsoft.com/office/spreadsheetml/2010/11/main" uri="{B97F6D7D-B522-45F9-BDA1-12C45D357490}">
          <x15:cacheHierarchy aggregatedColumn="51"/>
        </ext>
      </extLst>
    </cacheHierarchy>
    <cacheHierarchy uniqueName="[Measures].[Average of Hours Completed (%)]" caption="Average of Hours Completed (%)" measure="1" displayFolder="" measureGroup="StaffHours" count="0" hidden="1">
      <extLst>
        <ext xmlns:x15="http://schemas.microsoft.com/office/spreadsheetml/2010/11/main" uri="{B97F6D7D-B522-45F9-BDA1-12C45D357490}">
          <x15:cacheHierarchy aggregatedColumn="50"/>
        </ext>
      </extLst>
    </cacheHierarchy>
    <cacheHierarchy uniqueName="[Measures].[Average of Hours Required (%)]" caption="Average of Hours Required (%)" measure="1" displayFolder="" measureGroup="StaffHours" count="0" hidden="1">
      <extLst>
        <ext xmlns:x15="http://schemas.microsoft.com/office/spreadsheetml/2010/11/main" uri="{B97F6D7D-B522-45F9-BDA1-12C45D357490}">
          <x15:cacheHierarchy aggregatedColumn="51"/>
        </ext>
      </extLst>
    </cacheHierarchy>
    <cacheHierarchy uniqueName="[Measures].[Sum of Budget]" caption="Sum of Budget" measure="1" displayFolder="" measureGroup="ExclusionChart" count="0" hidden="1">
      <extLst>
        <ext xmlns:x15="http://schemas.microsoft.com/office/spreadsheetml/2010/11/main" uri="{B97F6D7D-B522-45F9-BDA1-12C45D357490}">
          <x15:cacheHierarchy aggregatedColumn="28"/>
        </ext>
      </extLst>
    </cacheHierarchy>
    <cacheHierarchy uniqueName="[Measures].[Sum of Aggregate Cost]" caption="Sum of Aggregate Cost" measure="1" displayFolder="" measureGroup="Cost_Budget" count="0" hidden="1">
      <extLst>
        <ext xmlns:x15="http://schemas.microsoft.com/office/spreadsheetml/2010/11/main" uri="{B97F6D7D-B522-45F9-BDA1-12C45D357490}">
          <x15:cacheHierarchy aggregatedColumn="7"/>
        </ext>
      </extLst>
    </cacheHierarchy>
    <cacheHierarchy uniqueName="[Measures].[Sum of Cost 2]" caption="Sum of Cost 2" measure="1" displayFolder="" measureGroup="Cost_Budget" count="0" hidden="1">
      <extLst>
        <ext xmlns:x15="http://schemas.microsoft.com/office/spreadsheetml/2010/11/main" uri="{B97F6D7D-B522-45F9-BDA1-12C45D357490}">
          <x15:cacheHierarchy aggregatedColumn="6"/>
        </ext>
      </extLst>
    </cacheHierarchy>
    <cacheHierarchy uniqueName="[Measures].[Sum of Average of Hours Completed (%)]" caption="Sum of Average of Hours Completed (%)" measure="1" displayFolder="" measureGroup="Roster" count="0" hidden="1">
      <extLst>
        <ext xmlns:x15="http://schemas.microsoft.com/office/spreadsheetml/2010/11/main" uri="{B97F6D7D-B522-45F9-BDA1-12C45D357490}">
          <x15:cacheHierarchy aggregatedColumn="44"/>
        </ext>
      </extLst>
    </cacheHierarchy>
    <cacheHierarchy uniqueName="[Measures].[Sum of Average of Hours Required (%)]" caption="Sum of Average of Hours Required (%)" measure="1" displayFolder="" measureGroup="Roster" count="0" hidden="1">
      <extLst>
        <ext xmlns:x15="http://schemas.microsoft.com/office/spreadsheetml/2010/11/main" uri="{B97F6D7D-B522-45F9-BDA1-12C45D357490}">
          <x15:cacheHierarchy aggregatedColumn="45"/>
        </ext>
      </extLst>
    </cacheHierarchy>
    <cacheHierarchy uniqueName="[Measures].[Sum of Exclusion 2]" caption="Sum of Exclusion 2" measure="1" displayFolder="" measureGroup="Roster" count="0" hidden="1">
      <extLst>
        <ext xmlns:x15="http://schemas.microsoft.com/office/spreadsheetml/2010/11/main" uri="{B97F6D7D-B522-45F9-BDA1-12C45D357490}">
          <x15:cacheHierarchy aggregatedColumn="43"/>
        </ext>
      </extLst>
    </cacheHierarchy>
    <cacheHierarchy uniqueName="[Measures].[Sum of Budget Given]" caption="Sum of Budget Given" measure="1" displayFolder="" measureGroup="DataReport" count="0" hidden="1">
      <extLst>
        <ext xmlns:x15="http://schemas.microsoft.com/office/spreadsheetml/2010/11/main" uri="{B97F6D7D-B522-45F9-BDA1-12C45D357490}">
          <x15:cacheHierarchy aggregatedColumn="23"/>
        </ext>
      </extLst>
    </cacheHierarchy>
    <cacheHierarchy uniqueName="[Measures].[Sum of Budget Spent]" caption="Sum of Budget Spent" measure="1" displayFolder="" measureGroup="DataReport" count="0" hidden="1">
      <extLst>
        <ext xmlns:x15="http://schemas.microsoft.com/office/spreadsheetml/2010/11/main" uri="{B97F6D7D-B522-45F9-BDA1-12C45D357490}">
          <x15:cacheHierarchy aggregatedColumn="24"/>
        </ext>
      </extLst>
    </cacheHierarchy>
  </cacheHierarchies>
  <kpis count="0"/>
  <dimensions count="10">
    <dimension name="Agg_Cost" uniqueName="[Agg_Cost]" caption="Agg_Cost"/>
    <dimension name="Cost_Budget" uniqueName="[Cost_Budget]" caption="Cost_Budget"/>
    <dimension name="DataReport" uniqueName="[DataReport]" caption="DataReport"/>
    <dimension name="ExclusionChart" uniqueName="[ExclusionChart]" caption="ExclusionChart"/>
    <dimension measure="1" name="Measures" uniqueName="[Measures]" caption="Measures"/>
    <dimension name="Participant_Real" uniqueName="[Participant_Real]" caption="Participant_Real"/>
    <dimension name="ParticipantCount" uniqueName="[ParticipantCount]" caption="ParticipantCount"/>
    <dimension name="ProgressChart" uniqueName="[ProgressChart]" caption="ProgressChart"/>
    <dimension name="Roster" uniqueName="[Roster]" caption="Roster"/>
    <dimension name="StaffHours" uniqueName="[StaffHours]" caption="StaffHours"/>
  </dimensions>
  <measureGroups count="9">
    <measureGroup name="Agg_Cost" caption="Agg_Cost"/>
    <measureGroup name="Cost_Budget" caption="Cost_Budget"/>
    <measureGroup name="DataReport" caption="DataReport"/>
    <measureGroup name="ExclusionChart" caption="ExclusionChart"/>
    <measureGroup name="Participant_Real" caption="Participant_Real"/>
    <measureGroup name="ParticipantCount" caption="ParticipantCount"/>
    <measureGroup name="ProgressChart" caption="ProgressChart"/>
    <measureGroup name="Roster" caption="Roster"/>
    <measureGroup name="StaffHours" caption="StaffHours"/>
  </measureGroups>
  <maps count="18">
    <map measureGroup="0" dimension="0"/>
    <map measureGroup="1" dimension="0"/>
    <map measureGroup="1" dimension="1"/>
    <map measureGroup="1" dimension="2"/>
    <map measureGroup="2" dimension="2"/>
    <map measureGroup="3" dimension="2"/>
    <map measureGroup="3" dimension="3"/>
    <map measureGroup="3" dimension="8"/>
    <map measureGroup="4" dimension="5"/>
    <map measureGroup="5" dimension="2"/>
    <map measureGroup="5" dimension="5"/>
    <map measureGroup="5" dimension="6"/>
    <map measureGroup="6" dimension="2"/>
    <map measureGroup="6" dimension="7"/>
    <map measureGroup="7" dimension="8"/>
    <map measureGroup="8" dimension="2"/>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stin" refreshedDate="45629.682326967595" backgroundQuery="1" createdVersion="8" refreshedVersion="8" minRefreshableVersion="3" recordCount="0" supportSubquery="1" supportAdvancedDrill="1" xr:uid="{25B354AE-436A-4946-8AC8-DCAE81AF3AFD}">
  <cacheSource type="external" connectionId="1"/>
  <cacheFields count="3">
    <cacheField name="[ExclusionChart].[Staff Initials].[Staff Initials]" caption="Staff Initials" numFmtId="0" hierarchy="25" level="1">
      <sharedItems count="13">
        <s v=" CH"/>
        <s v=" DL"/>
        <s v=" GQ"/>
        <s v=" HR"/>
        <s v=" IS"/>
        <s v=" JT"/>
        <s v=" KU"/>
        <s v=" LV"/>
        <s v=" MW"/>
        <s v=" NX"/>
        <s v=" OY"/>
        <s v="AD"/>
        <s v="PZ"/>
      </sharedItems>
    </cacheField>
    <cacheField name="[Measures].[Sum of Exclusion]" caption="Sum of Exclusion" numFmtId="0" hierarchy="74" level="32767"/>
    <cacheField name="[DataReport].[Project].[Project]" caption="Project" numFmtId="0" hierarchy="11" level="1">
      <sharedItems containsSemiMixedTypes="0" containsNonDate="0" containsString="0"/>
    </cacheField>
  </cacheFields>
  <cacheHierarchies count="88">
    <cacheHierarchy uniqueName="[Agg_Cost].[Month]" caption="Month" attribute="1" time="1" defaultMemberUniqueName="[Agg_Cost].[Month].[All]" allUniqueName="[Agg_Cost].[Month].[All]" dimensionUniqueName="[Agg_Cost]" displayFolder="" count="0" memberValueDatatype="7" unbalanced="0"/>
    <cacheHierarchy uniqueName="[Agg_Cost].[Cost]" caption="Cost" attribute="1" defaultMemberUniqueName="[Agg_Cost].[Cost].[All]" allUniqueName="[Agg_Cost].[Cost].[All]" dimensionUniqueName="[Agg_Cost]" displayFolder="" count="0" memberValueDatatype="20" unbalanced="0"/>
    <cacheHierarchy uniqueName="[Agg_Cost].[Aggregate Cost]" caption="Aggregate Cost" attribute="1" defaultMemberUniqueName="[Agg_Cost].[Aggregate Cost].[All]" allUniqueName="[Agg_Cost].[Aggregate Cost].[All]" dimensionUniqueName="[Agg_Cost]" displayFolder="" count="0" memberValueDatatype="20" unbalanced="0"/>
    <cacheHierarchy uniqueName="[Cost_Budget].[Staff Initials]" caption="Staff Initials" attribute="1" defaultMemberUniqueName="[Cost_Budget].[Staff Initials].[All]" allUniqueName="[Cost_Budget].[Staff Initials].[All]" dimensionUniqueName="[Cost_Budget]" displayFolder="" count="0" memberValueDatatype="130" unbalanced="0"/>
    <cacheHierarchy uniqueName="[Cost_Budget].[Project]" caption="Project" attribute="1" defaultMemberUniqueName="[Cost_Budget].[Project].[All]" allUniqueName="[Cost_Budget].[Project].[All]" dimensionUniqueName="[Cost_Budget]" displayFolder="" count="0" memberValueDatatype="130" unbalanced="0"/>
    <cacheHierarchy uniqueName="[Cost_Budget].[Month]" caption="Month" attribute="1" time="1" defaultMemberUniqueName="[Cost_Budget].[Month].[All]" allUniqueName="[Cost_Budget].[Month].[All]" dimensionUniqueName="[Cost_Budget]" displayFolder="" count="0" memberValueDatatype="7" unbalanced="0"/>
    <cacheHierarchy uniqueName="[Cost_Budget].[Cost]" caption="Cost" attribute="1" defaultMemberUniqueName="[Cost_Budget].[Cost].[All]" allUniqueName="[Cost_Budget].[Cost].[All]" dimensionUniqueName="[Cost_Budget]" displayFolder="" count="0" memberValueDatatype="20" unbalanced="0"/>
    <cacheHierarchy uniqueName="[Cost_Budget].[Aggregate Cost]" caption="Aggregate Cost" attribute="1" defaultMemberUniqueName="[Cost_Budget].[Aggregate Cost].[All]" allUniqueName="[Cost_Budget].[Aggregate Cost].[All]" dimensionUniqueName="[Cost_Budget]" displayFolder="" count="0" memberValueDatatype="20" unbalanced="0"/>
    <cacheHierarchy uniqueName="[Cost_Budget].[Month (Year)]" caption="Month (Year)" attribute="1" defaultMemberUniqueName="[Cost_Budget].[Month (Year)].[All]" allUniqueName="[Cost_Budget].[Month (Year)].[All]" dimensionUniqueName="[Cost_Budget]" displayFolder="" count="0" memberValueDatatype="130" unbalanced="0"/>
    <cacheHierarchy uniqueName="[Cost_Budget].[Month (Quarter)]" caption="Month (Quarter)" attribute="1" defaultMemberUniqueName="[Cost_Budget].[Month (Quarter)].[All]" allUniqueName="[Cost_Budget].[Month (Quarter)].[All]" dimensionUniqueName="[Cost_Budget]" displayFolder="" count="0" memberValueDatatype="130" unbalanced="0"/>
    <cacheHierarchy uniqueName="[Cost_Budget].[Month (Month)]" caption="Month (Month)" attribute="1" defaultMemberUniqueName="[Cost_Budget].[Month (Month)].[All]" allUniqueName="[Cost_Budget].[Month (Month)].[All]" dimensionUniqueName="[Cost_Budget]" displayFolder="" count="0" memberValueDatatype="130" unbalanced="0"/>
    <cacheHierarchy uniqueName="[DataReport].[Project]" caption="Project" attribute="1" defaultMemberUniqueName="[DataReport].[Project].[All]" allUniqueName="[DataReport].[Project].[All]" dimensionUniqueName="[DataReport]" displayFolder="" count="2" memberValueDatatype="130" unbalanced="0">
      <fieldsUsage count="2">
        <fieldUsage x="-1"/>
        <fieldUsage x="2"/>
      </fieldsUsage>
    </cacheHierarchy>
    <cacheHierarchy uniqueName="[DataReport].[Goal]" caption="Goal" attribute="1" defaultMemberUniqueName="[DataReport].[Goal].[All]" allUniqueName="[DataReport].[Goal].[All]" dimensionUniqueName="[DataReport]" displayFolder="" count="0" memberValueDatatype="20" unbalanced="0"/>
    <cacheHierarchy uniqueName="[DataReport].[Collected]" caption="Collected" attribute="1" defaultMemberUniqueName="[DataReport].[Collected].[All]" allUniqueName="[DataReport].[Collected].[All]" dimensionUniqueName="[DataReport]" displayFolder="" count="0" memberValueDatatype="20" unbalanced="0"/>
    <cacheHierarchy uniqueName="[DataReport].[Excluded]" caption="Excluded" attribute="1" defaultMemberUniqueName="[DataReport].[Excluded].[All]" allUniqueName="[DataReport].[Excluded].[All]" dimensionUniqueName="[DataReport]" displayFolder="" count="0" memberValueDatatype="20" unbalanced="0"/>
    <cacheHierarchy uniqueName="[DataReport].[Remaining]" caption="Remaining" attribute="1" defaultMemberUniqueName="[DataReport].[Remaining].[All]" allUniqueName="[DataReport].[Remaining].[All]" dimensionUniqueName="[DataReport]" displayFolder="" count="0" memberValueDatatype="20" unbalanced="0"/>
    <cacheHierarchy uniqueName="[DataReport].[Progress]" caption="Progress" attribute="1" defaultMemberUniqueName="[DataReport].[Progress].[All]" allUniqueName="[DataReport].[Progress].[All]" dimensionUniqueName="[DataReport]" displayFolder="" count="0" memberValueDatatype="5" unbalanced="0"/>
    <cacheHierarchy uniqueName="[DataReport].[Start Date]" caption="Start Date" attribute="1" time="1" defaultMemberUniqueName="[DataReport].[Start Date].[All]" allUniqueName="[DataReport].[Start Date].[All]" dimensionUniqueName="[DataReport]" displayFolder="" count="0" memberValueDatatype="7" unbalanced="0"/>
    <cacheHierarchy uniqueName="[DataReport].[Finish Date]" caption="Finish Date" attribute="1" time="1" defaultMemberUniqueName="[DataReport].[Finish Date].[All]" allUniqueName="[DataReport].[Finish Date].[All]" dimensionUniqueName="[DataReport]" displayFolder="" count="0" memberValueDatatype="7" unbalanced="0"/>
    <cacheHierarchy uniqueName="[DataReport].[Due Date]" caption="Due Date" attribute="1" time="1" defaultMemberUniqueName="[DataReport].[Due Date].[All]" allUniqueName="[DataReport].[Due Date].[All]" dimensionUniqueName="[DataReport]" displayFolder="" count="0" memberValueDatatype="7" unbalanced="0"/>
    <cacheHierarchy uniqueName="[DataReport].[Days completed]" caption="Days completed" attribute="1" defaultMemberUniqueName="[DataReport].[Days completed].[All]" allUniqueName="[DataReport].[Days completed].[All]" dimensionUniqueName="[DataReport]" displayFolder="" count="0" memberValueDatatype="20" unbalanced="0"/>
    <cacheHierarchy uniqueName="[DataReport].[Duration (Days)]" caption="Duration (Days)" attribute="1" defaultMemberUniqueName="[DataReport].[Duration (Days)].[All]" allUniqueName="[DataReport].[Duration (Days)].[All]" dimensionUniqueName="[DataReport]" displayFolder="" count="0" memberValueDatatype="20" unbalanced="0"/>
    <cacheHierarchy uniqueName="[DataReport].[Days Remaining]" caption="Days Remaining" attribute="1" defaultMemberUniqueName="[DataReport].[Days Remaining].[All]" allUniqueName="[DataReport].[Days Remaining].[All]" dimensionUniqueName="[DataReport]" displayFolder="" count="0" memberValueDatatype="20" unbalanced="0"/>
    <cacheHierarchy uniqueName="[DataReport].[Budget Given]" caption="Budget Given" attribute="1" defaultMemberUniqueName="[DataReport].[Budget Given].[All]" allUniqueName="[DataReport].[Budget Given].[All]" dimensionUniqueName="[DataReport]" displayFolder="" count="0" memberValueDatatype="20" unbalanced="0"/>
    <cacheHierarchy uniqueName="[DataReport].[Budget Spent]" caption="Budget Spent" attribute="1" defaultMemberUniqueName="[DataReport].[Budget Spent].[All]" allUniqueName="[DataReport].[Budget Spent].[All]" dimensionUniqueName="[DataReport]" displayFolder="" count="0" memberValueDatatype="20" unbalanced="0"/>
    <cacheHierarchy uniqueName="[ExclusionChart].[Staff Initials]" caption="Staff Initials" attribute="1" defaultMemberUniqueName="[ExclusionChart].[Staff Initials].[All]" allUniqueName="[ExclusionChart].[Staff Initials].[All]" dimensionUniqueName="[ExclusionChart]" displayFolder="" count="2" memberValueDatatype="130" unbalanced="0">
      <fieldsUsage count="2">
        <fieldUsage x="-1"/>
        <fieldUsage x="0"/>
      </fieldsUsage>
    </cacheHierarchy>
    <cacheHierarchy uniqueName="[ExclusionChart].[Project]" caption="Project" attribute="1" defaultMemberUniqueName="[ExclusionChart].[Project].[All]" allUniqueName="[ExclusionChart].[Project].[All]" dimensionUniqueName="[ExclusionChart]" displayFolder="" count="0" memberValueDatatype="130" unbalanced="0"/>
    <cacheHierarchy uniqueName="[ExclusionChart].[Cost]" caption="Cost" attribute="1" defaultMemberUniqueName="[ExclusionChart].[Cost].[All]" allUniqueName="[ExclusionChart].[Cost].[All]" dimensionUniqueName="[ExclusionChart]" displayFolder="" count="0" memberValueDatatype="20" unbalanced="0"/>
    <cacheHierarchy uniqueName="[ExclusionChart].[Budget]" caption="Budget" attribute="1" defaultMemberUniqueName="[ExclusionChart].[Budget].[All]" allUniqueName="[ExclusionChart].[Budget].[All]" dimensionUniqueName="[ExclusionChart]" displayFolder="" count="0" memberValueDatatype="20" unbalanced="0"/>
    <cacheHierarchy uniqueName="[ExclusionChart].[Exclusion]" caption="Exclusion" attribute="1" defaultMemberUniqueName="[ExclusionChart].[Exclusion].[All]" allUniqueName="[ExclusionChart].[Exclusion].[All]" dimensionUniqueName="[ExclusionChart]" displayFolder="" count="0" memberValueDatatype="20" unbalanced="0"/>
    <cacheHierarchy uniqueName="[Participant_Real].[Month]" caption="Month" attribute="1" time="1" defaultMemberUniqueName="[Participant_Real].[Month].[All]" allUniqueName="[Participant_Real].[Month].[All]" dimensionUniqueName="[Participant_Real]" displayFolder="" count="0" memberValueDatatype="7" unbalanced="0"/>
    <cacheHierarchy uniqueName="[Participant_Real].[Sample Size]" caption="Sample Size" attribute="1" defaultMemberUniqueName="[Participant_Real].[Sample Size].[All]" allUniqueName="[Participant_Real].[Sample Size].[All]" dimensionUniqueName="[Participant_Real]" displayFolder="" count="0" memberValueDatatype="20" unbalanced="0"/>
    <cacheHierarchy uniqueName="[ParticipantCount].[Project]" caption="Project" attribute="1" defaultMemberUniqueName="[ParticipantCount].[Project].[All]" allUniqueName="[ParticipantCount].[Project].[All]" dimensionUniqueName="[ParticipantCount]" displayFolder="" count="0" memberValueDatatype="130" unbalanced="0"/>
    <cacheHierarchy uniqueName="[ParticipantCount].[Month]" caption="Month" attribute="1" time="1" defaultMemberUniqueName="[ParticipantCount].[Month].[All]" allUniqueName="[ParticipantCount].[Month].[All]" dimensionUniqueName="[ParticipantCount]" displayFolder="" count="0" memberValueDatatype="7" unbalanced="0"/>
    <cacheHierarchy uniqueName="[ParticipantCount].[Participant]" caption="Participant" attribute="1" defaultMemberUniqueName="[ParticipantCount].[Participant].[All]" allUniqueName="[ParticipantCount].[Participant].[All]" dimensionUniqueName="[ParticipantCount]" displayFolder="" count="0" memberValueDatatype="20" unbalanced="0"/>
    <cacheHierarchy uniqueName="[ParticipantCount].[Month (Year)]" caption="Month (Year)" attribute="1" defaultMemberUniqueName="[ParticipantCount].[Month (Year)].[All]" allUniqueName="[ParticipantCount].[Month (Year)].[All]" dimensionUniqueName="[ParticipantCount]" displayFolder="" count="0" memberValueDatatype="130" unbalanced="0"/>
    <cacheHierarchy uniqueName="[ParticipantCount].[Month (Quarter)]" caption="Month (Quarter)" attribute="1" defaultMemberUniqueName="[ParticipantCount].[Month (Quarter)].[All]" allUniqueName="[ParticipantCount].[Month (Quarter)].[All]" dimensionUniqueName="[ParticipantCount]" displayFolder="" count="0" memberValueDatatype="130" unbalanced="0"/>
    <cacheHierarchy uniqueName="[ParticipantCount].[Month (Month)]" caption="Month (Month)" attribute="1" defaultMemberUniqueName="[ParticipantCount].[Month (Month)].[All]" allUniqueName="[ParticipantCount].[Month (Month)].[All]" dimensionUniqueName="[ParticipantCount]" displayFolder="" count="0" memberValueDatatype="130" unbalanced="0"/>
    <cacheHierarchy uniqueName="[ProgressChart].[Project]" caption="Project" attribute="1" defaultMemberUniqueName="[ProgressChart].[Project].[All]" allUniqueName="[ProgressChart].[Project].[All]" dimensionUniqueName="[ProgressChart]" displayFolder="" count="0" memberValueDatatype="130" unbalanced="0"/>
    <cacheHierarchy uniqueName="[ProgressChart].[Task]" caption="Task" attribute="1" defaultMemberUniqueName="[ProgressChart].[Task].[All]" allUniqueName="[ProgressChart].[Task].[All]" dimensionUniqueName="[ProgressChart]" displayFolder="" count="0" memberValueDatatype="130" unbalanced="0"/>
    <cacheHierarchy uniqueName="[ProgressChart].[Assigned To]" caption="Assigned To" attribute="1" defaultMemberUniqueName="[ProgressChart].[Assigned To].[All]" allUniqueName="[ProgressChart].[Assigned To].[All]" dimensionUniqueName="[ProgressChart]" displayFolder="" count="0" memberValueDatatype="130" unbalanced="0"/>
    <cacheHierarchy uniqueName="[ProgressChart].[Progress]" caption="Progress" attribute="1" defaultMemberUniqueName="[ProgressChart].[Progress].[All]" allUniqueName="[ProgressChart].[Progress].[All]" dimensionUniqueName="[ProgressChart]" displayFolder="" count="0" memberValueDatatype="130" unbalanced="0"/>
    <cacheHierarchy uniqueName="[Roster].[Staff Initial]" caption="Staff Initial" attribute="1" defaultMemberUniqueName="[Roster].[Staff Initial].[All]" allUniqueName="[Roster].[Staff Initial].[All]" dimensionUniqueName="[Roster]" displayFolder="" count="0" memberValueDatatype="130" unbalanced="0"/>
    <cacheHierarchy uniqueName="[Roster].[Exclusion]" caption="Exclusion" attribute="1" defaultMemberUniqueName="[Roster].[Exclusion].[All]" allUniqueName="[Roster].[Exclusion].[All]" dimensionUniqueName="[Roster]" displayFolder="" count="0" memberValueDatatype="20" unbalanced="0"/>
    <cacheHierarchy uniqueName="[Roster].[Average of Hours Completed (%)]" caption="Average of Hours Completed (%)" attribute="1" defaultMemberUniqueName="[Roster].[Average of Hours Completed (%)].[All]" allUniqueName="[Roster].[Average of Hours Completed (%)].[All]" dimensionUniqueName="[Roster]" displayFolder="" count="0" memberValueDatatype="5" unbalanced="0"/>
    <cacheHierarchy uniqueName="[Roster].[Average of Hours Required (%)]" caption="Average of Hours Required (%)" attribute="1" defaultMemberUniqueName="[Roster].[Average of Hours Required (%)].[All]" allUniqueName="[Roster].[Average of Hours Required (%)].[All]" dimensionUniqueName="[Roster]" displayFolder="" count="0" memberValueDatatype="5" unbalanced="0"/>
    <cacheHierarchy uniqueName="[StaffHours].[Staff Initials]" caption="Staff Initials" attribute="1" defaultMemberUniqueName="[StaffHours].[Staff Initials].[All]" allUniqueName="[StaffHours].[Staff Initials].[All]" dimensionUniqueName="[StaffHours]" displayFolder="" count="0" memberValueDatatype="130" unbalanced="0"/>
    <cacheHierarchy uniqueName="[StaffHours].[Project]" caption="Project" attribute="1" defaultMemberUniqueName="[StaffHours].[Project].[All]" allUniqueName="[StaffHours].[Project].[All]" dimensionUniqueName="[StaffHours]" displayFolder="" count="0" memberValueDatatype="130" unbalanced="0"/>
    <cacheHierarchy uniqueName="[StaffHours].[Hours Required]" caption="Hours Required" attribute="1" defaultMemberUniqueName="[StaffHours].[Hours Required].[All]" allUniqueName="[StaffHours].[Hours Required].[All]" dimensionUniqueName="[StaffHours]" displayFolder="" count="0" memberValueDatatype="20" unbalanced="0"/>
    <cacheHierarchy uniqueName="[StaffHours].[Hours Completed]" caption="Hours Completed" attribute="1" defaultMemberUniqueName="[StaffHours].[Hours Completed].[All]" allUniqueName="[StaffHours].[Hours Completed].[All]" dimensionUniqueName="[StaffHours]" displayFolder="" count="0" memberValueDatatype="20" unbalanced="0"/>
    <cacheHierarchy uniqueName="[StaffHours].[Hours Completed (%)]" caption="Hours Completed (%)" attribute="1" defaultMemberUniqueName="[StaffHours].[Hours Completed (%)].[All]" allUniqueName="[StaffHours].[Hours Completed (%)].[All]" dimensionUniqueName="[StaffHours]" displayFolder="" count="0" memberValueDatatype="5" unbalanced="0"/>
    <cacheHierarchy uniqueName="[StaffHours].[Hours Required (%)]" caption="Hours Required (%)" attribute="1" defaultMemberUniqueName="[StaffHours].[Hours Required (%)].[All]" allUniqueName="[StaffHours].[Hours Required (%)].[All]" dimensionUniqueName="[StaffHours]" displayFolder="" count="0" memberValueDatatype="5" unbalanced="0"/>
    <cacheHierarchy uniqueName="[Cost_Budget].[Month (Month Index)]" caption="Month (Month Index)" attribute="1" defaultMemberUniqueName="[Cost_Budget].[Month (Month Index)].[All]" allUniqueName="[Cost_Budget].[Month (Month Index)].[All]" dimensionUniqueName="[Cost_Budget]" displayFolder="" count="0" memberValueDatatype="20" unbalanced="0" hidden="1"/>
    <cacheHierarchy uniqueName="[ParticipantCount].[Month (Month Index)]" caption="Month (Month Index)" attribute="1" defaultMemberUniqueName="[ParticipantCount].[Month (Month Index)].[All]" allUniqueName="[ParticipantCount].[Month (Month Index)].[All]" dimensionUniqueName="[ParticipantCount]" displayFolder="" count="0" memberValueDatatype="20" unbalanced="0" hidden="1"/>
    <cacheHierarchy uniqueName="[Measures].[__XL_Count DataReport]" caption="__XL_Count DataReport" measure="1" displayFolder="" measureGroup="DataReport" count="0" hidden="1"/>
    <cacheHierarchy uniqueName="[Measures].[__XL_Count ProgressChart]" caption="__XL_Count ProgressChart" measure="1" displayFolder="" measureGroup="ProgressChart" count="0" hidden="1"/>
    <cacheHierarchy uniqueName="[Measures].[__XL_Count ParticipantCount]" caption="__XL_Count ParticipantCount" measure="1" displayFolder="" measureGroup="ParticipantCount" count="0" hidden="1"/>
    <cacheHierarchy uniqueName="[Measures].[__XL_Count ExclusionChart]" caption="__XL_Count ExclusionChart" measure="1" displayFolder="" measureGroup="ExclusionChart" count="0" hidden="1"/>
    <cacheHierarchy uniqueName="[Measures].[__XL_Count StaffHours]" caption="__XL_Count StaffHours" measure="1" displayFolder="" measureGroup="StaffHours" count="0" hidden="1"/>
    <cacheHierarchy uniqueName="[Measures].[__XL_Count Cost_Budget]" caption="__XL_Count Cost_Budget" measure="1" displayFolder="" measureGroup="Cost_Budget" count="0" hidden="1"/>
    <cacheHierarchy uniqueName="[Measures].[__XL_Count Agg_Cost]" caption="__XL_Count Agg_Cost" measure="1" displayFolder="" measureGroup="Agg_Cost" count="0" hidden="1"/>
    <cacheHierarchy uniqueName="[Measures].[__XL_Count Roster]" caption="__XL_Count Roster" measure="1" displayFolder="" measureGroup="Roster" count="0" hidden="1"/>
    <cacheHierarchy uniqueName="[Measures].[__XL_Count Participant_Real]" caption="__XL_Count Participant_Real" measure="1" displayFolder="" measureGroup="Participant_Real" count="0" hidden="1"/>
    <cacheHierarchy uniqueName="[Measures].[__No measures defined]" caption="__No measures defined" measure="1" displayFolder="" count="0" hidden="1"/>
    <cacheHierarchy uniqueName="[Measures].[Sum of Goal]" caption="Sum of Goal" measure="1" displayFolder="" measureGroup="DataReport" count="0" hidden="1">
      <extLst>
        <ext xmlns:x15="http://schemas.microsoft.com/office/spreadsheetml/2010/11/main" uri="{B97F6D7D-B522-45F9-BDA1-12C45D357490}">
          <x15:cacheHierarchy aggregatedColumn="12"/>
        </ext>
      </extLst>
    </cacheHierarchy>
    <cacheHierarchy uniqueName="[Measures].[Sum of Collected]" caption="Sum of Collected" measure="1" displayFolder="" measureGroup="DataReport" count="0" hidden="1">
      <extLst>
        <ext xmlns:x15="http://schemas.microsoft.com/office/spreadsheetml/2010/11/main" uri="{B97F6D7D-B522-45F9-BDA1-12C45D357490}">
          <x15:cacheHierarchy aggregatedColumn="13"/>
        </ext>
      </extLst>
    </cacheHierarchy>
    <cacheHierarchy uniqueName="[Measures].[Sum of Excluded]" caption="Sum of Excluded" measure="1" displayFolder="" measureGroup="DataReport" count="0" hidden="1">
      <extLst>
        <ext xmlns:x15="http://schemas.microsoft.com/office/spreadsheetml/2010/11/main" uri="{B97F6D7D-B522-45F9-BDA1-12C45D357490}">
          <x15:cacheHierarchy aggregatedColumn="14"/>
        </ext>
      </extLst>
    </cacheHierarchy>
    <cacheHierarchy uniqueName="[Measures].[Sum of Remaining]" caption="Sum of Remaining" measure="1" displayFolder="" measureGroup="DataReport" count="0" hidden="1">
      <extLst>
        <ext xmlns:x15="http://schemas.microsoft.com/office/spreadsheetml/2010/11/main" uri="{B97F6D7D-B522-45F9-BDA1-12C45D357490}">
          <x15:cacheHierarchy aggregatedColumn="15"/>
        </ext>
      </extLst>
    </cacheHierarchy>
    <cacheHierarchy uniqueName="[Measures].[Sum of Days completed]" caption="Sum of Days completed" measure="1" displayFolder="" measureGroup="DataReport" count="0" hidden="1">
      <extLst>
        <ext xmlns:x15="http://schemas.microsoft.com/office/spreadsheetml/2010/11/main" uri="{B97F6D7D-B522-45F9-BDA1-12C45D357490}">
          <x15:cacheHierarchy aggregatedColumn="20"/>
        </ext>
      </extLst>
    </cacheHierarchy>
    <cacheHierarchy uniqueName="[Measures].[Sum of Duration (Days)]" caption="Sum of Duration (Days)" measure="1" displayFolder="" measureGroup="DataReport" count="0" hidden="1">
      <extLst>
        <ext xmlns:x15="http://schemas.microsoft.com/office/spreadsheetml/2010/11/main" uri="{B97F6D7D-B522-45F9-BDA1-12C45D357490}">
          <x15:cacheHierarchy aggregatedColumn="21"/>
        </ext>
      </extLst>
    </cacheHierarchy>
    <cacheHierarchy uniqueName="[Measures].[Sum of Days Remaining]" caption="Sum of Days Remaining" measure="1" displayFolder="" measureGroup="DataReport" count="0" hidden="1">
      <extLst>
        <ext xmlns:x15="http://schemas.microsoft.com/office/spreadsheetml/2010/11/main" uri="{B97F6D7D-B522-45F9-BDA1-12C45D357490}">
          <x15:cacheHierarchy aggregatedColumn="22"/>
        </ext>
      </extLst>
    </cacheHierarchy>
    <cacheHierarchy uniqueName="[Measures].[Count of Task]" caption="Count of Task" measure="1" displayFolder="" measureGroup="ProgressChart" count="0" hidden="1">
      <extLst>
        <ext xmlns:x15="http://schemas.microsoft.com/office/spreadsheetml/2010/11/main" uri="{B97F6D7D-B522-45F9-BDA1-12C45D357490}">
          <x15:cacheHierarchy aggregatedColumn="39"/>
        </ext>
      </extLst>
    </cacheHierarchy>
    <cacheHierarchy uniqueName="[Measures].[Count of Progress]" caption="Count of Progress" measure="1" displayFolder="" measureGroup="ProgressChart" count="0" hidden="1">
      <extLst>
        <ext xmlns:x15="http://schemas.microsoft.com/office/spreadsheetml/2010/11/main" uri="{B97F6D7D-B522-45F9-BDA1-12C45D357490}">
          <x15:cacheHierarchy aggregatedColumn="41"/>
        </ext>
      </extLst>
    </cacheHierarchy>
    <cacheHierarchy uniqueName="[Measures].[Sum of Participant]" caption="Sum of Participant" measure="1" displayFolder="" measureGroup="ParticipantCount" count="0" hidden="1">
      <extLst>
        <ext xmlns:x15="http://schemas.microsoft.com/office/spreadsheetml/2010/11/main" uri="{B97F6D7D-B522-45F9-BDA1-12C45D357490}">
          <x15:cacheHierarchy aggregatedColumn="34"/>
        </ext>
      </extLst>
    </cacheHierarchy>
    <cacheHierarchy uniqueName="[Measures].[Sum of Exclusion]" caption="Sum of Exclusion" measure="1" displayFolder="" measureGroup="ExclusionChart"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Cost]" caption="Sum of Cost" measure="1" displayFolder="" measureGroup="ExclusionChart" count="0" hidden="1">
      <extLst>
        <ext xmlns:x15="http://schemas.microsoft.com/office/spreadsheetml/2010/11/main" uri="{B97F6D7D-B522-45F9-BDA1-12C45D357490}">
          <x15:cacheHierarchy aggregatedColumn="27"/>
        </ext>
      </extLst>
    </cacheHierarchy>
    <cacheHierarchy uniqueName="[Measures].[Sum of Hours Completed (%)]" caption="Sum of Hours Completed (%)" measure="1" displayFolder="" measureGroup="StaffHours" count="0" hidden="1">
      <extLst>
        <ext xmlns:x15="http://schemas.microsoft.com/office/spreadsheetml/2010/11/main" uri="{B97F6D7D-B522-45F9-BDA1-12C45D357490}">
          <x15:cacheHierarchy aggregatedColumn="50"/>
        </ext>
      </extLst>
    </cacheHierarchy>
    <cacheHierarchy uniqueName="[Measures].[Sum of Hours Required (%)]" caption="Sum of Hours Required (%)" measure="1" displayFolder="" measureGroup="StaffHours" count="0" hidden="1">
      <extLst>
        <ext xmlns:x15="http://schemas.microsoft.com/office/spreadsheetml/2010/11/main" uri="{B97F6D7D-B522-45F9-BDA1-12C45D357490}">
          <x15:cacheHierarchy aggregatedColumn="51"/>
        </ext>
      </extLst>
    </cacheHierarchy>
    <cacheHierarchy uniqueName="[Measures].[Average of Hours Completed (%)]" caption="Average of Hours Completed (%)" measure="1" displayFolder="" measureGroup="StaffHours" count="0" hidden="1">
      <extLst>
        <ext xmlns:x15="http://schemas.microsoft.com/office/spreadsheetml/2010/11/main" uri="{B97F6D7D-B522-45F9-BDA1-12C45D357490}">
          <x15:cacheHierarchy aggregatedColumn="50"/>
        </ext>
      </extLst>
    </cacheHierarchy>
    <cacheHierarchy uniqueName="[Measures].[Average of Hours Required (%)]" caption="Average of Hours Required (%)" measure="1" displayFolder="" measureGroup="StaffHours" count="0" hidden="1">
      <extLst>
        <ext xmlns:x15="http://schemas.microsoft.com/office/spreadsheetml/2010/11/main" uri="{B97F6D7D-B522-45F9-BDA1-12C45D357490}">
          <x15:cacheHierarchy aggregatedColumn="51"/>
        </ext>
      </extLst>
    </cacheHierarchy>
    <cacheHierarchy uniqueName="[Measures].[Sum of Budget]" caption="Sum of Budget" measure="1" displayFolder="" measureGroup="ExclusionChart" count="0" hidden="1">
      <extLst>
        <ext xmlns:x15="http://schemas.microsoft.com/office/spreadsheetml/2010/11/main" uri="{B97F6D7D-B522-45F9-BDA1-12C45D357490}">
          <x15:cacheHierarchy aggregatedColumn="28"/>
        </ext>
      </extLst>
    </cacheHierarchy>
    <cacheHierarchy uniqueName="[Measures].[Sum of Aggregate Cost]" caption="Sum of Aggregate Cost" measure="1" displayFolder="" measureGroup="Cost_Budget" count="0" hidden="1">
      <extLst>
        <ext xmlns:x15="http://schemas.microsoft.com/office/spreadsheetml/2010/11/main" uri="{B97F6D7D-B522-45F9-BDA1-12C45D357490}">
          <x15:cacheHierarchy aggregatedColumn="7"/>
        </ext>
      </extLst>
    </cacheHierarchy>
    <cacheHierarchy uniqueName="[Measures].[Sum of Cost 2]" caption="Sum of Cost 2" measure="1" displayFolder="" measureGroup="Cost_Budget" count="0" hidden="1">
      <extLst>
        <ext xmlns:x15="http://schemas.microsoft.com/office/spreadsheetml/2010/11/main" uri="{B97F6D7D-B522-45F9-BDA1-12C45D357490}">
          <x15:cacheHierarchy aggregatedColumn="6"/>
        </ext>
      </extLst>
    </cacheHierarchy>
    <cacheHierarchy uniqueName="[Measures].[Sum of Average of Hours Completed (%)]" caption="Sum of Average of Hours Completed (%)" measure="1" displayFolder="" measureGroup="Roster" count="0" hidden="1">
      <extLst>
        <ext xmlns:x15="http://schemas.microsoft.com/office/spreadsheetml/2010/11/main" uri="{B97F6D7D-B522-45F9-BDA1-12C45D357490}">
          <x15:cacheHierarchy aggregatedColumn="44"/>
        </ext>
      </extLst>
    </cacheHierarchy>
    <cacheHierarchy uniqueName="[Measures].[Sum of Average of Hours Required (%)]" caption="Sum of Average of Hours Required (%)" measure="1" displayFolder="" measureGroup="Roster" count="0" hidden="1">
      <extLst>
        <ext xmlns:x15="http://schemas.microsoft.com/office/spreadsheetml/2010/11/main" uri="{B97F6D7D-B522-45F9-BDA1-12C45D357490}">
          <x15:cacheHierarchy aggregatedColumn="45"/>
        </ext>
      </extLst>
    </cacheHierarchy>
    <cacheHierarchy uniqueName="[Measures].[Sum of Exclusion 2]" caption="Sum of Exclusion 2" measure="1" displayFolder="" measureGroup="Roster" count="0" hidden="1">
      <extLst>
        <ext xmlns:x15="http://schemas.microsoft.com/office/spreadsheetml/2010/11/main" uri="{B97F6D7D-B522-45F9-BDA1-12C45D357490}">
          <x15:cacheHierarchy aggregatedColumn="43"/>
        </ext>
      </extLst>
    </cacheHierarchy>
    <cacheHierarchy uniqueName="[Measures].[Sum of Budget Given]" caption="Sum of Budget Given" measure="1" displayFolder="" measureGroup="DataReport" count="0" hidden="1">
      <extLst>
        <ext xmlns:x15="http://schemas.microsoft.com/office/spreadsheetml/2010/11/main" uri="{B97F6D7D-B522-45F9-BDA1-12C45D357490}">
          <x15:cacheHierarchy aggregatedColumn="23"/>
        </ext>
      </extLst>
    </cacheHierarchy>
    <cacheHierarchy uniqueName="[Measures].[Sum of Budget Spent]" caption="Sum of Budget Spent" measure="1" displayFolder="" measureGroup="DataReport" count="0" hidden="1">
      <extLst>
        <ext xmlns:x15="http://schemas.microsoft.com/office/spreadsheetml/2010/11/main" uri="{B97F6D7D-B522-45F9-BDA1-12C45D357490}">
          <x15:cacheHierarchy aggregatedColumn="24"/>
        </ext>
      </extLst>
    </cacheHierarchy>
  </cacheHierarchies>
  <kpis count="0"/>
  <dimensions count="10">
    <dimension name="Agg_Cost" uniqueName="[Agg_Cost]" caption="Agg_Cost"/>
    <dimension name="Cost_Budget" uniqueName="[Cost_Budget]" caption="Cost_Budget"/>
    <dimension name="DataReport" uniqueName="[DataReport]" caption="DataReport"/>
    <dimension name="ExclusionChart" uniqueName="[ExclusionChart]" caption="ExclusionChart"/>
    <dimension measure="1" name="Measures" uniqueName="[Measures]" caption="Measures"/>
    <dimension name="Participant_Real" uniqueName="[Participant_Real]" caption="Participant_Real"/>
    <dimension name="ParticipantCount" uniqueName="[ParticipantCount]" caption="ParticipantCount"/>
    <dimension name="ProgressChart" uniqueName="[ProgressChart]" caption="ProgressChart"/>
    <dimension name="Roster" uniqueName="[Roster]" caption="Roster"/>
    <dimension name="StaffHours" uniqueName="[StaffHours]" caption="StaffHours"/>
  </dimensions>
  <measureGroups count="9">
    <measureGroup name="Agg_Cost" caption="Agg_Cost"/>
    <measureGroup name="Cost_Budget" caption="Cost_Budget"/>
    <measureGroup name="DataReport" caption="DataReport"/>
    <measureGroup name="ExclusionChart" caption="ExclusionChart"/>
    <measureGroup name="Participant_Real" caption="Participant_Real"/>
    <measureGroup name="ParticipantCount" caption="ParticipantCount"/>
    <measureGroup name="ProgressChart" caption="ProgressChart"/>
    <measureGroup name="Roster" caption="Roster"/>
    <measureGroup name="StaffHours" caption="StaffHours"/>
  </measureGroups>
  <maps count="18">
    <map measureGroup="0" dimension="0"/>
    <map measureGroup="1" dimension="0"/>
    <map measureGroup="1" dimension="1"/>
    <map measureGroup="1" dimension="2"/>
    <map measureGroup="2" dimension="2"/>
    <map measureGroup="3" dimension="2"/>
    <map measureGroup="3" dimension="3"/>
    <map measureGroup="3" dimension="8"/>
    <map measureGroup="4" dimension="5"/>
    <map measureGroup="5" dimension="2"/>
    <map measureGroup="5" dimension="5"/>
    <map measureGroup="5" dimension="6"/>
    <map measureGroup="6" dimension="2"/>
    <map measureGroup="6" dimension="7"/>
    <map measureGroup="7" dimension="8"/>
    <map measureGroup="8" dimension="2"/>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stin" refreshedDate="45629.682327546296" backgroundQuery="1" createdVersion="8" refreshedVersion="8" minRefreshableVersion="3" recordCount="0" supportSubquery="1" supportAdvancedDrill="1" xr:uid="{5D896FC8-C98B-4849-BDA5-B046B2E50E71}">
  <cacheSource type="external" connectionId="1"/>
  <cacheFields count="5">
    <cacheField name="[StaffHours].[Staff Initials].[Staff Initials]" caption="Staff Initials" numFmtId="0" hierarchy="46" level="1">
      <sharedItems count="13">
        <s v=" CH"/>
        <s v=" DL"/>
        <s v=" GQ"/>
        <s v=" HR"/>
        <s v=" IS"/>
        <s v=" JT"/>
        <s v=" KU"/>
        <s v=" LV"/>
        <s v=" MW"/>
        <s v=" NX"/>
        <s v=" OY"/>
        <s v="AD"/>
        <s v="PZ"/>
      </sharedItems>
    </cacheField>
    <cacheField name="[Measures].[Average of Hours Completed (%)]" caption="Average of Hours Completed (%)" numFmtId="0" hierarchy="78" level="32767"/>
    <cacheField name="[Measures].[Average of Hours Required (%)]" caption="Average of Hours Required (%)" numFmtId="0" hierarchy="79" level="32767"/>
    <cacheField name="[ExclusionChart].[Staff Initials].[Staff Initials]" caption="Staff Initials" numFmtId="0" hierarchy="25" level="1">
      <sharedItems containsSemiMixedTypes="0" containsNonDate="0" containsString="0"/>
    </cacheField>
    <cacheField name="[DataReport].[Project].[Project]" caption="Project" numFmtId="0" hierarchy="11" level="1">
      <sharedItems containsSemiMixedTypes="0" containsNonDate="0" containsString="0"/>
    </cacheField>
  </cacheFields>
  <cacheHierarchies count="88">
    <cacheHierarchy uniqueName="[Agg_Cost].[Month]" caption="Month" attribute="1" time="1" defaultMemberUniqueName="[Agg_Cost].[Month].[All]" allUniqueName="[Agg_Cost].[Month].[All]" dimensionUniqueName="[Agg_Cost]" displayFolder="" count="0" memberValueDatatype="7" unbalanced="0"/>
    <cacheHierarchy uniqueName="[Agg_Cost].[Cost]" caption="Cost" attribute="1" defaultMemberUniqueName="[Agg_Cost].[Cost].[All]" allUniqueName="[Agg_Cost].[Cost].[All]" dimensionUniqueName="[Agg_Cost]" displayFolder="" count="0" memberValueDatatype="20" unbalanced="0"/>
    <cacheHierarchy uniqueName="[Agg_Cost].[Aggregate Cost]" caption="Aggregate Cost" attribute="1" defaultMemberUniqueName="[Agg_Cost].[Aggregate Cost].[All]" allUniqueName="[Agg_Cost].[Aggregate Cost].[All]" dimensionUniqueName="[Agg_Cost]" displayFolder="" count="0" memberValueDatatype="20" unbalanced="0"/>
    <cacheHierarchy uniqueName="[Cost_Budget].[Staff Initials]" caption="Staff Initials" attribute="1" defaultMemberUniqueName="[Cost_Budget].[Staff Initials].[All]" allUniqueName="[Cost_Budget].[Staff Initials].[All]" dimensionUniqueName="[Cost_Budget]" displayFolder="" count="0" memberValueDatatype="130" unbalanced="0"/>
    <cacheHierarchy uniqueName="[Cost_Budget].[Project]" caption="Project" attribute="1" defaultMemberUniqueName="[Cost_Budget].[Project].[All]" allUniqueName="[Cost_Budget].[Project].[All]" dimensionUniqueName="[Cost_Budget]" displayFolder="" count="0" memberValueDatatype="130" unbalanced="0"/>
    <cacheHierarchy uniqueName="[Cost_Budget].[Month]" caption="Month" attribute="1" time="1" defaultMemberUniqueName="[Cost_Budget].[Month].[All]" allUniqueName="[Cost_Budget].[Month].[All]" dimensionUniqueName="[Cost_Budget]" displayFolder="" count="0" memberValueDatatype="7" unbalanced="0"/>
    <cacheHierarchy uniqueName="[Cost_Budget].[Cost]" caption="Cost" attribute="1" defaultMemberUniqueName="[Cost_Budget].[Cost].[All]" allUniqueName="[Cost_Budget].[Cost].[All]" dimensionUniqueName="[Cost_Budget]" displayFolder="" count="0" memberValueDatatype="20" unbalanced="0"/>
    <cacheHierarchy uniqueName="[Cost_Budget].[Aggregate Cost]" caption="Aggregate Cost" attribute="1" defaultMemberUniqueName="[Cost_Budget].[Aggregate Cost].[All]" allUniqueName="[Cost_Budget].[Aggregate Cost].[All]" dimensionUniqueName="[Cost_Budget]" displayFolder="" count="0" memberValueDatatype="20" unbalanced="0"/>
    <cacheHierarchy uniqueName="[Cost_Budget].[Month (Year)]" caption="Month (Year)" attribute="1" defaultMemberUniqueName="[Cost_Budget].[Month (Year)].[All]" allUniqueName="[Cost_Budget].[Month (Year)].[All]" dimensionUniqueName="[Cost_Budget]" displayFolder="" count="0" memberValueDatatype="130" unbalanced="0"/>
    <cacheHierarchy uniqueName="[Cost_Budget].[Month (Quarter)]" caption="Month (Quarter)" attribute="1" defaultMemberUniqueName="[Cost_Budget].[Month (Quarter)].[All]" allUniqueName="[Cost_Budget].[Month (Quarter)].[All]" dimensionUniqueName="[Cost_Budget]" displayFolder="" count="0" memberValueDatatype="130" unbalanced="0"/>
    <cacheHierarchy uniqueName="[Cost_Budget].[Month (Month)]" caption="Month (Month)" attribute="1" defaultMemberUniqueName="[Cost_Budget].[Month (Month)].[All]" allUniqueName="[Cost_Budget].[Month (Month)].[All]" dimensionUniqueName="[Cost_Budget]" displayFolder="" count="0" memberValueDatatype="130" unbalanced="0"/>
    <cacheHierarchy uniqueName="[DataReport].[Project]" caption="Project" attribute="1" defaultMemberUniqueName="[DataReport].[Project].[All]" allUniqueName="[DataReport].[Project].[All]" dimensionUniqueName="[DataReport]" displayFolder="" count="2" memberValueDatatype="130" unbalanced="0">
      <fieldsUsage count="2">
        <fieldUsage x="-1"/>
        <fieldUsage x="4"/>
      </fieldsUsage>
    </cacheHierarchy>
    <cacheHierarchy uniqueName="[DataReport].[Goal]" caption="Goal" attribute="1" defaultMemberUniqueName="[DataReport].[Goal].[All]" allUniqueName="[DataReport].[Goal].[All]" dimensionUniqueName="[DataReport]" displayFolder="" count="0" memberValueDatatype="20" unbalanced="0"/>
    <cacheHierarchy uniqueName="[DataReport].[Collected]" caption="Collected" attribute="1" defaultMemberUniqueName="[DataReport].[Collected].[All]" allUniqueName="[DataReport].[Collected].[All]" dimensionUniqueName="[DataReport]" displayFolder="" count="0" memberValueDatatype="20" unbalanced="0"/>
    <cacheHierarchy uniqueName="[DataReport].[Excluded]" caption="Excluded" attribute="1" defaultMemberUniqueName="[DataReport].[Excluded].[All]" allUniqueName="[DataReport].[Excluded].[All]" dimensionUniqueName="[DataReport]" displayFolder="" count="0" memberValueDatatype="20" unbalanced="0"/>
    <cacheHierarchy uniqueName="[DataReport].[Remaining]" caption="Remaining" attribute="1" defaultMemberUniqueName="[DataReport].[Remaining].[All]" allUniqueName="[DataReport].[Remaining].[All]" dimensionUniqueName="[DataReport]" displayFolder="" count="0" memberValueDatatype="20" unbalanced="0"/>
    <cacheHierarchy uniqueName="[DataReport].[Progress]" caption="Progress" attribute="1" defaultMemberUniqueName="[DataReport].[Progress].[All]" allUniqueName="[DataReport].[Progress].[All]" dimensionUniqueName="[DataReport]" displayFolder="" count="0" memberValueDatatype="5" unbalanced="0"/>
    <cacheHierarchy uniqueName="[DataReport].[Start Date]" caption="Start Date" attribute="1" time="1" defaultMemberUniqueName="[DataReport].[Start Date].[All]" allUniqueName="[DataReport].[Start Date].[All]" dimensionUniqueName="[DataReport]" displayFolder="" count="0" memberValueDatatype="7" unbalanced="0"/>
    <cacheHierarchy uniqueName="[DataReport].[Finish Date]" caption="Finish Date" attribute="1" time="1" defaultMemberUniqueName="[DataReport].[Finish Date].[All]" allUniqueName="[DataReport].[Finish Date].[All]" dimensionUniqueName="[DataReport]" displayFolder="" count="0" memberValueDatatype="7" unbalanced="0"/>
    <cacheHierarchy uniqueName="[DataReport].[Due Date]" caption="Due Date" attribute="1" time="1" defaultMemberUniqueName="[DataReport].[Due Date].[All]" allUniqueName="[DataReport].[Due Date].[All]" dimensionUniqueName="[DataReport]" displayFolder="" count="0" memberValueDatatype="7" unbalanced="0"/>
    <cacheHierarchy uniqueName="[DataReport].[Days completed]" caption="Days completed" attribute="1" defaultMemberUniqueName="[DataReport].[Days completed].[All]" allUniqueName="[DataReport].[Days completed].[All]" dimensionUniqueName="[DataReport]" displayFolder="" count="0" memberValueDatatype="20" unbalanced="0"/>
    <cacheHierarchy uniqueName="[DataReport].[Duration (Days)]" caption="Duration (Days)" attribute="1" defaultMemberUniqueName="[DataReport].[Duration (Days)].[All]" allUniqueName="[DataReport].[Duration (Days)].[All]" dimensionUniqueName="[DataReport]" displayFolder="" count="0" memberValueDatatype="20" unbalanced="0"/>
    <cacheHierarchy uniqueName="[DataReport].[Days Remaining]" caption="Days Remaining" attribute="1" defaultMemberUniqueName="[DataReport].[Days Remaining].[All]" allUniqueName="[DataReport].[Days Remaining].[All]" dimensionUniqueName="[DataReport]" displayFolder="" count="0" memberValueDatatype="20" unbalanced="0"/>
    <cacheHierarchy uniqueName="[DataReport].[Budget Given]" caption="Budget Given" attribute="1" defaultMemberUniqueName="[DataReport].[Budget Given].[All]" allUniqueName="[DataReport].[Budget Given].[All]" dimensionUniqueName="[DataReport]" displayFolder="" count="0" memberValueDatatype="20" unbalanced="0"/>
    <cacheHierarchy uniqueName="[DataReport].[Budget Spent]" caption="Budget Spent" attribute="1" defaultMemberUniqueName="[DataReport].[Budget Spent].[All]" allUniqueName="[DataReport].[Budget Spent].[All]" dimensionUniqueName="[DataReport]" displayFolder="" count="0" memberValueDatatype="20" unbalanced="0"/>
    <cacheHierarchy uniqueName="[ExclusionChart].[Staff Initials]" caption="Staff Initials" attribute="1" defaultMemberUniqueName="[ExclusionChart].[Staff Initials].[All]" allUniqueName="[ExclusionChart].[Staff Initials].[All]" dimensionUniqueName="[ExclusionChart]" displayFolder="" count="2" memberValueDatatype="130" unbalanced="0">
      <fieldsUsage count="2">
        <fieldUsage x="-1"/>
        <fieldUsage x="3"/>
      </fieldsUsage>
    </cacheHierarchy>
    <cacheHierarchy uniqueName="[ExclusionChart].[Project]" caption="Project" attribute="1" defaultMemberUniqueName="[ExclusionChart].[Project].[All]" allUniqueName="[ExclusionChart].[Project].[All]" dimensionUniqueName="[ExclusionChart]" displayFolder="" count="0" memberValueDatatype="130" unbalanced="0"/>
    <cacheHierarchy uniqueName="[ExclusionChart].[Cost]" caption="Cost" attribute="1" defaultMemberUniqueName="[ExclusionChart].[Cost].[All]" allUniqueName="[ExclusionChart].[Cost].[All]" dimensionUniqueName="[ExclusionChart]" displayFolder="" count="0" memberValueDatatype="20" unbalanced="0"/>
    <cacheHierarchy uniqueName="[ExclusionChart].[Budget]" caption="Budget" attribute="1" defaultMemberUniqueName="[ExclusionChart].[Budget].[All]" allUniqueName="[ExclusionChart].[Budget].[All]" dimensionUniqueName="[ExclusionChart]" displayFolder="" count="0" memberValueDatatype="20" unbalanced="0"/>
    <cacheHierarchy uniqueName="[ExclusionChart].[Exclusion]" caption="Exclusion" attribute="1" defaultMemberUniqueName="[ExclusionChart].[Exclusion].[All]" allUniqueName="[ExclusionChart].[Exclusion].[All]" dimensionUniqueName="[ExclusionChart]" displayFolder="" count="0" memberValueDatatype="20" unbalanced="0"/>
    <cacheHierarchy uniqueName="[Participant_Real].[Month]" caption="Month" attribute="1" time="1" defaultMemberUniqueName="[Participant_Real].[Month].[All]" allUniqueName="[Participant_Real].[Month].[All]" dimensionUniqueName="[Participant_Real]" displayFolder="" count="0" memberValueDatatype="7" unbalanced="0"/>
    <cacheHierarchy uniqueName="[Participant_Real].[Sample Size]" caption="Sample Size" attribute="1" defaultMemberUniqueName="[Participant_Real].[Sample Size].[All]" allUniqueName="[Participant_Real].[Sample Size].[All]" dimensionUniqueName="[Participant_Real]" displayFolder="" count="0" memberValueDatatype="20" unbalanced="0"/>
    <cacheHierarchy uniqueName="[ParticipantCount].[Project]" caption="Project" attribute="1" defaultMemberUniqueName="[ParticipantCount].[Project].[All]" allUniqueName="[ParticipantCount].[Project].[All]" dimensionUniqueName="[ParticipantCount]" displayFolder="" count="0" memberValueDatatype="130" unbalanced="0"/>
    <cacheHierarchy uniqueName="[ParticipantCount].[Month]" caption="Month" attribute="1" time="1" defaultMemberUniqueName="[ParticipantCount].[Month].[All]" allUniqueName="[ParticipantCount].[Month].[All]" dimensionUniqueName="[ParticipantCount]" displayFolder="" count="0" memberValueDatatype="7" unbalanced="0"/>
    <cacheHierarchy uniqueName="[ParticipantCount].[Participant]" caption="Participant" attribute="1" defaultMemberUniqueName="[ParticipantCount].[Participant].[All]" allUniqueName="[ParticipantCount].[Participant].[All]" dimensionUniqueName="[ParticipantCount]" displayFolder="" count="0" memberValueDatatype="20" unbalanced="0"/>
    <cacheHierarchy uniqueName="[ParticipantCount].[Month (Year)]" caption="Month (Year)" attribute="1" defaultMemberUniqueName="[ParticipantCount].[Month (Year)].[All]" allUniqueName="[ParticipantCount].[Month (Year)].[All]" dimensionUniqueName="[ParticipantCount]" displayFolder="" count="0" memberValueDatatype="130" unbalanced="0"/>
    <cacheHierarchy uniqueName="[ParticipantCount].[Month (Quarter)]" caption="Month (Quarter)" attribute="1" defaultMemberUniqueName="[ParticipantCount].[Month (Quarter)].[All]" allUniqueName="[ParticipantCount].[Month (Quarter)].[All]" dimensionUniqueName="[ParticipantCount]" displayFolder="" count="0" memberValueDatatype="130" unbalanced="0"/>
    <cacheHierarchy uniqueName="[ParticipantCount].[Month (Month)]" caption="Month (Month)" attribute="1" defaultMemberUniqueName="[ParticipantCount].[Month (Month)].[All]" allUniqueName="[ParticipantCount].[Month (Month)].[All]" dimensionUniqueName="[ParticipantCount]" displayFolder="" count="0" memberValueDatatype="130" unbalanced="0"/>
    <cacheHierarchy uniqueName="[ProgressChart].[Project]" caption="Project" attribute="1" defaultMemberUniqueName="[ProgressChart].[Project].[All]" allUniqueName="[ProgressChart].[Project].[All]" dimensionUniqueName="[ProgressChart]" displayFolder="" count="0" memberValueDatatype="130" unbalanced="0"/>
    <cacheHierarchy uniqueName="[ProgressChart].[Task]" caption="Task" attribute="1" defaultMemberUniqueName="[ProgressChart].[Task].[All]" allUniqueName="[ProgressChart].[Task].[All]" dimensionUniqueName="[ProgressChart]" displayFolder="" count="0" memberValueDatatype="130" unbalanced="0"/>
    <cacheHierarchy uniqueName="[ProgressChart].[Assigned To]" caption="Assigned To" attribute="1" defaultMemberUniqueName="[ProgressChart].[Assigned To].[All]" allUniqueName="[ProgressChart].[Assigned To].[All]" dimensionUniqueName="[ProgressChart]" displayFolder="" count="0" memberValueDatatype="130" unbalanced="0"/>
    <cacheHierarchy uniqueName="[ProgressChart].[Progress]" caption="Progress" attribute="1" defaultMemberUniqueName="[ProgressChart].[Progress].[All]" allUniqueName="[ProgressChart].[Progress].[All]" dimensionUniqueName="[ProgressChart]" displayFolder="" count="0" memberValueDatatype="130" unbalanced="0"/>
    <cacheHierarchy uniqueName="[Roster].[Staff Initial]" caption="Staff Initial" attribute="1" defaultMemberUniqueName="[Roster].[Staff Initial].[All]" allUniqueName="[Roster].[Staff Initial].[All]" dimensionUniqueName="[Roster]" displayFolder="" count="0" memberValueDatatype="130" unbalanced="0"/>
    <cacheHierarchy uniqueName="[Roster].[Exclusion]" caption="Exclusion" attribute="1" defaultMemberUniqueName="[Roster].[Exclusion].[All]" allUniqueName="[Roster].[Exclusion].[All]" dimensionUniqueName="[Roster]" displayFolder="" count="0" memberValueDatatype="20" unbalanced="0"/>
    <cacheHierarchy uniqueName="[Roster].[Average of Hours Completed (%)]" caption="Average of Hours Completed (%)" attribute="1" defaultMemberUniqueName="[Roster].[Average of Hours Completed (%)].[All]" allUniqueName="[Roster].[Average of Hours Completed (%)].[All]" dimensionUniqueName="[Roster]" displayFolder="" count="0" memberValueDatatype="5" unbalanced="0"/>
    <cacheHierarchy uniqueName="[Roster].[Average of Hours Required (%)]" caption="Average of Hours Required (%)" attribute="1" defaultMemberUniqueName="[Roster].[Average of Hours Required (%)].[All]" allUniqueName="[Roster].[Average of Hours Required (%)].[All]" dimensionUniqueName="[Roster]" displayFolder="" count="0" memberValueDatatype="5" unbalanced="0"/>
    <cacheHierarchy uniqueName="[StaffHours].[Staff Initials]" caption="Staff Initials" attribute="1" defaultMemberUniqueName="[StaffHours].[Staff Initials].[All]" allUniqueName="[StaffHours].[Staff Initials].[All]" dimensionUniqueName="[StaffHours]" displayFolder="" count="2" memberValueDatatype="130" unbalanced="0">
      <fieldsUsage count="2">
        <fieldUsage x="-1"/>
        <fieldUsage x="0"/>
      </fieldsUsage>
    </cacheHierarchy>
    <cacheHierarchy uniqueName="[StaffHours].[Project]" caption="Project" attribute="1" defaultMemberUniqueName="[StaffHours].[Project].[All]" allUniqueName="[StaffHours].[Project].[All]" dimensionUniqueName="[StaffHours]" displayFolder="" count="0" memberValueDatatype="130" unbalanced="0"/>
    <cacheHierarchy uniqueName="[StaffHours].[Hours Required]" caption="Hours Required" attribute="1" defaultMemberUniqueName="[StaffHours].[Hours Required].[All]" allUniqueName="[StaffHours].[Hours Required].[All]" dimensionUniqueName="[StaffHours]" displayFolder="" count="0" memberValueDatatype="20" unbalanced="0"/>
    <cacheHierarchy uniqueName="[StaffHours].[Hours Completed]" caption="Hours Completed" attribute="1" defaultMemberUniqueName="[StaffHours].[Hours Completed].[All]" allUniqueName="[StaffHours].[Hours Completed].[All]" dimensionUniqueName="[StaffHours]" displayFolder="" count="0" memberValueDatatype="20" unbalanced="0"/>
    <cacheHierarchy uniqueName="[StaffHours].[Hours Completed (%)]" caption="Hours Completed (%)" attribute="1" defaultMemberUniqueName="[StaffHours].[Hours Completed (%)].[All]" allUniqueName="[StaffHours].[Hours Completed (%)].[All]" dimensionUniqueName="[StaffHours]" displayFolder="" count="0" memberValueDatatype="5" unbalanced="0"/>
    <cacheHierarchy uniqueName="[StaffHours].[Hours Required (%)]" caption="Hours Required (%)" attribute="1" defaultMemberUniqueName="[StaffHours].[Hours Required (%)].[All]" allUniqueName="[StaffHours].[Hours Required (%)].[All]" dimensionUniqueName="[StaffHours]" displayFolder="" count="0" memberValueDatatype="5" unbalanced="0"/>
    <cacheHierarchy uniqueName="[Cost_Budget].[Month (Month Index)]" caption="Month (Month Index)" attribute="1" defaultMemberUniqueName="[Cost_Budget].[Month (Month Index)].[All]" allUniqueName="[Cost_Budget].[Month (Month Index)].[All]" dimensionUniqueName="[Cost_Budget]" displayFolder="" count="0" memberValueDatatype="20" unbalanced="0" hidden="1"/>
    <cacheHierarchy uniqueName="[ParticipantCount].[Month (Month Index)]" caption="Month (Month Index)" attribute="1" defaultMemberUniqueName="[ParticipantCount].[Month (Month Index)].[All]" allUniqueName="[ParticipantCount].[Month (Month Index)].[All]" dimensionUniqueName="[ParticipantCount]" displayFolder="" count="0" memberValueDatatype="20" unbalanced="0" hidden="1"/>
    <cacheHierarchy uniqueName="[Measures].[__XL_Count DataReport]" caption="__XL_Count DataReport" measure="1" displayFolder="" measureGroup="DataReport" count="0" hidden="1"/>
    <cacheHierarchy uniqueName="[Measures].[__XL_Count ProgressChart]" caption="__XL_Count ProgressChart" measure="1" displayFolder="" measureGroup="ProgressChart" count="0" hidden="1"/>
    <cacheHierarchy uniqueName="[Measures].[__XL_Count ParticipantCount]" caption="__XL_Count ParticipantCount" measure="1" displayFolder="" measureGroup="ParticipantCount" count="0" hidden="1"/>
    <cacheHierarchy uniqueName="[Measures].[__XL_Count ExclusionChart]" caption="__XL_Count ExclusionChart" measure="1" displayFolder="" measureGroup="ExclusionChart" count="0" hidden="1"/>
    <cacheHierarchy uniqueName="[Measures].[__XL_Count StaffHours]" caption="__XL_Count StaffHours" measure="1" displayFolder="" measureGroup="StaffHours" count="0" hidden="1"/>
    <cacheHierarchy uniqueName="[Measures].[__XL_Count Cost_Budget]" caption="__XL_Count Cost_Budget" measure="1" displayFolder="" measureGroup="Cost_Budget" count="0" hidden="1"/>
    <cacheHierarchy uniqueName="[Measures].[__XL_Count Agg_Cost]" caption="__XL_Count Agg_Cost" measure="1" displayFolder="" measureGroup="Agg_Cost" count="0" hidden="1"/>
    <cacheHierarchy uniqueName="[Measures].[__XL_Count Roster]" caption="__XL_Count Roster" measure="1" displayFolder="" measureGroup="Roster" count="0" hidden="1"/>
    <cacheHierarchy uniqueName="[Measures].[__XL_Count Participant_Real]" caption="__XL_Count Participant_Real" measure="1" displayFolder="" measureGroup="Participant_Real" count="0" hidden="1"/>
    <cacheHierarchy uniqueName="[Measures].[__No measures defined]" caption="__No measures defined" measure="1" displayFolder="" count="0" hidden="1"/>
    <cacheHierarchy uniqueName="[Measures].[Sum of Goal]" caption="Sum of Goal" measure="1" displayFolder="" measureGroup="DataReport" count="0" hidden="1">
      <extLst>
        <ext xmlns:x15="http://schemas.microsoft.com/office/spreadsheetml/2010/11/main" uri="{B97F6D7D-B522-45F9-BDA1-12C45D357490}">
          <x15:cacheHierarchy aggregatedColumn="12"/>
        </ext>
      </extLst>
    </cacheHierarchy>
    <cacheHierarchy uniqueName="[Measures].[Sum of Collected]" caption="Sum of Collected" measure="1" displayFolder="" measureGroup="DataReport" count="0" hidden="1">
      <extLst>
        <ext xmlns:x15="http://schemas.microsoft.com/office/spreadsheetml/2010/11/main" uri="{B97F6D7D-B522-45F9-BDA1-12C45D357490}">
          <x15:cacheHierarchy aggregatedColumn="13"/>
        </ext>
      </extLst>
    </cacheHierarchy>
    <cacheHierarchy uniqueName="[Measures].[Sum of Excluded]" caption="Sum of Excluded" measure="1" displayFolder="" measureGroup="DataReport" count="0" hidden="1">
      <extLst>
        <ext xmlns:x15="http://schemas.microsoft.com/office/spreadsheetml/2010/11/main" uri="{B97F6D7D-B522-45F9-BDA1-12C45D357490}">
          <x15:cacheHierarchy aggregatedColumn="14"/>
        </ext>
      </extLst>
    </cacheHierarchy>
    <cacheHierarchy uniqueName="[Measures].[Sum of Remaining]" caption="Sum of Remaining" measure="1" displayFolder="" measureGroup="DataReport" count="0" hidden="1">
      <extLst>
        <ext xmlns:x15="http://schemas.microsoft.com/office/spreadsheetml/2010/11/main" uri="{B97F6D7D-B522-45F9-BDA1-12C45D357490}">
          <x15:cacheHierarchy aggregatedColumn="15"/>
        </ext>
      </extLst>
    </cacheHierarchy>
    <cacheHierarchy uniqueName="[Measures].[Sum of Days completed]" caption="Sum of Days completed" measure="1" displayFolder="" measureGroup="DataReport" count="0" hidden="1">
      <extLst>
        <ext xmlns:x15="http://schemas.microsoft.com/office/spreadsheetml/2010/11/main" uri="{B97F6D7D-B522-45F9-BDA1-12C45D357490}">
          <x15:cacheHierarchy aggregatedColumn="20"/>
        </ext>
      </extLst>
    </cacheHierarchy>
    <cacheHierarchy uniqueName="[Measures].[Sum of Duration (Days)]" caption="Sum of Duration (Days)" measure="1" displayFolder="" measureGroup="DataReport" count="0" hidden="1">
      <extLst>
        <ext xmlns:x15="http://schemas.microsoft.com/office/spreadsheetml/2010/11/main" uri="{B97F6D7D-B522-45F9-BDA1-12C45D357490}">
          <x15:cacheHierarchy aggregatedColumn="21"/>
        </ext>
      </extLst>
    </cacheHierarchy>
    <cacheHierarchy uniqueName="[Measures].[Sum of Days Remaining]" caption="Sum of Days Remaining" measure="1" displayFolder="" measureGroup="DataReport" count="0" hidden="1">
      <extLst>
        <ext xmlns:x15="http://schemas.microsoft.com/office/spreadsheetml/2010/11/main" uri="{B97F6D7D-B522-45F9-BDA1-12C45D357490}">
          <x15:cacheHierarchy aggregatedColumn="22"/>
        </ext>
      </extLst>
    </cacheHierarchy>
    <cacheHierarchy uniqueName="[Measures].[Count of Task]" caption="Count of Task" measure="1" displayFolder="" measureGroup="ProgressChart" count="0" hidden="1">
      <extLst>
        <ext xmlns:x15="http://schemas.microsoft.com/office/spreadsheetml/2010/11/main" uri="{B97F6D7D-B522-45F9-BDA1-12C45D357490}">
          <x15:cacheHierarchy aggregatedColumn="39"/>
        </ext>
      </extLst>
    </cacheHierarchy>
    <cacheHierarchy uniqueName="[Measures].[Count of Progress]" caption="Count of Progress" measure="1" displayFolder="" measureGroup="ProgressChart" count="0" hidden="1">
      <extLst>
        <ext xmlns:x15="http://schemas.microsoft.com/office/spreadsheetml/2010/11/main" uri="{B97F6D7D-B522-45F9-BDA1-12C45D357490}">
          <x15:cacheHierarchy aggregatedColumn="41"/>
        </ext>
      </extLst>
    </cacheHierarchy>
    <cacheHierarchy uniqueName="[Measures].[Sum of Participant]" caption="Sum of Participant" measure="1" displayFolder="" measureGroup="ParticipantCount" count="0" hidden="1">
      <extLst>
        <ext xmlns:x15="http://schemas.microsoft.com/office/spreadsheetml/2010/11/main" uri="{B97F6D7D-B522-45F9-BDA1-12C45D357490}">
          <x15:cacheHierarchy aggregatedColumn="34"/>
        </ext>
      </extLst>
    </cacheHierarchy>
    <cacheHierarchy uniqueName="[Measures].[Sum of Exclusion]" caption="Sum of Exclusion" measure="1" displayFolder="" measureGroup="ExclusionChart" count="0" hidden="1">
      <extLst>
        <ext xmlns:x15="http://schemas.microsoft.com/office/spreadsheetml/2010/11/main" uri="{B97F6D7D-B522-45F9-BDA1-12C45D357490}">
          <x15:cacheHierarchy aggregatedColumn="29"/>
        </ext>
      </extLst>
    </cacheHierarchy>
    <cacheHierarchy uniqueName="[Measures].[Sum of Cost]" caption="Sum of Cost" measure="1" displayFolder="" measureGroup="ExclusionChart" count="0" hidden="1">
      <extLst>
        <ext xmlns:x15="http://schemas.microsoft.com/office/spreadsheetml/2010/11/main" uri="{B97F6D7D-B522-45F9-BDA1-12C45D357490}">
          <x15:cacheHierarchy aggregatedColumn="27"/>
        </ext>
      </extLst>
    </cacheHierarchy>
    <cacheHierarchy uniqueName="[Measures].[Sum of Hours Completed (%)]" caption="Sum of Hours Completed (%)" measure="1" displayFolder="" measureGroup="StaffHours" count="0" hidden="1">
      <extLst>
        <ext xmlns:x15="http://schemas.microsoft.com/office/spreadsheetml/2010/11/main" uri="{B97F6D7D-B522-45F9-BDA1-12C45D357490}">
          <x15:cacheHierarchy aggregatedColumn="50"/>
        </ext>
      </extLst>
    </cacheHierarchy>
    <cacheHierarchy uniqueName="[Measures].[Sum of Hours Required (%)]" caption="Sum of Hours Required (%)" measure="1" displayFolder="" measureGroup="StaffHours" count="0" hidden="1">
      <extLst>
        <ext xmlns:x15="http://schemas.microsoft.com/office/spreadsheetml/2010/11/main" uri="{B97F6D7D-B522-45F9-BDA1-12C45D357490}">
          <x15:cacheHierarchy aggregatedColumn="51"/>
        </ext>
      </extLst>
    </cacheHierarchy>
    <cacheHierarchy uniqueName="[Measures].[Average of Hours Completed (%)]" caption="Average of Hours Completed (%)" measure="1" displayFolder="" measureGroup="StaffHours" count="0" oneField="1" hidden="1">
      <fieldsUsage count="1">
        <fieldUsage x="1"/>
      </fieldsUsage>
      <extLst>
        <ext xmlns:x15="http://schemas.microsoft.com/office/spreadsheetml/2010/11/main" uri="{B97F6D7D-B522-45F9-BDA1-12C45D357490}">
          <x15:cacheHierarchy aggregatedColumn="50"/>
        </ext>
      </extLst>
    </cacheHierarchy>
    <cacheHierarchy uniqueName="[Measures].[Average of Hours Required (%)]" caption="Average of Hours Required (%)" measure="1" displayFolder="" measureGroup="StaffHours" count="0" oneField="1" hidden="1">
      <fieldsUsage count="1">
        <fieldUsage x="2"/>
      </fieldsUsage>
      <extLst>
        <ext xmlns:x15="http://schemas.microsoft.com/office/spreadsheetml/2010/11/main" uri="{B97F6D7D-B522-45F9-BDA1-12C45D357490}">
          <x15:cacheHierarchy aggregatedColumn="51"/>
        </ext>
      </extLst>
    </cacheHierarchy>
    <cacheHierarchy uniqueName="[Measures].[Sum of Budget]" caption="Sum of Budget" measure="1" displayFolder="" measureGroup="ExclusionChart" count="0" hidden="1">
      <extLst>
        <ext xmlns:x15="http://schemas.microsoft.com/office/spreadsheetml/2010/11/main" uri="{B97F6D7D-B522-45F9-BDA1-12C45D357490}">
          <x15:cacheHierarchy aggregatedColumn="28"/>
        </ext>
      </extLst>
    </cacheHierarchy>
    <cacheHierarchy uniqueName="[Measures].[Sum of Aggregate Cost]" caption="Sum of Aggregate Cost" measure="1" displayFolder="" measureGroup="Cost_Budget" count="0" hidden="1">
      <extLst>
        <ext xmlns:x15="http://schemas.microsoft.com/office/spreadsheetml/2010/11/main" uri="{B97F6D7D-B522-45F9-BDA1-12C45D357490}">
          <x15:cacheHierarchy aggregatedColumn="7"/>
        </ext>
      </extLst>
    </cacheHierarchy>
    <cacheHierarchy uniqueName="[Measures].[Sum of Cost 2]" caption="Sum of Cost 2" measure="1" displayFolder="" measureGroup="Cost_Budget" count="0" hidden="1">
      <extLst>
        <ext xmlns:x15="http://schemas.microsoft.com/office/spreadsheetml/2010/11/main" uri="{B97F6D7D-B522-45F9-BDA1-12C45D357490}">
          <x15:cacheHierarchy aggregatedColumn="6"/>
        </ext>
      </extLst>
    </cacheHierarchy>
    <cacheHierarchy uniqueName="[Measures].[Sum of Average of Hours Completed (%)]" caption="Sum of Average of Hours Completed (%)" measure="1" displayFolder="" measureGroup="Roster" count="0" hidden="1">
      <extLst>
        <ext xmlns:x15="http://schemas.microsoft.com/office/spreadsheetml/2010/11/main" uri="{B97F6D7D-B522-45F9-BDA1-12C45D357490}">
          <x15:cacheHierarchy aggregatedColumn="44"/>
        </ext>
      </extLst>
    </cacheHierarchy>
    <cacheHierarchy uniqueName="[Measures].[Sum of Average of Hours Required (%)]" caption="Sum of Average of Hours Required (%)" measure="1" displayFolder="" measureGroup="Roster" count="0" hidden="1">
      <extLst>
        <ext xmlns:x15="http://schemas.microsoft.com/office/spreadsheetml/2010/11/main" uri="{B97F6D7D-B522-45F9-BDA1-12C45D357490}">
          <x15:cacheHierarchy aggregatedColumn="45"/>
        </ext>
      </extLst>
    </cacheHierarchy>
    <cacheHierarchy uniqueName="[Measures].[Sum of Exclusion 2]" caption="Sum of Exclusion 2" measure="1" displayFolder="" measureGroup="Roster" count="0" hidden="1">
      <extLst>
        <ext xmlns:x15="http://schemas.microsoft.com/office/spreadsheetml/2010/11/main" uri="{B97F6D7D-B522-45F9-BDA1-12C45D357490}">
          <x15:cacheHierarchy aggregatedColumn="43"/>
        </ext>
      </extLst>
    </cacheHierarchy>
    <cacheHierarchy uniqueName="[Measures].[Sum of Budget Given]" caption="Sum of Budget Given" measure="1" displayFolder="" measureGroup="DataReport" count="0" hidden="1">
      <extLst>
        <ext xmlns:x15="http://schemas.microsoft.com/office/spreadsheetml/2010/11/main" uri="{B97F6D7D-B522-45F9-BDA1-12C45D357490}">
          <x15:cacheHierarchy aggregatedColumn="23"/>
        </ext>
      </extLst>
    </cacheHierarchy>
    <cacheHierarchy uniqueName="[Measures].[Sum of Budget Spent]" caption="Sum of Budget Spent" measure="1" displayFolder="" measureGroup="DataReport" count="0" hidden="1">
      <extLst>
        <ext xmlns:x15="http://schemas.microsoft.com/office/spreadsheetml/2010/11/main" uri="{B97F6D7D-B522-45F9-BDA1-12C45D357490}">
          <x15:cacheHierarchy aggregatedColumn="24"/>
        </ext>
      </extLst>
    </cacheHierarchy>
  </cacheHierarchies>
  <kpis count="0"/>
  <dimensions count="10">
    <dimension name="Agg_Cost" uniqueName="[Agg_Cost]" caption="Agg_Cost"/>
    <dimension name="Cost_Budget" uniqueName="[Cost_Budget]" caption="Cost_Budget"/>
    <dimension name="DataReport" uniqueName="[DataReport]" caption="DataReport"/>
    <dimension name="ExclusionChart" uniqueName="[ExclusionChart]" caption="ExclusionChart"/>
    <dimension measure="1" name="Measures" uniqueName="[Measures]" caption="Measures"/>
    <dimension name="Participant_Real" uniqueName="[Participant_Real]" caption="Participant_Real"/>
    <dimension name="ParticipantCount" uniqueName="[ParticipantCount]" caption="ParticipantCount"/>
    <dimension name="ProgressChart" uniqueName="[ProgressChart]" caption="ProgressChart"/>
    <dimension name="Roster" uniqueName="[Roster]" caption="Roster"/>
    <dimension name="StaffHours" uniqueName="[StaffHours]" caption="StaffHours"/>
  </dimensions>
  <measureGroups count="9">
    <measureGroup name="Agg_Cost" caption="Agg_Cost"/>
    <measureGroup name="Cost_Budget" caption="Cost_Budget"/>
    <measureGroup name="DataReport" caption="DataReport"/>
    <measureGroup name="ExclusionChart" caption="ExclusionChart"/>
    <measureGroup name="Participant_Real" caption="Participant_Real"/>
    <measureGroup name="ParticipantCount" caption="ParticipantCount"/>
    <measureGroup name="ProgressChart" caption="ProgressChart"/>
    <measureGroup name="Roster" caption="Roster"/>
    <measureGroup name="StaffHours" caption="StaffHours"/>
  </measureGroups>
  <maps count="18">
    <map measureGroup="0" dimension="0"/>
    <map measureGroup="1" dimension="0"/>
    <map measureGroup="1" dimension="1"/>
    <map measureGroup="1" dimension="2"/>
    <map measureGroup="2" dimension="2"/>
    <map measureGroup="3" dimension="2"/>
    <map measureGroup="3" dimension="3"/>
    <map measureGroup="3" dimension="8"/>
    <map measureGroup="4" dimension="5"/>
    <map measureGroup="5" dimension="2"/>
    <map measureGroup="5" dimension="5"/>
    <map measureGroup="5" dimension="6"/>
    <map measureGroup="6" dimension="2"/>
    <map measureGroup="6" dimension="7"/>
    <map measureGroup="7" dimension="8"/>
    <map measureGroup="8" dimension="2"/>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stin" refreshedDate="45629.682328009258" backgroundQuery="1" createdVersion="8" refreshedVersion="8" minRefreshableVersion="3" recordCount="0" supportSubquery="1" supportAdvancedDrill="1" xr:uid="{3BFD6454-975F-4851-8327-A280518CD03C}">
  <cacheSource type="external" connectionId="1"/>
  <cacheFields count="5">
    <cacheField name="[Cost_Budget].[Month (Month)].[Month (Month)]" caption="Month (Month)" numFmtId="0" hierarchy="10" level="1">
      <sharedItems count="9">
        <s v="Sep"/>
        <s v="Oct"/>
        <s v="Nov"/>
        <s v="Jan"/>
        <s v="Feb"/>
        <s v="Mar"/>
        <s v="Apr"/>
        <s v="May"/>
        <s v="Jun"/>
      </sharedItems>
    </cacheField>
    <cacheField name="[Cost_Budget].[Month (Year)].[Month (Year)]" caption="Month (Year)" numFmtId="0" hierarchy="8" level="1">
      <sharedItems count="2">
        <s v="2023"/>
        <s v="2024"/>
      </sharedItems>
    </cacheField>
    <cacheField name="[Measures].[Sum of Cost 2]" caption="Sum of Cost 2" numFmtId="0" hierarchy="82" level="32767"/>
    <cacheField name="[ExclusionChart].[Staff Initials].[Staff Initials]" caption="Staff Initials" numFmtId="0" hierarchy="25" level="1">
      <sharedItems containsSemiMixedTypes="0" containsNonDate="0" containsString="0"/>
    </cacheField>
    <cacheField name="[DataReport].[Project].[Project]" caption="Project" numFmtId="0" hierarchy="11" level="1">
      <sharedItems containsSemiMixedTypes="0" containsNonDate="0" containsString="0"/>
    </cacheField>
  </cacheFields>
  <cacheHierarchies count="88">
    <cacheHierarchy uniqueName="[Agg_Cost].[Month]" caption="Month" attribute="1" time="1" defaultMemberUniqueName="[Agg_Cost].[Month].[All]" allUniqueName="[Agg_Cost].[Month].[All]" dimensionUniqueName="[Agg_Cost]" displayFolder="" count="0" memberValueDatatype="7" unbalanced="0"/>
    <cacheHierarchy uniqueName="[Agg_Cost].[Cost]" caption="Cost" attribute="1" defaultMemberUniqueName="[Agg_Cost].[Cost].[All]" allUniqueName="[Agg_Cost].[Cost].[All]" dimensionUniqueName="[Agg_Cost]" displayFolder="" count="0" memberValueDatatype="20" unbalanced="0"/>
    <cacheHierarchy uniqueName="[Agg_Cost].[Aggregate Cost]" caption="Aggregate Cost" attribute="1" defaultMemberUniqueName="[Agg_Cost].[Aggregate Cost].[All]" allUniqueName="[Agg_Cost].[Aggregate Cost].[All]" dimensionUniqueName="[Agg_Cost]" displayFolder="" count="0" memberValueDatatype="20" unbalanced="0"/>
    <cacheHierarchy uniqueName="[Cost_Budget].[Staff Initials]" caption="Staff Initials" attribute="1" defaultMemberUniqueName="[Cost_Budget].[Staff Initials].[All]" allUniqueName="[Cost_Budget].[Staff Initials].[All]" dimensionUniqueName="[Cost_Budget]" displayFolder="" count="0" memberValueDatatype="130" unbalanced="0"/>
    <cacheHierarchy uniqueName="[Cost_Budget].[Project]" caption="Project" attribute="1" defaultMemberUniqueName="[Cost_Budget].[Project].[All]" allUniqueName="[Cost_Budget].[Project].[All]" dimensionUniqueName="[Cost_Budget]" displayFolder="" count="0" memberValueDatatype="130" unbalanced="0"/>
    <cacheHierarchy uniqueName="[Cost_Budget].[Month]" caption="Month" attribute="1" time="1" defaultMemberUniqueName="[Cost_Budget].[Month].[All]" allUniqueName="[Cost_Budget].[Month].[All]" dimensionUniqueName="[Cost_Budget]" displayFolder="" count="0" memberValueDatatype="7" unbalanced="0"/>
    <cacheHierarchy uniqueName="[Cost_Budget].[Cost]" caption="Cost" attribute="1" defaultMemberUniqueName="[Cost_Budget].[Cost].[All]" allUniqueName="[Cost_Budget].[Cost].[All]" dimensionUniqueName="[Cost_Budget]" displayFolder="" count="0" memberValueDatatype="20" unbalanced="0"/>
    <cacheHierarchy uniqueName="[Cost_Budget].[Aggregate Cost]" caption="Aggregate Cost" attribute="1" defaultMemberUniqueName="[Cost_Budget].[Aggregate Cost].[All]" allUniqueName="[Cost_Budget].[Aggregate Cost].[All]" dimensionUniqueName="[Cost_Budget]" displayFolder="" count="0" memberValueDatatype="20" unbalanced="0"/>
    <cacheHierarchy uniqueName="[Cost_Budget].[Month (Year)]" caption="Month (Year)" attribute="1" defaultMemberUniqueName="[Cost_Budget].[Month (Year)].[All]" allUniqueName="[Cost_Budget].[Month (Year)].[All]" dimensionUniqueName="[Cost_Budget]" displayFolder="" count="2" memberValueDatatype="130" unbalanced="0">
      <fieldsUsage count="2">
        <fieldUsage x="-1"/>
        <fieldUsage x="1"/>
      </fieldsUsage>
    </cacheHierarchy>
    <cacheHierarchy uniqueName="[Cost_Budget].[Month (Quarter)]" caption="Month (Quarter)" attribute="1" defaultMemberUniqueName="[Cost_Budget].[Month (Quarter)].[All]" allUniqueName="[Cost_Budget].[Month (Quarter)].[All]" dimensionUniqueName="[Cost_Budget]" displayFolder="" count="0" memberValueDatatype="130" unbalanced="0"/>
    <cacheHierarchy uniqueName="[Cost_Budget].[Month (Month)]" caption="Month (Month)" attribute="1" defaultMemberUniqueName="[Cost_Budget].[Month (Month)].[All]" allUniqueName="[Cost_Budget].[Month (Month)].[All]" dimensionUniqueName="[Cost_Budget]" displayFolder="" count="2" memberValueDatatype="130" unbalanced="0">
      <fieldsUsage count="2">
        <fieldUsage x="-1"/>
        <fieldUsage x="0"/>
      </fieldsUsage>
    </cacheHierarchy>
    <cacheHierarchy uniqueName="[DataReport].[Project]" caption="Project" attribute="1" defaultMemberUniqueName="[DataReport].[Project].[All]" allUniqueName="[DataReport].[Project].[All]" dimensionUniqueName="[DataReport]" displayFolder="" count="2" memberValueDatatype="130" unbalanced="0">
      <fieldsUsage count="2">
        <fieldUsage x="-1"/>
        <fieldUsage x="4"/>
      </fieldsUsage>
    </cacheHierarchy>
    <cacheHierarchy uniqueName="[DataReport].[Goal]" caption="Goal" attribute="1" defaultMemberUniqueName="[DataReport].[Goal].[All]" allUniqueName="[DataReport].[Goal].[All]" dimensionUniqueName="[DataReport]" displayFolder="" count="0" memberValueDatatype="20" unbalanced="0"/>
    <cacheHierarchy uniqueName="[DataReport].[Collected]" caption="Collected" attribute="1" defaultMemberUniqueName="[DataReport].[Collected].[All]" allUniqueName="[DataReport].[Collected].[All]" dimensionUniqueName="[DataReport]" displayFolder="" count="0" memberValueDatatype="20" unbalanced="0"/>
    <cacheHierarchy uniqueName="[DataReport].[Excluded]" caption="Excluded" attribute="1" defaultMemberUniqueName="[DataReport].[Excluded].[All]" allUniqueName="[DataReport].[Excluded].[All]" dimensionUniqueName="[DataReport]" displayFolder="" count="0" memberValueDatatype="20" unbalanced="0"/>
    <cacheHierarchy uniqueName="[DataReport].[Remaining]" caption="Remaining" attribute="1" defaultMemberUniqueName="[DataReport].[Remaining].[All]" allUniqueName="[DataReport].[Remaining].[All]" dimensionUniqueName="[DataReport]" displayFolder="" count="0" memberValueDatatype="20" unbalanced="0"/>
    <cacheHierarchy uniqueName="[DataReport].[Progress]" caption="Progress" attribute="1" defaultMemberUniqueName="[DataReport].[Progress].[All]" allUniqueName="[DataReport].[Progress].[All]" dimensionUniqueName="[DataReport]" displayFolder="" count="0" memberValueDatatype="5" unbalanced="0"/>
    <cacheHierarchy uniqueName="[DataReport].[Start Date]" caption="Start Date" attribute="1" time="1" defaultMemberUniqueName="[DataReport].[Start Date].[All]" allUniqueName="[DataReport].[Start Date].[All]" dimensionUniqueName="[DataReport]" displayFolder="" count="0" memberValueDatatype="7" unbalanced="0"/>
    <cacheHierarchy uniqueName="[DataReport].[Finish Date]" caption="Finish Date" attribute="1" time="1" defaultMemberUniqueName="[DataReport].[Finish Date].[All]" allUniqueName="[DataReport].[Finish Date].[All]" dimensionUniqueName="[DataReport]" displayFolder="" count="0" memberValueDatatype="7" unbalanced="0"/>
    <cacheHierarchy uniqueName="[DataReport].[Due Date]" caption="Due Date" attribute="1" time="1" defaultMemberUniqueName="[DataReport].[Due Date].[All]" allUniqueName="[DataReport].[Due Date].[All]" dimensionUniqueName="[DataReport]" displayFolder="" count="0" memberValueDatatype="7" unbalanced="0"/>
    <cacheHierarchy uniqueName="[DataReport].[Days completed]" caption="Days completed" attribute="1" defaultMemberUniqueName="[DataReport].[Days completed].[All]" allUniqueName="[DataReport].[Days completed].[All]" dimensionUniqueName="[DataReport]" displayFolder="" count="0" memberValueDatatype="20" unbalanced="0"/>
    <cacheHierarchy uniqueName="[DataReport].[Duration (Days)]" caption="Duration (Days)" attribute="1" defaultMemberUniqueName="[DataReport].[Duration (Days)].[All]" allUniqueName="[DataReport].[Duration (Days)].[All]" dimensionUniqueName="[DataReport]" displayFolder="" count="0" memberValueDatatype="20" unbalanced="0"/>
    <cacheHierarchy uniqueName="[DataReport].[Days Remaining]" caption="Days Remaining" attribute="1" defaultMemberUniqueName="[DataReport].[Days Remaining].[All]" allUniqueName="[DataReport].[Days Remaining].[All]" dimensionUniqueName="[DataReport]" displayFolder="" count="0" memberValueDatatype="20" unbalanced="0"/>
    <cacheHierarchy uniqueName="[DataReport].[Budget Given]" caption="Budget Given" attribute="1" defaultMemberUniqueName="[DataReport].[Budget Given].[All]" allUniqueName="[DataReport].[Budget Given].[All]" dimensionUniqueName="[DataReport]" displayFolder="" count="0" memberValueDatatype="20" unbalanced="0"/>
    <cacheHierarchy uniqueName="[DataReport].[Budget Spent]" caption="Budget Spent" attribute="1" defaultMemberUniqueName="[DataReport].[Budget Spent].[All]" allUniqueName="[DataReport].[Budget Spent].[All]" dimensionUniqueName="[DataReport]" displayFolder="" count="0" memberValueDatatype="20" unbalanced="0"/>
    <cacheHierarchy uniqueName="[ExclusionChart].[Staff Initials]" caption="Staff Initials" attribute="1" defaultMemberUniqueName="[ExclusionChart].[Staff Initials].[All]" allUniqueName="[ExclusionChart].[Staff Initials].[All]" dimensionUniqueName="[ExclusionChart]" displayFolder="" count="2" memberValueDatatype="130" unbalanced="0">
      <fieldsUsage count="2">
        <fieldUsage x="-1"/>
        <fieldUsage x="3"/>
      </fieldsUsage>
    </cacheHierarchy>
    <cacheHierarchy uniqueName="[ExclusionChart].[Project]" caption="Project" attribute="1" defaultMemberUniqueName="[ExclusionChart].[Project].[All]" allUniqueName="[ExclusionChart].[Project].[All]" dimensionUniqueName="[ExclusionChart]" displayFolder="" count="0" memberValueDatatype="130" unbalanced="0"/>
    <cacheHierarchy uniqueName="[ExclusionChart].[Cost]" caption="Cost" attribute="1" defaultMemberUniqueName="[ExclusionChart].[Cost].[All]" allUniqueName="[ExclusionChart].[Cost].[All]" dimensionUniqueName="[ExclusionChart]" displayFolder="" count="0" memberValueDatatype="20" unbalanced="0"/>
    <cacheHierarchy uniqueName="[ExclusionChart].[Budget]" caption="Budget" attribute="1" defaultMemberUniqueName="[ExclusionChart].[Budget].[All]" allUniqueName="[ExclusionChart].[Budget].[All]" dimensionUniqueName="[ExclusionChart]" displayFolder="" count="0" memberValueDatatype="20" unbalanced="0"/>
    <cacheHierarchy uniqueName="[ExclusionChart].[Exclusion]" caption="Exclusion" attribute="1" defaultMemberUniqueName="[ExclusionChart].[Exclusion].[All]" allUniqueName="[ExclusionChart].[Exclusion].[All]" dimensionUniqueName="[ExclusionChart]" displayFolder="" count="0" memberValueDatatype="20" unbalanced="0"/>
    <cacheHierarchy uniqueName="[Participant_Real].[Month]" caption="Month" attribute="1" time="1" defaultMemberUniqueName="[Participant_Real].[Month].[All]" allUniqueName="[Participant_Real].[Month].[All]" dimensionUniqueName="[Participant_Real]" displayFolder="" count="0" memberValueDatatype="7" unbalanced="0"/>
    <cacheHierarchy uniqueName="[Participant_Real].[Sample Size]" caption="Sample Size" attribute="1" defaultMemberUniqueName="[Participant_Real].[Sample Size].[All]" allUniqueName="[Participant_Real].[Sample Size].[All]" dimensionUniqueName="[Participant_Real]" displayFolder="" count="0" memberValueDatatype="20" unbalanced="0"/>
    <cacheHierarchy uniqueName="[ParticipantCount].[Project]" caption="Project" attribute="1" defaultMemberUniqueName="[ParticipantCount].[Project].[All]" allUniqueName="[ParticipantCount].[Project].[All]" dimensionUniqueName="[ParticipantCount]" displayFolder="" count="0" memberValueDatatype="130" unbalanced="0"/>
    <cacheHierarchy uniqueName="[ParticipantCount].[Month]" caption="Month" attribute="1" time="1" defaultMemberUniqueName="[ParticipantCount].[Month].[All]" allUniqueName="[ParticipantCount].[Month].[All]" dimensionUniqueName="[ParticipantCount]" displayFolder="" count="0" memberValueDatatype="7" unbalanced="0"/>
    <cacheHierarchy uniqueName="[ParticipantCount].[Participant]" caption="Participant" attribute="1" defaultMemberUniqueName="[ParticipantCount].[Participant].[All]" allUniqueName="[ParticipantCount].[Participant].[All]" dimensionUniqueName="[ParticipantCount]" displayFolder="" count="0" memberValueDatatype="20" unbalanced="0"/>
    <cacheHierarchy uniqueName="[ParticipantCount].[Month (Year)]" caption="Month (Year)" attribute="1" defaultMemberUniqueName="[ParticipantCount].[Month (Year)].[All]" allUniqueName="[ParticipantCount].[Month (Year)].[All]" dimensionUniqueName="[ParticipantCount]" displayFolder="" count="0" memberValueDatatype="130" unbalanced="0"/>
    <cacheHierarchy uniqueName="[ParticipantCount].[Month (Quarter)]" caption="Month (Quarter)" attribute="1" defaultMemberUniqueName="[ParticipantCount].[Month (Quarter)].[All]" allUniqueName="[ParticipantCount].[Month (Quarter)].[All]" dimensionUniqueName="[ParticipantCount]" displayFolder="" count="0" memberValueDatatype="130" unbalanced="0"/>
    <cacheHierarchy uniqueName="[ParticipantCount].[Month (Month)]" caption="Month (Month)" attribute="1" defaultMemberUniqueName="[ParticipantCount].[Month (Month)].[All]" allUniqueName="[ParticipantCount].[Month (Month)].[All]" dimensionUniqueName="[ParticipantCount]" displayFolder="" count="0" memberValueDatatype="130" unbalanced="0"/>
    <cacheHierarchy uniqueName="[ProgressChart].[Project]" caption="Project" attribute="1" defaultMemberUniqueName="[ProgressChart].[Project].[All]" allUniqueName="[ProgressChart].[Project].[All]" dimensionUniqueName="[ProgressChart]" displayFolder="" count="0" memberValueDatatype="130" unbalanced="0"/>
    <cacheHierarchy uniqueName="[ProgressChart].[Task]" caption="Task" attribute="1" defaultMemberUniqueName="[ProgressChart].[Task].[All]" allUniqueName="[ProgressChart].[Task].[All]" dimensionUniqueName="[ProgressChart]" displayFolder="" count="0" memberValueDatatype="130" unbalanced="0"/>
    <cacheHierarchy uniqueName="[ProgressChart].[Assigned To]" caption="Assigned To" attribute="1" defaultMemberUniqueName="[ProgressChart].[Assigned To].[All]" allUniqueName="[ProgressChart].[Assigned To].[All]" dimensionUniqueName="[ProgressChart]" displayFolder="" count="0" memberValueDatatype="130" unbalanced="0"/>
    <cacheHierarchy uniqueName="[ProgressChart].[Progress]" caption="Progress" attribute="1" defaultMemberUniqueName="[ProgressChart].[Progress].[All]" allUniqueName="[ProgressChart].[Progress].[All]" dimensionUniqueName="[ProgressChart]" displayFolder="" count="0" memberValueDatatype="130" unbalanced="0"/>
    <cacheHierarchy uniqueName="[Roster].[Staff Initial]" caption="Staff Initial" attribute="1" defaultMemberUniqueName="[Roster].[Staff Initial].[All]" allUniqueName="[Roster].[Staff Initial].[All]" dimensionUniqueName="[Roster]" displayFolder="" count="0" memberValueDatatype="130" unbalanced="0"/>
    <cacheHierarchy uniqueName="[Roster].[Exclusion]" caption="Exclusion" attribute="1" defaultMemberUniqueName="[Roster].[Exclusion].[All]" allUniqueName="[Roster].[Exclusion].[All]" dimensionUniqueName="[Roster]" displayFolder="" count="0" memberValueDatatype="20" unbalanced="0"/>
    <cacheHierarchy uniqueName="[Roster].[Average of Hours Completed (%)]" caption="Average of Hours Completed (%)" attribute="1" defaultMemberUniqueName="[Roster].[Average of Hours Completed (%)].[All]" allUniqueName="[Roster].[Average of Hours Completed (%)].[All]" dimensionUniqueName="[Roster]" displayFolder="" count="0" memberValueDatatype="5" unbalanced="0"/>
    <cacheHierarchy uniqueName="[Roster].[Average of Hours Required (%)]" caption="Average of Hours Required (%)" attribute="1" defaultMemberUniqueName="[Roster].[Average of Hours Required (%)].[All]" allUniqueName="[Roster].[Average of Hours Required (%)].[All]" dimensionUniqueName="[Roster]" displayFolder="" count="0" memberValueDatatype="5" unbalanced="0"/>
    <cacheHierarchy uniqueName="[StaffHours].[Staff Initials]" caption="Staff Initials" attribute="1" defaultMemberUniqueName="[StaffHours].[Staff Initials].[All]" allUniqueName="[StaffHours].[Staff Initials].[All]" dimensionUniqueName="[StaffHours]" displayFolder="" count="0" memberValueDatatype="130" unbalanced="0"/>
    <cacheHierarchy uniqueName="[StaffHours].[Project]" caption="Project" attribute="1" defaultMemberUniqueName="[StaffHours].[Project].[All]" allUniqueName="[StaffHours].[Project].[All]" dimensionUniqueName="[StaffHours]" displayFolder="" count="0" memberValueDatatype="130" unbalanced="0"/>
    <cacheHierarchy uniqueName="[StaffHours].[Hours Required]" caption="Hours Required" attribute="1" defaultMemberUniqueName="[StaffHours].[Hours Required].[All]" allUniqueName="[StaffHours].[Hours Required].[All]" dimensionUniqueName="[StaffHours]" displayFolder="" count="0" memberValueDatatype="20" unbalanced="0"/>
    <cacheHierarchy uniqueName="[StaffHours].[Hours Completed]" caption="Hours Completed" attribute="1" defaultMemberUniqueName="[StaffHours].[Hours Completed].[All]" allUniqueName="[StaffHours].[Hours Completed].[All]" dimensionUniqueName="[StaffHours]" displayFolder="" count="0" memberValueDatatype="20" unbalanced="0"/>
    <cacheHierarchy uniqueName="[StaffHours].[Hours Completed (%)]" caption="Hours Completed (%)" attribute="1" defaultMemberUniqueName="[StaffHours].[Hours Completed (%)].[All]" allUniqueName="[StaffHours].[Hours Completed (%)].[All]" dimensionUniqueName="[StaffHours]" displayFolder="" count="0" memberValueDatatype="5" unbalanced="0"/>
    <cacheHierarchy uniqueName="[StaffHours].[Hours Required (%)]" caption="Hours Required (%)" attribute="1" defaultMemberUniqueName="[StaffHours].[Hours Required (%)].[All]" allUniqueName="[StaffHours].[Hours Required (%)].[All]" dimensionUniqueName="[StaffHours]" displayFolder="" count="0" memberValueDatatype="5" unbalanced="0"/>
    <cacheHierarchy uniqueName="[Cost_Budget].[Month (Month Index)]" caption="Month (Month Index)" attribute="1" defaultMemberUniqueName="[Cost_Budget].[Month (Month Index)].[All]" allUniqueName="[Cost_Budget].[Month (Month Index)].[All]" dimensionUniqueName="[Cost_Budget]" displayFolder="" count="0" memberValueDatatype="20" unbalanced="0" hidden="1"/>
    <cacheHierarchy uniqueName="[ParticipantCount].[Month (Month Index)]" caption="Month (Month Index)" attribute="1" defaultMemberUniqueName="[ParticipantCount].[Month (Month Index)].[All]" allUniqueName="[ParticipantCount].[Month (Month Index)].[All]" dimensionUniqueName="[ParticipantCount]" displayFolder="" count="0" memberValueDatatype="20" unbalanced="0" hidden="1"/>
    <cacheHierarchy uniqueName="[Measures].[__XL_Count DataReport]" caption="__XL_Count DataReport" measure="1" displayFolder="" measureGroup="DataReport" count="0" hidden="1"/>
    <cacheHierarchy uniqueName="[Measures].[__XL_Count ProgressChart]" caption="__XL_Count ProgressChart" measure="1" displayFolder="" measureGroup="ProgressChart" count="0" hidden="1"/>
    <cacheHierarchy uniqueName="[Measures].[__XL_Count ParticipantCount]" caption="__XL_Count ParticipantCount" measure="1" displayFolder="" measureGroup="ParticipantCount" count="0" hidden="1"/>
    <cacheHierarchy uniqueName="[Measures].[__XL_Count ExclusionChart]" caption="__XL_Count ExclusionChart" measure="1" displayFolder="" measureGroup="ExclusionChart" count="0" hidden="1"/>
    <cacheHierarchy uniqueName="[Measures].[__XL_Count StaffHours]" caption="__XL_Count StaffHours" measure="1" displayFolder="" measureGroup="StaffHours" count="0" hidden="1"/>
    <cacheHierarchy uniqueName="[Measures].[__XL_Count Cost_Budget]" caption="__XL_Count Cost_Budget" measure="1" displayFolder="" measureGroup="Cost_Budget" count="0" hidden="1"/>
    <cacheHierarchy uniqueName="[Measures].[__XL_Count Agg_Cost]" caption="__XL_Count Agg_Cost" measure="1" displayFolder="" measureGroup="Agg_Cost" count="0" hidden="1"/>
    <cacheHierarchy uniqueName="[Measures].[__XL_Count Roster]" caption="__XL_Count Roster" measure="1" displayFolder="" measureGroup="Roster" count="0" hidden="1"/>
    <cacheHierarchy uniqueName="[Measures].[__XL_Count Participant_Real]" caption="__XL_Count Participant_Real" measure="1" displayFolder="" measureGroup="Participant_Real" count="0" hidden="1"/>
    <cacheHierarchy uniqueName="[Measures].[__No measures defined]" caption="__No measures defined" measure="1" displayFolder="" count="0" hidden="1"/>
    <cacheHierarchy uniqueName="[Measures].[Sum of Goal]" caption="Sum of Goal" measure="1" displayFolder="" measureGroup="DataReport" count="0" hidden="1">
      <extLst>
        <ext xmlns:x15="http://schemas.microsoft.com/office/spreadsheetml/2010/11/main" uri="{B97F6D7D-B522-45F9-BDA1-12C45D357490}">
          <x15:cacheHierarchy aggregatedColumn="12"/>
        </ext>
      </extLst>
    </cacheHierarchy>
    <cacheHierarchy uniqueName="[Measures].[Sum of Collected]" caption="Sum of Collected" measure="1" displayFolder="" measureGroup="DataReport" count="0" hidden="1">
      <extLst>
        <ext xmlns:x15="http://schemas.microsoft.com/office/spreadsheetml/2010/11/main" uri="{B97F6D7D-B522-45F9-BDA1-12C45D357490}">
          <x15:cacheHierarchy aggregatedColumn="13"/>
        </ext>
      </extLst>
    </cacheHierarchy>
    <cacheHierarchy uniqueName="[Measures].[Sum of Excluded]" caption="Sum of Excluded" measure="1" displayFolder="" measureGroup="DataReport" count="0" hidden="1">
      <extLst>
        <ext xmlns:x15="http://schemas.microsoft.com/office/spreadsheetml/2010/11/main" uri="{B97F6D7D-B522-45F9-BDA1-12C45D357490}">
          <x15:cacheHierarchy aggregatedColumn="14"/>
        </ext>
      </extLst>
    </cacheHierarchy>
    <cacheHierarchy uniqueName="[Measures].[Sum of Remaining]" caption="Sum of Remaining" measure="1" displayFolder="" measureGroup="DataReport" count="0" hidden="1">
      <extLst>
        <ext xmlns:x15="http://schemas.microsoft.com/office/spreadsheetml/2010/11/main" uri="{B97F6D7D-B522-45F9-BDA1-12C45D357490}">
          <x15:cacheHierarchy aggregatedColumn="15"/>
        </ext>
      </extLst>
    </cacheHierarchy>
    <cacheHierarchy uniqueName="[Measures].[Sum of Days completed]" caption="Sum of Days completed" measure="1" displayFolder="" measureGroup="DataReport" count="0" hidden="1">
      <extLst>
        <ext xmlns:x15="http://schemas.microsoft.com/office/spreadsheetml/2010/11/main" uri="{B97F6D7D-B522-45F9-BDA1-12C45D357490}">
          <x15:cacheHierarchy aggregatedColumn="20"/>
        </ext>
      </extLst>
    </cacheHierarchy>
    <cacheHierarchy uniqueName="[Measures].[Sum of Duration (Days)]" caption="Sum of Duration (Days)" measure="1" displayFolder="" measureGroup="DataReport" count="0" hidden="1">
      <extLst>
        <ext xmlns:x15="http://schemas.microsoft.com/office/spreadsheetml/2010/11/main" uri="{B97F6D7D-B522-45F9-BDA1-12C45D357490}">
          <x15:cacheHierarchy aggregatedColumn="21"/>
        </ext>
      </extLst>
    </cacheHierarchy>
    <cacheHierarchy uniqueName="[Measures].[Sum of Days Remaining]" caption="Sum of Days Remaining" measure="1" displayFolder="" measureGroup="DataReport" count="0" hidden="1">
      <extLst>
        <ext xmlns:x15="http://schemas.microsoft.com/office/spreadsheetml/2010/11/main" uri="{B97F6D7D-B522-45F9-BDA1-12C45D357490}">
          <x15:cacheHierarchy aggregatedColumn="22"/>
        </ext>
      </extLst>
    </cacheHierarchy>
    <cacheHierarchy uniqueName="[Measures].[Count of Task]" caption="Count of Task" measure="1" displayFolder="" measureGroup="ProgressChart" count="0" hidden="1">
      <extLst>
        <ext xmlns:x15="http://schemas.microsoft.com/office/spreadsheetml/2010/11/main" uri="{B97F6D7D-B522-45F9-BDA1-12C45D357490}">
          <x15:cacheHierarchy aggregatedColumn="39"/>
        </ext>
      </extLst>
    </cacheHierarchy>
    <cacheHierarchy uniqueName="[Measures].[Count of Progress]" caption="Count of Progress" measure="1" displayFolder="" measureGroup="ProgressChart" count="0" hidden="1">
      <extLst>
        <ext xmlns:x15="http://schemas.microsoft.com/office/spreadsheetml/2010/11/main" uri="{B97F6D7D-B522-45F9-BDA1-12C45D357490}">
          <x15:cacheHierarchy aggregatedColumn="41"/>
        </ext>
      </extLst>
    </cacheHierarchy>
    <cacheHierarchy uniqueName="[Measures].[Sum of Participant]" caption="Sum of Participant" measure="1" displayFolder="" measureGroup="ParticipantCount" count="0" hidden="1">
      <extLst>
        <ext xmlns:x15="http://schemas.microsoft.com/office/spreadsheetml/2010/11/main" uri="{B97F6D7D-B522-45F9-BDA1-12C45D357490}">
          <x15:cacheHierarchy aggregatedColumn="34"/>
        </ext>
      </extLst>
    </cacheHierarchy>
    <cacheHierarchy uniqueName="[Measures].[Sum of Exclusion]" caption="Sum of Exclusion" measure="1" displayFolder="" measureGroup="ExclusionChart" count="0" hidden="1">
      <extLst>
        <ext xmlns:x15="http://schemas.microsoft.com/office/spreadsheetml/2010/11/main" uri="{B97F6D7D-B522-45F9-BDA1-12C45D357490}">
          <x15:cacheHierarchy aggregatedColumn="29"/>
        </ext>
      </extLst>
    </cacheHierarchy>
    <cacheHierarchy uniqueName="[Measures].[Sum of Cost]" caption="Sum of Cost" measure="1" displayFolder="" measureGroup="ExclusionChart" count="0" hidden="1">
      <extLst>
        <ext xmlns:x15="http://schemas.microsoft.com/office/spreadsheetml/2010/11/main" uri="{B97F6D7D-B522-45F9-BDA1-12C45D357490}">
          <x15:cacheHierarchy aggregatedColumn="27"/>
        </ext>
      </extLst>
    </cacheHierarchy>
    <cacheHierarchy uniqueName="[Measures].[Sum of Hours Completed (%)]" caption="Sum of Hours Completed (%)" measure="1" displayFolder="" measureGroup="StaffHours" count="0" hidden="1">
      <extLst>
        <ext xmlns:x15="http://schemas.microsoft.com/office/spreadsheetml/2010/11/main" uri="{B97F6D7D-B522-45F9-BDA1-12C45D357490}">
          <x15:cacheHierarchy aggregatedColumn="50"/>
        </ext>
      </extLst>
    </cacheHierarchy>
    <cacheHierarchy uniqueName="[Measures].[Sum of Hours Required (%)]" caption="Sum of Hours Required (%)" measure="1" displayFolder="" measureGroup="StaffHours" count="0" hidden="1">
      <extLst>
        <ext xmlns:x15="http://schemas.microsoft.com/office/spreadsheetml/2010/11/main" uri="{B97F6D7D-B522-45F9-BDA1-12C45D357490}">
          <x15:cacheHierarchy aggregatedColumn="51"/>
        </ext>
      </extLst>
    </cacheHierarchy>
    <cacheHierarchy uniqueName="[Measures].[Average of Hours Completed (%)]" caption="Average of Hours Completed (%)" measure="1" displayFolder="" measureGroup="StaffHours" count="0" hidden="1">
      <extLst>
        <ext xmlns:x15="http://schemas.microsoft.com/office/spreadsheetml/2010/11/main" uri="{B97F6D7D-B522-45F9-BDA1-12C45D357490}">
          <x15:cacheHierarchy aggregatedColumn="50"/>
        </ext>
      </extLst>
    </cacheHierarchy>
    <cacheHierarchy uniqueName="[Measures].[Average of Hours Required (%)]" caption="Average of Hours Required (%)" measure="1" displayFolder="" measureGroup="StaffHours" count="0" hidden="1">
      <extLst>
        <ext xmlns:x15="http://schemas.microsoft.com/office/spreadsheetml/2010/11/main" uri="{B97F6D7D-B522-45F9-BDA1-12C45D357490}">
          <x15:cacheHierarchy aggregatedColumn="51"/>
        </ext>
      </extLst>
    </cacheHierarchy>
    <cacheHierarchy uniqueName="[Measures].[Sum of Budget]" caption="Sum of Budget" measure="1" displayFolder="" measureGroup="ExclusionChart" count="0" hidden="1">
      <extLst>
        <ext xmlns:x15="http://schemas.microsoft.com/office/spreadsheetml/2010/11/main" uri="{B97F6D7D-B522-45F9-BDA1-12C45D357490}">
          <x15:cacheHierarchy aggregatedColumn="28"/>
        </ext>
      </extLst>
    </cacheHierarchy>
    <cacheHierarchy uniqueName="[Measures].[Sum of Aggregate Cost]" caption="Sum of Aggregate Cost" measure="1" displayFolder="" measureGroup="Cost_Budget" count="0" hidden="1">
      <extLst>
        <ext xmlns:x15="http://schemas.microsoft.com/office/spreadsheetml/2010/11/main" uri="{B97F6D7D-B522-45F9-BDA1-12C45D357490}">
          <x15:cacheHierarchy aggregatedColumn="7"/>
        </ext>
      </extLst>
    </cacheHierarchy>
    <cacheHierarchy uniqueName="[Measures].[Sum of Cost 2]" caption="Sum of Cost 2" measure="1" displayFolder="" measureGroup="Cost_Budget"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Average of Hours Completed (%)]" caption="Sum of Average of Hours Completed (%)" measure="1" displayFolder="" measureGroup="Roster" count="0" hidden="1">
      <extLst>
        <ext xmlns:x15="http://schemas.microsoft.com/office/spreadsheetml/2010/11/main" uri="{B97F6D7D-B522-45F9-BDA1-12C45D357490}">
          <x15:cacheHierarchy aggregatedColumn="44"/>
        </ext>
      </extLst>
    </cacheHierarchy>
    <cacheHierarchy uniqueName="[Measures].[Sum of Average of Hours Required (%)]" caption="Sum of Average of Hours Required (%)" measure="1" displayFolder="" measureGroup="Roster" count="0" hidden="1">
      <extLst>
        <ext xmlns:x15="http://schemas.microsoft.com/office/spreadsheetml/2010/11/main" uri="{B97F6D7D-B522-45F9-BDA1-12C45D357490}">
          <x15:cacheHierarchy aggregatedColumn="45"/>
        </ext>
      </extLst>
    </cacheHierarchy>
    <cacheHierarchy uniqueName="[Measures].[Sum of Exclusion 2]" caption="Sum of Exclusion 2" measure="1" displayFolder="" measureGroup="Roster" count="0" hidden="1">
      <extLst>
        <ext xmlns:x15="http://schemas.microsoft.com/office/spreadsheetml/2010/11/main" uri="{B97F6D7D-B522-45F9-BDA1-12C45D357490}">
          <x15:cacheHierarchy aggregatedColumn="43"/>
        </ext>
      </extLst>
    </cacheHierarchy>
    <cacheHierarchy uniqueName="[Measures].[Sum of Budget Given]" caption="Sum of Budget Given" measure="1" displayFolder="" measureGroup="DataReport" count="0" hidden="1">
      <extLst>
        <ext xmlns:x15="http://schemas.microsoft.com/office/spreadsheetml/2010/11/main" uri="{B97F6D7D-B522-45F9-BDA1-12C45D357490}">
          <x15:cacheHierarchy aggregatedColumn="23"/>
        </ext>
      </extLst>
    </cacheHierarchy>
    <cacheHierarchy uniqueName="[Measures].[Sum of Budget Spent]" caption="Sum of Budget Spent" measure="1" displayFolder="" measureGroup="DataReport" count="0" hidden="1">
      <extLst>
        <ext xmlns:x15="http://schemas.microsoft.com/office/spreadsheetml/2010/11/main" uri="{B97F6D7D-B522-45F9-BDA1-12C45D357490}">
          <x15:cacheHierarchy aggregatedColumn="24"/>
        </ext>
      </extLst>
    </cacheHierarchy>
  </cacheHierarchies>
  <kpis count="0"/>
  <dimensions count="10">
    <dimension name="Agg_Cost" uniqueName="[Agg_Cost]" caption="Agg_Cost"/>
    <dimension name="Cost_Budget" uniqueName="[Cost_Budget]" caption="Cost_Budget"/>
    <dimension name="DataReport" uniqueName="[DataReport]" caption="DataReport"/>
    <dimension name="ExclusionChart" uniqueName="[ExclusionChart]" caption="ExclusionChart"/>
    <dimension measure="1" name="Measures" uniqueName="[Measures]" caption="Measures"/>
    <dimension name="Participant_Real" uniqueName="[Participant_Real]" caption="Participant_Real"/>
    <dimension name="ParticipantCount" uniqueName="[ParticipantCount]" caption="ParticipantCount"/>
    <dimension name="ProgressChart" uniqueName="[ProgressChart]" caption="ProgressChart"/>
    <dimension name="Roster" uniqueName="[Roster]" caption="Roster"/>
    <dimension name="StaffHours" uniqueName="[StaffHours]" caption="StaffHours"/>
  </dimensions>
  <measureGroups count="9">
    <measureGroup name="Agg_Cost" caption="Agg_Cost"/>
    <measureGroup name="Cost_Budget" caption="Cost_Budget"/>
    <measureGroup name="DataReport" caption="DataReport"/>
    <measureGroup name="ExclusionChart" caption="ExclusionChart"/>
    <measureGroup name="Participant_Real" caption="Participant_Real"/>
    <measureGroup name="ParticipantCount" caption="ParticipantCount"/>
    <measureGroup name="ProgressChart" caption="ProgressChart"/>
    <measureGroup name="Roster" caption="Roster"/>
    <measureGroup name="StaffHours" caption="StaffHours"/>
  </measureGroups>
  <maps count="18">
    <map measureGroup="0" dimension="0"/>
    <map measureGroup="1" dimension="0"/>
    <map measureGroup="1" dimension="1"/>
    <map measureGroup="1" dimension="2"/>
    <map measureGroup="2" dimension="2"/>
    <map measureGroup="3" dimension="2"/>
    <map measureGroup="3" dimension="3"/>
    <map measureGroup="3" dimension="8"/>
    <map measureGroup="4" dimension="5"/>
    <map measureGroup="5" dimension="2"/>
    <map measureGroup="5" dimension="5"/>
    <map measureGroup="5" dimension="6"/>
    <map measureGroup="6" dimension="2"/>
    <map measureGroup="6" dimension="7"/>
    <map measureGroup="7" dimension="8"/>
    <map measureGroup="8" dimension="2"/>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stin" refreshedDate="45629.682328356481" backgroundQuery="1" createdVersion="8" refreshedVersion="8" minRefreshableVersion="3" recordCount="0" supportSubquery="1" supportAdvancedDrill="1" xr:uid="{077A90F5-77D7-46EF-A315-22950C9AEFB0}">
  <cacheSource type="external" connectionId="1"/>
  <cacheFields count="3">
    <cacheField name="[Measures].[Sum of Budget Given]" caption="Sum of Budget Given" numFmtId="0" hierarchy="86" level="32767"/>
    <cacheField name="[Measures].[Sum of Budget Spent]" caption="Sum of Budget Spent" numFmtId="0" hierarchy="87" level="32767"/>
    <cacheField name="[DataReport].[Project].[Project]" caption="Project" numFmtId="0" hierarchy="11" level="1">
      <sharedItems containsSemiMixedTypes="0" containsNonDate="0" containsString="0"/>
    </cacheField>
  </cacheFields>
  <cacheHierarchies count="88">
    <cacheHierarchy uniqueName="[Agg_Cost].[Month]" caption="Month" attribute="1" time="1" defaultMemberUniqueName="[Agg_Cost].[Month].[All]" allUniqueName="[Agg_Cost].[Month].[All]" dimensionUniqueName="[Agg_Cost]" displayFolder="" count="0" memberValueDatatype="7" unbalanced="0"/>
    <cacheHierarchy uniqueName="[Agg_Cost].[Cost]" caption="Cost" attribute="1" defaultMemberUniqueName="[Agg_Cost].[Cost].[All]" allUniqueName="[Agg_Cost].[Cost].[All]" dimensionUniqueName="[Agg_Cost]" displayFolder="" count="0" memberValueDatatype="20" unbalanced="0"/>
    <cacheHierarchy uniqueName="[Agg_Cost].[Aggregate Cost]" caption="Aggregate Cost" attribute="1" defaultMemberUniqueName="[Agg_Cost].[Aggregate Cost].[All]" allUniqueName="[Agg_Cost].[Aggregate Cost].[All]" dimensionUniqueName="[Agg_Cost]" displayFolder="" count="0" memberValueDatatype="20" unbalanced="0"/>
    <cacheHierarchy uniqueName="[Cost_Budget].[Staff Initials]" caption="Staff Initials" attribute="1" defaultMemberUniqueName="[Cost_Budget].[Staff Initials].[All]" allUniqueName="[Cost_Budget].[Staff Initials].[All]" dimensionUniqueName="[Cost_Budget]" displayFolder="" count="0" memberValueDatatype="130" unbalanced="0"/>
    <cacheHierarchy uniqueName="[Cost_Budget].[Project]" caption="Project" attribute="1" defaultMemberUniqueName="[Cost_Budget].[Project].[All]" allUniqueName="[Cost_Budget].[Project].[All]" dimensionUniqueName="[Cost_Budget]" displayFolder="" count="0" memberValueDatatype="130" unbalanced="0"/>
    <cacheHierarchy uniqueName="[Cost_Budget].[Month]" caption="Month" attribute="1" time="1" defaultMemberUniqueName="[Cost_Budget].[Month].[All]" allUniqueName="[Cost_Budget].[Month].[All]" dimensionUniqueName="[Cost_Budget]" displayFolder="" count="0" memberValueDatatype="7" unbalanced="0"/>
    <cacheHierarchy uniqueName="[Cost_Budget].[Cost]" caption="Cost" attribute="1" defaultMemberUniqueName="[Cost_Budget].[Cost].[All]" allUniqueName="[Cost_Budget].[Cost].[All]" dimensionUniqueName="[Cost_Budget]" displayFolder="" count="0" memberValueDatatype="20" unbalanced="0"/>
    <cacheHierarchy uniqueName="[Cost_Budget].[Aggregate Cost]" caption="Aggregate Cost" attribute="1" defaultMemberUniqueName="[Cost_Budget].[Aggregate Cost].[All]" allUniqueName="[Cost_Budget].[Aggregate Cost].[All]" dimensionUniqueName="[Cost_Budget]" displayFolder="" count="0" memberValueDatatype="20" unbalanced="0"/>
    <cacheHierarchy uniqueName="[Cost_Budget].[Month (Year)]" caption="Month (Year)" attribute="1" defaultMemberUniqueName="[Cost_Budget].[Month (Year)].[All]" allUniqueName="[Cost_Budget].[Month (Year)].[All]" dimensionUniqueName="[Cost_Budget]" displayFolder="" count="0" memberValueDatatype="130" unbalanced="0"/>
    <cacheHierarchy uniqueName="[Cost_Budget].[Month (Quarter)]" caption="Month (Quarter)" attribute="1" defaultMemberUniqueName="[Cost_Budget].[Month (Quarter)].[All]" allUniqueName="[Cost_Budget].[Month (Quarter)].[All]" dimensionUniqueName="[Cost_Budget]" displayFolder="" count="0" memberValueDatatype="130" unbalanced="0"/>
    <cacheHierarchy uniqueName="[Cost_Budget].[Month (Month)]" caption="Month (Month)" attribute="1" defaultMemberUniqueName="[Cost_Budget].[Month (Month)].[All]" allUniqueName="[Cost_Budget].[Month (Month)].[All]" dimensionUniqueName="[Cost_Budget]" displayFolder="" count="0" memberValueDatatype="130" unbalanced="0"/>
    <cacheHierarchy uniqueName="[DataReport].[Project]" caption="Project" attribute="1" defaultMemberUniqueName="[DataReport].[Project].[All]" allUniqueName="[DataReport].[Project].[All]" dimensionUniqueName="[DataReport]" displayFolder="" count="2" memberValueDatatype="130" unbalanced="0">
      <fieldsUsage count="2">
        <fieldUsage x="-1"/>
        <fieldUsage x="2"/>
      </fieldsUsage>
    </cacheHierarchy>
    <cacheHierarchy uniqueName="[DataReport].[Goal]" caption="Goal" attribute="1" defaultMemberUniqueName="[DataReport].[Goal].[All]" allUniqueName="[DataReport].[Goal].[All]" dimensionUniqueName="[DataReport]" displayFolder="" count="0" memberValueDatatype="20" unbalanced="0"/>
    <cacheHierarchy uniqueName="[DataReport].[Collected]" caption="Collected" attribute="1" defaultMemberUniqueName="[DataReport].[Collected].[All]" allUniqueName="[DataReport].[Collected].[All]" dimensionUniqueName="[DataReport]" displayFolder="" count="0" memberValueDatatype="20" unbalanced="0"/>
    <cacheHierarchy uniqueName="[DataReport].[Excluded]" caption="Excluded" attribute="1" defaultMemberUniqueName="[DataReport].[Excluded].[All]" allUniqueName="[DataReport].[Excluded].[All]" dimensionUniqueName="[DataReport]" displayFolder="" count="0" memberValueDatatype="20" unbalanced="0"/>
    <cacheHierarchy uniqueName="[DataReport].[Remaining]" caption="Remaining" attribute="1" defaultMemberUniqueName="[DataReport].[Remaining].[All]" allUniqueName="[DataReport].[Remaining].[All]" dimensionUniqueName="[DataReport]" displayFolder="" count="0" memberValueDatatype="20" unbalanced="0"/>
    <cacheHierarchy uniqueName="[DataReport].[Progress]" caption="Progress" attribute="1" defaultMemberUniqueName="[DataReport].[Progress].[All]" allUniqueName="[DataReport].[Progress].[All]" dimensionUniqueName="[DataReport]" displayFolder="" count="0" memberValueDatatype="5" unbalanced="0"/>
    <cacheHierarchy uniqueName="[DataReport].[Start Date]" caption="Start Date" attribute="1" time="1" defaultMemberUniqueName="[DataReport].[Start Date].[All]" allUniqueName="[DataReport].[Start Date].[All]" dimensionUniqueName="[DataReport]" displayFolder="" count="0" memberValueDatatype="7" unbalanced="0"/>
    <cacheHierarchy uniqueName="[DataReport].[Finish Date]" caption="Finish Date" attribute="1" time="1" defaultMemberUniqueName="[DataReport].[Finish Date].[All]" allUniqueName="[DataReport].[Finish Date].[All]" dimensionUniqueName="[DataReport]" displayFolder="" count="0" memberValueDatatype="7" unbalanced="0"/>
    <cacheHierarchy uniqueName="[DataReport].[Due Date]" caption="Due Date" attribute="1" time="1" defaultMemberUniqueName="[DataReport].[Due Date].[All]" allUniqueName="[DataReport].[Due Date].[All]" dimensionUniqueName="[DataReport]" displayFolder="" count="0" memberValueDatatype="7" unbalanced="0"/>
    <cacheHierarchy uniqueName="[DataReport].[Days completed]" caption="Days completed" attribute="1" defaultMemberUniqueName="[DataReport].[Days completed].[All]" allUniqueName="[DataReport].[Days completed].[All]" dimensionUniqueName="[DataReport]" displayFolder="" count="0" memberValueDatatype="20" unbalanced="0"/>
    <cacheHierarchy uniqueName="[DataReport].[Duration (Days)]" caption="Duration (Days)" attribute="1" defaultMemberUniqueName="[DataReport].[Duration (Days)].[All]" allUniqueName="[DataReport].[Duration (Days)].[All]" dimensionUniqueName="[DataReport]" displayFolder="" count="0" memberValueDatatype="20" unbalanced="0"/>
    <cacheHierarchy uniqueName="[DataReport].[Days Remaining]" caption="Days Remaining" attribute="1" defaultMemberUniqueName="[DataReport].[Days Remaining].[All]" allUniqueName="[DataReport].[Days Remaining].[All]" dimensionUniqueName="[DataReport]" displayFolder="" count="0" memberValueDatatype="20" unbalanced="0"/>
    <cacheHierarchy uniqueName="[DataReport].[Budget Given]" caption="Budget Given" attribute="1" defaultMemberUniqueName="[DataReport].[Budget Given].[All]" allUniqueName="[DataReport].[Budget Given].[All]" dimensionUniqueName="[DataReport]" displayFolder="" count="0" memberValueDatatype="20" unbalanced="0"/>
    <cacheHierarchy uniqueName="[DataReport].[Budget Spent]" caption="Budget Spent" attribute="1" defaultMemberUniqueName="[DataReport].[Budget Spent].[All]" allUniqueName="[DataReport].[Budget Spent].[All]" dimensionUniqueName="[DataReport]" displayFolder="" count="0" memberValueDatatype="20" unbalanced="0"/>
    <cacheHierarchy uniqueName="[ExclusionChart].[Staff Initials]" caption="Staff Initials" attribute="1" defaultMemberUniqueName="[ExclusionChart].[Staff Initials].[All]" allUniqueName="[ExclusionChart].[Staff Initials].[All]" dimensionUniqueName="[ExclusionChart]" displayFolder="" count="0" memberValueDatatype="130" unbalanced="0"/>
    <cacheHierarchy uniqueName="[ExclusionChart].[Project]" caption="Project" attribute="1" defaultMemberUniqueName="[ExclusionChart].[Project].[All]" allUniqueName="[ExclusionChart].[Project].[All]" dimensionUniqueName="[ExclusionChart]" displayFolder="" count="0" memberValueDatatype="130" unbalanced="0"/>
    <cacheHierarchy uniqueName="[ExclusionChart].[Cost]" caption="Cost" attribute="1" defaultMemberUniqueName="[ExclusionChart].[Cost].[All]" allUniqueName="[ExclusionChart].[Cost].[All]" dimensionUniqueName="[ExclusionChart]" displayFolder="" count="0" memberValueDatatype="20" unbalanced="0"/>
    <cacheHierarchy uniqueName="[ExclusionChart].[Budget]" caption="Budget" attribute="1" defaultMemberUniqueName="[ExclusionChart].[Budget].[All]" allUniqueName="[ExclusionChart].[Budget].[All]" dimensionUniqueName="[ExclusionChart]" displayFolder="" count="0" memberValueDatatype="20" unbalanced="0"/>
    <cacheHierarchy uniqueName="[ExclusionChart].[Exclusion]" caption="Exclusion" attribute="1" defaultMemberUniqueName="[ExclusionChart].[Exclusion].[All]" allUniqueName="[ExclusionChart].[Exclusion].[All]" dimensionUniqueName="[ExclusionChart]" displayFolder="" count="0" memberValueDatatype="20" unbalanced="0"/>
    <cacheHierarchy uniqueName="[Participant_Real].[Month]" caption="Month" attribute="1" time="1" defaultMemberUniqueName="[Participant_Real].[Month].[All]" allUniqueName="[Participant_Real].[Month].[All]" dimensionUniqueName="[Participant_Real]" displayFolder="" count="0" memberValueDatatype="7" unbalanced="0"/>
    <cacheHierarchy uniqueName="[Participant_Real].[Sample Size]" caption="Sample Size" attribute="1" defaultMemberUniqueName="[Participant_Real].[Sample Size].[All]" allUniqueName="[Participant_Real].[Sample Size].[All]" dimensionUniqueName="[Participant_Real]" displayFolder="" count="0" memberValueDatatype="20" unbalanced="0"/>
    <cacheHierarchy uniqueName="[ParticipantCount].[Project]" caption="Project" attribute="1" defaultMemberUniqueName="[ParticipantCount].[Project].[All]" allUniqueName="[ParticipantCount].[Project].[All]" dimensionUniqueName="[ParticipantCount]" displayFolder="" count="0" memberValueDatatype="130" unbalanced="0"/>
    <cacheHierarchy uniqueName="[ParticipantCount].[Month]" caption="Month" attribute="1" time="1" defaultMemberUniqueName="[ParticipantCount].[Month].[All]" allUniqueName="[ParticipantCount].[Month].[All]" dimensionUniqueName="[ParticipantCount]" displayFolder="" count="0" memberValueDatatype="7" unbalanced="0"/>
    <cacheHierarchy uniqueName="[ParticipantCount].[Participant]" caption="Participant" attribute="1" defaultMemberUniqueName="[ParticipantCount].[Participant].[All]" allUniqueName="[ParticipantCount].[Participant].[All]" dimensionUniqueName="[ParticipantCount]" displayFolder="" count="0" memberValueDatatype="20" unbalanced="0"/>
    <cacheHierarchy uniqueName="[ParticipantCount].[Month (Year)]" caption="Month (Year)" attribute="1" defaultMemberUniqueName="[ParticipantCount].[Month (Year)].[All]" allUniqueName="[ParticipantCount].[Month (Year)].[All]" dimensionUniqueName="[ParticipantCount]" displayFolder="" count="0" memberValueDatatype="130" unbalanced="0"/>
    <cacheHierarchy uniqueName="[ParticipantCount].[Month (Quarter)]" caption="Month (Quarter)" attribute="1" defaultMemberUniqueName="[ParticipantCount].[Month (Quarter)].[All]" allUniqueName="[ParticipantCount].[Month (Quarter)].[All]" dimensionUniqueName="[ParticipantCount]" displayFolder="" count="0" memberValueDatatype="130" unbalanced="0"/>
    <cacheHierarchy uniqueName="[ParticipantCount].[Month (Month)]" caption="Month (Month)" attribute="1" defaultMemberUniqueName="[ParticipantCount].[Month (Month)].[All]" allUniqueName="[ParticipantCount].[Month (Month)].[All]" dimensionUniqueName="[ParticipantCount]" displayFolder="" count="0" memberValueDatatype="130" unbalanced="0"/>
    <cacheHierarchy uniqueName="[ProgressChart].[Project]" caption="Project" attribute="1" defaultMemberUniqueName="[ProgressChart].[Project].[All]" allUniqueName="[ProgressChart].[Project].[All]" dimensionUniqueName="[ProgressChart]" displayFolder="" count="0" memberValueDatatype="130" unbalanced="0"/>
    <cacheHierarchy uniqueName="[ProgressChart].[Task]" caption="Task" attribute="1" defaultMemberUniqueName="[ProgressChart].[Task].[All]" allUniqueName="[ProgressChart].[Task].[All]" dimensionUniqueName="[ProgressChart]" displayFolder="" count="0" memberValueDatatype="130" unbalanced="0"/>
    <cacheHierarchy uniqueName="[ProgressChart].[Assigned To]" caption="Assigned To" attribute="1" defaultMemberUniqueName="[ProgressChart].[Assigned To].[All]" allUniqueName="[ProgressChart].[Assigned To].[All]" dimensionUniqueName="[ProgressChart]" displayFolder="" count="0" memberValueDatatype="130" unbalanced="0"/>
    <cacheHierarchy uniqueName="[ProgressChart].[Progress]" caption="Progress" attribute="1" defaultMemberUniqueName="[ProgressChart].[Progress].[All]" allUniqueName="[ProgressChart].[Progress].[All]" dimensionUniqueName="[ProgressChart]" displayFolder="" count="0" memberValueDatatype="130" unbalanced="0"/>
    <cacheHierarchy uniqueName="[Roster].[Staff Initial]" caption="Staff Initial" attribute="1" defaultMemberUniqueName="[Roster].[Staff Initial].[All]" allUniqueName="[Roster].[Staff Initial].[All]" dimensionUniqueName="[Roster]" displayFolder="" count="0" memberValueDatatype="130" unbalanced="0"/>
    <cacheHierarchy uniqueName="[Roster].[Exclusion]" caption="Exclusion" attribute="1" defaultMemberUniqueName="[Roster].[Exclusion].[All]" allUniqueName="[Roster].[Exclusion].[All]" dimensionUniqueName="[Roster]" displayFolder="" count="0" memberValueDatatype="20" unbalanced="0"/>
    <cacheHierarchy uniqueName="[Roster].[Average of Hours Completed (%)]" caption="Average of Hours Completed (%)" attribute="1" defaultMemberUniqueName="[Roster].[Average of Hours Completed (%)].[All]" allUniqueName="[Roster].[Average of Hours Completed (%)].[All]" dimensionUniqueName="[Roster]" displayFolder="" count="0" memberValueDatatype="5" unbalanced="0"/>
    <cacheHierarchy uniqueName="[Roster].[Average of Hours Required (%)]" caption="Average of Hours Required (%)" attribute="1" defaultMemberUniqueName="[Roster].[Average of Hours Required (%)].[All]" allUniqueName="[Roster].[Average of Hours Required (%)].[All]" dimensionUniqueName="[Roster]" displayFolder="" count="0" memberValueDatatype="5" unbalanced="0"/>
    <cacheHierarchy uniqueName="[StaffHours].[Staff Initials]" caption="Staff Initials" attribute="1" defaultMemberUniqueName="[StaffHours].[Staff Initials].[All]" allUniqueName="[StaffHours].[Staff Initials].[All]" dimensionUniqueName="[StaffHours]" displayFolder="" count="0" memberValueDatatype="130" unbalanced="0"/>
    <cacheHierarchy uniqueName="[StaffHours].[Project]" caption="Project" attribute="1" defaultMemberUniqueName="[StaffHours].[Project].[All]" allUniqueName="[StaffHours].[Project].[All]" dimensionUniqueName="[StaffHours]" displayFolder="" count="0" memberValueDatatype="130" unbalanced="0"/>
    <cacheHierarchy uniqueName="[StaffHours].[Hours Required]" caption="Hours Required" attribute="1" defaultMemberUniqueName="[StaffHours].[Hours Required].[All]" allUniqueName="[StaffHours].[Hours Required].[All]" dimensionUniqueName="[StaffHours]" displayFolder="" count="0" memberValueDatatype="20" unbalanced="0"/>
    <cacheHierarchy uniqueName="[StaffHours].[Hours Completed]" caption="Hours Completed" attribute="1" defaultMemberUniqueName="[StaffHours].[Hours Completed].[All]" allUniqueName="[StaffHours].[Hours Completed].[All]" dimensionUniqueName="[StaffHours]" displayFolder="" count="0" memberValueDatatype="20" unbalanced="0"/>
    <cacheHierarchy uniqueName="[StaffHours].[Hours Completed (%)]" caption="Hours Completed (%)" attribute="1" defaultMemberUniqueName="[StaffHours].[Hours Completed (%)].[All]" allUniqueName="[StaffHours].[Hours Completed (%)].[All]" dimensionUniqueName="[StaffHours]" displayFolder="" count="0" memberValueDatatype="5" unbalanced="0"/>
    <cacheHierarchy uniqueName="[StaffHours].[Hours Required (%)]" caption="Hours Required (%)" attribute="1" defaultMemberUniqueName="[StaffHours].[Hours Required (%)].[All]" allUniqueName="[StaffHours].[Hours Required (%)].[All]" dimensionUniqueName="[StaffHours]" displayFolder="" count="0" memberValueDatatype="5" unbalanced="0"/>
    <cacheHierarchy uniqueName="[Cost_Budget].[Month (Month Index)]" caption="Month (Month Index)" attribute="1" defaultMemberUniqueName="[Cost_Budget].[Month (Month Index)].[All]" allUniqueName="[Cost_Budget].[Month (Month Index)].[All]" dimensionUniqueName="[Cost_Budget]" displayFolder="" count="0" memberValueDatatype="20" unbalanced="0" hidden="1"/>
    <cacheHierarchy uniqueName="[ParticipantCount].[Month (Month Index)]" caption="Month (Month Index)" attribute="1" defaultMemberUniqueName="[ParticipantCount].[Month (Month Index)].[All]" allUniqueName="[ParticipantCount].[Month (Month Index)].[All]" dimensionUniqueName="[ParticipantCount]" displayFolder="" count="0" memberValueDatatype="20" unbalanced="0" hidden="1"/>
    <cacheHierarchy uniqueName="[Measures].[__XL_Count DataReport]" caption="__XL_Count DataReport" measure="1" displayFolder="" measureGroup="DataReport" count="0" hidden="1"/>
    <cacheHierarchy uniqueName="[Measures].[__XL_Count ProgressChart]" caption="__XL_Count ProgressChart" measure="1" displayFolder="" measureGroup="ProgressChart" count="0" hidden="1"/>
    <cacheHierarchy uniqueName="[Measures].[__XL_Count ParticipantCount]" caption="__XL_Count ParticipantCount" measure="1" displayFolder="" measureGroup="ParticipantCount" count="0" hidden="1"/>
    <cacheHierarchy uniqueName="[Measures].[__XL_Count ExclusionChart]" caption="__XL_Count ExclusionChart" measure="1" displayFolder="" measureGroup="ExclusionChart" count="0" hidden="1"/>
    <cacheHierarchy uniqueName="[Measures].[__XL_Count StaffHours]" caption="__XL_Count StaffHours" measure="1" displayFolder="" measureGroup="StaffHours" count="0" hidden="1"/>
    <cacheHierarchy uniqueName="[Measures].[__XL_Count Cost_Budget]" caption="__XL_Count Cost_Budget" measure="1" displayFolder="" measureGroup="Cost_Budget" count="0" hidden="1"/>
    <cacheHierarchy uniqueName="[Measures].[__XL_Count Agg_Cost]" caption="__XL_Count Agg_Cost" measure="1" displayFolder="" measureGroup="Agg_Cost" count="0" hidden="1"/>
    <cacheHierarchy uniqueName="[Measures].[__XL_Count Roster]" caption="__XL_Count Roster" measure="1" displayFolder="" measureGroup="Roster" count="0" hidden="1"/>
    <cacheHierarchy uniqueName="[Measures].[__XL_Count Participant_Real]" caption="__XL_Count Participant_Real" measure="1" displayFolder="" measureGroup="Participant_Real" count="0" hidden="1"/>
    <cacheHierarchy uniqueName="[Measures].[__No measures defined]" caption="__No measures defined" measure="1" displayFolder="" count="0" hidden="1"/>
    <cacheHierarchy uniqueName="[Measures].[Sum of Goal]" caption="Sum of Goal" measure="1" displayFolder="" measureGroup="DataReport" count="0" hidden="1">
      <extLst>
        <ext xmlns:x15="http://schemas.microsoft.com/office/spreadsheetml/2010/11/main" uri="{B97F6D7D-B522-45F9-BDA1-12C45D357490}">
          <x15:cacheHierarchy aggregatedColumn="12"/>
        </ext>
      </extLst>
    </cacheHierarchy>
    <cacheHierarchy uniqueName="[Measures].[Sum of Collected]" caption="Sum of Collected" measure="1" displayFolder="" measureGroup="DataReport" count="0" hidden="1">
      <extLst>
        <ext xmlns:x15="http://schemas.microsoft.com/office/spreadsheetml/2010/11/main" uri="{B97F6D7D-B522-45F9-BDA1-12C45D357490}">
          <x15:cacheHierarchy aggregatedColumn="13"/>
        </ext>
      </extLst>
    </cacheHierarchy>
    <cacheHierarchy uniqueName="[Measures].[Sum of Excluded]" caption="Sum of Excluded" measure="1" displayFolder="" measureGroup="DataReport" count="0" hidden="1">
      <extLst>
        <ext xmlns:x15="http://schemas.microsoft.com/office/spreadsheetml/2010/11/main" uri="{B97F6D7D-B522-45F9-BDA1-12C45D357490}">
          <x15:cacheHierarchy aggregatedColumn="14"/>
        </ext>
      </extLst>
    </cacheHierarchy>
    <cacheHierarchy uniqueName="[Measures].[Sum of Remaining]" caption="Sum of Remaining" measure="1" displayFolder="" measureGroup="DataReport" count="0" hidden="1">
      <extLst>
        <ext xmlns:x15="http://schemas.microsoft.com/office/spreadsheetml/2010/11/main" uri="{B97F6D7D-B522-45F9-BDA1-12C45D357490}">
          <x15:cacheHierarchy aggregatedColumn="15"/>
        </ext>
      </extLst>
    </cacheHierarchy>
    <cacheHierarchy uniqueName="[Measures].[Sum of Days completed]" caption="Sum of Days completed" measure="1" displayFolder="" measureGroup="DataReport" count="0" hidden="1">
      <extLst>
        <ext xmlns:x15="http://schemas.microsoft.com/office/spreadsheetml/2010/11/main" uri="{B97F6D7D-B522-45F9-BDA1-12C45D357490}">
          <x15:cacheHierarchy aggregatedColumn="20"/>
        </ext>
      </extLst>
    </cacheHierarchy>
    <cacheHierarchy uniqueName="[Measures].[Sum of Duration (Days)]" caption="Sum of Duration (Days)" measure="1" displayFolder="" measureGroup="DataReport" count="0" hidden="1">
      <extLst>
        <ext xmlns:x15="http://schemas.microsoft.com/office/spreadsheetml/2010/11/main" uri="{B97F6D7D-B522-45F9-BDA1-12C45D357490}">
          <x15:cacheHierarchy aggregatedColumn="21"/>
        </ext>
      </extLst>
    </cacheHierarchy>
    <cacheHierarchy uniqueName="[Measures].[Sum of Days Remaining]" caption="Sum of Days Remaining" measure="1" displayFolder="" measureGroup="DataReport" count="0" hidden="1">
      <extLst>
        <ext xmlns:x15="http://schemas.microsoft.com/office/spreadsheetml/2010/11/main" uri="{B97F6D7D-B522-45F9-BDA1-12C45D357490}">
          <x15:cacheHierarchy aggregatedColumn="22"/>
        </ext>
      </extLst>
    </cacheHierarchy>
    <cacheHierarchy uniqueName="[Measures].[Count of Task]" caption="Count of Task" measure="1" displayFolder="" measureGroup="ProgressChart" count="0" hidden="1">
      <extLst>
        <ext xmlns:x15="http://schemas.microsoft.com/office/spreadsheetml/2010/11/main" uri="{B97F6D7D-B522-45F9-BDA1-12C45D357490}">
          <x15:cacheHierarchy aggregatedColumn="39"/>
        </ext>
      </extLst>
    </cacheHierarchy>
    <cacheHierarchy uniqueName="[Measures].[Count of Progress]" caption="Count of Progress" measure="1" displayFolder="" measureGroup="ProgressChart" count="0" hidden="1">
      <extLst>
        <ext xmlns:x15="http://schemas.microsoft.com/office/spreadsheetml/2010/11/main" uri="{B97F6D7D-B522-45F9-BDA1-12C45D357490}">
          <x15:cacheHierarchy aggregatedColumn="41"/>
        </ext>
      </extLst>
    </cacheHierarchy>
    <cacheHierarchy uniqueName="[Measures].[Sum of Participant]" caption="Sum of Participant" measure="1" displayFolder="" measureGroup="ParticipantCount" count="0" hidden="1">
      <extLst>
        <ext xmlns:x15="http://schemas.microsoft.com/office/spreadsheetml/2010/11/main" uri="{B97F6D7D-B522-45F9-BDA1-12C45D357490}">
          <x15:cacheHierarchy aggregatedColumn="34"/>
        </ext>
      </extLst>
    </cacheHierarchy>
    <cacheHierarchy uniqueName="[Measures].[Sum of Exclusion]" caption="Sum of Exclusion" measure="1" displayFolder="" measureGroup="ExclusionChart" count="0" hidden="1">
      <extLst>
        <ext xmlns:x15="http://schemas.microsoft.com/office/spreadsheetml/2010/11/main" uri="{B97F6D7D-B522-45F9-BDA1-12C45D357490}">
          <x15:cacheHierarchy aggregatedColumn="29"/>
        </ext>
      </extLst>
    </cacheHierarchy>
    <cacheHierarchy uniqueName="[Measures].[Sum of Cost]" caption="Sum of Cost" measure="1" displayFolder="" measureGroup="ExclusionChart" count="0" hidden="1">
      <extLst>
        <ext xmlns:x15="http://schemas.microsoft.com/office/spreadsheetml/2010/11/main" uri="{B97F6D7D-B522-45F9-BDA1-12C45D357490}">
          <x15:cacheHierarchy aggregatedColumn="27"/>
        </ext>
      </extLst>
    </cacheHierarchy>
    <cacheHierarchy uniqueName="[Measures].[Sum of Hours Completed (%)]" caption="Sum of Hours Completed (%)" measure="1" displayFolder="" measureGroup="StaffHours" count="0" hidden="1">
      <extLst>
        <ext xmlns:x15="http://schemas.microsoft.com/office/spreadsheetml/2010/11/main" uri="{B97F6D7D-B522-45F9-BDA1-12C45D357490}">
          <x15:cacheHierarchy aggregatedColumn="50"/>
        </ext>
      </extLst>
    </cacheHierarchy>
    <cacheHierarchy uniqueName="[Measures].[Sum of Hours Required (%)]" caption="Sum of Hours Required (%)" measure="1" displayFolder="" measureGroup="StaffHours" count="0" hidden="1">
      <extLst>
        <ext xmlns:x15="http://schemas.microsoft.com/office/spreadsheetml/2010/11/main" uri="{B97F6D7D-B522-45F9-BDA1-12C45D357490}">
          <x15:cacheHierarchy aggregatedColumn="51"/>
        </ext>
      </extLst>
    </cacheHierarchy>
    <cacheHierarchy uniqueName="[Measures].[Average of Hours Completed (%)]" caption="Average of Hours Completed (%)" measure="1" displayFolder="" measureGroup="StaffHours" count="0" hidden="1">
      <extLst>
        <ext xmlns:x15="http://schemas.microsoft.com/office/spreadsheetml/2010/11/main" uri="{B97F6D7D-B522-45F9-BDA1-12C45D357490}">
          <x15:cacheHierarchy aggregatedColumn="50"/>
        </ext>
      </extLst>
    </cacheHierarchy>
    <cacheHierarchy uniqueName="[Measures].[Average of Hours Required (%)]" caption="Average of Hours Required (%)" measure="1" displayFolder="" measureGroup="StaffHours" count="0" hidden="1">
      <extLst>
        <ext xmlns:x15="http://schemas.microsoft.com/office/spreadsheetml/2010/11/main" uri="{B97F6D7D-B522-45F9-BDA1-12C45D357490}">
          <x15:cacheHierarchy aggregatedColumn="51"/>
        </ext>
      </extLst>
    </cacheHierarchy>
    <cacheHierarchy uniqueName="[Measures].[Sum of Budget]" caption="Sum of Budget" measure="1" displayFolder="" measureGroup="ExclusionChart" count="0" hidden="1">
      <extLst>
        <ext xmlns:x15="http://schemas.microsoft.com/office/spreadsheetml/2010/11/main" uri="{B97F6D7D-B522-45F9-BDA1-12C45D357490}">
          <x15:cacheHierarchy aggregatedColumn="28"/>
        </ext>
      </extLst>
    </cacheHierarchy>
    <cacheHierarchy uniqueName="[Measures].[Sum of Aggregate Cost]" caption="Sum of Aggregate Cost" measure="1" displayFolder="" measureGroup="Cost_Budget" count="0" hidden="1">
      <extLst>
        <ext xmlns:x15="http://schemas.microsoft.com/office/spreadsheetml/2010/11/main" uri="{B97F6D7D-B522-45F9-BDA1-12C45D357490}">
          <x15:cacheHierarchy aggregatedColumn="7"/>
        </ext>
      </extLst>
    </cacheHierarchy>
    <cacheHierarchy uniqueName="[Measures].[Sum of Cost 2]" caption="Sum of Cost 2" measure="1" displayFolder="" measureGroup="Cost_Budget" count="0" hidden="1">
      <extLst>
        <ext xmlns:x15="http://schemas.microsoft.com/office/spreadsheetml/2010/11/main" uri="{B97F6D7D-B522-45F9-BDA1-12C45D357490}">
          <x15:cacheHierarchy aggregatedColumn="6"/>
        </ext>
      </extLst>
    </cacheHierarchy>
    <cacheHierarchy uniqueName="[Measures].[Sum of Average of Hours Completed (%)]" caption="Sum of Average of Hours Completed (%)" measure="1" displayFolder="" measureGroup="Roster" count="0" hidden="1">
      <extLst>
        <ext xmlns:x15="http://schemas.microsoft.com/office/spreadsheetml/2010/11/main" uri="{B97F6D7D-B522-45F9-BDA1-12C45D357490}">
          <x15:cacheHierarchy aggregatedColumn="44"/>
        </ext>
      </extLst>
    </cacheHierarchy>
    <cacheHierarchy uniqueName="[Measures].[Sum of Average of Hours Required (%)]" caption="Sum of Average of Hours Required (%)" measure="1" displayFolder="" measureGroup="Roster" count="0" hidden="1">
      <extLst>
        <ext xmlns:x15="http://schemas.microsoft.com/office/spreadsheetml/2010/11/main" uri="{B97F6D7D-B522-45F9-BDA1-12C45D357490}">
          <x15:cacheHierarchy aggregatedColumn="45"/>
        </ext>
      </extLst>
    </cacheHierarchy>
    <cacheHierarchy uniqueName="[Measures].[Sum of Exclusion 2]" caption="Sum of Exclusion 2" measure="1" displayFolder="" measureGroup="Roster" count="0" hidden="1">
      <extLst>
        <ext xmlns:x15="http://schemas.microsoft.com/office/spreadsheetml/2010/11/main" uri="{B97F6D7D-B522-45F9-BDA1-12C45D357490}">
          <x15:cacheHierarchy aggregatedColumn="43"/>
        </ext>
      </extLst>
    </cacheHierarchy>
    <cacheHierarchy uniqueName="[Measures].[Sum of Budget Given]" caption="Sum of Budget Given" measure="1" displayFolder="" measureGroup="DataReport"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Budget Spent]" caption="Sum of Budget Spent" measure="1" displayFolder="" measureGroup="DataReport"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10">
    <dimension name="Agg_Cost" uniqueName="[Agg_Cost]" caption="Agg_Cost"/>
    <dimension name="Cost_Budget" uniqueName="[Cost_Budget]" caption="Cost_Budget"/>
    <dimension name="DataReport" uniqueName="[DataReport]" caption="DataReport"/>
    <dimension name="ExclusionChart" uniqueName="[ExclusionChart]" caption="ExclusionChart"/>
    <dimension measure="1" name="Measures" uniqueName="[Measures]" caption="Measures"/>
    <dimension name="Participant_Real" uniqueName="[Participant_Real]" caption="Participant_Real"/>
    <dimension name="ParticipantCount" uniqueName="[ParticipantCount]" caption="ParticipantCount"/>
    <dimension name="ProgressChart" uniqueName="[ProgressChart]" caption="ProgressChart"/>
    <dimension name="Roster" uniqueName="[Roster]" caption="Roster"/>
    <dimension name="StaffHours" uniqueName="[StaffHours]" caption="StaffHours"/>
  </dimensions>
  <measureGroups count="9">
    <measureGroup name="Agg_Cost" caption="Agg_Cost"/>
    <measureGroup name="Cost_Budget" caption="Cost_Budget"/>
    <measureGroup name="DataReport" caption="DataReport"/>
    <measureGroup name="ExclusionChart" caption="ExclusionChart"/>
    <measureGroup name="Participant_Real" caption="Participant_Real"/>
    <measureGroup name="ParticipantCount" caption="ParticipantCount"/>
    <measureGroup name="ProgressChart" caption="ProgressChart"/>
    <measureGroup name="Roster" caption="Roster"/>
    <measureGroup name="StaffHours" caption="StaffHours"/>
  </measureGroups>
  <maps count="18">
    <map measureGroup="0" dimension="0"/>
    <map measureGroup="1" dimension="0"/>
    <map measureGroup="1" dimension="1"/>
    <map measureGroup="1" dimension="2"/>
    <map measureGroup="2" dimension="2"/>
    <map measureGroup="3" dimension="2"/>
    <map measureGroup="3" dimension="3"/>
    <map measureGroup="3" dimension="8"/>
    <map measureGroup="4" dimension="5"/>
    <map measureGroup="5" dimension="2"/>
    <map measureGroup="5" dimension="5"/>
    <map measureGroup="5" dimension="6"/>
    <map measureGroup="6" dimension="2"/>
    <map measureGroup="6" dimension="7"/>
    <map measureGroup="7" dimension="8"/>
    <map measureGroup="8" dimension="2"/>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5C287C-010B-4632-85AE-15D1C231F1F0}" name="PivotTable47" cacheId="1121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B33" firstHeaderRow="1" firstDataRow="1" firstDataCol="1"/>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dataFields count="3">
    <dataField name="Sum of Collected" fld="0" baseField="0" baseItem="0"/>
    <dataField name="Sum of Excluded" fld="1" baseField="0" baseItem="0"/>
    <dataField name="Sum of Remaining" fld="2" baseField="0" baseItem="0"/>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Management2.xlsx!DataReport">
        <x15:activeTabTopLevelEntity name="[Data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CA6C74-4941-4CEE-BE02-4E09A39F9EBC}" name="Hour Tracking" cacheId="1120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I1:K14" firstHeaderRow="0" firstDataRow="1" firstDataCol="1"/>
  <pivotFields count="5">
    <pivotField axis="axisRow" allDrilled="1" subtotalTop="0" showAll="0" sortType="descending" defaultSubtotal="0" defaultAttributeDrillState="1">
      <items count="13">
        <item x="12"/>
        <item x="11"/>
        <item x="10"/>
        <item x="9"/>
        <item x="8"/>
        <item x="7"/>
        <item x="6"/>
        <item x="5"/>
        <item x="4"/>
        <item x="3"/>
        <item x="2"/>
        <item x="1"/>
        <item x="0"/>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x v="12"/>
    </i>
  </rowItems>
  <colFields count="1">
    <field x="-2"/>
  </colFields>
  <colItems count="2">
    <i>
      <x/>
    </i>
    <i i="1">
      <x v="1"/>
    </i>
  </colItems>
  <dataFields count="2">
    <dataField name="Completed" fld="1" subtotal="average" baseField="0" baseItem="0" numFmtId="9"/>
    <dataField name="Required" fld="2" subtotal="average" baseField="0" baseItem="0" numFmtId="9"/>
  </dataField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xclusionChart].[Staff Initials].&amp;[P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mpleted"/>
    <pivotHierarchy dragToData="1" caption="Require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Hours]"/>
        <x15:activeTabTopLevelEntity name="[DataReport]"/>
        <x15:activeTabTopLevelEntity name="[ExclusionCha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6E2573-FF23-4A31-9E4F-44EA6D269465}" name="PivotTable45" cacheId="1121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7:P9" firstHeaderRow="1" firstDataRow="1" firstDataCol="1"/>
  <pivotFields count="3">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2">
    <i>
      <x/>
    </i>
    <i i="1">
      <x v="1"/>
    </i>
  </rowItems>
  <colItems count="1">
    <i/>
  </colItems>
  <dataFields count="2">
    <dataField name="Sum of Budget Given" fld="0" baseField="0" baseItem="0"/>
    <dataField name="Sum of Budget Spent" fld="1" baseField="0" baseItem="0"/>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Management2.xlsx!DataReport">
        <x15:activeTabTopLevelEntity name="[Data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4509D3-4501-4BED-99CC-2E239F28F4C0}" name="DaysRemaining" cacheId="11195"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7:J10" firstHeaderRow="1" firstDataRow="1" firstDataCol="1"/>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i="1">
      <x v="1"/>
    </i>
    <i i="2">
      <x v="2"/>
    </i>
  </rowItems>
  <colItems count="1">
    <i/>
  </colItems>
  <dataFields count="3">
    <dataField name="Sum of Days completed" fld="0" baseField="0" baseItem="0"/>
    <dataField name="Sum of Duration (Days)" fld="1" baseField="0" baseItem="0"/>
    <dataField name="Sum of Days Remaining" fld="2" baseField="0" baseItem="0"/>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xclusionChart].[Staff Initials].&amp;[P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Management2.xlsx!DataReport">
        <x15:activeTabTopLevelEntity name="[Data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ED4AE8-910E-41D3-B70B-EB464FF7CB00}" name="ProgressFigure" cacheId="11192"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C7:D11" firstHeaderRow="1" firstDataRow="1" firstDataCol="1"/>
  <pivotFields count="6">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i="1">
      <x v="1"/>
    </i>
    <i i="2">
      <x v="2"/>
    </i>
    <i i="3">
      <x v="3"/>
    </i>
  </rowItems>
  <colItems count="1">
    <i/>
  </colItems>
  <dataFields count="4">
    <dataField name="Sum of Goal" fld="0" baseField="0" baseItem="0"/>
    <dataField name="Sum of Collected" fld="1" baseField="0" baseItem="0"/>
    <dataField name="Sum of Excluded" fld="2" baseField="0" baseItem="0"/>
    <dataField name="Sum of Remaining" fld="3" baseField="0" baseItem="0"/>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xclusionChart].[Staff Initials].&amp;[P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Management2.xlsx!DataReport">
        <x15:activeTabTopLevelEntity name="[Data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7783FC-A16A-4DC1-8D3F-C0206D8C254F}" name="SliceBox" cacheId="1118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A12" firstHeaderRow="1" firstDataRow="1" firstDataCol="1"/>
  <pivotFields count="2">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5">
    <i>
      <x/>
    </i>
    <i>
      <x v="1"/>
    </i>
    <i>
      <x v="2"/>
    </i>
    <i>
      <x v="3"/>
    </i>
    <i t="grand">
      <x/>
    </i>
  </rowItem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xclusionChart].[Staff Initials].&amp;[P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Management2.xlsx!DataReport">
        <x15:activeTabTopLevelEntity name="[Data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FA20CC-B61A-472B-8E8A-A9964ED97D80}" name="Task Count" cacheId="1119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2">
  <location ref="F3:J11" firstHeaderRow="1" firstDataRow="2" firstDataCol="1"/>
  <pivotFields count="5">
    <pivotField axis="axisRow" allDrilled="1" subtotalTop="0" showAll="0" defaultSubtotal="0" defaultAttributeDrillState="1">
      <items count="6">
        <item x="4"/>
        <item x="3"/>
        <item x="2"/>
        <item x="1"/>
        <item x="0"/>
        <item x="5"/>
      </items>
    </pivotField>
    <pivotField axis="axisCol" allDrilled="1" subtotalTop="0" showAll="0" sortType="ascending"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1">
    <field x="1"/>
  </colFields>
  <colItems count="4">
    <i>
      <x/>
    </i>
    <i>
      <x v="1"/>
    </i>
    <i>
      <x v="2"/>
    </i>
    <i t="grand">
      <x/>
    </i>
  </colItems>
  <dataFields count="1">
    <dataField name="Count of Progress" fld="2" subtotal="count" baseField="0" baseItem="0"/>
  </dataFields>
  <chartFormats count="6">
    <chartFormat chart="24" format="0" series="1">
      <pivotArea type="data" outline="0" fieldPosition="0">
        <references count="2">
          <reference field="4294967294" count="1" selected="0">
            <x v="0"/>
          </reference>
          <reference field="1" count="1" selected="0">
            <x v="0"/>
          </reference>
        </references>
      </pivotArea>
    </chartFormat>
    <chartFormat chart="24" format="1" series="1">
      <pivotArea type="data" outline="0" fieldPosition="0">
        <references count="2">
          <reference field="4294967294" count="1" selected="0">
            <x v="0"/>
          </reference>
          <reference field="1" count="1" selected="0">
            <x v="1"/>
          </reference>
        </references>
      </pivotArea>
    </chartFormat>
    <chartFormat chart="24" format="2" series="1">
      <pivotArea type="data" outline="0" fieldPosition="0">
        <references count="2">
          <reference field="4294967294" count="1" selected="0">
            <x v="0"/>
          </reference>
          <reference field="1" count="1" selected="0">
            <x v="2"/>
          </reference>
        </references>
      </pivotArea>
    </chartFormat>
    <chartFormat chart="31" format="6" series="1">
      <pivotArea type="data" outline="0" fieldPosition="0">
        <references count="2">
          <reference field="4294967294" count="1" selected="0">
            <x v="0"/>
          </reference>
          <reference field="1" count="1" selected="0">
            <x v="0"/>
          </reference>
        </references>
      </pivotArea>
    </chartFormat>
    <chartFormat chart="31" format="7" series="1">
      <pivotArea type="data" outline="0" fieldPosition="0">
        <references count="2">
          <reference field="4294967294" count="1" selected="0">
            <x v="0"/>
          </reference>
          <reference field="1" count="1" selected="0">
            <x v="1"/>
          </reference>
        </references>
      </pivotArea>
    </chartFormat>
    <chartFormat chart="31" format="8" series="1">
      <pivotArea type="data" outline="0" fieldPosition="0">
        <references count="2">
          <reference field="4294967294" count="1" selected="0">
            <x v="0"/>
          </reference>
          <reference field="1" count="1" selected="0">
            <x v="2"/>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xclusionChart].[Staff Initials].&amp;[P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gressChart]"/>
        <x15:activeTabTopLevelEntity name="[Data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941813-05F8-4057-A0E4-8A2681371DDF}" name="Monthly Count" cacheId="1120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5">
  <location ref="E3:F12"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2"/>
  </rowFields>
  <rowItems count="9">
    <i>
      <x/>
    </i>
    <i>
      <x v="1"/>
    </i>
    <i>
      <x v="2"/>
    </i>
    <i>
      <x v="3"/>
    </i>
    <i>
      <x v="4"/>
    </i>
    <i>
      <x v="5"/>
    </i>
    <i>
      <x v="6"/>
    </i>
    <i>
      <x v="7"/>
    </i>
    <i>
      <x v="8"/>
    </i>
  </rowItems>
  <colItems count="1">
    <i/>
  </colItems>
  <dataFields count="1">
    <dataField name="Sum of Participant" fld="0" baseField="0" baseItem="0"/>
  </dataFields>
  <formats count="1">
    <format dxfId="9">
      <pivotArea dataOnly="0" labelOnly="1" fieldPosition="0">
        <references count="1">
          <reference field="2" count="0"/>
        </references>
      </pivotArea>
    </format>
  </formats>
  <chartFormats count="9">
    <chartFormat chart="12" format="0" series="1">
      <pivotArea type="data" outline="0" fieldPosition="0">
        <references count="1">
          <reference field="4294967294" count="1" selected="0">
            <x v="0"/>
          </reference>
        </references>
      </pivotArea>
    </chartFormat>
    <chartFormat chart="12" format="55" series="1">
      <pivotArea type="data" outline="0" fieldPosition="0">
        <references count="2">
          <reference field="4294967294" count="1" selected="0">
            <x v="0"/>
          </reference>
          <reference field="2" count="1" selected="0">
            <x v="1"/>
          </reference>
        </references>
      </pivotArea>
    </chartFormat>
    <chartFormat chart="12" format="56" series="1">
      <pivotArea type="data" outline="0" fieldPosition="0">
        <references count="2">
          <reference field="4294967294" count="1" selected="0">
            <x v="0"/>
          </reference>
          <reference field="2" count="1" selected="0">
            <x v="2"/>
          </reference>
        </references>
      </pivotArea>
    </chartFormat>
    <chartFormat chart="12" format="57" series="1">
      <pivotArea type="data" outline="0" fieldPosition="0">
        <references count="2">
          <reference field="4294967294" count="1" selected="0">
            <x v="0"/>
          </reference>
          <reference field="2" count="1" selected="0">
            <x v="3"/>
          </reference>
        </references>
      </pivotArea>
    </chartFormat>
    <chartFormat chart="12" format="58" series="1">
      <pivotArea type="data" outline="0" fieldPosition="0">
        <references count="2">
          <reference field="4294967294" count="1" selected="0">
            <x v="0"/>
          </reference>
          <reference field="2" count="1" selected="0">
            <x v="4"/>
          </reference>
        </references>
      </pivotArea>
    </chartFormat>
    <chartFormat chart="12" format="59" series="1">
      <pivotArea type="data" outline="0" fieldPosition="0">
        <references count="2">
          <reference field="4294967294" count="1" selected="0">
            <x v="0"/>
          </reference>
          <reference field="2" count="1" selected="0">
            <x v="5"/>
          </reference>
        </references>
      </pivotArea>
    </chartFormat>
    <chartFormat chart="12" format="60" series="1">
      <pivotArea type="data" outline="0" fieldPosition="0">
        <references count="2">
          <reference field="4294967294" count="1" selected="0">
            <x v="0"/>
          </reference>
          <reference field="2" count="1" selected="0">
            <x v="6"/>
          </reference>
        </references>
      </pivotArea>
    </chartFormat>
    <chartFormat chart="12" format="61" series="1">
      <pivotArea type="data" outline="0" fieldPosition="0">
        <references count="2">
          <reference field="4294967294" count="1" selected="0">
            <x v="0"/>
          </reference>
          <reference field="2" count="1" selected="0">
            <x v="7"/>
          </reference>
        </references>
      </pivotArea>
    </chartFormat>
    <chartFormat chart="12" format="62" series="1">
      <pivotArea type="data" outline="0" fieldPosition="0">
        <references count="2">
          <reference field="4294967294" count="1" selected="0">
            <x v="0"/>
          </reference>
          <reference field="2" count="1" selected="0">
            <x v="8"/>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xclusionChart].[Staff Initials].&amp;[P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rticipantCount]"/>
        <x15:activeTabTopLevelEntity name="[Data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E15B31-89D6-4161-8794-C4E667DDB16D}" name="Exclude_Cost" cacheId="112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E2:F16" firstHeaderRow="1" firstDataRow="1"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Sum of Exclusion" fld="1" baseField="0" baseItem="0"/>
  </dataFields>
  <chartFormats count="2">
    <chartFormat chart="14" format="0"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xclusionChart]"/>
        <x15:activeTabTopLevelEntity name="[DataRep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0ED5938-848B-4C34-AC5A-33B66A3B73E3}" name="Monthly Cost" cacheId="112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2:H14" firstHeaderRow="1" firstDataRow="1" firstDataCol="1"/>
  <pivotFields count="5">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2">
    <i>
      <x/>
    </i>
    <i r="1">
      <x/>
    </i>
    <i r="1">
      <x v="1"/>
    </i>
    <i r="1">
      <x v="2"/>
    </i>
    <i>
      <x v="1"/>
    </i>
    <i r="1">
      <x v="3"/>
    </i>
    <i r="1">
      <x v="4"/>
    </i>
    <i r="1">
      <x v="5"/>
    </i>
    <i r="1">
      <x v="6"/>
    </i>
    <i r="1">
      <x v="7"/>
    </i>
    <i r="1">
      <x v="8"/>
    </i>
    <i t="grand">
      <x/>
    </i>
  </rowItems>
  <colItems count="1">
    <i/>
  </colItems>
  <dataFields count="1">
    <dataField name="Sum of Cost" fld="2" baseField="0" baseItem="0"/>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xclusionChart].[Staff Initials].&amp;[P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Management2.xlsx!Cost_Budget">
        <x15:activeTabTopLevelEntity name="[Cost_Budget]"/>
        <x15:activeTabTopLevelEntity name="[DataRepor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5816485F-66B2-4573-9F27-A7ADD9D1102C}" sourceName="[DataReport].[Project]">
  <pivotTables>
    <pivotTable tabId="1" name="SliceBox"/>
    <pivotTable tabId="1" name="ProgressFigure"/>
    <pivotTable tabId="1" name="DaysRemaining"/>
    <pivotTable tabId="4" name="Task Count"/>
    <pivotTable tabId="2" name="Monthly Count"/>
    <pivotTable tabId="5" name="Exclude_Cost"/>
    <pivotTable tabId="3" name="Hour Tracking"/>
    <pivotTable tabId="8" name="Monthly Cost"/>
    <pivotTable tabId="1" name="PivotTable45"/>
    <pivotTable tabId="1" name="PivotTable47"/>
  </pivotTables>
  <data>
    <olap pivotCacheId="1807091172">
      <levels count="2">
        <level uniqueName="[DataReport].[Project].[(All)]" sourceCaption="(All)" count="0"/>
        <level uniqueName="[DataReport].[Project].[Project]" sourceCaption="Project" count="4">
          <ranges>
            <range startItem="0">
              <i n="[DataReport].[Project].&amp;[Pilot]" c="Pilot"/>
              <i n="[DataReport].[Project].&amp;[Project 1]" c="Project 1"/>
              <i n="[DataReport].[Project].&amp;[Project 2]" c="Project 2"/>
              <i n="[DataReport].[Project].&amp;[Project 3]" c="Project 3"/>
            </range>
          </ranges>
        </level>
      </levels>
      <selections count="1">
        <selection n="[DataReport].[Proje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1" xr10:uid="{8DAFD62E-8754-4BCC-BA49-E89AD3833E4C}" cache="Slicer_Project" caption="Project" columnCount="4" level="1" style="ProjectManagementSlicer" rowHeight="4572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D62A05FB-9785-4C6A-973C-9B89BEEA17AC}" cache="Slicer_Project" caption="Project"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D25FFF-8BD6-4C3D-808A-EB570C982033}" name="DataReport" displayName="DataReport" ref="A1:N5" totalsRowShown="0">
  <tableColumns count="14">
    <tableColumn id="1" xr3:uid="{BC3E7659-7C9C-4D09-B0A3-3FBF0EA80F0A}" name="Project"/>
    <tableColumn id="2" xr3:uid="{71559372-93D8-420E-ABCB-F07BEA57EC9E}" name="Goal"/>
    <tableColumn id="3" xr3:uid="{C0C1B860-94B1-4915-823E-FC597F5CA669}" name="Collected"/>
    <tableColumn id="4" xr3:uid="{267FB488-5075-4A97-AD12-BFA5296420CD}" name="Excluded"/>
    <tableColumn id="5" xr3:uid="{C099012B-462A-4A66-BA46-E3C5E7259A68}" name="Remaining">
      <calculatedColumnFormula>B2-(C2-D2)</calculatedColumnFormula>
    </tableColumn>
    <tableColumn id="6" xr3:uid="{E5FCFFE6-5739-4BAA-94F0-2B803E80696A}" name="Progress" dataDxfId="19">
      <calculatedColumnFormula>(B2-E2)/B2</calculatedColumnFormula>
    </tableColumn>
    <tableColumn id="7" xr3:uid="{72F167DC-15E7-46CA-8BA3-FC12AB4B519D}" name="Start Date" dataDxfId="18"/>
    <tableColumn id="8" xr3:uid="{1A2E5D51-089E-43B5-8D24-BC261D137ED5}" name="Finish Date" dataDxfId="17"/>
    <tableColumn id="9" xr3:uid="{1A290F72-633A-4689-B9AA-5610FD28F456}" name="Due Date" dataDxfId="16"/>
    <tableColumn id="10" xr3:uid="{DF6D3854-8EE8-471D-8417-13E0EE9ED55B}" name="Days completed">
      <calculatedColumnFormula>NETWORKDAYS.INTL(G2,H2,1,$N$2:$N$26)</calculatedColumnFormula>
    </tableColumn>
    <tableColumn id="11" xr3:uid="{F653F880-5343-4BB9-A29D-02965605456C}" name="Duration (Days)">
      <calculatedColumnFormula>NETWORKDAYS.INTL(G2,I2,1,$N$2:$N$26)</calculatedColumnFormula>
    </tableColumn>
    <tableColumn id="12" xr3:uid="{605F2171-3B63-4B10-9264-680CAA24F530}" name="Days Remaining">
      <calculatedColumnFormula>K2-J2</calculatedColumnFormula>
    </tableColumn>
    <tableColumn id="13" xr3:uid="{5030DF3F-FBD3-4E28-BB96-CF4EE4583626}" name="Budget Given"/>
    <tableColumn id="14" xr3:uid="{DBB41FB8-C329-4879-BE1B-5417FD5DDA61}" name="Budget Spent" dataDxfId="15">
      <calculatedColumnFormula>DataReport[[#This Row],[Collected]]*50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E783F3D-D668-4878-9F5E-17D8AC12DFC9}" name="ProgressChart" displayName="ProgressChart" ref="A1:D45" totalsRowShown="0" headerRowDxfId="14">
  <autoFilter ref="A1:D45" xr:uid="{5E783F3D-D668-4878-9F5E-17D8AC12DFC9}"/>
  <tableColumns count="4">
    <tableColumn id="1" xr3:uid="{C5159AD9-846E-4ABA-A9BE-C6B81FBD0B9A}" name="Project" dataDxfId="13"/>
    <tableColumn id="2" xr3:uid="{9C1EF5A1-B42A-4D91-9E5E-919524CFEFE8}" name="Task" dataDxfId="12"/>
    <tableColumn id="5" xr3:uid="{00EC552D-3CC8-4108-AA49-02046405F08D}" name="Assigned To" dataDxfId="11"/>
    <tableColumn id="4" xr3:uid="{C235B44B-0E95-41C5-AF53-FFD83BB58A11}" name="Progress"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AEB0AB-F532-46C3-AA5C-8F5FCBDD0183}" name="ParticipantCount" displayName="ParticipantCount" ref="A1:C15" totalsRowShown="0">
  <autoFilter ref="A1:C15" xr:uid="{31AEB0AB-F532-46C3-AA5C-8F5FCBDD0183}"/>
  <tableColumns count="3">
    <tableColumn id="1" xr3:uid="{9A614989-66AA-47C1-B314-FD4396FE7A5B}" name="Project"/>
    <tableColumn id="2" xr3:uid="{3F1266ED-1076-40B4-AA0E-FDF4744088E6}" name="Month" dataDxfId="8"/>
    <tableColumn id="3" xr3:uid="{83FDD5C3-52A2-4E27-9C1A-33B0E7294E7B}" name="Participa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860804-FC0F-44CC-83C6-AE47E9D6C2D8}" name="ExclusionChart" displayName="ExclusionChart" ref="A1:C30" totalsRowShown="0">
  <autoFilter ref="A1:C30" xr:uid="{35860804-FC0F-44CC-83C6-AE47E9D6C2D8}"/>
  <tableColumns count="3">
    <tableColumn id="1" xr3:uid="{EDA07A96-3A68-42C4-9AC5-0C392064EC24}" name="Staff Initials"/>
    <tableColumn id="2" xr3:uid="{231204B1-0B26-41B4-B8EF-18AB2A221106}" name="Project"/>
    <tableColumn id="3" xr3:uid="{DE7F36A5-FCA4-4FE8-8676-63DD534B8CC1}" name="Exclus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F41F21A-B787-4795-BA10-0047F14A5AD1}" name="Cost_Budget" displayName="Cost_Budget" ref="A1:E55" totalsRowShown="0">
  <autoFilter ref="A1:E55" xr:uid="{AF41F21A-B787-4795-BA10-0047F14A5AD1}"/>
  <sortState xmlns:xlrd2="http://schemas.microsoft.com/office/spreadsheetml/2017/richdata2" ref="A2:E55">
    <sortCondition ref="C1:C55"/>
  </sortState>
  <tableColumns count="5">
    <tableColumn id="1" xr3:uid="{179EE204-23CF-45C1-A52B-91582DC86E20}" name="Staff Initials"/>
    <tableColumn id="2" xr3:uid="{C89808AF-5517-4E14-A8D3-4ED384F8B178}" name="Project"/>
    <tableColumn id="3" xr3:uid="{342A6F82-494D-4B2D-8915-2F771F698456}" name="Month"/>
    <tableColumn id="4" xr3:uid="{12AB23AD-7F07-450F-8CB9-43B6DF65E1DE}" name="Cost" dataCellStyle="Currency"/>
    <tableColumn id="5" xr3:uid="{0E0520EC-06FE-4BF4-A85F-DEA4EA92EDCD}" name="Aggregate Cost" dataDxfId="7" dataCellStyle="Currency">
      <calculatedColumnFormula>#REF!-Cost_Budget[[#This Row],[Cost]]</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2D928F-97A2-4AD5-BB84-0120E70BEFBB}" name="Agg_Cost" displayName="Agg_Cost" ref="K1:M10" totalsRowShown="0">
  <autoFilter ref="K1:M10" xr:uid="{1D2D928F-97A2-4AD5-BB84-0120E70BEFBB}"/>
  <tableColumns count="3">
    <tableColumn id="1" xr3:uid="{9A0BCA2A-675C-4A32-947B-8FA43768BD24}" name="Month" dataDxfId="6"/>
    <tableColumn id="2" xr3:uid="{70BBB1EF-748C-40AA-8A43-AD643AC3922D}" name="Cost" dataDxfId="5" dataCellStyle="Currency"/>
    <tableColumn id="3" xr3:uid="{D0F62C3E-404C-484B-A3F5-4B12F5E0704E}" name="Aggregate Cost" dataDxfId="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A98422-EDD4-4D5C-9263-A878F5A8B03D}" name="StaffHours" displayName="StaffHours" ref="A1:F30" totalsRowShown="0">
  <autoFilter ref="A1:F30" xr:uid="{B2A98422-EDD4-4D5C-9263-A878F5A8B03D}"/>
  <sortState xmlns:xlrd2="http://schemas.microsoft.com/office/spreadsheetml/2017/richdata2" ref="A2:F30">
    <sortCondition ref="B2:B30" customList="Pilot,Aim 1,Aim 2,Aim 3"/>
  </sortState>
  <tableColumns count="6">
    <tableColumn id="1" xr3:uid="{1289772B-6A55-4F66-85C4-8F15FE8951D3}" name="Staff Initials"/>
    <tableColumn id="2" xr3:uid="{DAE178B4-3495-4FC5-85B6-ABAFAE82BD9D}" name="Project"/>
    <tableColumn id="3" xr3:uid="{F22DEA47-8E79-473F-BFB2-70D22FA561BA}" name="Hours Required"/>
    <tableColumn id="5" xr3:uid="{151CB3B5-9BBD-4FD6-987E-B2AD8A3F881A}" name="Hours Completed"/>
    <tableColumn id="6" xr3:uid="{5570AB8F-F756-42FC-B220-1B39B872B466}" name="Hours Completed (%)" dataCellStyle="Percent">
      <calculatedColumnFormula>StaffHours[[#This Row],[Hours Completed]]/StaffHours[[#This Row],[Hours Required]]</calculatedColumnFormula>
    </tableColumn>
    <tableColumn id="4" xr3:uid="{415656C5-79C0-4358-8F2B-C423E554E638}" name="Hours Required (%)" dataCellStyle="Percent">
      <calculatedColumnFormula>1-StaffHours[[#This Row],[Hours Completed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5.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1.xml"/><Relationship Id="rId1" Type="http://schemas.openxmlformats.org/officeDocument/2006/relationships/pivotTable" Target="../pivotTables/pivotTable9.xm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09E13-1208-4768-81EE-1B074F40890E}">
  <dimension ref="A1:AC50"/>
  <sheetViews>
    <sheetView tabSelected="1" zoomScale="50" zoomScaleNormal="50" workbookViewId="0">
      <selection activeCell="AU3" sqref="AU3"/>
    </sheetView>
  </sheetViews>
  <sheetFormatPr defaultRowHeight="15" x14ac:dyDescent="0.25"/>
  <cols>
    <col min="1" max="16384" width="9.140625" style="11"/>
  </cols>
  <sheetData>
    <row r="1" spans="1:29" s="15" customFormat="1" ht="84" customHeight="1" x14ac:dyDescent="0.25">
      <c r="A1" s="12"/>
      <c r="B1" s="12"/>
      <c r="C1" s="12"/>
      <c r="D1" s="12"/>
      <c r="E1" s="12"/>
      <c r="F1" s="12"/>
      <c r="G1" s="12"/>
      <c r="H1" s="12"/>
      <c r="I1" s="12"/>
      <c r="J1" s="14" t="s">
        <v>60</v>
      </c>
      <c r="K1" s="14"/>
      <c r="L1" s="12"/>
      <c r="M1" s="14"/>
      <c r="N1" s="14"/>
      <c r="O1" s="14"/>
      <c r="P1" s="12"/>
      <c r="Q1" s="12"/>
      <c r="R1" s="12"/>
      <c r="S1" s="12"/>
      <c r="T1" s="12"/>
      <c r="U1" s="12"/>
      <c r="V1" s="12"/>
      <c r="W1" s="12"/>
      <c r="X1" s="12"/>
      <c r="Y1" s="12"/>
      <c r="Z1" s="12"/>
      <c r="AA1" s="12"/>
      <c r="AB1" s="12"/>
      <c r="AC1" s="12"/>
    </row>
    <row r="2" spans="1:29" ht="117.75" customHeight="1" x14ac:dyDescent="0.25"/>
    <row r="3" spans="1:29"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row>
    <row r="4" spans="1:29"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row>
    <row r="5" spans="1:29" x14ac:dyDescent="0.2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row>
    <row r="6" spans="1:29"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row>
    <row r="7" spans="1:29" x14ac:dyDescent="0.2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row>
    <row r="8" spans="1:29" x14ac:dyDescent="0.2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row>
    <row r="9" spans="1:29" x14ac:dyDescent="0.2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row>
    <row r="10" spans="1:29" x14ac:dyDescent="0.2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row>
    <row r="11" spans="1:29" x14ac:dyDescent="0.2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row>
    <row r="12" spans="1:29"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row>
    <row r="13" spans="1:29"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row>
    <row r="14" spans="1:29" x14ac:dyDescent="0.2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row>
    <row r="15" spans="1:29" x14ac:dyDescent="0.2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row>
    <row r="16" spans="1:29" x14ac:dyDescent="0.2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row>
    <row r="17" spans="1:29" x14ac:dyDescent="0.2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row>
    <row r="18" spans="1:29" x14ac:dyDescent="0.2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row>
    <row r="19" spans="1:29" x14ac:dyDescent="0.2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row>
    <row r="20" spans="1:29" x14ac:dyDescent="0.2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row>
    <row r="21" spans="1:29" x14ac:dyDescent="0.2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row>
    <row r="22" spans="1:29"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row>
    <row r="23" spans="1:29"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row>
    <row r="24" spans="1:29"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row>
    <row r="25" spans="1:29"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row>
    <row r="26" spans="1:29"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row>
    <row r="27" spans="1:29"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row>
    <row r="28" spans="1:29"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row>
    <row r="29" spans="1:29"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row>
    <row r="30" spans="1:29"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row>
    <row r="31" spans="1:29"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row>
    <row r="32" spans="1:29"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row>
    <row r="33" spans="1:29"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row>
    <row r="34" spans="1:29"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row>
    <row r="35" spans="1:29"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row>
    <row r="36" spans="1:29"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row>
    <row r="37" spans="1:29"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row>
    <row r="38" spans="1:29"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row>
    <row r="39" spans="1:29"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row>
    <row r="40" spans="1:29"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row>
    <row r="41" spans="1:29"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row>
    <row r="42" spans="1:29"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row>
    <row r="43" spans="1:29"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row>
    <row r="44" spans="1:29"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row>
    <row r="45" spans="1:29"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row>
    <row r="46" spans="1:29"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row>
    <row r="47" spans="1:29"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row>
    <row r="48" spans="1:29"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row>
    <row r="49" spans="1:29"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row>
    <row r="50" spans="1:29"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3"/>
  <sheetViews>
    <sheetView topLeftCell="A25" workbookViewId="0">
      <selection activeCell="D31" sqref="D31:E33"/>
    </sheetView>
  </sheetViews>
  <sheetFormatPr defaultRowHeight="15" x14ac:dyDescent="0.25"/>
  <cols>
    <col min="1" max="1" width="17.28515625" bestFit="1" customWidth="1"/>
    <col min="2" max="2" width="4" bestFit="1" customWidth="1"/>
    <col min="3" max="3" width="17.28515625" bestFit="1" customWidth="1"/>
    <col min="4" max="4" width="4" bestFit="1" customWidth="1"/>
    <col min="5" max="5" width="15.7109375" bestFit="1" customWidth="1"/>
    <col min="6" max="6" width="17.28515625" bestFit="1" customWidth="1"/>
    <col min="7" max="7" width="11.85546875" customWidth="1"/>
    <col min="8" max="8" width="13" customWidth="1"/>
    <col min="9" max="9" width="22.140625" bestFit="1" customWidth="1"/>
    <col min="10" max="10" width="4" bestFit="1" customWidth="1"/>
    <col min="11" max="11" width="22" bestFit="1" customWidth="1"/>
    <col min="12" max="12" width="17.140625" customWidth="1"/>
    <col min="13" max="13" width="13.140625" bestFit="1" customWidth="1"/>
    <col min="14" max="14" width="20.7109375" customWidth="1"/>
    <col min="15" max="15" width="19.7109375" bestFit="1" customWidth="1"/>
    <col min="16" max="16" width="6" bestFit="1" customWidth="1"/>
    <col min="18" max="18" width="17.42578125" bestFit="1" customWidth="1"/>
    <col min="19" max="19" width="9.5703125" bestFit="1" customWidth="1"/>
  </cols>
  <sheetData>
    <row r="1" spans="1:19" x14ac:dyDescent="0.25">
      <c r="A1" t="s">
        <v>0</v>
      </c>
      <c r="B1" t="s">
        <v>1</v>
      </c>
      <c r="C1" t="s">
        <v>2</v>
      </c>
      <c r="D1" t="s">
        <v>3</v>
      </c>
      <c r="E1" t="s">
        <v>4</v>
      </c>
      <c r="F1" t="s">
        <v>5</v>
      </c>
      <c r="G1" t="s">
        <v>6</v>
      </c>
      <c r="H1" t="s">
        <v>7</v>
      </c>
      <c r="I1" t="s">
        <v>8</v>
      </c>
      <c r="J1" t="s">
        <v>9</v>
      </c>
      <c r="K1" t="s">
        <v>10</v>
      </c>
      <c r="L1" t="s">
        <v>11</v>
      </c>
      <c r="M1" t="s">
        <v>85</v>
      </c>
      <c r="N1" t="s">
        <v>84</v>
      </c>
    </row>
    <row r="2" spans="1:19" x14ac:dyDescent="0.25">
      <c r="A2" t="s">
        <v>12</v>
      </c>
      <c r="B2">
        <v>40</v>
      </c>
      <c r="C2">
        <v>44</v>
      </c>
      <c r="D2">
        <v>7</v>
      </c>
      <c r="E2">
        <f>B2-(C2-D2)</f>
        <v>3</v>
      </c>
      <c r="F2" s="3">
        <f>(B2-E2)/B2</f>
        <v>0.92500000000000004</v>
      </c>
      <c r="G2" s="2">
        <v>45178</v>
      </c>
      <c r="H2" s="2">
        <v>45233</v>
      </c>
      <c r="I2" s="2">
        <v>45268</v>
      </c>
      <c r="J2">
        <f>NETWORKDAYS.INTL(G2,H2,1,$N$2:$N$26)</f>
        <v>40</v>
      </c>
      <c r="K2">
        <f>NETWORKDAYS.INTL(G2,I2,1,$N$2:$N$26)</f>
        <v>65</v>
      </c>
      <c r="L2">
        <f>K2-J2</f>
        <v>25</v>
      </c>
      <c r="M2">
        <v>3000</v>
      </c>
      <c r="N2">
        <f>DataReport[[#This Row],[Collected]]*50</f>
        <v>2200</v>
      </c>
    </row>
    <row r="3" spans="1:19" x14ac:dyDescent="0.25">
      <c r="A3" t="s">
        <v>13</v>
      </c>
      <c r="B3">
        <v>80</v>
      </c>
      <c r="C3">
        <v>93</v>
      </c>
      <c r="D3">
        <v>21</v>
      </c>
      <c r="E3">
        <f>B3-(C3-D3)</f>
        <v>8</v>
      </c>
      <c r="F3" s="3">
        <f>(B3-E3)/B3</f>
        <v>0.9</v>
      </c>
      <c r="G3" s="2">
        <v>45299</v>
      </c>
      <c r="H3" s="2">
        <v>45359</v>
      </c>
      <c r="I3" s="2">
        <v>45366</v>
      </c>
      <c r="J3">
        <f>NETWORKDAYS.INTL(G3,H3,1,$N$2:$N$26)</f>
        <v>45</v>
      </c>
      <c r="K3">
        <f>NETWORKDAYS.INTL(G3,I3,1,$N$2:$N$26)</f>
        <v>50</v>
      </c>
      <c r="L3">
        <f>K3-J3</f>
        <v>5</v>
      </c>
      <c r="M3">
        <v>6000</v>
      </c>
      <c r="N3">
        <f>DataReport[[#This Row],[Collected]]*50</f>
        <v>4650</v>
      </c>
    </row>
    <row r="4" spans="1:19" x14ac:dyDescent="0.25">
      <c r="A4" t="s">
        <v>14</v>
      </c>
      <c r="B4">
        <v>100</v>
      </c>
      <c r="C4">
        <v>81</v>
      </c>
      <c r="D4">
        <v>17</v>
      </c>
      <c r="E4">
        <f>B4-(C4-D4)</f>
        <v>36</v>
      </c>
      <c r="F4" s="3">
        <f>(B4-E4)/B4</f>
        <v>0.64</v>
      </c>
      <c r="G4" s="2">
        <v>45327</v>
      </c>
      <c r="H4" s="2">
        <v>45429</v>
      </c>
      <c r="I4" s="2">
        <v>45450</v>
      </c>
      <c r="J4">
        <f>NETWORKDAYS.INTL(G4,H4,1,$N$2:$N$26)</f>
        <v>75</v>
      </c>
      <c r="K4">
        <f>NETWORKDAYS.INTL(G4,I4,1,$N$2:$N$26)</f>
        <v>90</v>
      </c>
      <c r="L4">
        <f>K4-J4</f>
        <v>15</v>
      </c>
      <c r="M4">
        <v>6000</v>
      </c>
      <c r="N4">
        <f>DataReport[[#This Row],[Collected]]*50</f>
        <v>4050</v>
      </c>
    </row>
    <row r="5" spans="1:19" x14ac:dyDescent="0.25">
      <c r="A5" t="s">
        <v>15</v>
      </c>
      <c r="B5">
        <v>60</v>
      </c>
      <c r="C5">
        <v>56</v>
      </c>
      <c r="D5">
        <v>8</v>
      </c>
      <c r="E5">
        <f>B5-(C5-D5)</f>
        <v>12</v>
      </c>
      <c r="F5" s="3">
        <f>(B5-E5)/B5</f>
        <v>0.8</v>
      </c>
      <c r="G5" s="2">
        <v>45362</v>
      </c>
      <c r="H5" s="2">
        <v>45446</v>
      </c>
      <c r="I5" s="2">
        <v>45450</v>
      </c>
      <c r="J5">
        <f>NETWORKDAYS.INTL(G5,H5,1,$N$2:$N$26)</f>
        <v>61</v>
      </c>
      <c r="K5">
        <f>NETWORKDAYS.INTL(G5,I5,1,$N$2:$N$26)</f>
        <v>65</v>
      </c>
      <c r="L5">
        <f>K5-J5</f>
        <v>4</v>
      </c>
      <c r="M5">
        <v>4000</v>
      </c>
      <c r="N5">
        <f>DataReport[[#This Row],[Collected]]*50</f>
        <v>2800</v>
      </c>
    </row>
    <row r="7" spans="1:19" x14ac:dyDescent="0.25">
      <c r="A7" s="4" t="s">
        <v>16</v>
      </c>
      <c r="C7" s="4" t="s">
        <v>22</v>
      </c>
      <c r="I7" s="4" t="s">
        <v>22</v>
      </c>
      <c r="O7" s="4" t="s">
        <v>22</v>
      </c>
    </row>
    <row r="8" spans="1:19" x14ac:dyDescent="0.25">
      <c r="A8" s="5" t="s">
        <v>12</v>
      </c>
      <c r="C8" s="5" t="s">
        <v>18</v>
      </c>
      <c r="D8" s="16">
        <v>280</v>
      </c>
      <c r="I8" s="5" t="s">
        <v>25</v>
      </c>
      <c r="J8" s="16">
        <v>221</v>
      </c>
      <c r="O8" s="5" t="s">
        <v>86</v>
      </c>
      <c r="P8" s="16">
        <v>19000</v>
      </c>
    </row>
    <row r="9" spans="1:19" x14ac:dyDescent="0.25">
      <c r="A9" s="5" t="s">
        <v>13</v>
      </c>
      <c r="C9" s="5" t="s">
        <v>19</v>
      </c>
      <c r="D9" s="16">
        <v>274</v>
      </c>
      <c r="I9" s="5" t="s">
        <v>26</v>
      </c>
      <c r="J9" s="16">
        <v>270</v>
      </c>
      <c r="O9" s="5" t="s">
        <v>87</v>
      </c>
      <c r="P9" s="16">
        <v>13700</v>
      </c>
    </row>
    <row r="10" spans="1:19" x14ac:dyDescent="0.25">
      <c r="A10" s="5" t="s">
        <v>14</v>
      </c>
      <c r="C10" s="5" t="s">
        <v>20</v>
      </c>
      <c r="D10" s="16">
        <v>53</v>
      </c>
      <c r="F10" t="s">
        <v>23</v>
      </c>
      <c r="G10" s="1">
        <f>1-G11</f>
        <v>0.78928571428571426</v>
      </c>
      <c r="I10" s="5" t="s">
        <v>27</v>
      </c>
      <c r="J10" s="16">
        <v>49</v>
      </c>
      <c r="L10" t="s">
        <v>62</v>
      </c>
      <c r="M10" s="1">
        <f>1-M11</f>
        <v>0.81851851851851853</v>
      </c>
      <c r="R10" t="s">
        <v>89</v>
      </c>
      <c r="S10" s="1">
        <f>GETPIVOTDATA("[Measures].[Sum of Budget Spent]",$O$7)/GETPIVOTDATA("[Measures].[Sum of Budget Given]",$O$7)</f>
        <v>0.72105263157894739</v>
      </c>
    </row>
    <row r="11" spans="1:19" x14ac:dyDescent="0.25">
      <c r="A11" s="5" t="s">
        <v>15</v>
      </c>
      <c r="C11" s="5" t="s">
        <v>21</v>
      </c>
      <c r="D11" s="16">
        <v>59</v>
      </c>
      <c r="F11" t="s">
        <v>24</v>
      </c>
      <c r="G11" s="1">
        <f>GETPIVOTDATA("[Measures].[Sum of Remaining]",$C$7)/GETPIVOTDATA("[Measures].[Sum of Goal]",$C$7)</f>
        <v>0.21071428571428572</v>
      </c>
      <c r="L11" t="s">
        <v>61</v>
      </c>
      <c r="M11" s="1">
        <f>GETPIVOTDATA("[Measures].[Sum of Days Remaining]",$I$7)/GETPIVOTDATA("[Measures].[Sum of Duration (Days)]",$I$7)</f>
        <v>0.18148148148148149</v>
      </c>
      <c r="R11" t="s">
        <v>88</v>
      </c>
      <c r="S11" s="1">
        <f>1-S10</f>
        <v>0.27894736842105261</v>
      </c>
    </row>
    <row r="12" spans="1:19" x14ac:dyDescent="0.25">
      <c r="A12" s="5" t="s">
        <v>17</v>
      </c>
    </row>
    <row r="30" spans="1:5" x14ac:dyDescent="0.25">
      <c r="A30" s="4" t="s">
        <v>22</v>
      </c>
    </row>
    <row r="31" spans="1:5" x14ac:dyDescent="0.25">
      <c r="A31" s="5" t="s">
        <v>19</v>
      </c>
      <c r="B31" s="16">
        <v>274</v>
      </c>
      <c r="D31" t="s">
        <v>3</v>
      </c>
      <c r="E31">
        <f>GETPIVOTDATA("[Measures].[Sum of Excluded]",$A$30)</f>
        <v>53</v>
      </c>
    </row>
    <row r="32" spans="1:5" x14ac:dyDescent="0.25">
      <c r="A32" s="5" t="s">
        <v>20</v>
      </c>
      <c r="B32" s="16">
        <v>53</v>
      </c>
      <c r="D32" t="s">
        <v>90</v>
      </c>
      <c r="E32">
        <f>GETPIVOTDATA("[Measures].[Sum of Collected]",$A$30)-E31</f>
        <v>221</v>
      </c>
    </row>
    <row r="33" spans="1:5" x14ac:dyDescent="0.25">
      <c r="A33" s="5" t="s">
        <v>21</v>
      </c>
      <c r="B33" s="16">
        <v>59</v>
      </c>
      <c r="D33" t="s">
        <v>4</v>
      </c>
      <c r="E33">
        <f>GETPIVOTDATA("[Measures].[Sum of Remaining]",$A$30)</f>
        <v>59</v>
      </c>
    </row>
  </sheetData>
  <pageMargins left="0.7" right="0.7" top="0.75" bottom="0.75" header="0.3" footer="0.3"/>
  <drawing r:id="rId6"/>
  <tableParts count="1">
    <tablePart r:id="rId7"/>
  </tableParts>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C6E81-0F27-44C6-8539-30C475AC2DDA}">
  <dimension ref="A1:J45"/>
  <sheetViews>
    <sheetView workbookViewId="0">
      <selection activeCell="F4" sqref="F4"/>
    </sheetView>
  </sheetViews>
  <sheetFormatPr defaultRowHeight="15" x14ac:dyDescent="0.25"/>
  <cols>
    <col min="2" max="2" width="17.5703125" bestFit="1" customWidth="1"/>
    <col min="4" max="4" width="19.140625" customWidth="1"/>
    <col min="6" max="6" width="17.5703125" bestFit="1" customWidth="1"/>
    <col min="7" max="7" width="16.28515625" bestFit="1" customWidth="1"/>
    <col min="8" max="8" width="10.7109375" bestFit="1" customWidth="1"/>
    <col min="9" max="9" width="10" bestFit="1" customWidth="1"/>
    <col min="10" max="10" width="11.28515625" bestFit="1" customWidth="1"/>
  </cols>
  <sheetData>
    <row r="1" spans="1:10" x14ac:dyDescent="0.25">
      <c r="A1" t="s">
        <v>0</v>
      </c>
      <c r="B1" t="s">
        <v>48</v>
      </c>
      <c r="C1" t="s">
        <v>49</v>
      </c>
      <c r="D1" t="s">
        <v>5</v>
      </c>
    </row>
    <row r="2" spans="1:10" x14ac:dyDescent="0.25">
      <c r="A2" t="s">
        <v>12</v>
      </c>
      <c r="B2" t="s">
        <v>50</v>
      </c>
      <c r="C2" t="s">
        <v>51</v>
      </c>
      <c r="D2" t="s">
        <v>52</v>
      </c>
    </row>
    <row r="3" spans="1:10" x14ac:dyDescent="0.25">
      <c r="A3" t="s">
        <v>12</v>
      </c>
      <c r="B3" t="s">
        <v>53</v>
      </c>
      <c r="C3" t="s">
        <v>35</v>
      </c>
      <c r="D3" t="s">
        <v>52</v>
      </c>
      <c r="F3" s="4" t="s">
        <v>63</v>
      </c>
      <c r="G3" s="4" t="s">
        <v>64</v>
      </c>
    </row>
    <row r="4" spans="1:10" x14ac:dyDescent="0.25">
      <c r="A4" t="s">
        <v>12</v>
      </c>
      <c r="B4" t="s">
        <v>54</v>
      </c>
      <c r="C4" t="s">
        <v>36</v>
      </c>
      <c r="D4" t="s">
        <v>52</v>
      </c>
      <c r="F4" s="4" t="s">
        <v>16</v>
      </c>
      <c r="G4" t="s">
        <v>52</v>
      </c>
      <c r="H4" t="s">
        <v>55</v>
      </c>
      <c r="I4" t="s">
        <v>65</v>
      </c>
      <c r="J4" t="s">
        <v>17</v>
      </c>
    </row>
    <row r="5" spans="1:10" x14ac:dyDescent="0.25">
      <c r="A5" t="s">
        <v>12</v>
      </c>
      <c r="B5" t="s">
        <v>54</v>
      </c>
      <c r="C5" t="s">
        <v>37</v>
      </c>
      <c r="D5" t="s">
        <v>52</v>
      </c>
      <c r="F5" s="5" t="s">
        <v>50</v>
      </c>
      <c r="G5" s="16">
        <v>4</v>
      </c>
      <c r="H5" s="16"/>
      <c r="I5" s="16"/>
      <c r="J5" s="16">
        <v>4</v>
      </c>
    </row>
    <row r="6" spans="1:10" x14ac:dyDescent="0.25">
      <c r="A6" t="s">
        <v>12</v>
      </c>
      <c r="B6" t="s">
        <v>54</v>
      </c>
      <c r="C6" t="s">
        <v>38</v>
      </c>
      <c r="D6" t="s">
        <v>52</v>
      </c>
      <c r="F6" s="5" t="s">
        <v>53</v>
      </c>
      <c r="G6" s="16">
        <v>4</v>
      </c>
      <c r="H6" s="16"/>
      <c r="I6" s="16"/>
      <c r="J6" s="16">
        <v>4</v>
      </c>
    </row>
    <row r="7" spans="1:10" x14ac:dyDescent="0.25">
      <c r="A7" t="s">
        <v>12</v>
      </c>
      <c r="B7" t="s">
        <v>56</v>
      </c>
      <c r="C7" t="s">
        <v>39</v>
      </c>
      <c r="D7" t="s">
        <v>52</v>
      </c>
      <c r="F7" s="5" t="s">
        <v>54</v>
      </c>
      <c r="G7" s="16">
        <v>17</v>
      </c>
      <c r="H7" s="16">
        <v>3</v>
      </c>
      <c r="I7" s="16"/>
      <c r="J7" s="16">
        <v>20</v>
      </c>
    </row>
    <row r="8" spans="1:10" x14ac:dyDescent="0.25">
      <c r="A8" t="s">
        <v>12</v>
      </c>
      <c r="B8" t="s">
        <v>57</v>
      </c>
      <c r="C8" t="s">
        <v>39</v>
      </c>
      <c r="D8" t="s">
        <v>52</v>
      </c>
      <c r="F8" s="5" t="s">
        <v>56</v>
      </c>
      <c r="G8" s="16">
        <v>4</v>
      </c>
      <c r="H8" s="16">
        <v>2</v>
      </c>
      <c r="I8" s="16"/>
      <c r="J8" s="16">
        <v>6</v>
      </c>
    </row>
    <row r="9" spans="1:10" x14ac:dyDescent="0.25">
      <c r="A9" t="s">
        <v>12</v>
      </c>
      <c r="B9" t="s">
        <v>57</v>
      </c>
      <c r="C9" t="s">
        <v>40</v>
      </c>
      <c r="D9" t="s">
        <v>52</v>
      </c>
      <c r="F9" s="5" t="s">
        <v>57</v>
      </c>
      <c r="G9" s="16">
        <v>3</v>
      </c>
      <c r="H9" s="16">
        <v>2</v>
      </c>
      <c r="I9" s="16">
        <v>1</v>
      </c>
      <c r="J9" s="16">
        <v>6</v>
      </c>
    </row>
    <row r="10" spans="1:10" x14ac:dyDescent="0.25">
      <c r="A10" t="s">
        <v>12</v>
      </c>
      <c r="B10" t="s">
        <v>58</v>
      </c>
      <c r="C10" t="s">
        <v>51</v>
      </c>
      <c r="D10" t="s">
        <v>52</v>
      </c>
      <c r="F10" s="5" t="s">
        <v>58</v>
      </c>
      <c r="G10" s="16">
        <v>2</v>
      </c>
      <c r="H10" s="16"/>
      <c r="I10" s="16">
        <v>2</v>
      </c>
      <c r="J10" s="16">
        <v>4</v>
      </c>
    </row>
    <row r="11" spans="1:10" x14ac:dyDescent="0.25">
      <c r="A11" t="s">
        <v>13</v>
      </c>
      <c r="B11" t="s">
        <v>50</v>
      </c>
      <c r="C11" t="s">
        <v>51</v>
      </c>
      <c r="D11" t="s">
        <v>52</v>
      </c>
      <c r="F11" s="5" t="s">
        <v>17</v>
      </c>
      <c r="G11" s="16">
        <v>34</v>
      </c>
      <c r="H11" s="16">
        <v>7</v>
      </c>
      <c r="I11" s="16">
        <v>3</v>
      </c>
      <c r="J11" s="16">
        <v>44</v>
      </c>
    </row>
    <row r="12" spans="1:10" x14ac:dyDescent="0.25">
      <c r="A12" t="s">
        <v>13</v>
      </c>
      <c r="B12" t="s">
        <v>53</v>
      </c>
      <c r="C12" t="s">
        <v>41</v>
      </c>
      <c r="D12" t="s">
        <v>52</v>
      </c>
    </row>
    <row r="13" spans="1:10" x14ac:dyDescent="0.25">
      <c r="A13" t="s">
        <v>13</v>
      </c>
      <c r="B13" t="s">
        <v>54</v>
      </c>
      <c r="C13" t="s">
        <v>36</v>
      </c>
      <c r="D13" t="s">
        <v>52</v>
      </c>
    </row>
    <row r="14" spans="1:10" x14ac:dyDescent="0.25">
      <c r="A14" t="s">
        <v>13</v>
      </c>
      <c r="B14" t="s">
        <v>54</v>
      </c>
      <c r="C14" t="s">
        <v>42</v>
      </c>
      <c r="D14" t="s">
        <v>52</v>
      </c>
    </row>
    <row r="15" spans="1:10" x14ac:dyDescent="0.25">
      <c r="A15" t="s">
        <v>13</v>
      </c>
      <c r="B15" t="s">
        <v>54</v>
      </c>
      <c r="C15" t="s">
        <v>43</v>
      </c>
      <c r="D15" t="s">
        <v>52</v>
      </c>
    </row>
    <row r="16" spans="1:10" x14ac:dyDescent="0.25">
      <c r="A16" t="s">
        <v>13</v>
      </c>
      <c r="B16" t="s">
        <v>54</v>
      </c>
      <c r="C16" t="s">
        <v>40</v>
      </c>
      <c r="D16" t="s">
        <v>52</v>
      </c>
    </row>
    <row r="17" spans="1:4" x14ac:dyDescent="0.25">
      <c r="A17" t="s">
        <v>13</v>
      </c>
      <c r="B17" t="s">
        <v>56</v>
      </c>
      <c r="C17" t="s">
        <v>37</v>
      </c>
      <c r="D17" t="s">
        <v>52</v>
      </c>
    </row>
    <row r="18" spans="1:4" x14ac:dyDescent="0.25">
      <c r="A18" t="s">
        <v>13</v>
      </c>
      <c r="B18" t="s">
        <v>54</v>
      </c>
      <c r="C18" t="s">
        <v>44</v>
      </c>
      <c r="D18" t="s">
        <v>52</v>
      </c>
    </row>
    <row r="19" spans="1:4" x14ac:dyDescent="0.25">
      <c r="A19" t="s">
        <v>13</v>
      </c>
      <c r="B19" t="s">
        <v>57</v>
      </c>
      <c r="C19" t="s">
        <v>40</v>
      </c>
      <c r="D19" t="s">
        <v>52</v>
      </c>
    </row>
    <row r="20" spans="1:4" x14ac:dyDescent="0.25">
      <c r="A20" t="s">
        <v>13</v>
      </c>
      <c r="B20" t="s">
        <v>58</v>
      </c>
      <c r="C20" t="s">
        <v>51</v>
      </c>
      <c r="D20" t="s">
        <v>52</v>
      </c>
    </row>
    <row r="21" spans="1:4" x14ac:dyDescent="0.25">
      <c r="A21" t="s">
        <v>14</v>
      </c>
      <c r="B21" t="s">
        <v>50</v>
      </c>
      <c r="C21" t="s">
        <v>51</v>
      </c>
      <c r="D21" t="s">
        <v>52</v>
      </c>
    </row>
    <row r="22" spans="1:4" x14ac:dyDescent="0.25">
      <c r="A22" t="s">
        <v>14</v>
      </c>
      <c r="B22" t="s">
        <v>53</v>
      </c>
      <c r="C22" t="s">
        <v>36</v>
      </c>
      <c r="D22" t="s">
        <v>52</v>
      </c>
    </row>
    <row r="23" spans="1:4" x14ac:dyDescent="0.25">
      <c r="A23" t="s">
        <v>14</v>
      </c>
      <c r="B23" t="s">
        <v>54</v>
      </c>
      <c r="C23" t="s">
        <v>42</v>
      </c>
      <c r="D23" t="s">
        <v>52</v>
      </c>
    </row>
    <row r="24" spans="1:4" x14ac:dyDescent="0.25">
      <c r="A24" t="s">
        <v>14</v>
      </c>
      <c r="B24" t="s">
        <v>54</v>
      </c>
      <c r="C24" t="s">
        <v>43</v>
      </c>
      <c r="D24" t="s">
        <v>52</v>
      </c>
    </row>
    <row r="25" spans="1:4" x14ac:dyDescent="0.25">
      <c r="A25" t="s">
        <v>14</v>
      </c>
      <c r="B25" t="s">
        <v>54</v>
      </c>
      <c r="C25" t="s">
        <v>45</v>
      </c>
      <c r="D25" t="s">
        <v>52</v>
      </c>
    </row>
    <row r="26" spans="1:4" x14ac:dyDescent="0.25">
      <c r="A26" t="s">
        <v>14</v>
      </c>
      <c r="B26" t="s">
        <v>54</v>
      </c>
      <c r="C26" t="s">
        <v>46</v>
      </c>
      <c r="D26" t="s">
        <v>52</v>
      </c>
    </row>
    <row r="27" spans="1:4" x14ac:dyDescent="0.25">
      <c r="A27" t="s">
        <v>14</v>
      </c>
      <c r="B27" t="s">
        <v>54</v>
      </c>
      <c r="C27" t="s">
        <v>37</v>
      </c>
      <c r="D27" t="s">
        <v>52</v>
      </c>
    </row>
    <row r="28" spans="1:4" x14ac:dyDescent="0.25">
      <c r="A28" t="s">
        <v>14</v>
      </c>
      <c r="B28" t="s">
        <v>54</v>
      </c>
      <c r="C28" t="s">
        <v>39</v>
      </c>
      <c r="D28" t="s">
        <v>52</v>
      </c>
    </row>
    <row r="29" spans="1:4" x14ac:dyDescent="0.25">
      <c r="A29" t="s">
        <v>14</v>
      </c>
      <c r="B29" t="s">
        <v>54</v>
      </c>
      <c r="C29" t="s">
        <v>40</v>
      </c>
      <c r="D29" t="s">
        <v>52</v>
      </c>
    </row>
    <row r="30" spans="1:4" x14ac:dyDescent="0.25">
      <c r="A30" t="s">
        <v>14</v>
      </c>
      <c r="B30" t="s">
        <v>56</v>
      </c>
      <c r="C30" t="s">
        <v>47</v>
      </c>
      <c r="D30" t="s">
        <v>52</v>
      </c>
    </row>
    <row r="31" spans="1:4" x14ac:dyDescent="0.25">
      <c r="A31" t="s">
        <v>14</v>
      </c>
      <c r="B31" t="s">
        <v>56</v>
      </c>
      <c r="C31" t="s">
        <v>43</v>
      </c>
      <c r="D31" t="s">
        <v>52</v>
      </c>
    </row>
    <row r="32" spans="1:4" x14ac:dyDescent="0.25">
      <c r="A32" t="s">
        <v>14</v>
      </c>
      <c r="B32" t="s">
        <v>56</v>
      </c>
      <c r="C32" t="s">
        <v>46</v>
      </c>
      <c r="D32" t="s">
        <v>55</v>
      </c>
    </row>
    <row r="33" spans="1:4" x14ac:dyDescent="0.25">
      <c r="A33" t="s">
        <v>14</v>
      </c>
      <c r="B33" t="s">
        <v>57</v>
      </c>
      <c r="C33" t="s">
        <v>40</v>
      </c>
      <c r="D33" t="s">
        <v>55</v>
      </c>
    </row>
    <row r="34" spans="1:4" x14ac:dyDescent="0.25">
      <c r="A34" t="s">
        <v>14</v>
      </c>
      <c r="B34" t="s">
        <v>57</v>
      </c>
      <c r="C34" t="s">
        <v>42</v>
      </c>
      <c r="D34" t="s">
        <v>55</v>
      </c>
    </row>
    <row r="35" spans="1:4" x14ac:dyDescent="0.25">
      <c r="A35" t="s">
        <v>14</v>
      </c>
      <c r="B35" t="s">
        <v>58</v>
      </c>
      <c r="C35" t="s">
        <v>51</v>
      </c>
      <c r="D35" t="s">
        <v>65</v>
      </c>
    </row>
    <row r="36" spans="1:4" x14ac:dyDescent="0.25">
      <c r="A36" t="s">
        <v>15</v>
      </c>
      <c r="B36" t="s">
        <v>50</v>
      </c>
      <c r="C36" t="s">
        <v>51</v>
      </c>
      <c r="D36" t="s">
        <v>52</v>
      </c>
    </row>
    <row r="37" spans="1:4" x14ac:dyDescent="0.25">
      <c r="A37" t="s">
        <v>15</v>
      </c>
      <c r="B37" t="s">
        <v>53</v>
      </c>
      <c r="C37" t="s">
        <v>36</v>
      </c>
      <c r="D37" t="s">
        <v>52</v>
      </c>
    </row>
    <row r="38" spans="1:4" x14ac:dyDescent="0.25">
      <c r="A38" t="s">
        <v>15</v>
      </c>
      <c r="B38" t="s">
        <v>54</v>
      </c>
      <c r="C38" t="s">
        <v>36</v>
      </c>
      <c r="D38" t="s">
        <v>55</v>
      </c>
    </row>
    <row r="39" spans="1:4" x14ac:dyDescent="0.25">
      <c r="A39" t="s">
        <v>15</v>
      </c>
      <c r="B39" t="s">
        <v>54</v>
      </c>
      <c r="C39" t="s">
        <v>42</v>
      </c>
      <c r="D39" t="s">
        <v>52</v>
      </c>
    </row>
    <row r="40" spans="1:4" x14ac:dyDescent="0.25">
      <c r="A40" t="s">
        <v>15</v>
      </c>
      <c r="B40" t="s">
        <v>54</v>
      </c>
      <c r="C40" t="s">
        <v>37</v>
      </c>
      <c r="D40" t="s">
        <v>52</v>
      </c>
    </row>
    <row r="41" spans="1:4" x14ac:dyDescent="0.25">
      <c r="A41" t="s">
        <v>15</v>
      </c>
      <c r="B41" t="s">
        <v>54</v>
      </c>
      <c r="C41" t="s">
        <v>38</v>
      </c>
      <c r="D41" t="s">
        <v>55</v>
      </c>
    </row>
    <row r="42" spans="1:4" x14ac:dyDescent="0.25">
      <c r="A42" t="s">
        <v>15</v>
      </c>
      <c r="B42" t="s">
        <v>54</v>
      </c>
      <c r="C42" t="s">
        <v>40</v>
      </c>
      <c r="D42" t="s">
        <v>55</v>
      </c>
    </row>
    <row r="43" spans="1:4" x14ac:dyDescent="0.25">
      <c r="A43" t="s">
        <v>15</v>
      </c>
      <c r="B43" t="s">
        <v>56</v>
      </c>
      <c r="C43" t="s">
        <v>47</v>
      </c>
      <c r="D43" t="s">
        <v>55</v>
      </c>
    </row>
    <row r="44" spans="1:4" x14ac:dyDescent="0.25">
      <c r="A44" t="s">
        <v>15</v>
      </c>
      <c r="B44" t="s">
        <v>57</v>
      </c>
      <c r="C44" t="s">
        <v>39</v>
      </c>
      <c r="D44" t="s">
        <v>65</v>
      </c>
    </row>
    <row r="45" spans="1:4" x14ac:dyDescent="0.25">
      <c r="A45" t="s">
        <v>15</v>
      </c>
      <c r="B45" t="s">
        <v>58</v>
      </c>
      <c r="C45" t="s">
        <v>51</v>
      </c>
      <c r="D45" t="s">
        <v>65</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184B8-11A8-418C-85FB-02FE5A6EA449}">
  <dimension ref="A1:K15"/>
  <sheetViews>
    <sheetView workbookViewId="0">
      <selection activeCell="L6" sqref="L6"/>
    </sheetView>
  </sheetViews>
  <sheetFormatPr defaultRowHeight="15" x14ac:dyDescent="0.25"/>
  <cols>
    <col min="1" max="1" width="9.42578125" customWidth="1"/>
    <col min="3" max="3" width="12.7109375" customWidth="1"/>
    <col min="5" max="5" width="13.140625" bestFit="1" customWidth="1"/>
    <col min="6" max="6" width="17.42578125" bestFit="1" customWidth="1"/>
    <col min="7" max="7" width="5" bestFit="1" customWidth="1"/>
    <col min="8" max="8" width="11.28515625" bestFit="1" customWidth="1"/>
    <col min="9" max="9" width="11.5703125" bestFit="1" customWidth="1"/>
    <col min="10" max="10" width="5.7109375" bestFit="1" customWidth="1"/>
    <col min="11" max="11" width="9.140625" customWidth="1"/>
    <col min="12" max="12" width="13.7109375" customWidth="1"/>
    <col min="13" max="13" width="6.7109375" bestFit="1" customWidth="1"/>
    <col min="14" max="14" width="5.85546875" bestFit="1" customWidth="1"/>
    <col min="15" max="15" width="11.28515625" bestFit="1" customWidth="1"/>
  </cols>
  <sheetData>
    <row r="1" spans="1:11" x14ac:dyDescent="0.25">
      <c r="A1" t="s">
        <v>0</v>
      </c>
      <c r="B1" t="s">
        <v>28</v>
      </c>
      <c r="C1" t="s">
        <v>29</v>
      </c>
    </row>
    <row r="2" spans="1:11" x14ac:dyDescent="0.25">
      <c r="A2" t="s">
        <v>12</v>
      </c>
      <c r="B2" s="6">
        <v>45170</v>
      </c>
      <c r="C2">
        <v>12</v>
      </c>
    </row>
    <row r="3" spans="1:11" x14ac:dyDescent="0.25">
      <c r="A3" t="s">
        <v>12</v>
      </c>
      <c r="B3" s="6">
        <v>45200</v>
      </c>
      <c r="C3">
        <v>28</v>
      </c>
      <c r="E3" s="4" t="s">
        <v>16</v>
      </c>
      <c r="F3" t="s">
        <v>77</v>
      </c>
      <c r="H3" t="s">
        <v>28</v>
      </c>
      <c r="I3" t="s">
        <v>82</v>
      </c>
    </row>
    <row r="4" spans="1:11" x14ac:dyDescent="0.25">
      <c r="A4" t="s">
        <v>12</v>
      </c>
      <c r="B4" s="6">
        <v>45231</v>
      </c>
      <c r="C4">
        <v>4</v>
      </c>
      <c r="E4" s="10">
        <v>45170</v>
      </c>
      <c r="F4" s="16">
        <v>12</v>
      </c>
      <c r="H4" s="6">
        <v>45170</v>
      </c>
      <c r="I4">
        <f>GETPIVOTDATA("[Measures].[Sum of Participant]",$E$3,"[ParticipantCount].[Month]","[ParticipantCount].[Month].&amp;[2023-09-01T00:00:00]")</f>
        <v>12</v>
      </c>
      <c r="K4" s="6"/>
    </row>
    <row r="5" spans="1:11" x14ac:dyDescent="0.25">
      <c r="A5" t="s">
        <v>13</v>
      </c>
      <c r="B5" s="6">
        <v>45292</v>
      </c>
      <c r="C5">
        <v>24</v>
      </c>
      <c r="E5" s="10">
        <v>45200</v>
      </c>
      <c r="F5" s="16">
        <v>28</v>
      </c>
      <c r="H5" s="6">
        <v>45200</v>
      </c>
      <c r="I5">
        <f>GETPIVOTDATA("[Measures].[Sum of Participant]",$E$3,"[ParticipantCount].[Month]","[ParticipantCount].[Month].&amp;[2023-10-01T00:00:00]")</f>
        <v>28</v>
      </c>
      <c r="K5" s="6"/>
    </row>
    <row r="6" spans="1:11" x14ac:dyDescent="0.25">
      <c r="A6" t="s">
        <v>13</v>
      </c>
      <c r="B6" s="6">
        <v>45323</v>
      </c>
      <c r="C6">
        <v>45</v>
      </c>
      <c r="E6" s="10">
        <v>45231</v>
      </c>
      <c r="F6" s="16">
        <v>4</v>
      </c>
      <c r="H6" s="6">
        <v>45231</v>
      </c>
      <c r="I6">
        <f>GETPIVOTDATA("[Measures].[Sum of Participant]",$E$3,"[ParticipantCount].[Month]","[ParticipantCount].[Month].&amp;[2023-11-01T00:00:00]")</f>
        <v>4</v>
      </c>
      <c r="K6" s="6"/>
    </row>
    <row r="7" spans="1:11" x14ac:dyDescent="0.25">
      <c r="A7" t="s">
        <v>13</v>
      </c>
      <c r="B7" s="6">
        <v>45352</v>
      </c>
      <c r="C7">
        <v>24</v>
      </c>
      <c r="E7" s="10">
        <v>45292</v>
      </c>
      <c r="F7" s="16">
        <v>24</v>
      </c>
      <c r="H7" s="6">
        <v>45292</v>
      </c>
      <c r="I7">
        <f>GETPIVOTDATA("[Measures].[Sum of Participant]",$E$3,"[ParticipantCount].[Month]","[ParticipantCount].[Month].&amp;[2024-01-01T00:00:00]")</f>
        <v>24</v>
      </c>
      <c r="K7" s="6"/>
    </row>
    <row r="8" spans="1:11" x14ac:dyDescent="0.25">
      <c r="A8" t="s">
        <v>14</v>
      </c>
      <c r="B8" s="6">
        <v>45323</v>
      </c>
      <c r="C8">
        <v>34</v>
      </c>
      <c r="E8" s="10">
        <v>45323</v>
      </c>
      <c r="F8" s="16">
        <v>79</v>
      </c>
      <c r="H8" s="6">
        <v>45323</v>
      </c>
      <c r="I8">
        <f>GETPIVOTDATA("[Measures].[Sum of Participant]",$E$3,"[ParticipantCount].[Month]","[ParticipantCount].[Month].&amp;[2024-02-01T00:00:00]")</f>
        <v>79</v>
      </c>
      <c r="K8" s="6"/>
    </row>
    <row r="9" spans="1:11" x14ac:dyDescent="0.25">
      <c r="A9" t="s">
        <v>14</v>
      </c>
      <c r="B9" s="6">
        <v>45352</v>
      </c>
      <c r="C9">
        <v>21</v>
      </c>
      <c r="E9" s="10">
        <v>45352</v>
      </c>
      <c r="F9" s="16">
        <v>60</v>
      </c>
      <c r="H9" s="6">
        <v>45352</v>
      </c>
      <c r="I9">
        <f>GETPIVOTDATA("[Measures].[Sum of Participant]",$E$3,"[ParticipantCount].[Month]","[ParticipantCount].[Month].&amp;[2024-03-01T00:00:00]")</f>
        <v>60</v>
      </c>
      <c r="K9" s="6"/>
    </row>
    <row r="10" spans="1:11" x14ac:dyDescent="0.25">
      <c r="A10" t="s">
        <v>14</v>
      </c>
      <c r="B10" s="6">
        <v>45383</v>
      </c>
      <c r="C10">
        <v>6</v>
      </c>
      <c r="E10" s="10">
        <v>45383</v>
      </c>
      <c r="F10" s="16">
        <v>13</v>
      </c>
      <c r="H10" s="6">
        <v>45383</v>
      </c>
      <c r="I10">
        <f>GETPIVOTDATA("[Measures].[Sum of Participant]",$E$3,"[ParticipantCount].[Month]","[ParticipantCount].[Month].&amp;[2024-04-01T00:00:00]")</f>
        <v>13</v>
      </c>
      <c r="K10" s="6"/>
    </row>
    <row r="11" spans="1:11" x14ac:dyDescent="0.25">
      <c r="A11" t="s">
        <v>14</v>
      </c>
      <c r="B11" s="6">
        <v>45413</v>
      </c>
      <c r="C11">
        <v>20</v>
      </c>
      <c r="E11" s="10">
        <v>45413</v>
      </c>
      <c r="F11" s="16">
        <v>42</v>
      </c>
      <c r="H11" s="6">
        <v>45413</v>
      </c>
      <c r="I11">
        <f>GETPIVOTDATA("[Measures].[Sum of Participant]",$E$3,"[ParticipantCount].[Month]","[ParticipantCount].[Month].&amp;[2024-05-01T00:00:00]")</f>
        <v>42</v>
      </c>
      <c r="K11" s="6"/>
    </row>
    <row r="12" spans="1:11" x14ac:dyDescent="0.25">
      <c r="A12" t="s">
        <v>15</v>
      </c>
      <c r="B12" s="6">
        <v>45352</v>
      </c>
      <c r="C12">
        <v>15</v>
      </c>
      <c r="E12" s="10">
        <v>45444</v>
      </c>
      <c r="F12" s="16">
        <v>12</v>
      </c>
      <c r="H12" s="6">
        <v>45444</v>
      </c>
      <c r="I12">
        <f>GETPIVOTDATA("[Measures].[Sum of Participant]",$E$3,"[ParticipantCount].[Month]","[ParticipantCount].[Month].&amp;[2024-06-01T00:00:00]")</f>
        <v>12</v>
      </c>
      <c r="K12" s="6"/>
    </row>
    <row r="13" spans="1:11" x14ac:dyDescent="0.25">
      <c r="A13" t="s">
        <v>15</v>
      </c>
      <c r="B13" s="6">
        <v>45383</v>
      </c>
      <c r="C13">
        <v>7</v>
      </c>
    </row>
    <row r="14" spans="1:11" x14ac:dyDescent="0.25">
      <c r="A14" t="s">
        <v>15</v>
      </c>
      <c r="B14" s="6">
        <v>45413</v>
      </c>
      <c r="C14">
        <v>22</v>
      </c>
    </row>
    <row r="15" spans="1:11" x14ac:dyDescent="0.25">
      <c r="A15" t="s">
        <v>15</v>
      </c>
      <c r="B15" s="6">
        <v>45444</v>
      </c>
      <c r="C15">
        <v>12</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78881-E616-460D-B887-C94609E3F3F1}">
  <dimension ref="A1:F30"/>
  <sheetViews>
    <sheetView workbookViewId="0">
      <selection activeCell="K16" sqref="K16"/>
    </sheetView>
  </sheetViews>
  <sheetFormatPr defaultRowHeight="15" x14ac:dyDescent="0.25"/>
  <cols>
    <col min="1" max="1" width="13.7109375" customWidth="1"/>
    <col min="2" max="2" width="9.42578125" customWidth="1"/>
    <col min="3" max="3" width="11.42578125" customWidth="1"/>
    <col min="5" max="5" width="13.140625" bestFit="1" customWidth="1"/>
    <col min="6" max="6" width="16" bestFit="1" customWidth="1"/>
    <col min="7" max="7" width="11.42578125" bestFit="1" customWidth="1"/>
  </cols>
  <sheetData>
    <row r="1" spans="1:6" x14ac:dyDescent="0.25">
      <c r="A1" t="s">
        <v>30</v>
      </c>
      <c r="B1" t="s">
        <v>0</v>
      </c>
      <c r="C1" t="s">
        <v>59</v>
      </c>
    </row>
    <row r="2" spans="1:6" x14ac:dyDescent="0.25">
      <c r="A2" t="s">
        <v>35</v>
      </c>
      <c r="B2" t="s">
        <v>12</v>
      </c>
      <c r="C2">
        <v>4</v>
      </c>
      <c r="E2" s="4" t="s">
        <v>16</v>
      </c>
      <c r="F2" t="s">
        <v>78</v>
      </c>
    </row>
    <row r="3" spans="1:6" x14ac:dyDescent="0.25">
      <c r="A3" t="s">
        <v>36</v>
      </c>
      <c r="B3" t="s">
        <v>12</v>
      </c>
      <c r="C3">
        <v>2</v>
      </c>
      <c r="E3" s="5" t="s">
        <v>35</v>
      </c>
      <c r="F3" s="16">
        <v>4</v>
      </c>
    </row>
    <row r="4" spans="1:6" x14ac:dyDescent="0.25">
      <c r="A4" t="s">
        <v>37</v>
      </c>
      <c r="B4" t="s">
        <v>12</v>
      </c>
      <c r="C4">
        <v>1</v>
      </c>
      <c r="E4" s="5" t="s">
        <v>41</v>
      </c>
      <c r="F4" s="16">
        <v>6</v>
      </c>
    </row>
    <row r="5" spans="1:6" x14ac:dyDescent="0.25">
      <c r="A5" t="s">
        <v>38</v>
      </c>
      <c r="B5" t="s">
        <v>12</v>
      </c>
      <c r="C5">
        <v>0</v>
      </c>
      <c r="E5" s="5" t="s">
        <v>36</v>
      </c>
      <c r="F5" s="16">
        <v>4</v>
      </c>
    </row>
    <row r="6" spans="1:6" x14ac:dyDescent="0.25">
      <c r="A6" t="s">
        <v>39</v>
      </c>
      <c r="B6" t="s">
        <v>12</v>
      </c>
      <c r="C6">
        <v>0</v>
      </c>
      <c r="E6" s="5" t="s">
        <v>42</v>
      </c>
      <c r="F6" s="16">
        <v>2</v>
      </c>
    </row>
    <row r="7" spans="1:6" x14ac:dyDescent="0.25">
      <c r="A7" t="s">
        <v>40</v>
      </c>
      <c r="B7" t="s">
        <v>12</v>
      </c>
      <c r="C7">
        <v>0</v>
      </c>
      <c r="E7" s="5" t="s">
        <v>43</v>
      </c>
      <c r="F7" s="16">
        <v>4</v>
      </c>
    </row>
    <row r="8" spans="1:6" x14ac:dyDescent="0.25">
      <c r="A8" t="s">
        <v>41</v>
      </c>
      <c r="B8" t="s">
        <v>13</v>
      </c>
      <c r="C8">
        <v>6</v>
      </c>
      <c r="E8" s="5" t="s">
        <v>45</v>
      </c>
      <c r="F8" s="16">
        <v>3</v>
      </c>
    </row>
    <row r="9" spans="1:6" x14ac:dyDescent="0.25">
      <c r="A9" t="s">
        <v>36</v>
      </c>
      <c r="B9" t="s">
        <v>13</v>
      </c>
      <c r="C9">
        <v>2</v>
      </c>
      <c r="E9" s="5" t="s">
        <v>46</v>
      </c>
      <c r="F9" s="16">
        <v>6</v>
      </c>
    </row>
    <row r="10" spans="1:6" x14ac:dyDescent="0.25">
      <c r="A10" t="s">
        <v>42</v>
      </c>
      <c r="B10" t="s">
        <v>13</v>
      </c>
      <c r="C10">
        <v>1</v>
      </c>
      <c r="E10" s="5" t="s">
        <v>37</v>
      </c>
      <c r="F10" s="16">
        <v>4</v>
      </c>
    </row>
    <row r="11" spans="1:6" x14ac:dyDescent="0.25">
      <c r="A11" t="s">
        <v>43</v>
      </c>
      <c r="B11" t="s">
        <v>13</v>
      </c>
      <c r="C11">
        <v>2</v>
      </c>
      <c r="E11" s="5" t="s">
        <v>38</v>
      </c>
      <c r="F11" s="16">
        <v>2</v>
      </c>
    </row>
    <row r="12" spans="1:6" x14ac:dyDescent="0.25">
      <c r="A12" t="s">
        <v>37</v>
      </c>
      <c r="B12" t="s">
        <v>13</v>
      </c>
      <c r="C12">
        <v>2</v>
      </c>
      <c r="E12" s="5" t="s">
        <v>44</v>
      </c>
      <c r="F12" s="16">
        <v>5</v>
      </c>
    </row>
    <row r="13" spans="1:6" x14ac:dyDescent="0.25">
      <c r="A13" t="s">
        <v>44</v>
      </c>
      <c r="B13" t="s">
        <v>13</v>
      </c>
      <c r="C13">
        <v>5</v>
      </c>
      <c r="E13" s="5" t="s">
        <v>39</v>
      </c>
      <c r="F13" s="16">
        <v>3</v>
      </c>
    </row>
    <row r="14" spans="1:6" x14ac:dyDescent="0.25">
      <c r="A14" t="s">
        <v>40</v>
      </c>
      <c r="B14" t="s">
        <v>13</v>
      </c>
      <c r="C14">
        <v>3</v>
      </c>
      <c r="E14" s="5" t="s">
        <v>40</v>
      </c>
      <c r="F14" s="16">
        <v>7</v>
      </c>
    </row>
    <row r="15" spans="1:6" x14ac:dyDescent="0.25">
      <c r="A15" t="s">
        <v>36</v>
      </c>
      <c r="B15" t="s">
        <v>14</v>
      </c>
      <c r="C15">
        <v>0</v>
      </c>
      <c r="E15" s="5" t="s">
        <v>47</v>
      </c>
      <c r="F15" s="16">
        <v>3</v>
      </c>
    </row>
    <row r="16" spans="1:6" x14ac:dyDescent="0.25">
      <c r="A16" t="s">
        <v>42</v>
      </c>
      <c r="B16" t="s">
        <v>14</v>
      </c>
      <c r="C16">
        <v>0</v>
      </c>
      <c r="E16" s="5" t="s">
        <v>17</v>
      </c>
      <c r="F16" s="16">
        <v>53</v>
      </c>
    </row>
    <row r="17" spans="1:3" x14ac:dyDescent="0.25">
      <c r="A17" t="s">
        <v>43</v>
      </c>
      <c r="B17" t="s">
        <v>14</v>
      </c>
      <c r="C17">
        <v>2</v>
      </c>
    </row>
    <row r="18" spans="1:3" x14ac:dyDescent="0.25">
      <c r="A18" t="s">
        <v>45</v>
      </c>
      <c r="B18" t="s">
        <v>14</v>
      </c>
      <c r="C18">
        <v>3</v>
      </c>
    </row>
    <row r="19" spans="1:3" x14ac:dyDescent="0.25">
      <c r="A19" t="s">
        <v>46</v>
      </c>
      <c r="B19" t="s">
        <v>14</v>
      </c>
      <c r="C19">
        <v>6</v>
      </c>
    </row>
    <row r="20" spans="1:3" x14ac:dyDescent="0.25">
      <c r="A20" t="s">
        <v>37</v>
      </c>
      <c r="B20" t="s">
        <v>14</v>
      </c>
      <c r="C20">
        <v>1</v>
      </c>
    </row>
    <row r="21" spans="1:3" x14ac:dyDescent="0.25">
      <c r="A21" t="s">
        <v>39</v>
      </c>
      <c r="B21" t="s">
        <v>14</v>
      </c>
      <c r="C21">
        <v>1</v>
      </c>
    </row>
    <row r="22" spans="1:3" x14ac:dyDescent="0.25">
      <c r="A22" t="s">
        <v>40</v>
      </c>
      <c r="B22" t="s">
        <v>14</v>
      </c>
      <c r="C22">
        <v>3</v>
      </c>
    </row>
    <row r="23" spans="1:3" x14ac:dyDescent="0.25">
      <c r="A23" t="s">
        <v>47</v>
      </c>
      <c r="B23" t="s">
        <v>14</v>
      </c>
      <c r="C23">
        <v>1</v>
      </c>
    </row>
    <row r="24" spans="1:3" x14ac:dyDescent="0.25">
      <c r="A24" t="s">
        <v>36</v>
      </c>
      <c r="B24" t="s">
        <v>15</v>
      </c>
      <c r="C24">
        <v>0</v>
      </c>
    </row>
    <row r="25" spans="1:3" x14ac:dyDescent="0.25">
      <c r="A25" t="s">
        <v>42</v>
      </c>
      <c r="B25" t="s">
        <v>15</v>
      </c>
      <c r="C25">
        <v>1</v>
      </c>
    </row>
    <row r="26" spans="1:3" x14ac:dyDescent="0.25">
      <c r="A26" t="s">
        <v>37</v>
      </c>
      <c r="B26" t="s">
        <v>15</v>
      </c>
      <c r="C26">
        <v>0</v>
      </c>
    </row>
    <row r="27" spans="1:3" x14ac:dyDescent="0.25">
      <c r="A27" t="s">
        <v>38</v>
      </c>
      <c r="B27" t="s">
        <v>15</v>
      </c>
      <c r="C27">
        <v>2</v>
      </c>
    </row>
    <row r="28" spans="1:3" x14ac:dyDescent="0.25">
      <c r="A28" t="s">
        <v>39</v>
      </c>
      <c r="B28" t="s">
        <v>15</v>
      </c>
      <c r="C28">
        <v>2</v>
      </c>
    </row>
    <row r="29" spans="1:3" x14ac:dyDescent="0.25">
      <c r="A29" t="s">
        <v>40</v>
      </c>
      <c r="B29" t="s">
        <v>15</v>
      </c>
      <c r="C29">
        <v>1</v>
      </c>
    </row>
    <row r="30" spans="1:3" x14ac:dyDescent="0.25">
      <c r="A30" t="s">
        <v>47</v>
      </c>
      <c r="B30" t="s">
        <v>15</v>
      </c>
      <c r="C30">
        <v>2</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84206-79E3-4C6B-BE82-8180F8259D97}">
  <dimension ref="A1:M55"/>
  <sheetViews>
    <sheetView workbookViewId="0">
      <selection activeCell="L9" sqref="L9"/>
    </sheetView>
  </sheetViews>
  <sheetFormatPr defaultRowHeight="15" x14ac:dyDescent="0.25"/>
  <cols>
    <col min="1" max="1" width="13.7109375" customWidth="1"/>
    <col min="2" max="2" width="9.42578125" customWidth="1"/>
    <col min="3" max="3" width="14.7109375" customWidth="1"/>
    <col min="5" max="5" width="16.42578125" customWidth="1"/>
    <col min="7" max="7" width="13.140625" bestFit="1" customWidth="1"/>
    <col min="8" max="8" width="11.42578125" bestFit="1" customWidth="1"/>
    <col min="9" max="10" width="6" bestFit="1" customWidth="1"/>
    <col min="11" max="12" width="19" customWidth="1"/>
    <col min="13" max="13" width="16.42578125" customWidth="1"/>
    <col min="14" max="14" width="6.42578125" bestFit="1" customWidth="1"/>
    <col min="15" max="16" width="6.7109375" bestFit="1" customWidth="1"/>
    <col min="17" max="17" width="5.85546875" bestFit="1" customWidth="1"/>
    <col min="18" max="18" width="11.28515625" bestFit="1" customWidth="1"/>
  </cols>
  <sheetData>
    <row r="1" spans="1:13" x14ac:dyDescent="0.25">
      <c r="A1" t="s">
        <v>30</v>
      </c>
      <c r="B1" t="s">
        <v>0</v>
      </c>
      <c r="C1" t="s">
        <v>28</v>
      </c>
      <c r="D1" t="s">
        <v>79</v>
      </c>
      <c r="E1" t="s">
        <v>81</v>
      </c>
      <c r="K1" t="s">
        <v>28</v>
      </c>
      <c r="L1" t="s">
        <v>79</v>
      </c>
      <c r="M1" t="s">
        <v>81</v>
      </c>
    </row>
    <row r="2" spans="1:13" x14ac:dyDescent="0.25">
      <c r="A2" t="s">
        <v>35</v>
      </c>
      <c r="B2" t="s">
        <v>12</v>
      </c>
      <c r="C2" s="6">
        <v>45170</v>
      </c>
      <c r="D2" s="8">
        <v>50</v>
      </c>
      <c r="E2" s="8">
        <v>50</v>
      </c>
      <c r="G2" s="4" t="s">
        <v>16</v>
      </c>
      <c r="H2" t="s">
        <v>80</v>
      </c>
      <c r="K2" s="6">
        <v>45170</v>
      </c>
      <c r="L2" s="8">
        <f>GETPIVOTDATA("[Measures].[Sum of Cost 2]",$G$2,"[Cost_Budget].[Month (Month)]","[Cost_Budget].[Month (Month)].&amp;[Sep]","[Cost_Budget].[Month (Year)]","[Cost_Budget].[Month (Year)].&amp;[2023]")</f>
        <v>150</v>
      </c>
      <c r="M2" s="8">
        <v>150</v>
      </c>
    </row>
    <row r="3" spans="1:13" x14ac:dyDescent="0.25">
      <c r="A3" t="s">
        <v>35</v>
      </c>
      <c r="B3" t="s">
        <v>12</v>
      </c>
      <c r="C3" s="6">
        <v>45170</v>
      </c>
      <c r="D3" s="8">
        <v>50</v>
      </c>
      <c r="E3" s="8">
        <f>Cost_Budget[[#This Row],[Cost]]+E2</f>
        <v>100</v>
      </c>
      <c r="G3" s="5" t="s">
        <v>66</v>
      </c>
      <c r="H3" s="16"/>
      <c r="K3" s="6">
        <v>45200</v>
      </c>
      <c r="L3" s="8">
        <f>GETPIVOTDATA("[Measures].[Sum of Cost 2]",$G$2,"[Cost_Budget].[Month (Month)]","[Cost_Budget].[Month (Month)].&amp;[Oct]","[Cost_Budget].[Month (Year)]","[Cost_Budget].[Month (Year)].&amp;[2023]")</f>
        <v>150</v>
      </c>
      <c r="M3" s="9">
        <v>300</v>
      </c>
    </row>
    <row r="4" spans="1:13" x14ac:dyDescent="0.25">
      <c r="A4" t="s">
        <v>36</v>
      </c>
      <c r="B4" t="s">
        <v>12</v>
      </c>
      <c r="C4" s="6">
        <v>45170</v>
      </c>
      <c r="D4" s="8">
        <v>50</v>
      </c>
      <c r="E4" s="8">
        <f>Cost_Budget[[#This Row],[Cost]]+E3</f>
        <v>150</v>
      </c>
      <c r="G4" s="7" t="s">
        <v>68</v>
      </c>
      <c r="H4" s="16">
        <v>150</v>
      </c>
      <c r="K4" s="6">
        <v>45231</v>
      </c>
      <c r="L4" s="8">
        <f>GETPIVOTDATA("[Measures].[Sum of Cost 2]",$G$2,"[Cost_Budget].[Month (Month)]","[Cost_Budget].[Month (Month)].&amp;[Nov]","[Cost_Budget].[Month (Year)]","[Cost_Budget].[Month (Year)].&amp;[2023]")</f>
        <v>50</v>
      </c>
      <c r="M4" s="9">
        <v>350</v>
      </c>
    </row>
    <row r="5" spans="1:13" x14ac:dyDescent="0.25">
      <c r="A5" t="s">
        <v>35</v>
      </c>
      <c r="B5" t="s">
        <v>12</v>
      </c>
      <c r="C5" s="6">
        <v>45200</v>
      </c>
      <c r="D5" s="8">
        <v>50</v>
      </c>
      <c r="E5" s="8">
        <f>Cost_Budget[[#This Row],[Cost]]+E4</f>
        <v>200</v>
      </c>
      <c r="G5" s="7" t="s">
        <v>69</v>
      </c>
      <c r="H5" s="16">
        <v>150</v>
      </c>
      <c r="K5" s="6">
        <v>45292</v>
      </c>
      <c r="L5" s="8">
        <f>GETPIVOTDATA("[Measures].[Sum of Cost 2]",$G$2,"[Cost_Budget].[Month (Month)]","[Cost_Budget].[Month (Month)].&amp;[Jan]","[Cost_Budget].[Month (Year)]","[Cost_Budget].[Month (Year)].&amp;[2024]")</f>
        <v>300</v>
      </c>
      <c r="M5" s="9">
        <v>650</v>
      </c>
    </row>
    <row r="6" spans="1:13" x14ac:dyDescent="0.25">
      <c r="A6" t="s">
        <v>35</v>
      </c>
      <c r="B6" t="s">
        <v>12</v>
      </c>
      <c r="C6" s="6">
        <v>45200</v>
      </c>
      <c r="D6" s="8">
        <v>50</v>
      </c>
      <c r="E6" s="8">
        <f>Cost_Budget[[#This Row],[Cost]]+E5</f>
        <v>250</v>
      </c>
      <c r="G6" s="7" t="s">
        <v>70</v>
      </c>
      <c r="H6" s="16">
        <v>50</v>
      </c>
      <c r="K6" s="6">
        <v>45323</v>
      </c>
      <c r="L6" s="8">
        <f>GETPIVOTDATA("[Measures].[Sum of Cost 2]",$G$2,"[Cost_Budget].[Month (Month)]","[Cost_Budget].[Month (Month)].&amp;[Feb]","[Cost_Budget].[Month (Year)]","[Cost_Budget].[Month (Year)].&amp;[2024]")</f>
        <v>950</v>
      </c>
      <c r="M6" s="9">
        <v>1600</v>
      </c>
    </row>
    <row r="7" spans="1:13" x14ac:dyDescent="0.25">
      <c r="A7" t="s">
        <v>37</v>
      </c>
      <c r="B7" t="s">
        <v>12</v>
      </c>
      <c r="C7" s="6">
        <v>45200</v>
      </c>
      <c r="D7" s="8">
        <v>50</v>
      </c>
      <c r="E7" s="8">
        <f>Cost_Budget[[#This Row],[Cost]]+E6</f>
        <v>300</v>
      </c>
      <c r="G7" s="5" t="s">
        <v>67</v>
      </c>
      <c r="H7" s="16"/>
      <c r="K7" s="6">
        <v>45352</v>
      </c>
      <c r="L7" s="8">
        <f>GETPIVOTDATA("[Measures].[Sum of Cost 2]",$G$2,"[Cost_Budget].[Month (Month)]","[Cost_Budget].[Month (Month)].&amp;[Mar]","[Cost_Budget].[Month (Year)]","[Cost_Budget].[Month (Year)].&amp;[2024]")</f>
        <v>500</v>
      </c>
      <c r="M7" s="9">
        <v>2100</v>
      </c>
    </row>
    <row r="8" spans="1:13" x14ac:dyDescent="0.25">
      <c r="A8" t="s">
        <v>36</v>
      </c>
      <c r="B8" t="s">
        <v>12</v>
      </c>
      <c r="C8" s="6">
        <v>45231</v>
      </c>
      <c r="D8" s="8">
        <v>50</v>
      </c>
      <c r="E8" s="8">
        <f>Cost_Budget[[#This Row],[Cost]]+E7</f>
        <v>350</v>
      </c>
      <c r="G8" s="7" t="s">
        <v>71</v>
      </c>
      <c r="H8" s="16">
        <v>300</v>
      </c>
      <c r="K8" s="6">
        <v>45383</v>
      </c>
      <c r="L8" s="8">
        <f>GETPIVOTDATA("[Measures].[Sum of Cost 2]",$G$2,"[Cost_Budget].[Month (Month)]","[Cost_Budget].[Month (Month)].&amp;[Apr]","[Cost_Budget].[Month (Year)]","[Cost_Budget].[Month (Year)].&amp;[2024]")</f>
        <v>400</v>
      </c>
      <c r="M8" s="9">
        <v>2500</v>
      </c>
    </row>
    <row r="9" spans="1:13" x14ac:dyDescent="0.25">
      <c r="A9" t="s">
        <v>41</v>
      </c>
      <c r="B9" t="s">
        <v>13</v>
      </c>
      <c r="C9" s="6">
        <v>45292</v>
      </c>
      <c r="D9" s="8">
        <v>50</v>
      </c>
      <c r="E9" s="8">
        <f>Cost_Budget[[#This Row],[Cost]]+E8</f>
        <v>400</v>
      </c>
      <c r="G9" s="7" t="s">
        <v>72</v>
      </c>
      <c r="H9" s="16">
        <v>950</v>
      </c>
      <c r="K9" s="6">
        <v>45413</v>
      </c>
      <c r="L9" s="8">
        <f>GETPIVOTDATA("[Measures].[Sum of Cost 2]",$G$2,"[Cost_Budget].[Month (Month)]","[Cost_Budget].[Month (Month)].&amp;[May]","[Cost_Budget].[Month (Year)]","[Cost_Budget].[Month (Year)].&amp;[2024]")</f>
        <v>100</v>
      </c>
      <c r="M9" s="9">
        <v>2600</v>
      </c>
    </row>
    <row r="10" spans="1:13" x14ac:dyDescent="0.25">
      <c r="A10" t="s">
        <v>41</v>
      </c>
      <c r="B10" t="s">
        <v>13</v>
      </c>
      <c r="C10" s="6">
        <v>45292</v>
      </c>
      <c r="D10" s="8">
        <v>50</v>
      </c>
      <c r="E10" s="8">
        <f>Cost_Budget[[#This Row],[Cost]]+E9</f>
        <v>450</v>
      </c>
      <c r="G10" s="7" t="s">
        <v>73</v>
      </c>
      <c r="H10" s="16">
        <v>500</v>
      </c>
      <c r="K10" s="6">
        <v>45444</v>
      </c>
      <c r="L10" s="8">
        <f>GETPIVOTDATA("[Measures].[Sum of Cost 2]",$G$2,"[Cost_Budget].[Month (Month)]","[Cost_Budget].[Month (Month)].&amp;[Jun]","[Cost_Budget].[Month (Year)]","[Cost_Budget].[Month (Year)].&amp;[2024]")</f>
        <v>50</v>
      </c>
      <c r="M10" s="9">
        <v>2650</v>
      </c>
    </row>
    <row r="11" spans="1:13" x14ac:dyDescent="0.25">
      <c r="A11" t="s">
        <v>42</v>
      </c>
      <c r="B11" t="s">
        <v>13</v>
      </c>
      <c r="C11" s="6">
        <v>45292</v>
      </c>
      <c r="D11" s="8">
        <v>50</v>
      </c>
      <c r="E11" s="8">
        <f>Cost_Budget[[#This Row],[Cost]]+E10</f>
        <v>500</v>
      </c>
      <c r="G11" s="7" t="s">
        <v>74</v>
      </c>
      <c r="H11" s="16">
        <v>400</v>
      </c>
    </row>
    <row r="12" spans="1:13" x14ac:dyDescent="0.25">
      <c r="A12" t="s">
        <v>44</v>
      </c>
      <c r="B12" t="s">
        <v>13</v>
      </c>
      <c r="C12" s="6">
        <v>45292</v>
      </c>
      <c r="D12" s="8">
        <v>50</v>
      </c>
      <c r="E12" s="8">
        <f>Cost_Budget[[#This Row],[Cost]]+E11</f>
        <v>550</v>
      </c>
      <c r="G12" s="7" t="s">
        <v>75</v>
      </c>
      <c r="H12" s="16">
        <v>100</v>
      </c>
    </row>
    <row r="13" spans="1:13" x14ac:dyDescent="0.25">
      <c r="A13" t="s">
        <v>40</v>
      </c>
      <c r="B13" t="s">
        <v>13</v>
      </c>
      <c r="C13" s="6">
        <v>45292</v>
      </c>
      <c r="D13" s="8">
        <v>50</v>
      </c>
      <c r="E13" s="8">
        <f>Cost_Budget[[#This Row],[Cost]]+E12</f>
        <v>600</v>
      </c>
      <c r="G13" s="7" t="s">
        <v>76</v>
      </c>
      <c r="H13" s="16">
        <v>50</v>
      </c>
    </row>
    <row r="14" spans="1:13" x14ac:dyDescent="0.25">
      <c r="A14" t="s">
        <v>40</v>
      </c>
      <c r="B14" t="s">
        <v>13</v>
      </c>
      <c r="C14" s="6">
        <v>45292</v>
      </c>
      <c r="D14" s="8">
        <v>50</v>
      </c>
      <c r="E14" s="8">
        <f>Cost_Budget[[#This Row],[Cost]]+E13</f>
        <v>650</v>
      </c>
      <c r="G14" s="5" t="s">
        <v>17</v>
      </c>
      <c r="H14" s="16">
        <v>2650</v>
      </c>
    </row>
    <row r="15" spans="1:13" x14ac:dyDescent="0.25">
      <c r="A15" t="s">
        <v>41</v>
      </c>
      <c r="B15" t="s">
        <v>13</v>
      </c>
      <c r="C15" s="6">
        <v>45323</v>
      </c>
      <c r="D15" s="8">
        <v>50</v>
      </c>
      <c r="E15" s="8">
        <f>Cost_Budget[[#This Row],[Cost]]+E14</f>
        <v>700</v>
      </c>
    </row>
    <row r="16" spans="1:13" x14ac:dyDescent="0.25">
      <c r="A16" t="s">
        <v>41</v>
      </c>
      <c r="B16" t="s">
        <v>13</v>
      </c>
      <c r="C16" s="6">
        <v>45323</v>
      </c>
      <c r="D16" s="8">
        <v>50</v>
      </c>
      <c r="E16" s="8">
        <f>Cost_Budget[[#This Row],[Cost]]+E15</f>
        <v>750</v>
      </c>
    </row>
    <row r="17" spans="1:5" x14ac:dyDescent="0.25">
      <c r="A17" t="s">
        <v>36</v>
      </c>
      <c r="B17" t="s">
        <v>13</v>
      </c>
      <c r="C17" s="6">
        <v>45323</v>
      </c>
      <c r="D17" s="8">
        <v>50</v>
      </c>
      <c r="E17" s="8">
        <f>Cost_Budget[[#This Row],[Cost]]+E16</f>
        <v>800</v>
      </c>
    </row>
    <row r="18" spans="1:5" x14ac:dyDescent="0.25">
      <c r="A18" t="s">
        <v>43</v>
      </c>
      <c r="B18" t="s">
        <v>13</v>
      </c>
      <c r="C18" s="6">
        <v>45323</v>
      </c>
      <c r="D18" s="8">
        <v>50</v>
      </c>
      <c r="E18" s="8">
        <f>Cost_Budget[[#This Row],[Cost]]+E17</f>
        <v>850</v>
      </c>
    </row>
    <row r="19" spans="1:5" x14ac:dyDescent="0.25">
      <c r="A19" t="s">
        <v>43</v>
      </c>
      <c r="B19" t="s">
        <v>13</v>
      </c>
      <c r="C19" s="6">
        <v>45323</v>
      </c>
      <c r="D19" s="8">
        <v>50</v>
      </c>
      <c r="E19" s="8">
        <f>Cost_Budget[[#This Row],[Cost]]+E18</f>
        <v>900</v>
      </c>
    </row>
    <row r="20" spans="1:5" x14ac:dyDescent="0.25">
      <c r="A20" t="s">
        <v>37</v>
      </c>
      <c r="B20" t="s">
        <v>13</v>
      </c>
      <c r="C20" s="6">
        <v>45323</v>
      </c>
      <c r="D20" s="8">
        <v>50</v>
      </c>
      <c r="E20" s="8">
        <f>Cost_Budget[[#This Row],[Cost]]+E19</f>
        <v>950</v>
      </c>
    </row>
    <row r="21" spans="1:5" x14ac:dyDescent="0.25">
      <c r="A21" t="s">
        <v>44</v>
      </c>
      <c r="B21" t="s">
        <v>13</v>
      </c>
      <c r="C21" s="6">
        <v>45323</v>
      </c>
      <c r="D21" s="8">
        <v>50</v>
      </c>
      <c r="E21" s="8">
        <f>Cost_Budget[[#This Row],[Cost]]+E20</f>
        <v>1000</v>
      </c>
    </row>
    <row r="22" spans="1:5" x14ac:dyDescent="0.25">
      <c r="A22" t="s">
        <v>44</v>
      </c>
      <c r="B22" t="s">
        <v>13</v>
      </c>
      <c r="C22" s="6">
        <v>45323</v>
      </c>
      <c r="D22" s="8">
        <v>50</v>
      </c>
      <c r="E22" s="8">
        <f>Cost_Budget[[#This Row],[Cost]]+E21</f>
        <v>1050</v>
      </c>
    </row>
    <row r="23" spans="1:5" x14ac:dyDescent="0.25">
      <c r="A23" t="s">
        <v>44</v>
      </c>
      <c r="B23" t="s">
        <v>13</v>
      </c>
      <c r="C23" s="6">
        <v>45323</v>
      </c>
      <c r="D23" s="8">
        <v>50</v>
      </c>
      <c r="E23" s="8">
        <f>Cost_Budget[[#This Row],[Cost]]+E22</f>
        <v>1100</v>
      </c>
    </row>
    <row r="24" spans="1:5" x14ac:dyDescent="0.25">
      <c r="A24" t="s">
        <v>40</v>
      </c>
      <c r="B24" t="s">
        <v>13</v>
      </c>
      <c r="C24" s="6">
        <v>45323</v>
      </c>
      <c r="D24" s="8">
        <v>50</v>
      </c>
      <c r="E24" s="8">
        <f>Cost_Budget[[#This Row],[Cost]]+E23</f>
        <v>1150</v>
      </c>
    </row>
    <row r="25" spans="1:5" x14ac:dyDescent="0.25">
      <c r="A25" t="s">
        <v>43</v>
      </c>
      <c r="B25" t="s">
        <v>14</v>
      </c>
      <c r="C25" s="6">
        <v>45323</v>
      </c>
      <c r="D25" s="8">
        <v>50</v>
      </c>
      <c r="E25" s="8">
        <f>Cost_Budget[[#This Row],[Cost]]+E24</f>
        <v>1200</v>
      </c>
    </row>
    <row r="26" spans="1:5" x14ac:dyDescent="0.25">
      <c r="A26" t="s">
        <v>45</v>
      </c>
      <c r="B26" t="s">
        <v>14</v>
      </c>
      <c r="C26" s="6">
        <v>45323</v>
      </c>
      <c r="D26" s="8">
        <v>50</v>
      </c>
      <c r="E26" s="8">
        <f>Cost_Budget[[#This Row],[Cost]]+E25</f>
        <v>1250</v>
      </c>
    </row>
    <row r="27" spans="1:5" x14ac:dyDescent="0.25">
      <c r="A27" t="s">
        <v>45</v>
      </c>
      <c r="B27" t="s">
        <v>14</v>
      </c>
      <c r="C27" s="6">
        <v>45323</v>
      </c>
      <c r="D27" s="8">
        <v>50</v>
      </c>
      <c r="E27" s="8">
        <f>Cost_Budget[[#This Row],[Cost]]+E26</f>
        <v>1300</v>
      </c>
    </row>
    <row r="28" spans="1:5" x14ac:dyDescent="0.25">
      <c r="A28" t="s">
        <v>46</v>
      </c>
      <c r="B28" t="s">
        <v>14</v>
      </c>
      <c r="C28" s="6">
        <v>45323</v>
      </c>
      <c r="D28" s="8">
        <v>50</v>
      </c>
      <c r="E28" s="8">
        <f>Cost_Budget[[#This Row],[Cost]]+E27</f>
        <v>1350</v>
      </c>
    </row>
    <row r="29" spans="1:5" x14ac:dyDescent="0.25">
      <c r="A29" t="s">
        <v>46</v>
      </c>
      <c r="B29" t="s">
        <v>14</v>
      </c>
      <c r="C29" s="6">
        <v>45323</v>
      </c>
      <c r="D29" s="8">
        <v>50</v>
      </c>
      <c r="E29" s="8">
        <f>Cost_Budget[[#This Row],[Cost]]+E28</f>
        <v>1400</v>
      </c>
    </row>
    <row r="30" spans="1:5" x14ac:dyDescent="0.25">
      <c r="A30" t="s">
        <v>46</v>
      </c>
      <c r="B30" t="s">
        <v>14</v>
      </c>
      <c r="C30" s="6">
        <v>45323</v>
      </c>
      <c r="D30" s="8">
        <v>50</v>
      </c>
      <c r="E30" s="8">
        <f>Cost_Budget[[#This Row],[Cost]]+E29</f>
        <v>1450</v>
      </c>
    </row>
    <row r="31" spans="1:5" x14ac:dyDescent="0.25">
      <c r="A31" t="s">
        <v>46</v>
      </c>
      <c r="B31" t="s">
        <v>14</v>
      </c>
      <c r="C31" s="6">
        <v>45323</v>
      </c>
      <c r="D31" s="8">
        <v>50</v>
      </c>
      <c r="E31" s="8">
        <f>Cost_Budget[[#This Row],[Cost]]+E30</f>
        <v>1500</v>
      </c>
    </row>
    <row r="32" spans="1:5" x14ac:dyDescent="0.25">
      <c r="A32" t="s">
        <v>40</v>
      </c>
      <c r="B32" t="s">
        <v>14</v>
      </c>
      <c r="C32" s="6">
        <v>45323</v>
      </c>
      <c r="D32" s="8">
        <v>50</v>
      </c>
      <c r="E32" s="8">
        <f>Cost_Budget[[#This Row],[Cost]]+E31</f>
        <v>1550</v>
      </c>
    </row>
    <row r="33" spans="1:5" x14ac:dyDescent="0.25">
      <c r="A33" t="s">
        <v>40</v>
      </c>
      <c r="B33" t="s">
        <v>14</v>
      </c>
      <c r="C33" s="6">
        <v>45323</v>
      </c>
      <c r="D33" s="8">
        <v>50</v>
      </c>
      <c r="E33" s="8">
        <f>Cost_Budget[[#This Row],[Cost]]+E32</f>
        <v>1600</v>
      </c>
    </row>
    <row r="34" spans="1:5" x14ac:dyDescent="0.25">
      <c r="A34" t="s">
        <v>41</v>
      </c>
      <c r="B34" t="s">
        <v>13</v>
      </c>
      <c r="C34" s="6">
        <v>45352</v>
      </c>
      <c r="D34" s="8">
        <v>50</v>
      </c>
      <c r="E34" s="8">
        <f>Cost_Budget[[#This Row],[Cost]]+E33</f>
        <v>1650</v>
      </c>
    </row>
    <row r="35" spans="1:5" x14ac:dyDescent="0.25">
      <c r="A35" t="s">
        <v>41</v>
      </c>
      <c r="B35" t="s">
        <v>13</v>
      </c>
      <c r="C35" s="6">
        <v>45352</v>
      </c>
      <c r="D35" s="8">
        <v>50</v>
      </c>
      <c r="E35" s="8">
        <f>Cost_Budget[[#This Row],[Cost]]+E34</f>
        <v>1700</v>
      </c>
    </row>
    <row r="36" spans="1:5" x14ac:dyDescent="0.25">
      <c r="A36" t="s">
        <v>36</v>
      </c>
      <c r="B36" t="s">
        <v>13</v>
      </c>
      <c r="C36" s="6">
        <v>45352</v>
      </c>
      <c r="D36" s="8">
        <v>50</v>
      </c>
      <c r="E36" s="8">
        <f>Cost_Budget[[#This Row],[Cost]]+E35</f>
        <v>1750</v>
      </c>
    </row>
    <row r="37" spans="1:5" x14ac:dyDescent="0.25">
      <c r="A37" t="s">
        <v>37</v>
      </c>
      <c r="B37" t="s">
        <v>13</v>
      </c>
      <c r="C37" s="6">
        <v>45352</v>
      </c>
      <c r="D37" s="8">
        <v>50</v>
      </c>
      <c r="E37" s="8">
        <f>Cost_Budget[[#This Row],[Cost]]+E36</f>
        <v>1800</v>
      </c>
    </row>
    <row r="38" spans="1:5" x14ac:dyDescent="0.25">
      <c r="A38" t="s">
        <v>44</v>
      </c>
      <c r="B38" t="s">
        <v>13</v>
      </c>
      <c r="C38" s="6">
        <v>45352</v>
      </c>
      <c r="D38" s="8">
        <v>50</v>
      </c>
      <c r="E38" s="8">
        <f>Cost_Budget[[#This Row],[Cost]]+E37</f>
        <v>1850</v>
      </c>
    </row>
    <row r="39" spans="1:5" x14ac:dyDescent="0.25">
      <c r="A39" t="s">
        <v>43</v>
      </c>
      <c r="B39" t="s">
        <v>14</v>
      </c>
      <c r="C39" s="6">
        <v>45352</v>
      </c>
      <c r="D39" s="8">
        <v>50</v>
      </c>
      <c r="E39" s="8">
        <f>Cost_Budget[[#This Row],[Cost]]+E38</f>
        <v>1900</v>
      </c>
    </row>
    <row r="40" spans="1:5" x14ac:dyDescent="0.25">
      <c r="A40" t="s">
        <v>45</v>
      </c>
      <c r="B40" t="s">
        <v>14</v>
      </c>
      <c r="C40" s="6">
        <v>45352</v>
      </c>
      <c r="D40" s="8">
        <v>50</v>
      </c>
      <c r="E40" s="8">
        <f>Cost_Budget[[#This Row],[Cost]]+E39</f>
        <v>1950</v>
      </c>
    </row>
    <row r="41" spans="1:5" x14ac:dyDescent="0.25">
      <c r="A41" t="s">
        <v>46</v>
      </c>
      <c r="B41" t="s">
        <v>14</v>
      </c>
      <c r="C41" s="6">
        <v>45352</v>
      </c>
      <c r="D41" s="8">
        <v>50</v>
      </c>
      <c r="E41" s="8">
        <f>Cost_Budget[[#This Row],[Cost]]+E40</f>
        <v>2000</v>
      </c>
    </row>
    <row r="42" spans="1:5" x14ac:dyDescent="0.25">
      <c r="A42" t="s">
        <v>42</v>
      </c>
      <c r="B42" t="s">
        <v>15</v>
      </c>
      <c r="C42" s="6">
        <v>45352</v>
      </c>
      <c r="D42" s="8">
        <v>50</v>
      </c>
      <c r="E42" s="8">
        <f>Cost_Budget[[#This Row],[Cost]]+E41</f>
        <v>2050</v>
      </c>
    </row>
    <row r="43" spans="1:5" x14ac:dyDescent="0.25">
      <c r="A43" t="s">
        <v>38</v>
      </c>
      <c r="B43" t="s">
        <v>15</v>
      </c>
      <c r="C43" s="6">
        <v>45352</v>
      </c>
      <c r="D43" s="8">
        <v>50</v>
      </c>
      <c r="E43" s="8">
        <f>Cost_Budget[[#This Row],[Cost]]+E42</f>
        <v>2100</v>
      </c>
    </row>
    <row r="44" spans="1:5" x14ac:dyDescent="0.25">
      <c r="A44" t="s">
        <v>46</v>
      </c>
      <c r="B44" t="s">
        <v>14</v>
      </c>
      <c r="C44" s="6">
        <v>45383</v>
      </c>
      <c r="D44" s="8">
        <v>50</v>
      </c>
      <c r="E44" s="8">
        <f>Cost_Budget[[#This Row],[Cost]]+E43</f>
        <v>2150</v>
      </c>
    </row>
    <row r="45" spans="1:5" x14ac:dyDescent="0.25">
      <c r="A45" t="s">
        <v>37</v>
      </c>
      <c r="B45" t="s">
        <v>14</v>
      </c>
      <c r="C45" s="6">
        <v>45383</v>
      </c>
      <c r="D45" s="8">
        <v>50</v>
      </c>
      <c r="E45" s="8">
        <f>Cost_Budget[[#This Row],[Cost]]+E44</f>
        <v>2200</v>
      </c>
    </row>
    <row r="46" spans="1:5" x14ac:dyDescent="0.25">
      <c r="A46" t="s">
        <v>39</v>
      </c>
      <c r="B46" t="s">
        <v>14</v>
      </c>
      <c r="C46" s="6">
        <v>45383</v>
      </c>
      <c r="D46" s="8">
        <v>50</v>
      </c>
      <c r="E46" s="8">
        <f>Cost_Budget[[#This Row],[Cost]]+E45</f>
        <v>2250</v>
      </c>
    </row>
    <row r="47" spans="1:5" x14ac:dyDescent="0.25">
      <c r="A47" t="s">
        <v>40</v>
      </c>
      <c r="B47" t="s">
        <v>14</v>
      </c>
      <c r="C47" s="6">
        <v>45383</v>
      </c>
      <c r="D47" s="8">
        <v>50</v>
      </c>
      <c r="E47" s="8">
        <f>Cost_Budget[[#This Row],[Cost]]+E46</f>
        <v>2300</v>
      </c>
    </row>
    <row r="48" spans="1:5" x14ac:dyDescent="0.25">
      <c r="A48" t="s">
        <v>47</v>
      </c>
      <c r="B48" t="s">
        <v>14</v>
      </c>
      <c r="C48" s="6">
        <v>45383</v>
      </c>
      <c r="D48" s="8">
        <v>50</v>
      </c>
      <c r="E48" s="8">
        <f>Cost_Budget[[#This Row],[Cost]]+E47</f>
        <v>2350</v>
      </c>
    </row>
    <row r="49" spans="1:5" x14ac:dyDescent="0.25">
      <c r="A49" t="s">
        <v>38</v>
      </c>
      <c r="B49" t="s">
        <v>15</v>
      </c>
      <c r="C49" s="6">
        <v>45383</v>
      </c>
      <c r="D49" s="8">
        <v>50</v>
      </c>
      <c r="E49" s="8">
        <f>Cost_Budget[[#This Row],[Cost]]+E48</f>
        <v>2400</v>
      </c>
    </row>
    <row r="50" spans="1:5" x14ac:dyDescent="0.25">
      <c r="A50" t="s">
        <v>47</v>
      </c>
      <c r="B50" t="s">
        <v>15</v>
      </c>
      <c r="C50" s="6">
        <v>45383</v>
      </c>
      <c r="D50" s="8">
        <v>50</v>
      </c>
      <c r="E50" s="8">
        <f>Cost_Budget[[#This Row],[Cost]]+E49</f>
        <v>2450</v>
      </c>
    </row>
    <row r="51" spans="1:5" x14ac:dyDescent="0.25">
      <c r="A51" t="s">
        <v>47</v>
      </c>
      <c r="B51" t="s">
        <v>15</v>
      </c>
      <c r="C51" s="6">
        <v>45383</v>
      </c>
      <c r="D51" s="8">
        <v>50</v>
      </c>
      <c r="E51" s="8">
        <f>Cost_Budget[[#This Row],[Cost]]+E50</f>
        <v>2500</v>
      </c>
    </row>
    <row r="52" spans="1:5" x14ac:dyDescent="0.25">
      <c r="A52" t="s">
        <v>39</v>
      </c>
      <c r="B52" t="s">
        <v>15</v>
      </c>
      <c r="C52" s="6">
        <v>45413</v>
      </c>
      <c r="D52" s="8">
        <v>50</v>
      </c>
      <c r="E52" s="8">
        <f>Cost_Budget[[#This Row],[Cost]]+E51</f>
        <v>2550</v>
      </c>
    </row>
    <row r="53" spans="1:5" x14ac:dyDescent="0.25">
      <c r="A53" t="s">
        <v>40</v>
      </c>
      <c r="B53" t="s">
        <v>15</v>
      </c>
      <c r="C53" s="6">
        <v>45413</v>
      </c>
      <c r="D53" s="8">
        <v>50</v>
      </c>
      <c r="E53" s="8">
        <f>Cost_Budget[[#This Row],[Cost]]+E52</f>
        <v>2600</v>
      </c>
    </row>
    <row r="54" spans="1:5" x14ac:dyDescent="0.25">
      <c r="A54" t="s">
        <v>39</v>
      </c>
      <c r="B54" t="s">
        <v>15</v>
      </c>
      <c r="C54" s="6">
        <v>45444</v>
      </c>
      <c r="D54" s="8">
        <v>50</v>
      </c>
      <c r="E54" s="8">
        <f>Cost_Budget[[#This Row],[Cost]]+E53</f>
        <v>2650</v>
      </c>
    </row>
    <row r="55" spans="1:5" x14ac:dyDescent="0.25">
      <c r="D55" s="8"/>
      <c r="E55" s="8"/>
    </row>
  </sheetData>
  <phoneticPr fontId="3" type="noConversion"/>
  <pageMargins left="0.7" right="0.7" top="0.75" bottom="0.75" header="0.3" footer="0.3"/>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3A37B-BC5B-452F-A18A-E428932F63F1}">
  <dimension ref="A1:K30"/>
  <sheetViews>
    <sheetView zoomScaleNormal="100" workbookViewId="0">
      <selection activeCell="K1" sqref="K1"/>
    </sheetView>
  </sheetViews>
  <sheetFormatPr defaultRowHeight="15" x14ac:dyDescent="0.25"/>
  <cols>
    <col min="9" max="9" width="13.140625" bestFit="1" customWidth="1"/>
    <col min="10" max="10" width="10.85546875" bestFit="1" customWidth="1"/>
    <col min="11" max="11" width="9.140625" bestFit="1" customWidth="1"/>
    <col min="14" max="14" width="13.85546875" customWidth="1"/>
  </cols>
  <sheetData>
    <row r="1" spans="1:11" x14ac:dyDescent="0.25">
      <c r="A1" t="s">
        <v>30</v>
      </c>
      <c r="B1" t="s">
        <v>0</v>
      </c>
      <c r="C1" t="s">
        <v>31</v>
      </c>
      <c r="D1" t="s">
        <v>32</v>
      </c>
      <c r="E1" t="s">
        <v>33</v>
      </c>
      <c r="F1" t="s">
        <v>34</v>
      </c>
      <c r="I1" s="4" t="s">
        <v>16</v>
      </c>
      <c r="J1" t="s">
        <v>52</v>
      </c>
      <c r="K1" t="s">
        <v>83</v>
      </c>
    </row>
    <row r="2" spans="1:11" x14ac:dyDescent="0.25">
      <c r="A2" t="s">
        <v>35</v>
      </c>
      <c r="B2" t="s">
        <v>12</v>
      </c>
      <c r="C2">
        <v>180</v>
      </c>
      <c r="D2">
        <v>171</v>
      </c>
      <c r="E2" s="1">
        <f>StaffHours[[#This Row],[Hours Completed]]/StaffHours[[#This Row],[Hours Required]]</f>
        <v>0.95</v>
      </c>
      <c r="F2" s="1">
        <f>1-StaffHours[[#This Row],[Hours Completed (%)]]</f>
        <v>5.0000000000000044E-2</v>
      </c>
      <c r="G2" s="1"/>
      <c r="I2" s="5" t="s">
        <v>47</v>
      </c>
      <c r="J2" s="3">
        <v>0.96388888888888891</v>
      </c>
      <c r="K2" s="3">
        <v>3.6111111111111094E-2</v>
      </c>
    </row>
    <row r="3" spans="1:11" x14ac:dyDescent="0.25">
      <c r="A3" t="s">
        <v>36</v>
      </c>
      <c r="B3" t="s">
        <v>12</v>
      </c>
      <c r="C3">
        <v>270</v>
      </c>
      <c r="D3">
        <v>232</v>
      </c>
      <c r="E3" s="1">
        <f>StaffHours[[#This Row],[Hours Completed]]/StaffHours[[#This Row],[Hours Required]]</f>
        <v>0.85925925925925928</v>
      </c>
      <c r="F3" s="1">
        <f>1-StaffHours[[#This Row],[Hours Completed (%)]]</f>
        <v>0.14074074074074072</v>
      </c>
      <c r="G3" s="1"/>
      <c r="I3" s="5" t="s">
        <v>40</v>
      </c>
      <c r="J3" s="3">
        <v>0.92407407407407405</v>
      </c>
      <c r="K3" s="3">
        <v>7.5925925925925924E-2</v>
      </c>
    </row>
    <row r="4" spans="1:11" x14ac:dyDescent="0.25">
      <c r="A4" t="s">
        <v>37</v>
      </c>
      <c r="B4" t="s">
        <v>12</v>
      </c>
      <c r="C4">
        <v>270</v>
      </c>
      <c r="D4">
        <v>221</v>
      </c>
      <c r="E4" s="1">
        <f>StaffHours[[#This Row],[Hours Completed]]/StaffHours[[#This Row],[Hours Required]]</f>
        <v>0.81851851851851853</v>
      </c>
      <c r="F4" s="1">
        <f>1-StaffHours[[#This Row],[Hours Completed (%)]]</f>
        <v>0.18148148148148147</v>
      </c>
      <c r="G4" s="1"/>
      <c r="I4" s="5" t="s">
        <v>39</v>
      </c>
      <c r="J4" s="3">
        <v>0.90277777777777768</v>
      </c>
      <c r="K4" s="3">
        <v>9.7222222222222252E-2</v>
      </c>
    </row>
    <row r="5" spans="1:11" x14ac:dyDescent="0.25">
      <c r="A5" t="s">
        <v>38</v>
      </c>
      <c r="B5" t="s">
        <v>12</v>
      </c>
      <c r="C5">
        <v>180</v>
      </c>
      <c r="D5">
        <v>143</v>
      </c>
      <c r="E5" s="1">
        <f>StaffHours[[#This Row],[Hours Completed]]/StaffHours[[#This Row],[Hours Required]]</f>
        <v>0.7944444444444444</v>
      </c>
      <c r="F5" s="1">
        <f>1-StaffHours[[#This Row],[Hours Completed (%)]]</f>
        <v>0.2055555555555556</v>
      </c>
      <c r="G5" s="1"/>
      <c r="I5" s="5" t="s">
        <v>44</v>
      </c>
      <c r="J5" s="3">
        <v>0.81666666666666665</v>
      </c>
      <c r="K5" s="3">
        <v>0.18333333333333335</v>
      </c>
    </row>
    <row r="6" spans="1:11" x14ac:dyDescent="0.25">
      <c r="A6" t="s">
        <v>39</v>
      </c>
      <c r="B6" t="s">
        <v>12</v>
      </c>
      <c r="C6">
        <v>360</v>
      </c>
      <c r="D6">
        <v>338</v>
      </c>
      <c r="E6" s="1">
        <f>StaffHours[[#This Row],[Hours Completed]]/StaffHours[[#This Row],[Hours Required]]</f>
        <v>0.93888888888888888</v>
      </c>
      <c r="F6" s="1">
        <f>1-StaffHours[[#This Row],[Hours Completed (%)]]</f>
        <v>6.1111111111111116E-2</v>
      </c>
      <c r="G6" s="1"/>
      <c r="I6" s="5" t="s">
        <v>38</v>
      </c>
      <c r="J6" s="3">
        <v>0.79166666666666663</v>
      </c>
      <c r="K6" s="3">
        <v>0.20833333333333337</v>
      </c>
    </row>
    <row r="7" spans="1:11" x14ac:dyDescent="0.25">
      <c r="A7" t="s">
        <v>40</v>
      </c>
      <c r="B7" t="s">
        <v>12</v>
      </c>
      <c r="C7">
        <v>270</v>
      </c>
      <c r="D7">
        <v>261</v>
      </c>
      <c r="E7" s="1">
        <f>StaffHours[[#This Row],[Hours Completed]]/StaffHours[[#This Row],[Hours Required]]</f>
        <v>0.96666666666666667</v>
      </c>
      <c r="F7" s="1">
        <f>1-StaffHours[[#This Row],[Hours Completed (%)]]</f>
        <v>3.3333333333333326E-2</v>
      </c>
      <c r="G7" s="1"/>
      <c r="I7" s="5" t="s">
        <v>37</v>
      </c>
      <c r="J7" s="3">
        <v>0.89166666666666661</v>
      </c>
      <c r="K7" s="3">
        <v>0.10833333333333334</v>
      </c>
    </row>
    <row r="8" spans="1:11" x14ac:dyDescent="0.25">
      <c r="A8" t="s">
        <v>41</v>
      </c>
      <c r="B8" t="s">
        <v>13</v>
      </c>
      <c r="C8">
        <v>180</v>
      </c>
      <c r="D8">
        <v>154</v>
      </c>
      <c r="E8" s="1">
        <f>StaffHours[[#This Row],[Hours Completed]]/StaffHours[[#This Row],[Hours Required]]</f>
        <v>0.85555555555555551</v>
      </c>
      <c r="F8" s="1">
        <f>1-StaffHours[[#This Row],[Hours Completed (%)]]</f>
        <v>0.14444444444444449</v>
      </c>
      <c r="G8" s="1"/>
      <c r="I8" s="5" t="s">
        <v>46</v>
      </c>
      <c r="J8" s="3">
        <v>0.81111111111111112</v>
      </c>
      <c r="K8" s="3">
        <v>0.18888888888888888</v>
      </c>
    </row>
    <row r="9" spans="1:11" x14ac:dyDescent="0.25">
      <c r="A9" t="s">
        <v>36</v>
      </c>
      <c r="B9" t="s">
        <v>13</v>
      </c>
      <c r="C9">
        <v>270</v>
      </c>
      <c r="D9">
        <v>242</v>
      </c>
      <c r="E9" s="1">
        <f>StaffHours[[#This Row],[Hours Completed]]/StaffHours[[#This Row],[Hours Required]]</f>
        <v>0.89629629629629626</v>
      </c>
      <c r="F9" s="1">
        <f>1-StaffHours[[#This Row],[Hours Completed (%)]]</f>
        <v>0.10370370370370374</v>
      </c>
      <c r="G9" s="1"/>
      <c r="I9" s="5" t="s">
        <v>45</v>
      </c>
      <c r="J9" s="3">
        <v>0.92777777777777781</v>
      </c>
      <c r="K9" s="3">
        <v>7.2222222222222188E-2</v>
      </c>
    </row>
    <row r="10" spans="1:11" x14ac:dyDescent="0.25">
      <c r="A10" t="s">
        <v>42</v>
      </c>
      <c r="B10" t="s">
        <v>13</v>
      </c>
      <c r="C10">
        <v>360</v>
      </c>
      <c r="D10">
        <v>341</v>
      </c>
      <c r="E10" s="1">
        <f>StaffHours[[#This Row],[Hours Completed]]/StaffHours[[#This Row],[Hours Required]]</f>
        <v>0.94722222222222219</v>
      </c>
      <c r="F10" s="1">
        <f>1-StaffHours[[#This Row],[Hours Completed (%)]]</f>
        <v>5.2777777777777812E-2</v>
      </c>
      <c r="G10" s="1"/>
      <c r="I10" s="5" t="s">
        <v>43</v>
      </c>
      <c r="J10" s="3">
        <v>0.84444444444444444</v>
      </c>
      <c r="K10" s="3">
        <v>0.15555555555555556</v>
      </c>
    </row>
    <row r="11" spans="1:11" x14ac:dyDescent="0.25">
      <c r="A11" t="s">
        <v>43</v>
      </c>
      <c r="B11" t="s">
        <v>13</v>
      </c>
      <c r="C11">
        <v>180</v>
      </c>
      <c r="D11">
        <v>130</v>
      </c>
      <c r="E11" s="1">
        <f>StaffHours[[#This Row],[Hours Completed]]/StaffHours[[#This Row],[Hours Required]]</f>
        <v>0.72222222222222221</v>
      </c>
      <c r="F11" s="1">
        <f>1-StaffHours[[#This Row],[Hours Completed (%)]]</f>
        <v>0.27777777777777779</v>
      </c>
      <c r="G11" s="1"/>
      <c r="I11" s="5" t="s">
        <v>42</v>
      </c>
      <c r="J11" s="3">
        <v>0.90925925925925932</v>
      </c>
      <c r="K11" s="3">
        <v>9.0740740740740747E-2</v>
      </c>
    </row>
    <row r="12" spans="1:11" x14ac:dyDescent="0.25">
      <c r="A12" t="s">
        <v>37</v>
      </c>
      <c r="B12" t="s">
        <v>13</v>
      </c>
      <c r="C12">
        <v>270</v>
      </c>
      <c r="D12">
        <v>267</v>
      </c>
      <c r="E12" s="1">
        <f>StaffHours[[#This Row],[Hours Completed]]/StaffHours[[#This Row],[Hours Required]]</f>
        <v>0.98888888888888893</v>
      </c>
      <c r="F12" s="1">
        <f>1-StaffHours[[#This Row],[Hours Completed (%)]]</f>
        <v>1.1111111111111072E-2</v>
      </c>
      <c r="G12" s="1"/>
      <c r="I12" s="5" t="s">
        <v>36</v>
      </c>
      <c r="J12" s="3">
        <v>0.91666666666666663</v>
      </c>
      <c r="K12" s="3">
        <v>8.3333333333333343E-2</v>
      </c>
    </row>
    <row r="13" spans="1:11" x14ac:dyDescent="0.25">
      <c r="A13" t="s">
        <v>44</v>
      </c>
      <c r="B13" t="s">
        <v>13</v>
      </c>
      <c r="C13">
        <v>180</v>
      </c>
      <c r="D13">
        <v>147</v>
      </c>
      <c r="E13" s="1">
        <f>StaffHours[[#This Row],[Hours Completed]]/StaffHours[[#This Row],[Hours Required]]</f>
        <v>0.81666666666666665</v>
      </c>
      <c r="F13" s="1">
        <f>1-StaffHours[[#This Row],[Hours Completed (%)]]</f>
        <v>0.18333333333333335</v>
      </c>
      <c r="G13" s="1"/>
      <c r="I13" s="5" t="s">
        <v>41</v>
      </c>
      <c r="J13" s="3">
        <v>0.85555555555555551</v>
      </c>
      <c r="K13" s="3">
        <v>0.14444444444444449</v>
      </c>
    </row>
    <row r="14" spans="1:11" x14ac:dyDescent="0.25">
      <c r="A14" t="s">
        <v>40</v>
      </c>
      <c r="B14" t="s">
        <v>13</v>
      </c>
      <c r="C14">
        <v>270</v>
      </c>
      <c r="D14">
        <v>237</v>
      </c>
      <c r="E14" s="1">
        <f>StaffHours[[#This Row],[Hours Completed]]/StaffHours[[#This Row],[Hours Required]]</f>
        <v>0.87777777777777777</v>
      </c>
      <c r="F14" s="1">
        <f>1-StaffHours[[#This Row],[Hours Completed (%)]]</f>
        <v>0.12222222222222223</v>
      </c>
      <c r="G14" s="1"/>
      <c r="I14" s="5" t="s">
        <v>35</v>
      </c>
      <c r="J14" s="3">
        <v>0.95</v>
      </c>
      <c r="K14" s="3">
        <v>5.0000000000000044E-2</v>
      </c>
    </row>
    <row r="15" spans="1:11" x14ac:dyDescent="0.25">
      <c r="A15" t="s">
        <v>36</v>
      </c>
      <c r="B15" t="s">
        <v>14</v>
      </c>
      <c r="C15">
        <v>270</v>
      </c>
      <c r="D15">
        <v>263</v>
      </c>
      <c r="E15" s="1">
        <f>StaffHours[[#This Row],[Hours Completed]]/StaffHours[[#This Row],[Hours Required]]</f>
        <v>0.97407407407407409</v>
      </c>
      <c r="F15" s="1">
        <f>1-StaffHours[[#This Row],[Hours Completed (%)]]</f>
        <v>2.5925925925925908E-2</v>
      </c>
      <c r="G15" s="1"/>
    </row>
    <row r="16" spans="1:11" x14ac:dyDescent="0.25">
      <c r="A16" t="s">
        <v>42</v>
      </c>
      <c r="B16" t="s">
        <v>14</v>
      </c>
      <c r="C16">
        <v>360</v>
      </c>
      <c r="D16">
        <v>317</v>
      </c>
      <c r="E16" s="1">
        <f>StaffHours[[#This Row],[Hours Completed]]/StaffHours[[#This Row],[Hours Required]]</f>
        <v>0.88055555555555554</v>
      </c>
      <c r="F16" s="1">
        <f>1-StaffHours[[#This Row],[Hours Completed (%)]]</f>
        <v>0.11944444444444446</v>
      </c>
      <c r="G16" s="1"/>
    </row>
    <row r="17" spans="1:7" x14ac:dyDescent="0.25">
      <c r="A17" t="s">
        <v>43</v>
      </c>
      <c r="B17" t="s">
        <v>14</v>
      </c>
      <c r="C17">
        <v>180</v>
      </c>
      <c r="D17">
        <v>174</v>
      </c>
      <c r="E17" s="1">
        <f>StaffHours[[#This Row],[Hours Completed]]/StaffHours[[#This Row],[Hours Required]]</f>
        <v>0.96666666666666667</v>
      </c>
      <c r="F17" s="1">
        <f>1-StaffHours[[#This Row],[Hours Completed (%)]]</f>
        <v>3.3333333333333326E-2</v>
      </c>
      <c r="G17" s="1"/>
    </row>
    <row r="18" spans="1:7" x14ac:dyDescent="0.25">
      <c r="A18" t="s">
        <v>45</v>
      </c>
      <c r="B18" t="s">
        <v>14</v>
      </c>
      <c r="C18">
        <v>180</v>
      </c>
      <c r="D18">
        <v>167</v>
      </c>
      <c r="E18" s="1">
        <f>StaffHours[[#This Row],[Hours Completed]]/StaffHours[[#This Row],[Hours Required]]</f>
        <v>0.92777777777777781</v>
      </c>
      <c r="F18" s="1">
        <f>1-StaffHours[[#This Row],[Hours Completed (%)]]</f>
        <v>7.2222222222222188E-2</v>
      </c>
      <c r="G18" s="1"/>
    </row>
    <row r="19" spans="1:7" x14ac:dyDescent="0.25">
      <c r="A19" t="s">
        <v>46</v>
      </c>
      <c r="B19" t="s">
        <v>14</v>
      </c>
      <c r="C19">
        <v>180</v>
      </c>
      <c r="D19">
        <v>146</v>
      </c>
      <c r="E19" s="1">
        <f>StaffHours[[#This Row],[Hours Completed]]/StaffHours[[#This Row],[Hours Required]]</f>
        <v>0.81111111111111112</v>
      </c>
      <c r="F19" s="1">
        <f>1-StaffHours[[#This Row],[Hours Completed (%)]]</f>
        <v>0.18888888888888888</v>
      </c>
      <c r="G19" s="1"/>
    </row>
    <row r="20" spans="1:7" x14ac:dyDescent="0.25">
      <c r="A20" t="s">
        <v>37</v>
      </c>
      <c r="B20" t="s">
        <v>14</v>
      </c>
      <c r="C20">
        <v>270</v>
      </c>
      <c r="D20">
        <v>240</v>
      </c>
      <c r="E20" s="1">
        <f>StaffHours[[#This Row],[Hours Completed]]/StaffHours[[#This Row],[Hours Required]]</f>
        <v>0.88888888888888884</v>
      </c>
      <c r="F20" s="1">
        <f>1-StaffHours[[#This Row],[Hours Completed (%)]]</f>
        <v>0.11111111111111116</v>
      </c>
      <c r="G20" s="1"/>
    </row>
    <row r="21" spans="1:7" x14ac:dyDescent="0.25">
      <c r="A21" t="s">
        <v>39</v>
      </c>
      <c r="B21" t="s">
        <v>14</v>
      </c>
      <c r="C21">
        <v>360</v>
      </c>
      <c r="D21">
        <v>320</v>
      </c>
      <c r="E21" s="1">
        <f>StaffHours[[#This Row],[Hours Completed]]/StaffHours[[#This Row],[Hours Required]]</f>
        <v>0.88888888888888884</v>
      </c>
      <c r="F21" s="1">
        <f>1-StaffHours[[#This Row],[Hours Completed (%)]]</f>
        <v>0.11111111111111116</v>
      </c>
      <c r="G21" s="1"/>
    </row>
    <row r="22" spans="1:7" x14ac:dyDescent="0.25">
      <c r="A22" t="s">
        <v>40</v>
      </c>
      <c r="B22" t="s">
        <v>14</v>
      </c>
      <c r="C22">
        <v>270</v>
      </c>
      <c r="D22">
        <v>232</v>
      </c>
      <c r="E22" s="1">
        <f>StaffHours[[#This Row],[Hours Completed]]/StaffHours[[#This Row],[Hours Required]]</f>
        <v>0.85925925925925928</v>
      </c>
      <c r="F22" s="1">
        <f>1-StaffHours[[#This Row],[Hours Completed (%)]]</f>
        <v>0.14074074074074072</v>
      </c>
      <c r="G22" s="1"/>
    </row>
    <row r="23" spans="1:7" x14ac:dyDescent="0.25">
      <c r="A23" t="s">
        <v>47</v>
      </c>
      <c r="B23" t="s">
        <v>14</v>
      </c>
      <c r="C23">
        <v>180</v>
      </c>
      <c r="D23">
        <v>174</v>
      </c>
      <c r="E23" s="1">
        <f>StaffHours[[#This Row],[Hours Completed]]/StaffHours[[#This Row],[Hours Required]]</f>
        <v>0.96666666666666667</v>
      </c>
      <c r="F23" s="1">
        <f>1-StaffHours[[#This Row],[Hours Completed (%)]]</f>
        <v>3.3333333333333326E-2</v>
      </c>
      <c r="G23" s="1"/>
    </row>
    <row r="24" spans="1:7" x14ac:dyDescent="0.25">
      <c r="A24" t="s">
        <v>36</v>
      </c>
      <c r="B24" t="s">
        <v>15</v>
      </c>
      <c r="C24">
        <v>270</v>
      </c>
      <c r="D24">
        <v>253</v>
      </c>
      <c r="E24" s="1">
        <f>StaffHours[[#This Row],[Hours Completed]]/StaffHours[[#This Row],[Hours Required]]</f>
        <v>0.937037037037037</v>
      </c>
      <c r="F24" s="1">
        <f>1-StaffHours[[#This Row],[Hours Completed (%)]]</f>
        <v>6.2962962962962998E-2</v>
      </c>
      <c r="G24" s="1"/>
    </row>
    <row r="25" spans="1:7" x14ac:dyDescent="0.25">
      <c r="A25" t="s">
        <v>42</v>
      </c>
      <c r="B25" t="s">
        <v>15</v>
      </c>
      <c r="C25">
        <v>360</v>
      </c>
      <c r="D25">
        <v>324</v>
      </c>
      <c r="E25" s="1">
        <f>StaffHours[[#This Row],[Hours Completed]]/StaffHours[[#This Row],[Hours Required]]</f>
        <v>0.9</v>
      </c>
      <c r="F25" s="1">
        <f>1-StaffHours[[#This Row],[Hours Completed (%)]]</f>
        <v>9.9999999999999978E-2</v>
      </c>
      <c r="G25" s="1"/>
    </row>
    <row r="26" spans="1:7" x14ac:dyDescent="0.25">
      <c r="A26" t="s">
        <v>37</v>
      </c>
      <c r="B26" t="s">
        <v>15</v>
      </c>
      <c r="C26">
        <v>270</v>
      </c>
      <c r="D26">
        <v>235</v>
      </c>
      <c r="E26" s="1">
        <f>StaffHours[[#This Row],[Hours Completed]]/StaffHours[[#This Row],[Hours Required]]</f>
        <v>0.87037037037037035</v>
      </c>
      <c r="F26" s="1">
        <f>1-StaffHours[[#This Row],[Hours Completed (%)]]</f>
        <v>0.12962962962962965</v>
      </c>
      <c r="G26" s="1"/>
    </row>
    <row r="27" spans="1:7" x14ac:dyDescent="0.25">
      <c r="A27" t="s">
        <v>38</v>
      </c>
      <c r="B27" t="s">
        <v>15</v>
      </c>
      <c r="C27">
        <v>180</v>
      </c>
      <c r="D27">
        <v>142</v>
      </c>
      <c r="E27" s="1">
        <f>StaffHours[[#This Row],[Hours Completed]]/StaffHours[[#This Row],[Hours Required]]</f>
        <v>0.78888888888888886</v>
      </c>
      <c r="F27" s="1">
        <f>1-StaffHours[[#This Row],[Hours Completed (%)]]</f>
        <v>0.21111111111111114</v>
      </c>
      <c r="G27" s="1"/>
    </row>
    <row r="28" spans="1:7" x14ac:dyDescent="0.25">
      <c r="A28" t="s">
        <v>39</v>
      </c>
      <c r="B28" t="s">
        <v>15</v>
      </c>
      <c r="C28">
        <v>360</v>
      </c>
      <c r="D28">
        <v>317</v>
      </c>
      <c r="E28" s="1">
        <f>StaffHours[[#This Row],[Hours Completed]]/StaffHours[[#This Row],[Hours Required]]</f>
        <v>0.88055555555555554</v>
      </c>
      <c r="F28" s="1">
        <f>1-StaffHours[[#This Row],[Hours Completed (%)]]</f>
        <v>0.11944444444444446</v>
      </c>
      <c r="G28" s="1"/>
    </row>
    <row r="29" spans="1:7" x14ac:dyDescent="0.25">
      <c r="A29" t="s">
        <v>40</v>
      </c>
      <c r="B29" t="s">
        <v>15</v>
      </c>
      <c r="C29">
        <v>270</v>
      </c>
      <c r="D29">
        <v>268</v>
      </c>
      <c r="E29" s="1">
        <f>StaffHours[[#This Row],[Hours Completed]]/StaffHours[[#This Row],[Hours Required]]</f>
        <v>0.99259259259259258</v>
      </c>
      <c r="F29" s="1">
        <f>1-StaffHours[[#This Row],[Hours Completed (%)]]</f>
        <v>7.4074074074074181E-3</v>
      </c>
      <c r="G29" s="1"/>
    </row>
    <row r="30" spans="1:7" x14ac:dyDescent="0.25">
      <c r="A30" t="s">
        <v>47</v>
      </c>
      <c r="B30" t="s">
        <v>15</v>
      </c>
      <c r="C30">
        <v>180</v>
      </c>
      <c r="D30">
        <v>173</v>
      </c>
      <c r="E30" s="1">
        <f>StaffHours[[#This Row],[Hours Completed]]/StaffHours[[#This Row],[Hours Required]]</f>
        <v>0.96111111111111114</v>
      </c>
      <c r="F30" s="1">
        <f>1-StaffHours[[#This Row],[Hours Completed (%)]]</f>
        <v>3.8888888888888862E-2</v>
      </c>
      <c r="G30" s="1"/>
    </row>
  </sheetData>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H S D 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T H S D 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x 0 g 1 k o i k e 4 D g A A A B E A A A A T A B w A R m 9 y b X V s Y X M v U 2 V j d G l v b j E u b S C i G A A o o B Q A A A A A A A A A A A A A A A A A A A A A A A A A A A A r T k 0 u y c z P U w i G 0 I b W A F B L A Q I t A B Q A A g A I A E x 0 g 1 m G V K h z p A A A A P Y A A A A S A A A A A A A A A A A A A A A A A A A A A A B D b 2 5 m a W c v U G F j a 2 F n Z S 5 4 b W x Q S w E C L Q A U A A I A C A B M d I N Z D 8 r p q 6 Q A A A D p A A A A E w A A A A A A A A A A A A A A A A D w A A A A W 0 N v b n R l b n R f V H l w Z X N d L n h t b F B L A Q I t A B Q A A g A I A E x 0 g 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x 9 2 z 7 w L w C 0 6 A 6 o T 2 N b V P S w A A A A A C A A A A A A A Q Z g A A A A E A A C A A A A A B O o s F u f S x p X o 6 K 6 S e W 8 q q i z W V / E 4 N o g d i 1 W j v b x G j d Q A A A A A O g A A A A A I A A C A A A A A 9 z z P 1 5 U C j H K o H 6 x Y N T u p 0 y B t k T / Q 2 + g O + H i S N P 3 + b 0 F A A A A D u U 4 V K N s K T a y E j m 2 8 w V 2 Q N 6 H q / 7 L O z 1 5 o o 5 J q L E b h Z O q b M N 3 0 y X o 0 f 6 H e a 6 V e S G t K d l 2 x D f r o X 7 n p j W e t a T 0 y b h q v 8 2 r W Y G 2 d l 2 u i a d x o Z m k A A A A D j D D 9 6 e D I / G Z c N d b + 0 9 v C K Q n b w a 0 d j D X 2 x u V k / + E e F e z w + P L f t z M U 6 k 4 D v 3 j 6 5 D 2 p e U I w / c X D r 3 g h q z d d I Y z D y < / D a t a M a s h u p > 
</file>

<file path=customXml/itemProps1.xml><?xml version="1.0" encoding="utf-8"?>
<ds:datastoreItem xmlns:ds="http://schemas.openxmlformats.org/officeDocument/2006/customXml" ds:itemID="{813107AF-AA59-41BD-B702-18E1FC1AF0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DataReport</vt:lpstr>
      <vt:lpstr>Task</vt:lpstr>
      <vt:lpstr>Participant by month</vt:lpstr>
      <vt:lpstr>Exclusion</vt:lpstr>
      <vt:lpstr>Cost</vt:lpstr>
      <vt:lpstr>Staff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dc:creator>
  <cp:lastModifiedBy>Seung Min Moon</cp:lastModifiedBy>
  <dcterms:created xsi:type="dcterms:W3CDTF">2015-06-05T18:17:20Z</dcterms:created>
  <dcterms:modified xsi:type="dcterms:W3CDTF">2024-12-04T00:24:28Z</dcterms:modified>
</cp:coreProperties>
</file>