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ukya\OneDrive\Рабочий стол\BSUIR-CMSaN\third year\6 sem\СА\lab1\"/>
    </mc:Choice>
  </mc:AlternateContent>
  <xr:revisionPtr revIDLastSave="0" documentId="13_ncr:1_{C9CC7BB5-2796-48E6-B4D2-5EFA9AA29A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" i="1" l="1"/>
  <c r="B34" i="1"/>
  <c r="B31" i="1"/>
  <c r="W30" i="1"/>
  <c r="W41" i="1" s="1"/>
  <c r="W28" i="1"/>
  <c r="W39" i="1" s="1"/>
  <c r="W27" i="1"/>
  <c r="W38" i="1" s="1"/>
  <c r="W15" i="1"/>
  <c r="W14" i="1"/>
  <c r="W29" i="1" s="1"/>
  <c r="W40" i="1" s="1"/>
  <c r="W13" i="1"/>
  <c r="W12" i="1"/>
  <c r="M40" i="1"/>
  <c r="M37" i="1"/>
  <c r="M36" i="1"/>
  <c r="M35" i="1"/>
  <c r="P15" i="1"/>
  <c r="O15" i="1"/>
  <c r="N15" i="1"/>
  <c r="M15" i="1"/>
  <c r="P14" i="1"/>
  <c r="M22" i="1" s="1"/>
  <c r="O14" i="1"/>
  <c r="M21" i="1" s="1"/>
  <c r="N14" i="1"/>
  <c r="M14" i="1"/>
  <c r="M19" i="1" s="1"/>
  <c r="P13" i="1"/>
  <c r="O13" i="1"/>
  <c r="N13" i="1"/>
  <c r="M20" i="1" s="1"/>
  <c r="M13" i="1"/>
  <c r="B25" i="1"/>
  <c r="B28" i="1"/>
  <c r="B27" i="1"/>
  <c r="B26" i="1"/>
  <c r="B11" i="1"/>
  <c r="B12" i="1"/>
  <c r="B13" i="1"/>
  <c r="B10" i="1"/>
  <c r="M43" i="1" l="1"/>
  <c r="M46" i="1" s="1"/>
  <c r="M25" i="1"/>
  <c r="M28" i="1" s="1"/>
  <c r="W18" i="1"/>
  <c r="W33" i="1"/>
  <c r="W34" i="1"/>
  <c r="W23" i="1"/>
  <c r="W35" i="1"/>
  <c r="B16" i="1"/>
  <c r="B22" i="1" s="1"/>
  <c r="B19" i="1" l="1"/>
  <c r="B40" i="1" s="1"/>
  <c r="M31" i="1"/>
  <c r="B20" i="1"/>
  <c r="M30" i="1"/>
  <c r="W22" i="1"/>
  <c r="W21" i="1"/>
  <c r="B21" i="1"/>
  <c r="W24" i="1"/>
  <c r="M29" i="1"/>
</calcChain>
</file>

<file path=xl/sharedStrings.xml><?xml version="1.0" encoding="utf-8"?>
<sst xmlns="http://schemas.openxmlformats.org/spreadsheetml/2006/main" count="104" uniqueCount="68">
  <si>
    <t>эксперт 1</t>
  </si>
  <si>
    <t>А1</t>
  </si>
  <si>
    <t>А2</t>
  </si>
  <si>
    <t>А3</t>
  </si>
  <si>
    <t>А4</t>
  </si>
  <si>
    <t>i\j</t>
  </si>
  <si>
    <t>цены альтернатив</t>
  </si>
  <si>
    <t>Сумма цен альтернатив</t>
  </si>
  <si>
    <t>С=</t>
  </si>
  <si>
    <t>С4=</t>
  </si>
  <si>
    <t>С3=</t>
  </si>
  <si>
    <t>С2=</t>
  </si>
  <si>
    <t>С1=</t>
  </si>
  <si>
    <t>Веса альтернатив</t>
  </si>
  <si>
    <t>V1=</t>
  </si>
  <si>
    <t>V2=</t>
  </si>
  <si>
    <t>V3=</t>
  </si>
  <si>
    <t>V4=</t>
  </si>
  <si>
    <t>Cуммы столбцов матрицы парных сравнений</t>
  </si>
  <si>
    <t>R1=</t>
  </si>
  <si>
    <t>R2=</t>
  </si>
  <si>
    <t>R3=</t>
  </si>
  <si>
    <t>R4=</t>
  </si>
  <si>
    <t>λ=</t>
  </si>
  <si>
    <t>ИС=</t>
  </si>
  <si>
    <t>N=</t>
  </si>
  <si>
    <t>Величина случайной согласованности (СлС)</t>
  </si>
  <si>
    <t>Индекс согласованности (ИС)</t>
  </si>
  <si>
    <t>Вспомогательная величина</t>
  </si>
  <si>
    <t>СлС=</t>
  </si>
  <si>
    <t>Отношение согласованности (ОС)</t>
  </si>
  <si>
    <t>ОС=</t>
  </si>
  <si>
    <t>эксперты</t>
  </si>
  <si>
    <t>Альтернативы</t>
  </si>
  <si>
    <t>Cуммы преобразованных оценок по каждой из альтернатив</t>
  </si>
  <si>
    <t>C1=</t>
  </si>
  <si>
    <t>C2=</t>
  </si>
  <si>
    <t>C3=</t>
  </si>
  <si>
    <t>C4=</t>
  </si>
  <si>
    <t>Cумма всех оценок</t>
  </si>
  <si>
    <t>C=</t>
  </si>
  <si>
    <t>Суммы оценок</t>
  </si>
  <si>
    <t>S1=</t>
  </si>
  <si>
    <t>S2=</t>
  </si>
  <si>
    <t>S3=</t>
  </si>
  <si>
    <t>S4=</t>
  </si>
  <si>
    <t>Вспомогательная величина A</t>
  </si>
  <si>
    <t>A=</t>
  </si>
  <si>
    <t>M=</t>
  </si>
  <si>
    <t>Вспомогательная величина S</t>
  </si>
  <si>
    <t>S=</t>
  </si>
  <si>
    <t>Коэффициент конкордации W</t>
  </si>
  <si>
    <t>W=</t>
  </si>
  <si>
    <t>Cуммарные оценки альтернатив всеми экспертами</t>
  </si>
  <si>
    <t>Cредние оценки каждой альтернативы</t>
  </si>
  <si>
    <t>X1=</t>
  </si>
  <si>
    <t>X2=</t>
  </si>
  <si>
    <t>X3=</t>
  </si>
  <si>
    <t>X4=</t>
  </si>
  <si>
    <t>Дисперсии оценок каждого эксперта</t>
  </si>
  <si>
    <t>D3=</t>
  </si>
  <si>
    <t>D2=</t>
  </si>
  <si>
    <t>D1=</t>
  </si>
  <si>
    <t>Дисперсии оценок каждой альтернативы</t>
  </si>
  <si>
    <t>Da3=</t>
  </si>
  <si>
    <t>Da2=</t>
  </si>
  <si>
    <t>Da1=</t>
  </si>
  <si>
    <t>Da4=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</si>
</sst>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46"/>
  <sheetViews>
    <sheetView tabSelected="1" topLeftCell="E23" workbookViewId="0">
      <selection activeCell="O7" sqref="O7"/>
    </sheetView>
  </sheetViews>
  <sheetFormatPr defaultRowHeight="14.4" x14ac:dyDescent="0.3"/>
  <sheetData>
    <row r="2" spans="1:27" x14ac:dyDescent="0.3">
      <c r="B2" s="7" t="s">
        <v>0</v>
      </c>
      <c r="C2" s="7"/>
      <c r="D2" s="7"/>
      <c r="E2" s="7"/>
      <c r="F2" s="7"/>
    </row>
    <row r="3" spans="1:27" x14ac:dyDescent="0.3">
      <c r="B3" s="2" t="s">
        <v>5</v>
      </c>
      <c r="C3" s="1" t="s">
        <v>1</v>
      </c>
      <c r="D3" s="1" t="s">
        <v>2</v>
      </c>
      <c r="E3" s="1" t="s">
        <v>3</v>
      </c>
      <c r="F3" s="1" t="s">
        <v>4</v>
      </c>
      <c r="H3" t="s">
        <v>25</v>
      </c>
      <c r="I3">
        <v>4</v>
      </c>
      <c r="L3" s="9" t="s">
        <v>32</v>
      </c>
      <c r="M3" s="10" t="s">
        <v>33</v>
      </c>
      <c r="N3" s="10"/>
      <c r="O3" s="10"/>
      <c r="P3" s="10"/>
      <c r="V3" s="9" t="s">
        <v>32</v>
      </c>
      <c r="W3" s="10" t="s">
        <v>33</v>
      </c>
      <c r="X3" s="10"/>
      <c r="Y3" s="10"/>
      <c r="Z3" s="10"/>
    </row>
    <row r="4" spans="1:27" x14ac:dyDescent="0.3">
      <c r="B4" s="1" t="s">
        <v>1</v>
      </c>
      <c r="C4" s="3">
        <v>1</v>
      </c>
      <c r="D4" s="4">
        <v>3</v>
      </c>
      <c r="E4" s="3">
        <v>0.14000000000000001</v>
      </c>
      <c r="F4" s="3">
        <v>0.11</v>
      </c>
      <c r="H4" t="s">
        <v>48</v>
      </c>
      <c r="I4">
        <v>3</v>
      </c>
      <c r="L4" s="9"/>
      <c r="M4" s="1" t="s">
        <v>1</v>
      </c>
      <c r="N4" s="1" t="s">
        <v>2</v>
      </c>
      <c r="O4" s="1" t="s">
        <v>3</v>
      </c>
      <c r="P4" s="1" t="s">
        <v>4</v>
      </c>
      <c r="V4" s="9"/>
      <c r="W4" s="1" t="s">
        <v>1</v>
      </c>
      <c r="X4" s="1" t="s">
        <v>2</v>
      </c>
      <c r="Y4" s="1" t="s">
        <v>3</v>
      </c>
      <c r="Z4" s="1" t="s">
        <v>4</v>
      </c>
    </row>
    <row r="5" spans="1:27" x14ac:dyDescent="0.3">
      <c r="B5" s="1" t="s">
        <v>2</v>
      </c>
      <c r="C5" s="3">
        <v>0.33</v>
      </c>
      <c r="D5" s="3">
        <v>1</v>
      </c>
      <c r="E5" s="3">
        <v>0.2</v>
      </c>
      <c r="F5" s="3">
        <v>0.16</v>
      </c>
      <c r="L5" s="1">
        <v>1</v>
      </c>
      <c r="M5" s="1">
        <v>3</v>
      </c>
      <c r="N5" s="1">
        <v>4</v>
      </c>
      <c r="O5" s="1">
        <v>2</v>
      </c>
      <c r="P5" s="1">
        <v>1</v>
      </c>
      <c r="V5" s="1">
        <v>1</v>
      </c>
      <c r="W5" s="1">
        <v>6</v>
      </c>
      <c r="X5" s="1">
        <v>3</v>
      </c>
      <c r="Y5" s="1">
        <v>9</v>
      </c>
      <c r="Z5" s="1">
        <v>10</v>
      </c>
    </row>
    <row r="6" spans="1:27" x14ac:dyDescent="0.3">
      <c r="B6" s="1" t="s">
        <v>3</v>
      </c>
      <c r="C6" s="4">
        <v>7</v>
      </c>
      <c r="D6" s="4">
        <v>5</v>
      </c>
      <c r="E6" s="3">
        <v>1</v>
      </c>
      <c r="F6" s="3">
        <v>0.33</v>
      </c>
      <c r="L6" s="1">
        <v>2</v>
      </c>
      <c r="M6" s="1">
        <v>2</v>
      </c>
      <c r="N6" s="1">
        <v>4</v>
      </c>
      <c r="O6" s="1">
        <v>1</v>
      </c>
      <c r="P6" s="1">
        <v>3</v>
      </c>
      <c r="V6" s="1">
        <v>2</v>
      </c>
      <c r="W6" s="1">
        <v>10</v>
      </c>
      <c r="X6" s="1">
        <v>2</v>
      </c>
      <c r="Y6" s="1">
        <v>8</v>
      </c>
      <c r="Z6" s="1">
        <v>4</v>
      </c>
    </row>
    <row r="7" spans="1:27" x14ac:dyDescent="0.3">
      <c r="B7" s="1" t="s">
        <v>4</v>
      </c>
      <c r="C7" s="4">
        <v>9</v>
      </c>
      <c r="D7" s="4">
        <v>6</v>
      </c>
      <c r="E7" s="3">
        <v>3</v>
      </c>
      <c r="F7" s="3">
        <v>1</v>
      </c>
      <c r="L7" s="1">
        <v>3</v>
      </c>
      <c r="M7" s="1">
        <v>4</v>
      </c>
      <c r="N7" s="1">
        <v>3</v>
      </c>
      <c r="O7" s="1">
        <v>1</v>
      </c>
      <c r="P7" s="1">
        <v>2</v>
      </c>
      <c r="V7" s="1">
        <v>3</v>
      </c>
      <c r="W7" s="1">
        <v>4</v>
      </c>
      <c r="X7" s="1">
        <v>5</v>
      </c>
      <c r="Y7" s="1">
        <v>10</v>
      </c>
      <c r="Z7" s="1">
        <v>9</v>
      </c>
    </row>
    <row r="9" spans="1:27" x14ac:dyDescent="0.3">
      <c r="B9" s="8" t="s">
        <v>6</v>
      </c>
      <c r="C9" s="8"/>
      <c r="D9" s="8"/>
      <c r="E9" s="8"/>
      <c r="F9" s="8"/>
    </row>
    <row r="10" spans="1:27" x14ac:dyDescent="0.3">
      <c r="A10" s="1" t="s">
        <v>12</v>
      </c>
      <c r="B10" s="5">
        <f>SQRT(SQRT(PRODUCT(C4:F4)))</f>
        <v>0.46361821858297025</v>
      </c>
    </row>
    <row r="11" spans="1:27" x14ac:dyDescent="0.3">
      <c r="A11" s="1" t="s">
        <v>11</v>
      </c>
      <c r="B11" s="5">
        <f t="shared" ref="B11:B13" si="0">SQRT(SQRT(PRODUCT(C5:F5)))</f>
        <v>0.32056490860560677</v>
      </c>
      <c r="L11" s="9" t="s">
        <v>32</v>
      </c>
      <c r="M11" s="10" t="s">
        <v>33</v>
      </c>
      <c r="N11" s="10"/>
      <c r="O11" s="10"/>
      <c r="P11" s="10"/>
      <c r="V11" s="8" t="s">
        <v>53</v>
      </c>
      <c r="W11" s="8"/>
      <c r="X11" s="8"/>
      <c r="Y11" s="8"/>
      <c r="Z11" s="8"/>
      <c r="AA11" s="8"/>
    </row>
    <row r="12" spans="1:27" x14ac:dyDescent="0.3">
      <c r="A12" s="1" t="s">
        <v>10</v>
      </c>
      <c r="B12" s="5">
        <f t="shared" si="0"/>
        <v>1.8435099928108027</v>
      </c>
      <c r="L12" s="9"/>
      <c r="M12" s="1" t="s">
        <v>1</v>
      </c>
      <c r="N12" s="1" t="s">
        <v>2</v>
      </c>
      <c r="O12" s="1" t="s">
        <v>3</v>
      </c>
      <c r="P12" s="1" t="s">
        <v>4</v>
      </c>
      <c r="V12" t="s">
        <v>35</v>
      </c>
      <c r="W12">
        <f>SUM(W5:W7)</f>
        <v>20</v>
      </c>
    </row>
    <row r="13" spans="1:27" x14ac:dyDescent="0.3">
      <c r="A13" s="1" t="s">
        <v>9</v>
      </c>
      <c r="B13" s="5">
        <f t="shared" si="0"/>
        <v>3.5676213450081633</v>
      </c>
      <c r="L13" s="1">
        <v>1</v>
      </c>
      <c r="M13" s="1">
        <f>I3-M5</f>
        <v>1</v>
      </c>
      <c r="N13" s="1">
        <f>I3-N5</f>
        <v>0</v>
      </c>
      <c r="O13" s="1">
        <f>I3-O5</f>
        <v>2</v>
      </c>
      <c r="P13" s="1">
        <f>I3-P5</f>
        <v>3</v>
      </c>
      <c r="V13" t="s">
        <v>36</v>
      </c>
      <c r="W13">
        <f>SUM(X5:X7)</f>
        <v>10</v>
      </c>
    </row>
    <row r="14" spans="1:27" x14ac:dyDescent="0.3">
      <c r="L14" s="1">
        <v>2</v>
      </c>
      <c r="M14" s="1">
        <f>I3-M6</f>
        <v>2</v>
      </c>
      <c r="N14" s="1">
        <f>I3-N6</f>
        <v>0</v>
      </c>
      <c r="O14" s="1">
        <f>I3-O6</f>
        <v>3</v>
      </c>
      <c r="P14" s="1">
        <f>I3-P6</f>
        <v>1</v>
      </c>
      <c r="V14" t="s">
        <v>37</v>
      </c>
      <c r="W14">
        <f>SUM(Y5:Y7)</f>
        <v>27</v>
      </c>
    </row>
    <row r="15" spans="1:27" x14ac:dyDescent="0.3">
      <c r="B15" s="8" t="s">
        <v>7</v>
      </c>
      <c r="C15" s="8"/>
      <c r="D15" s="8"/>
      <c r="E15" s="8"/>
      <c r="F15" s="8"/>
      <c r="L15" s="1">
        <v>3</v>
      </c>
      <c r="M15" s="1">
        <f>I3-M7</f>
        <v>0</v>
      </c>
      <c r="N15" s="1">
        <f>I3-N7</f>
        <v>1</v>
      </c>
      <c r="O15" s="1">
        <f>I3-O7</f>
        <v>3</v>
      </c>
      <c r="P15" s="1">
        <f>I3-P7</f>
        <v>2</v>
      </c>
      <c r="V15" t="s">
        <v>38</v>
      </c>
      <c r="W15">
        <f>SUM(Z5:Z7)</f>
        <v>23</v>
      </c>
    </row>
    <row r="16" spans="1:27" x14ac:dyDescent="0.3">
      <c r="A16" s="1" t="s">
        <v>8</v>
      </c>
      <c r="B16" s="5">
        <f>SUM(B10:B13)</f>
        <v>6.1953144650075433</v>
      </c>
    </row>
    <row r="17" spans="1:25" x14ac:dyDescent="0.3">
      <c r="V17" s="8" t="s">
        <v>39</v>
      </c>
      <c r="W17" s="8"/>
      <c r="X17" s="8"/>
    </row>
    <row r="18" spans="1:25" x14ac:dyDescent="0.3">
      <c r="B18" s="8" t="s">
        <v>13</v>
      </c>
      <c r="C18" s="8"/>
      <c r="D18" s="8"/>
      <c r="E18" s="8"/>
      <c r="F18" s="8"/>
      <c r="L18" s="8" t="s">
        <v>34</v>
      </c>
      <c r="M18" s="8"/>
      <c r="N18" s="8"/>
      <c r="O18" s="8"/>
      <c r="P18" s="8"/>
      <c r="Q18" s="8"/>
      <c r="R18" s="8"/>
      <c r="V18" t="s">
        <v>40</v>
      </c>
      <c r="W18">
        <f>SUM(W12:W15)</f>
        <v>80</v>
      </c>
    </row>
    <row r="19" spans="1:25" x14ac:dyDescent="0.3">
      <c r="A19" s="1" t="s">
        <v>14</v>
      </c>
      <c r="B19" s="5">
        <f>B10/B16</f>
        <v>7.4833686199721541E-2</v>
      </c>
      <c r="L19" t="s">
        <v>35</v>
      </c>
      <c r="M19">
        <f>SUM(M13:M15)</f>
        <v>3</v>
      </c>
    </row>
    <row r="20" spans="1:25" x14ac:dyDescent="0.3">
      <c r="A20" s="1" t="s">
        <v>15</v>
      </c>
      <c r="B20" s="5">
        <f>B11/B16</f>
        <v>5.1743121421233045E-2</v>
      </c>
      <c r="L20" t="s">
        <v>36</v>
      </c>
      <c r="M20">
        <f>SUM(N13:N15)</f>
        <v>1</v>
      </c>
      <c r="V20" s="8" t="s">
        <v>13</v>
      </c>
      <c r="W20" s="8"/>
      <c r="X20" s="8"/>
    </row>
    <row r="21" spans="1:25" x14ac:dyDescent="0.3">
      <c r="A21" s="1" t="s">
        <v>16</v>
      </c>
      <c r="B21" s="5">
        <f>B12/B16</f>
        <v>0.2975652008018867</v>
      </c>
      <c r="L21" t="s">
        <v>37</v>
      </c>
      <c r="M21">
        <f>SUM(O13:O15)</f>
        <v>8</v>
      </c>
      <c r="V21" t="s">
        <v>14</v>
      </c>
      <c r="W21">
        <f>W12/W18</f>
        <v>0.25</v>
      </c>
    </row>
    <row r="22" spans="1:25" x14ac:dyDescent="0.3">
      <c r="A22" s="1" t="s">
        <v>17</v>
      </c>
      <c r="B22" s="5">
        <f>B13/B16</f>
        <v>0.57585799157715867</v>
      </c>
      <c r="L22" t="s">
        <v>38</v>
      </c>
      <c r="M22">
        <f>SUM(P13:P15)</f>
        <v>6</v>
      </c>
      <c r="V22" t="s">
        <v>15</v>
      </c>
      <c r="W22">
        <f>W13/W18</f>
        <v>0.125</v>
      </c>
    </row>
    <row r="23" spans="1:25" x14ac:dyDescent="0.3">
      <c r="V23" t="s">
        <v>16</v>
      </c>
      <c r="W23">
        <f>W14/W18</f>
        <v>0.33750000000000002</v>
      </c>
    </row>
    <row r="24" spans="1:25" x14ac:dyDescent="0.3">
      <c r="B24" s="8" t="s">
        <v>18</v>
      </c>
      <c r="C24" s="8"/>
      <c r="D24" s="8"/>
      <c r="E24" s="8"/>
      <c r="F24" s="8"/>
      <c r="L24" s="8" t="s">
        <v>39</v>
      </c>
      <c r="M24" s="8"/>
      <c r="N24" s="8"/>
      <c r="V24" t="s">
        <v>17</v>
      </c>
      <c r="W24">
        <f>W15/W18</f>
        <v>0.28749999999999998</v>
      </c>
    </row>
    <row r="25" spans="1:25" x14ac:dyDescent="0.3">
      <c r="A25" s="1" t="s">
        <v>19</v>
      </c>
      <c r="B25" s="5">
        <f>SUM(C4:C7)</f>
        <v>17.329999999999998</v>
      </c>
      <c r="L25" t="s">
        <v>40</v>
      </c>
      <c r="M25">
        <f>SUM(M19:M22)</f>
        <v>18</v>
      </c>
    </row>
    <row r="26" spans="1:25" x14ac:dyDescent="0.3">
      <c r="A26" s="1" t="s">
        <v>20</v>
      </c>
      <c r="B26" s="5">
        <f>SUM(D4:D7)</f>
        <v>15</v>
      </c>
      <c r="V26" s="8" t="s">
        <v>54</v>
      </c>
      <c r="W26" s="8"/>
      <c r="X26" s="8"/>
      <c r="Y26" s="8"/>
    </row>
    <row r="27" spans="1:25" x14ac:dyDescent="0.3">
      <c r="A27" s="1" t="s">
        <v>21</v>
      </c>
      <c r="B27" s="5">
        <f>SUM(E4:E7)</f>
        <v>4.34</v>
      </c>
      <c r="L27" s="8" t="s">
        <v>13</v>
      </c>
      <c r="M27" s="8"/>
      <c r="N27" s="8"/>
      <c r="V27" t="s">
        <v>55</v>
      </c>
      <c r="W27">
        <f>W12/I4</f>
        <v>6.666666666666667</v>
      </c>
    </row>
    <row r="28" spans="1:25" x14ac:dyDescent="0.3">
      <c r="A28" s="1" t="s">
        <v>22</v>
      </c>
      <c r="B28" s="5">
        <f>SUM(F4:F7)</f>
        <v>1.6</v>
      </c>
      <c r="L28" t="s">
        <v>14</v>
      </c>
      <c r="M28">
        <f>M19/M25</f>
        <v>0.16666666666666666</v>
      </c>
      <c r="V28" t="s">
        <v>56</v>
      </c>
      <c r="W28">
        <f>W13/I4</f>
        <v>3.3333333333333335</v>
      </c>
    </row>
    <row r="29" spans="1:25" x14ac:dyDescent="0.3">
      <c r="L29" t="s">
        <v>15</v>
      </c>
      <c r="M29">
        <f>M20/M25</f>
        <v>5.5555555555555552E-2</v>
      </c>
      <c r="V29" t="s">
        <v>57</v>
      </c>
      <c r="W29">
        <f>W14/I4</f>
        <v>9</v>
      </c>
    </row>
    <row r="30" spans="1:25" x14ac:dyDescent="0.3">
      <c r="B30" s="8" t="s">
        <v>28</v>
      </c>
      <c r="C30" s="8"/>
      <c r="D30" s="8"/>
      <c r="E30" s="8"/>
      <c r="F30" s="8"/>
      <c r="L30" t="s">
        <v>16</v>
      </c>
      <c r="M30">
        <f>M21/M25</f>
        <v>0.44444444444444442</v>
      </c>
      <c r="V30" t="s">
        <v>58</v>
      </c>
      <c r="W30">
        <f>W15/I4</f>
        <v>7.666666666666667</v>
      </c>
    </row>
    <row r="31" spans="1:25" ht="15.6" x14ac:dyDescent="0.3">
      <c r="A31" s="6" t="s">
        <v>23</v>
      </c>
      <c r="B31" s="1">
        <f>SUM(PRODUCT(B19,B25),PRODUCT(B20,B26),PRODUCT(B21,B27),PRODUCT(B22,B28))</f>
        <v>4.2858203611633119</v>
      </c>
      <c r="L31" t="s">
        <v>17</v>
      </c>
      <c r="M31">
        <f>M22/M25</f>
        <v>0.33333333333333331</v>
      </c>
    </row>
    <row r="32" spans="1:25" x14ac:dyDescent="0.3">
      <c r="V32" t="s">
        <v>59</v>
      </c>
    </row>
    <row r="33" spans="1:26" x14ac:dyDescent="0.3">
      <c r="B33" s="8" t="s">
        <v>27</v>
      </c>
      <c r="C33" s="8"/>
      <c r="D33" s="8"/>
      <c r="E33" s="8"/>
      <c r="F33" s="8"/>
      <c r="L33" s="8" t="s">
        <v>41</v>
      </c>
      <c r="M33" s="8"/>
      <c r="N33" s="8"/>
      <c r="O33" s="8"/>
      <c r="V33" t="s">
        <v>62</v>
      </c>
      <c r="W33">
        <f>PRODUCT(1/3,SUM(POWER(W5-W27,2),POWER(X5-W28,2),POWER(Y5-W29,2),POWER(Z5-W30,2)))</f>
        <v>1.9999999999999996</v>
      </c>
    </row>
    <row r="34" spans="1:26" x14ac:dyDescent="0.3">
      <c r="A34" s="1" t="s">
        <v>24</v>
      </c>
      <c r="B34" s="1">
        <f>(B31-I3)/(I3-1)</f>
        <v>9.5273453721103962E-2</v>
      </c>
      <c r="L34" t="s">
        <v>42</v>
      </c>
      <c r="M34">
        <f>SUM(M5:M7)</f>
        <v>9</v>
      </c>
      <c r="V34" t="s">
        <v>61</v>
      </c>
      <c r="W34">
        <f>PRODUCT(1/3,SUM(POWER(W6-W27,2),POWER(X6-W28,2),POWER(Y6-W29,2),POWER(Z6-W30,2)))</f>
        <v>9.1111111111111107</v>
      </c>
    </row>
    <row r="35" spans="1:26" x14ac:dyDescent="0.3">
      <c r="L35" t="s">
        <v>43</v>
      </c>
      <c r="M35">
        <f>SUM(N5:N7)</f>
        <v>11</v>
      </c>
      <c r="V35" t="s">
        <v>60</v>
      </c>
      <c r="W35">
        <f>PRODUCT(1/3,SUM(POWER(W7-W27,2),POWER(X7-W28,2),POWER(Y7-W29,2),POWER(Z7-W30,2)))</f>
        <v>4.2222222222222214</v>
      </c>
    </row>
    <row r="36" spans="1:26" x14ac:dyDescent="0.3">
      <c r="B36" s="8" t="s">
        <v>26</v>
      </c>
      <c r="C36" s="8"/>
      <c r="D36" s="8"/>
      <c r="E36" s="8"/>
      <c r="F36" s="8"/>
      <c r="L36" t="s">
        <v>44</v>
      </c>
      <c r="M36">
        <f>SUM(O5:O7)</f>
        <v>4</v>
      </c>
    </row>
    <row r="37" spans="1:26" x14ac:dyDescent="0.3">
      <c r="A37" s="1" t="s">
        <v>29</v>
      </c>
      <c r="B37" s="1">
        <v>0.9</v>
      </c>
      <c r="L37" t="s">
        <v>45</v>
      </c>
      <c r="M37">
        <f>SUM(P5:P7)</f>
        <v>6</v>
      </c>
      <c r="V37" s="8" t="s">
        <v>63</v>
      </c>
      <c r="W37" s="8"/>
      <c r="X37" s="8"/>
      <c r="Y37" s="8"/>
      <c r="Z37" s="8"/>
    </row>
    <row r="38" spans="1:26" x14ac:dyDescent="0.3">
      <c r="V38" t="s">
        <v>66</v>
      </c>
      <c r="W38">
        <f>PRODUCT(1/2,SUM(POWER(W5-W27,2),POWER(W6-W27,2),POWER(W7-W27,2)))</f>
        <v>9.3333333333333321</v>
      </c>
    </row>
    <row r="39" spans="1:26" x14ac:dyDescent="0.3">
      <c r="B39" s="8" t="s">
        <v>30</v>
      </c>
      <c r="C39" s="8"/>
      <c r="D39" s="8"/>
      <c r="E39" s="8"/>
      <c r="F39" s="8"/>
      <c r="L39" s="8" t="s">
        <v>46</v>
      </c>
      <c r="M39" s="8"/>
      <c r="N39" s="8"/>
      <c r="O39" s="8"/>
      <c r="V39" t="s">
        <v>65</v>
      </c>
      <c r="W39">
        <f>PRODUCT(1/2,SUM(POWER(X5-W28,2),POWER(X6-W28,2),POWER(X7-W28,2)))</f>
        <v>2.333333333333333</v>
      </c>
    </row>
    <row r="40" spans="1:26" x14ac:dyDescent="0.3">
      <c r="A40" s="1" t="s">
        <v>31</v>
      </c>
      <c r="B40" s="1">
        <f>B34/B37</f>
        <v>0.10585939302344885</v>
      </c>
      <c r="L40" t="s">
        <v>47</v>
      </c>
      <c r="M40">
        <f>PRODUCT(I4,I3+1)/2</f>
        <v>7.5</v>
      </c>
      <c r="V40" t="s">
        <v>64</v>
      </c>
      <c r="W40">
        <f>PRODUCT(1/2,SUM(POWER(Y5-W29,2),POWER(Y6-W29,2),POWER(Y7-W29,2)))</f>
        <v>1</v>
      </c>
    </row>
    <row r="41" spans="1:26" x14ac:dyDescent="0.3">
      <c r="V41" t="s">
        <v>67</v>
      </c>
      <c r="W41">
        <f>PRODUCT(1/2,SUM(POWER(Z5-W30,2),POWER(Z6-W30,2),POWER(Z7-W30,2)))</f>
        <v>10.333333333333334</v>
      </c>
    </row>
    <row r="42" spans="1:26" x14ac:dyDescent="0.3">
      <c r="L42" s="8" t="s">
        <v>49</v>
      </c>
      <c r="M42" s="8"/>
      <c r="N42" s="8"/>
      <c r="O42" s="8"/>
    </row>
    <row r="43" spans="1:26" x14ac:dyDescent="0.3">
      <c r="L43" t="s">
        <v>50</v>
      </c>
      <c r="M43">
        <f>SUM(POWER(M34-M40,2),POWER(M35-M40,2),POWER(M36-M40,2),POWER(M37-M40,2))</f>
        <v>29</v>
      </c>
    </row>
    <row r="45" spans="1:26" x14ac:dyDescent="0.3">
      <c r="L45" s="8" t="s">
        <v>51</v>
      </c>
      <c r="M45" s="8"/>
      <c r="N45" s="8"/>
      <c r="O45" s="8"/>
    </row>
    <row r="46" spans="1:26" x14ac:dyDescent="0.3">
      <c r="L46" t="s">
        <v>52</v>
      </c>
      <c r="M46">
        <f>PRODUCT(12,M43)/(PRODUCT(POWER(I4,2),I3,POWER(I3,2)-1))</f>
        <v>0.64444444444444449</v>
      </c>
    </row>
  </sheetData>
  <mergeCells count="27">
    <mergeCell ref="V37:Z37"/>
    <mergeCell ref="L45:O45"/>
    <mergeCell ref="V3:V4"/>
    <mergeCell ref="W3:Z3"/>
    <mergeCell ref="V11:AA11"/>
    <mergeCell ref="V17:X17"/>
    <mergeCell ref="V20:X20"/>
    <mergeCell ref="V26:Y26"/>
    <mergeCell ref="L18:R18"/>
    <mergeCell ref="L24:N24"/>
    <mergeCell ref="L27:N27"/>
    <mergeCell ref="L33:O33"/>
    <mergeCell ref="L39:O39"/>
    <mergeCell ref="L42:O42"/>
    <mergeCell ref="M3:P3"/>
    <mergeCell ref="M11:P11"/>
    <mergeCell ref="B30:F30"/>
    <mergeCell ref="B33:F33"/>
    <mergeCell ref="B36:F36"/>
    <mergeCell ref="B39:F39"/>
    <mergeCell ref="L3:L4"/>
    <mergeCell ref="L11:L12"/>
    <mergeCell ref="B2:F2"/>
    <mergeCell ref="B9:F9"/>
    <mergeCell ref="B15:F15"/>
    <mergeCell ref="B18:F18"/>
    <mergeCell ref="B24:F2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Жека Лукьянов</dc:creator>
  <cp:lastModifiedBy>Евгений Лукьянов</cp:lastModifiedBy>
  <dcterms:created xsi:type="dcterms:W3CDTF">2015-06-05T18:17:20Z</dcterms:created>
  <dcterms:modified xsi:type="dcterms:W3CDTF">2025-02-03T18:13:49Z</dcterms:modified>
</cp:coreProperties>
</file>