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ka\Desktop\ZXC\BSUIR\third year\6 sem\СА\lab2\"/>
    </mc:Choice>
  </mc:AlternateContent>
  <xr:revisionPtr revIDLastSave="0" documentId="13_ncr:1_{66E09035-506C-4103-A5EA-F40D19A97A03}" xr6:coauthVersionLast="47" xr6:coauthVersionMax="47" xr10:uidLastSave="{00000000-0000-0000-0000-000000000000}"/>
  <bookViews>
    <workbookView xWindow="675" yWindow="1455" windowWidth="14310" windowHeight="11385" xr2:uid="{00000000-000D-0000-FFFF-FFFF00000000}"/>
  </bookViews>
  <sheets>
    <sheet name="Лист1" sheetId="1" r:id="rId1"/>
    <sheet name="задание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K4" i="1"/>
  <c r="T21" i="1" l="1"/>
  <c r="T22" i="1"/>
  <c r="M22" i="1"/>
  <c r="M21" i="1"/>
  <c r="M20" i="1"/>
  <c r="M19" i="1"/>
  <c r="M18" i="1"/>
  <c r="M23" i="1" l="1"/>
  <c r="F21" i="1"/>
  <c r="F22" i="1"/>
  <c r="F20" i="1"/>
  <c r="F19" i="1"/>
  <c r="F18" i="1"/>
  <c r="T20" i="1"/>
  <c r="T19" i="1"/>
  <c r="F23" i="1" l="1"/>
  <c r="I22" i="1" s="1"/>
  <c r="I20" i="1"/>
  <c r="I19" i="1"/>
  <c r="I18" i="1"/>
  <c r="T23" i="1"/>
  <c r="P22" i="1"/>
  <c r="P21" i="1"/>
  <c r="P20" i="1"/>
  <c r="P19" i="1"/>
  <c r="P18" i="1"/>
  <c r="K5" i="1"/>
  <c r="K6" i="1"/>
  <c r="I21" i="1" l="1"/>
  <c r="W18" i="1"/>
  <c r="W22" i="1"/>
  <c r="W21" i="1"/>
  <c r="W20" i="1"/>
  <c r="W19" i="1"/>
  <c r="K7" i="1"/>
  <c r="N5" i="1" l="1"/>
  <c r="N4" i="1"/>
  <c r="N6" i="1"/>
  <c r="F31" i="1" l="1"/>
  <c r="F29" i="1"/>
  <c r="F27" i="1"/>
  <c r="F28" i="1"/>
  <c r="F30" i="1"/>
</calcChain>
</file>

<file path=xl/sharedStrings.xml><?xml version="1.0" encoding="utf-8"?>
<sst xmlns="http://schemas.openxmlformats.org/spreadsheetml/2006/main" count="129" uniqueCount="58">
  <si>
    <t>Результат:</t>
  </si>
  <si>
    <t>K1</t>
  </si>
  <si>
    <t>K2</t>
  </si>
  <si>
    <t>K3</t>
  </si>
  <si>
    <t>C1</t>
  </si>
  <si>
    <t>C2</t>
  </si>
  <si>
    <t>C3</t>
  </si>
  <si>
    <t>Сумма:</t>
  </si>
  <si>
    <t>Локал. приоритеты</t>
  </si>
  <si>
    <t>Lk1</t>
  </si>
  <si>
    <t>Lk2</t>
  </si>
  <si>
    <t>Lk3</t>
  </si>
  <si>
    <t>Ср. геом. cтрок</t>
  </si>
  <si>
    <t>C4</t>
  </si>
  <si>
    <t>C5</t>
  </si>
  <si>
    <t>C6</t>
  </si>
  <si>
    <t>L2</t>
  </si>
  <si>
    <t>L4</t>
  </si>
  <si>
    <t>L5</t>
  </si>
  <si>
    <t>L6</t>
  </si>
  <si>
    <t>G2</t>
  </si>
  <si>
    <t>G4</t>
  </si>
  <si>
    <t>G5</t>
  </si>
  <si>
    <t>G6</t>
  </si>
  <si>
    <t>Глобал. приоритеты</t>
  </si>
  <si>
    <t>Наил-й:</t>
  </si>
  <si>
    <t>М2</t>
  </si>
  <si>
    <t>М4</t>
  </si>
  <si>
    <t>М5</t>
  </si>
  <si>
    <t>М6</t>
  </si>
  <si>
    <t>2 и 3</t>
  </si>
  <si>
    <t>1 и 2</t>
  </si>
  <si>
    <t>1 и 3</t>
  </si>
  <si>
    <t>2 и 5</t>
  </si>
  <si>
    <t>3 и 5</t>
  </si>
  <si>
    <t>2 и 4</t>
  </si>
  <si>
    <t>2 и 6</t>
  </si>
  <si>
    <t>3 и 4</t>
  </si>
  <si>
    <t>4 и 5</t>
  </si>
  <si>
    <t>4 и 6</t>
  </si>
  <si>
    <t>5 и 6</t>
  </si>
  <si>
    <t>ни одна не искл</t>
  </si>
  <si>
    <t>1 и 4</t>
  </si>
  <si>
    <t>1 и 5</t>
  </si>
  <si>
    <t>условия</t>
  </si>
  <si>
    <t>затраты</t>
  </si>
  <si>
    <t>опасность</t>
  </si>
  <si>
    <t>можно искл 3</t>
  </si>
  <si>
    <t>1 и 6</t>
  </si>
  <si>
    <t>1, 2, 4, 5, 6</t>
  </si>
  <si>
    <t>i\j</t>
  </si>
  <si>
    <t>Матрица парных сравнений “условия для доставки сырья”</t>
  </si>
  <si>
    <t>М1</t>
  </si>
  <si>
    <t>G1</t>
  </si>
  <si>
    <t>L1</t>
  </si>
  <si>
    <t>Матрица парных сравнений “затраты на подготовку к строительству”</t>
  </si>
  <si>
    <t>Матрица парных сравнений “опасность заг¬рязнения грун¬товых вод в случае аварии”</t>
  </si>
  <si>
    <t>Пл5, Пл6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</si>
</sst>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2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/>
    <xf numFmtId="12" fontId="0" fillId="0" borderId="1" xfId="0" applyNumberForma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12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5</xdr:row>
      <xdr:rowOff>144780</xdr:rowOff>
    </xdr:from>
    <xdr:to>
      <xdr:col>9</xdr:col>
      <xdr:colOff>525781</xdr:colOff>
      <xdr:row>25</xdr:row>
      <xdr:rowOff>140893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64F87A0-95CB-434B-A9DB-C8241BEA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059180"/>
          <a:ext cx="5745480" cy="3653713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</xdr:colOff>
      <xdr:row>9</xdr:row>
      <xdr:rowOff>51391</xdr:rowOff>
    </xdr:from>
    <xdr:to>
      <xdr:col>20</xdr:col>
      <xdr:colOff>368746</xdr:colOff>
      <xdr:row>21</xdr:row>
      <xdr:rowOff>17519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3E37C-E483-4B8A-9D59-6CA4D009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9360" y="1697311"/>
          <a:ext cx="6251386" cy="216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2"/>
  <sheetViews>
    <sheetView tabSelected="1" topLeftCell="H1" zoomScale="85" zoomScaleNormal="85" workbookViewId="0">
      <selection activeCell="J31" sqref="J31"/>
    </sheetView>
  </sheetViews>
  <sheetFormatPr defaultRowHeight="15" x14ac:dyDescent="0.25"/>
  <cols>
    <col min="2" max="2" width="9.85546875" customWidth="1"/>
    <col min="3" max="3" width="41.42578125" customWidth="1"/>
    <col min="4" max="4" width="22.42578125" customWidth="1"/>
  </cols>
  <sheetData>
    <row r="1" spans="2:26" x14ac:dyDescent="0.25">
      <c r="B1" s="2" t="s">
        <v>31</v>
      </c>
      <c r="C1" s="1" t="s">
        <v>41</v>
      </c>
    </row>
    <row r="2" spans="2:26" x14ac:dyDescent="0.25">
      <c r="B2" s="2" t="s">
        <v>32</v>
      </c>
      <c r="C2" s="1" t="s">
        <v>41</v>
      </c>
      <c r="F2" s="19"/>
      <c r="G2" s="19"/>
    </row>
    <row r="3" spans="2:26" x14ac:dyDescent="0.25">
      <c r="B3" s="2" t="s">
        <v>42</v>
      </c>
      <c r="C3" s="1" t="s">
        <v>41</v>
      </c>
      <c r="E3" s="6" t="s">
        <v>50</v>
      </c>
      <c r="F3" s="11" t="s">
        <v>1</v>
      </c>
      <c r="G3" s="11" t="s">
        <v>2</v>
      </c>
      <c r="H3" s="11" t="s">
        <v>3</v>
      </c>
      <c r="J3" s="20" t="s">
        <v>12</v>
      </c>
      <c r="K3" s="20"/>
      <c r="M3" s="20" t="s">
        <v>8</v>
      </c>
      <c r="N3" s="20"/>
    </row>
    <row r="4" spans="2:26" x14ac:dyDescent="0.25">
      <c r="B4" s="2" t="s">
        <v>43</v>
      </c>
      <c r="C4" s="1" t="s">
        <v>41</v>
      </c>
      <c r="D4" s="16" t="s">
        <v>44</v>
      </c>
      <c r="E4" s="11" t="s">
        <v>1</v>
      </c>
      <c r="F4" s="7">
        <v>1</v>
      </c>
      <c r="G4" s="6">
        <v>0.2</v>
      </c>
      <c r="H4" s="26">
        <v>0.1111111111111111</v>
      </c>
      <c r="J4" s="8" t="s">
        <v>4</v>
      </c>
      <c r="K4" s="8">
        <f>GEOMEAN(F4:H4)</f>
        <v>0.28114422176724974</v>
      </c>
      <c r="M4" s="8" t="s">
        <v>9</v>
      </c>
      <c r="N4" s="8">
        <f>K4/K7</f>
        <v>5.8111211465683238E-2</v>
      </c>
    </row>
    <row r="5" spans="2:26" x14ac:dyDescent="0.25">
      <c r="B5" s="2" t="s">
        <v>48</v>
      </c>
      <c r="C5" s="1" t="s">
        <v>41</v>
      </c>
      <c r="D5" s="16" t="s">
        <v>45</v>
      </c>
      <c r="E5" s="11" t="s">
        <v>2</v>
      </c>
      <c r="F5" s="18">
        <v>5</v>
      </c>
      <c r="G5" s="7">
        <v>1</v>
      </c>
      <c r="H5" s="6">
        <v>0.2</v>
      </c>
      <c r="J5" s="8" t="s">
        <v>5</v>
      </c>
      <c r="K5" s="8">
        <f t="shared" ref="K5:K6" si="0">GEOMEAN(F5:H5)</f>
        <v>1</v>
      </c>
      <c r="M5" s="8" t="s">
        <v>10</v>
      </c>
      <c r="N5" s="8">
        <f>K5/K7</f>
        <v>0.20669537897809487</v>
      </c>
    </row>
    <row r="6" spans="2:26" x14ac:dyDescent="0.25">
      <c r="B6" s="2" t="s">
        <v>30</v>
      </c>
      <c r="C6" s="1" t="s">
        <v>41</v>
      </c>
      <c r="D6" s="16" t="s">
        <v>46</v>
      </c>
      <c r="E6" s="11" t="s">
        <v>3</v>
      </c>
      <c r="F6" s="18">
        <v>9</v>
      </c>
      <c r="G6" s="7">
        <v>5</v>
      </c>
      <c r="H6" s="7">
        <v>1</v>
      </c>
      <c r="J6" s="8" t="s">
        <v>6</v>
      </c>
      <c r="K6" s="8">
        <f t="shared" si="0"/>
        <v>3.556893304490063</v>
      </c>
      <c r="M6" s="8" t="s">
        <v>11</v>
      </c>
      <c r="N6" s="8">
        <f>K6/K7</f>
        <v>0.73519340955622181</v>
      </c>
    </row>
    <row r="7" spans="2:26" x14ac:dyDescent="0.25">
      <c r="B7" s="2" t="s">
        <v>35</v>
      </c>
      <c r="C7" s="1" t="s">
        <v>41</v>
      </c>
      <c r="J7" s="10" t="s">
        <v>7</v>
      </c>
      <c r="K7" s="1">
        <f>SUM(K3:K6)</f>
        <v>4.8380375262573132</v>
      </c>
    </row>
    <row r="8" spans="2:26" x14ac:dyDescent="0.25">
      <c r="B8" s="2" t="s">
        <v>33</v>
      </c>
      <c r="C8" s="1" t="s">
        <v>41</v>
      </c>
    </row>
    <row r="9" spans="2:26" x14ac:dyDescent="0.25">
      <c r="B9" s="2" t="s">
        <v>36</v>
      </c>
      <c r="C9" s="1" t="s">
        <v>41</v>
      </c>
      <c r="E9" s="19" t="s">
        <v>51</v>
      </c>
      <c r="F9" s="19"/>
      <c r="G9" s="19"/>
      <c r="H9" s="19"/>
      <c r="I9" s="19"/>
      <c r="J9" s="19"/>
      <c r="L9" s="27" t="s">
        <v>55</v>
      </c>
      <c r="M9" s="27"/>
      <c r="N9" s="27"/>
      <c r="O9" s="27"/>
      <c r="P9" s="27"/>
      <c r="Q9" s="27"/>
      <c r="R9" s="27"/>
      <c r="S9" s="29" t="s">
        <v>56</v>
      </c>
      <c r="T9" s="28"/>
      <c r="U9" s="28"/>
      <c r="V9" s="28"/>
      <c r="W9" s="28"/>
      <c r="X9" s="28"/>
      <c r="Y9" s="28"/>
      <c r="Z9" s="28"/>
    </row>
    <row r="10" spans="2:26" x14ac:dyDescent="0.25">
      <c r="B10" s="2" t="s">
        <v>37</v>
      </c>
      <c r="C10" s="1" t="s">
        <v>41</v>
      </c>
      <c r="E10" s="4"/>
      <c r="F10" s="5" t="s">
        <v>52</v>
      </c>
      <c r="G10" s="5" t="s">
        <v>26</v>
      </c>
      <c r="H10" s="5" t="s">
        <v>27</v>
      </c>
      <c r="I10" s="5" t="s">
        <v>28</v>
      </c>
      <c r="J10" s="5" t="s">
        <v>29</v>
      </c>
      <c r="L10" s="4"/>
      <c r="M10" s="12" t="s">
        <v>52</v>
      </c>
      <c r="N10" s="12" t="s">
        <v>26</v>
      </c>
      <c r="O10" s="12" t="s">
        <v>27</v>
      </c>
      <c r="P10" s="12" t="s">
        <v>28</v>
      </c>
      <c r="Q10" s="12" t="s">
        <v>29</v>
      </c>
      <c r="S10" s="4"/>
      <c r="T10" s="13" t="s">
        <v>52</v>
      </c>
      <c r="U10" s="13" t="s">
        <v>26</v>
      </c>
      <c r="V10" s="13" t="s">
        <v>27</v>
      </c>
      <c r="W10" s="13" t="s">
        <v>28</v>
      </c>
      <c r="X10" s="13" t="s">
        <v>29</v>
      </c>
    </row>
    <row r="11" spans="2:26" x14ac:dyDescent="0.25">
      <c r="B11" s="2" t="s">
        <v>34</v>
      </c>
      <c r="C11" s="1" t="s">
        <v>47</v>
      </c>
      <c r="E11" s="5" t="s">
        <v>52</v>
      </c>
      <c r="F11" s="7">
        <v>1</v>
      </c>
      <c r="G11" s="6">
        <v>0.25</v>
      </c>
      <c r="H11" s="18">
        <v>2</v>
      </c>
      <c r="I11" s="18">
        <v>6</v>
      </c>
      <c r="J11" s="6">
        <v>0.5</v>
      </c>
      <c r="L11" s="12" t="s">
        <v>52</v>
      </c>
      <c r="M11" s="7">
        <v>1</v>
      </c>
      <c r="N11" s="6">
        <v>0.2</v>
      </c>
      <c r="O11" s="6">
        <v>0.33333333333333331</v>
      </c>
      <c r="P11" s="18">
        <v>1</v>
      </c>
      <c r="Q11" s="7">
        <v>3</v>
      </c>
      <c r="S11" s="13" t="s">
        <v>52</v>
      </c>
      <c r="T11" s="7">
        <v>1</v>
      </c>
      <c r="U11" s="18">
        <v>5</v>
      </c>
      <c r="V11" s="18">
        <v>1</v>
      </c>
      <c r="W11" s="6">
        <v>0.33333333333333331</v>
      </c>
      <c r="X11" s="6">
        <v>0.33333333333333331</v>
      </c>
    </row>
    <row r="12" spans="2:26" x14ac:dyDescent="0.25">
      <c r="B12" s="2" t="s">
        <v>38</v>
      </c>
      <c r="C12" s="1" t="s">
        <v>41</v>
      </c>
      <c r="E12" s="5" t="s">
        <v>26</v>
      </c>
      <c r="F12" s="18">
        <v>4</v>
      </c>
      <c r="G12" s="7">
        <v>1</v>
      </c>
      <c r="H12" s="7">
        <v>5</v>
      </c>
      <c r="I12" s="18">
        <v>7</v>
      </c>
      <c r="J12" s="18">
        <v>2</v>
      </c>
      <c r="L12" s="12" t="s">
        <v>26</v>
      </c>
      <c r="M12" s="18">
        <v>5</v>
      </c>
      <c r="N12" s="7">
        <v>1</v>
      </c>
      <c r="O12" s="18">
        <v>3</v>
      </c>
      <c r="P12" s="18">
        <v>5</v>
      </c>
      <c r="Q12" s="18">
        <v>7</v>
      </c>
      <c r="S12" s="13" t="s">
        <v>26</v>
      </c>
      <c r="T12" s="6">
        <v>0.2</v>
      </c>
      <c r="U12" s="7">
        <v>1</v>
      </c>
      <c r="V12" s="6">
        <v>0.2</v>
      </c>
      <c r="W12" s="6">
        <v>0.14285714285714285</v>
      </c>
      <c r="X12" s="6">
        <v>0.14285714285714285</v>
      </c>
    </row>
    <row r="13" spans="2:26" x14ac:dyDescent="0.25">
      <c r="B13" s="2" t="s">
        <v>39</v>
      </c>
      <c r="C13" s="1" t="s">
        <v>41</v>
      </c>
      <c r="E13" s="5" t="s">
        <v>27</v>
      </c>
      <c r="F13" s="6">
        <v>0.5</v>
      </c>
      <c r="G13" s="6">
        <v>0.2</v>
      </c>
      <c r="H13" s="7">
        <v>1</v>
      </c>
      <c r="I13" s="18">
        <v>2</v>
      </c>
      <c r="J13" s="6">
        <v>0.25</v>
      </c>
      <c r="L13" s="12" t="s">
        <v>27</v>
      </c>
      <c r="M13" s="18">
        <v>3</v>
      </c>
      <c r="N13" s="6">
        <v>0.33333333333333331</v>
      </c>
      <c r="O13" s="7">
        <v>1</v>
      </c>
      <c r="P13" s="18">
        <v>2</v>
      </c>
      <c r="Q13" s="18">
        <v>5</v>
      </c>
      <c r="S13" s="13" t="s">
        <v>27</v>
      </c>
      <c r="T13" s="7">
        <v>1</v>
      </c>
      <c r="U13" s="7">
        <v>5</v>
      </c>
      <c r="V13" s="7">
        <v>1</v>
      </c>
      <c r="W13" s="6">
        <v>0.33333333333333331</v>
      </c>
      <c r="X13" s="6">
        <v>0.33333333333333331</v>
      </c>
    </row>
    <row r="14" spans="2:26" x14ac:dyDescent="0.25">
      <c r="B14" s="2" t="s">
        <v>40</v>
      </c>
      <c r="C14" s="1" t="s">
        <v>41</v>
      </c>
      <c r="E14" s="5" t="s">
        <v>28</v>
      </c>
      <c r="F14" s="6">
        <v>0.16666666666666666</v>
      </c>
      <c r="G14" s="6">
        <v>0.14285714285714285</v>
      </c>
      <c r="H14" s="6">
        <v>0.5</v>
      </c>
      <c r="I14" s="7">
        <v>1</v>
      </c>
      <c r="J14" s="6">
        <v>0.2</v>
      </c>
      <c r="L14" s="12" t="s">
        <v>28</v>
      </c>
      <c r="M14" s="18">
        <v>1</v>
      </c>
      <c r="N14" s="6">
        <v>0.2</v>
      </c>
      <c r="O14" s="6">
        <v>0.5</v>
      </c>
      <c r="P14" s="7">
        <v>1</v>
      </c>
      <c r="Q14" s="18">
        <v>3</v>
      </c>
      <c r="S14" s="13" t="s">
        <v>28</v>
      </c>
      <c r="T14" s="18">
        <v>3</v>
      </c>
      <c r="U14" s="18">
        <v>7</v>
      </c>
      <c r="V14" s="18">
        <v>3</v>
      </c>
      <c r="W14" s="7">
        <v>1</v>
      </c>
      <c r="X14" s="18">
        <v>1</v>
      </c>
    </row>
    <row r="15" spans="2:26" ht="13.9" customHeight="1" x14ac:dyDescent="0.25">
      <c r="B15" s="3" t="s">
        <v>0</v>
      </c>
      <c r="C15" s="24" t="s">
        <v>49</v>
      </c>
      <c r="E15" s="5" t="s">
        <v>29</v>
      </c>
      <c r="F15" s="18">
        <v>2</v>
      </c>
      <c r="G15" s="6">
        <v>0.5</v>
      </c>
      <c r="H15" s="18">
        <v>4</v>
      </c>
      <c r="I15" s="18">
        <v>5</v>
      </c>
      <c r="J15" s="7">
        <v>1</v>
      </c>
      <c r="L15" s="12" t="s">
        <v>29</v>
      </c>
      <c r="M15" s="6">
        <v>0.33333333333333331</v>
      </c>
      <c r="N15" s="6">
        <v>0.14285714285714285</v>
      </c>
      <c r="O15" s="6">
        <v>0.2</v>
      </c>
      <c r="P15" s="6">
        <v>0.33333333333333331</v>
      </c>
      <c r="Q15" s="7">
        <v>1</v>
      </c>
      <c r="S15" s="13" t="s">
        <v>29</v>
      </c>
      <c r="T15" s="7">
        <v>3</v>
      </c>
      <c r="U15" s="18">
        <v>7</v>
      </c>
      <c r="V15" s="18">
        <v>3</v>
      </c>
      <c r="W15" s="18">
        <v>1</v>
      </c>
      <c r="X15" s="7">
        <v>1</v>
      </c>
    </row>
    <row r="16" spans="2:26" x14ac:dyDescent="0.25">
      <c r="B16" s="25"/>
    </row>
    <row r="17" spans="5:23" x14ac:dyDescent="0.25">
      <c r="E17" s="21" t="s">
        <v>12</v>
      </c>
      <c r="F17" s="21"/>
      <c r="H17" s="21" t="s">
        <v>8</v>
      </c>
      <c r="I17" s="21"/>
      <c r="L17" s="23" t="s">
        <v>12</v>
      </c>
      <c r="M17" s="23"/>
      <c r="O17" s="23" t="s">
        <v>8</v>
      </c>
      <c r="P17" s="23"/>
      <c r="S17" s="22" t="s">
        <v>12</v>
      </c>
      <c r="T17" s="22"/>
      <c r="V17" s="22" t="s">
        <v>8</v>
      </c>
      <c r="W17" s="22"/>
    </row>
    <row r="18" spans="5:23" x14ac:dyDescent="0.25">
      <c r="E18" s="8" t="s">
        <v>4</v>
      </c>
      <c r="F18" s="8">
        <f>GEOMEAN(F11:J11)</f>
        <v>1.0844717711976986</v>
      </c>
      <c r="H18" s="8" t="s">
        <v>54</v>
      </c>
      <c r="I18" s="8">
        <f>F18/F23</f>
        <v>0.15856359887395513</v>
      </c>
      <c r="L18" s="8" t="s">
        <v>4</v>
      </c>
      <c r="M18" s="8">
        <f>GEOMEAN(M11:Q11)</f>
        <v>0.72477966367769553</v>
      </c>
      <c r="O18" s="8" t="s">
        <v>54</v>
      </c>
      <c r="P18" s="8">
        <f>M18/M23</f>
        <v>0.10486031952960666</v>
      </c>
      <c r="S18" s="8" t="s">
        <v>4</v>
      </c>
      <c r="T18" s="8">
        <f>GEOMEAN(T11:X11)</f>
        <v>0.88908953613219999</v>
      </c>
      <c r="V18" s="8" t="s">
        <v>54</v>
      </c>
      <c r="W18" s="8">
        <f>T18/T23</f>
        <v>0.13471623755826354</v>
      </c>
    </row>
    <row r="19" spans="5:23" x14ac:dyDescent="0.25">
      <c r="E19" s="8" t="s">
        <v>5</v>
      </c>
      <c r="F19" s="8">
        <f>GEOMEAN(F12:J12)</f>
        <v>3.0862535768318726</v>
      </c>
      <c r="H19" s="8" t="s">
        <v>16</v>
      </c>
      <c r="I19" s="8">
        <f>F19/F23</f>
        <v>0.45124961956328036</v>
      </c>
      <c r="L19" s="8" t="s">
        <v>5</v>
      </c>
      <c r="M19" s="8">
        <f>GEOMEAN(M12:Q12)</f>
        <v>3.4997084062277271</v>
      </c>
      <c r="O19" s="8" t="s">
        <v>16</v>
      </c>
      <c r="P19" s="8">
        <f>M19/M23</f>
        <v>0.50633393861432019</v>
      </c>
      <c r="S19" s="8" t="s">
        <v>5</v>
      </c>
      <c r="T19" s="8">
        <f>GEOMEAN(T12:X12)</f>
        <v>0.24119748900851221</v>
      </c>
      <c r="V19" s="8" t="s">
        <v>16</v>
      </c>
      <c r="W19" s="8">
        <f>T19/T23</f>
        <v>3.6546620905114249E-2</v>
      </c>
    </row>
    <row r="20" spans="5:23" x14ac:dyDescent="0.25">
      <c r="E20" s="8" t="s">
        <v>13</v>
      </c>
      <c r="F20" s="8">
        <f>GEOMEAN(F13:J13)</f>
        <v>0.54928027165305893</v>
      </c>
      <c r="H20" s="8" t="s">
        <v>17</v>
      </c>
      <c r="I20" s="8">
        <f>F20/F23</f>
        <v>8.0311778486943403E-2</v>
      </c>
      <c r="L20" s="8" t="s">
        <v>13</v>
      </c>
      <c r="M20" s="8">
        <f>GEOMEAN(M13:Q13)</f>
        <v>1.5848931924611136</v>
      </c>
      <c r="O20" s="8" t="s">
        <v>17</v>
      </c>
      <c r="P20" s="8">
        <f>M20/M23</f>
        <v>0.22930059287049115</v>
      </c>
      <c r="S20" s="8" t="s">
        <v>13</v>
      </c>
      <c r="T20" s="8">
        <f>GEOMEAN(T13:X13)</f>
        <v>0.88908953613219999</v>
      </c>
      <c r="V20" s="8" t="s">
        <v>17</v>
      </c>
      <c r="W20" s="8">
        <f>T20/T23</f>
        <v>0.13471623755826354</v>
      </c>
    </row>
    <row r="21" spans="5:23" x14ac:dyDescent="0.25">
      <c r="E21" s="8" t="s">
        <v>14</v>
      </c>
      <c r="F21" s="8">
        <f t="shared" ref="F21:F22" si="1">GEOMEAN(F14:J14)</f>
        <v>0.29877904991471826</v>
      </c>
      <c r="H21" s="8" t="s">
        <v>18</v>
      </c>
      <c r="I21" s="8">
        <f>F21/F23</f>
        <v>4.3685306230052422E-2</v>
      </c>
      <c r="L21" s="8" t="s">
        <v>14</v>
      </c>
      <c r="M21" s="8">
        <f t="shared" ref="M21:M22" si="2">GEOMEAN(M14:Q14)</f>
        <v>0.7860030855966228</v>
      </c>
      <c r="O21" s="8" t="s">
        <v>18</v>
      </c>
      <c r="P21" s="8">
        <f>M21/M23</f>
        <v>0.11371805644862917</v>
      </c>
      <c r="S21" s="8" t="s">
        <v>14</v>
      </c>
      <c r="T21" s="8">
        <f>GEOMEAN(T14:X14)</f>
        <v>2.2901720489235826</v>
      </c>
      <c r="V21" s="8" t="s">
        <v>18</v>
      </c>
      <c r="W21" s="8">
        <f>T21/T23</f>
        <v>0.34701045198917935</v>
      </c>
    </row>
    <row r="22" spans="5:23" x14ac:dyDescent="0.25">
      <c r="E22" s="8" t="s">
        <v>15</v>
      </c>
      <c r="F22" s="8">
        <f t="shared" si="1"/>
        <v>1.8205642030260802</v>
      </c>
      <c r="H22" s="8" t="s">
        <v>19</v>
      </c>
      <c r="I22" s="8">
        <f>F22/F23</f>
        <v>0.26618969684576865</v>
      </c>
      <c r="L22" s="8" t="s">
        <v>15</v>
      </c>
      <c r="M22" s="8">
        <f t="shared" si="2"/>
        <v>0.31647389287558264</v>
      </c>
      <c r="O22" s="8" t="s">
        <v>19</v>
      </c>
      <c r="P22" s="8">
        <f>M22/M23</f>
        <v>4.5787092536952706E-2</v>
      </c>
      <c r="S22" s="8" t="s">
        <v>15</v>
      </c>
      <c r="T22" s="8">
        <f>GEOMEAN(T15:X15)</f>
        <v>2.2901720489235826</v>
      </c>
      <c r="V22" s="8" t="s">
        <v>19</v>
      </c>
      <c r="W22" s="8">
        <f>T22/T23</f>
        <v>0.34701045198917935</v>
      </c>
    </row>
    <row r="23" spans="5:23" x14ac:dyDescent="0.25">
      <c r="E23" s="9" t="s">
        <v>7</v>
      </c>
      <c r="F23" s="1">
        <f>SUM(F18:F22)</f>
        <v>6.8393488726234288</v>
      </c>
      <c r="L23" s="14" t="s">
        <v>7</v>
      </c>
      <c r="M23" s="1">
        <f>SUM(M18:M22)</f>
        <v>6.9118582408387423</v>
      </c>
      <c r="S23" s="15" t="s">
        <v>7</v>
      </c>
      <c r="T23" s="1">
        <f>SUM(T18:T22)</f>
        <v>6.5997206591200772</v>
      </c>
    </row>
    <row r="26" spans="5:23" x14ac:dyDescent="0.25">
      <c r="E26" s="21" t="s">
        <v>24</v>
      </c>
      <c r="F26" s="21"/>
    </row>
    <row r="27" spans="5:23" x14ac:dyDescent="0.25">
      <c r="E27" s="8" t="s">
        <v>53</v>
      </c>
      <c r="F27" s="8">
        <f>I18*N4+P18*N5+W18*N6</f>
        <v>0.12993095632290608</v>
      </c>
    </row>
    <row r="28" spans="5:23" x14ac:dyDescent="0.25">
      <c r="E28" s="8" t="s">
        <v>20</v>
      </c>
      <c r="F28" s="8">
        <f>I19*N4+P19*N5+W19*N6</f>
        <v>0.15774838222859888</v>
      </c>
    </row>
    <row r="29" spans="5:23" x14ac:dyDescent="0.25">
      <c r="E29" s="8" t="s">
        <v>21</v>
      </c>
      <c r="F29" s="8">
        <f>I20*N4+P20*N5+W20*N6</f>
        <v>0.15110487769915359</v>
      </c>
    </row>
    <row r="30" spans="5:23" x14ac:dyDescent="0.25">
      <c r="E30" s="8" t="s">
        <v>22</v>
      </c>
      <c r="F30" s="8">
        <f>I21*N4+P21*N5+W21*N6</f>
        <v>0.28116340019214986</v>
      </c>
    </row>
    <row r="31" spans="5:23" x14ac:dyDescent="0.25">
      <c r="E31" s="8" t="s">
        <v>23</v>
      </c>
      <c r="F31" s="8">
        <f>I22*N4+P22*N5+W22*N6</f>
        <v>0.28005238355719148</v>
      </c>
    </row>
    <row r="32" spans="5:23" x14ac:dyDescent="0.25">
      <c r="E32" s="17" t="s">
        <v>25</v>
      </c>
      <c r="F32" s="1" t="s">
        <v>57</v>
      </c>
    </row>
  </sheetData>
  <mergeCells count="12">
    <mergeCell ref="E26:F26"/>
    <mergeCell ref="S17:T17"/>
    <mergeCell ref="E17:F17"/>
    <mergeCell ref="H17:I17"/>
    <mergeCell ref="L17:M17"/>
    <mergeCell ref="O17:P17"/>
    <mergeCell ref="V17:W17"/>
    <mergeCell ref="L9:R9"/>
    <mergeCell ref="F2:G2"/>
    <mergeCell ref="J3:K3"/>
    <mergeCell ref="M3:N3"/>
    <mergeCell ref="E9:J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Жека Лукьянов</cp:lastModifiedBy>
  <dcterms:created xsi:type="dcterms:W3CDTF">2022-01-30T08:16:14Z</dcterms:created>
  <dcterms:modified xsi:type="dcterms:W3CDTF">2015-02-15T17:19:34Z</dcterms:modified>
</cp:coreProperties>
</file>