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old_records/old_results/fossdroid31/"/>
    </mc:Choice>
  </mc:AlternateContent>
  <xr:revisionPtr revIDLastSave="0" documentId="13_ncr:1_{DACF7F24-7E7F-DE4B-94A6-304A8BD5410E}" xr6:coauthVersionLast="45" xr6:coauthVersionMax="45" xr10:uidLastSave="{00000000-0000-0000-0000-000000000000}"/>
  <bookViews>
    <workbookView xWindow="14820" yWindow="460" windowWidth="13980" windowHeight="17540" xr2:uid="{0A98BC2E-15FB-5146-84E9-B36CD5D87B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9" i="1" l="1"/>
  <c r="E69" i="1"/>
  <c r="D69" i="1"/>
  <c r="P33" i="1"/>
  <c r="O33" i="1"/>
  <c r="M33" i="1"/>
  <c r="L33" i="1"/>
  <c r="N33" i="1"/>
  <c r="Q33" i="1"/>
  <c r="K33" i="1"/>
  <c r="D5" i="1"/>
  <c r="D3" i="1" l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F36" i="1"/>
  <c r="E3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D33" i="1" l="1"/>
  <c r="F33" i="1"/>
  <c r="E33" i="1"/>
</calcChain>
</file>

<file path=xl/sharedStrings.xml><?xml version="1.0" encoding="utf-8"?>
<sst xmlns="http://schemas.openxmlformats.org/spreadsheetml/2006/main" count="148" uniqueCount="46">
  <si>
    <t>apk</t>
  </si>
  <si>
    <t>version</t>
  </si>
  <si>
    <t>LOC</t>
  </si>
  <si>
    <t>all LOC</t>
  </si>
  <si>
    <t>java LOC</t>
  </si>
  <si>
    <t>kotlin LOC</t>
  </si>
  <si>
    <t>scala</t>
  </si>
  <si>
    <t>Total Investigated</t>
  </si>
  <si>
    <t>TP</t>
  </si>
  <si>
    <t>FP</t>
  </si>
  <si>
    <t>flowdroid</t>
  </si>
  <si>
    <t>droidsafe</t>
  </si>
  <si>
    <t>total</t>
  </si>
  <si>
    <t>amandroid</t>
  </si>
  <si>
    <t>Acrylic Paint</t>
  </si>
  <si>
    <t>Alarm Klock</t>
  </si>
  <si>
    <t>Workout Log</t>
  </si>
  <si>
    <t>Apple Flinger</t>
  </si>
  <si>
    <t>Shana Animated Wallpaper</t>
  </si>
  <si>
    <t>Budget</t>
  </si>
  <si>
    <t>Ensichat</t>
  </si>
  <si>
    <t>Flexible Wallpaper</t>
  </si>
  <si>
    <t>Tachiyomi</t>
  </si>
  <si>
    <t>Polar Clock</t>
  </si>
  <si>
    <t>Mighty Knight</t>
  </si>
  <si>
    <t>1010! Klooni</t>
  </si>
  <si>
    <t>Terminal Emulator</t>
  </si>
  <si>
    <t>ForRunners</t>
  </si>
  <si>
    <t>OsmAnd+</t>
  </si>
  <si>
    <t>AndroSS</t>
  </si>
  <si>
    <t>Locker</t>
  </si>
  <si>
    <t>Overchat</t>
  </si>
  <si>
    <t>Dialer2</t>
  </si>
  <si>
    <t>Debian Kit</t>
  </si>
  <si>
    <t>Frozen Bubble</t>
  </si>
  <si>
    <t>WiFi Walkie Talkie</t>
  </si>
  <si>
    <t>CuprumPDF</t>
  </si>
  <si>
    <t>Tux Paint</t>
  </si>
  <si>
    <t>Gloomy Dungeons 2</t>
  </si>
  <si>
    <t>Budget Watch</t>
  </si>
  <si>
    <t>Free Fall</t>
  </si>
  <si>
    <t>Emerald Dialer</t>
  </si>
  <si>
    <t>Talalarmo</t>
  </si>
  <si>
    <t>Calendar Trigger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</si>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</sst>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2" borderId="0" xfId="0" applyFont="1" applyFill="1"/>
    <xf numFmtId="0" fontId="3" fillId="0" borderId="0" xfId="0" applyFont="1"/>
    <xf numFmtId="0" fontId="3" fillId="2" borderId="2" xfId="0" applyFont="1" applyFill="1" applyBorder="1"/>
    <xf numFmtId="0" fontId="0" fillId="0" borderId="0" xfId="0" applyNumberFormat="1"/>
    <xf numFmtId="0" fontId="2" fillId="0" borderId="0" xfId="0" applyFont="1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10"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99A0D-5491-A14B-99D2-EE6796914952}" name="Table1" displayName="Table1" ref="A2:F33" totalsRowCount="1">
  <autoFilter ref="A2:F32" xr:uid="{6EFF18AD-6639-0848-AB06-568205A19DCD}"/>
  <tableColumns count="6">
    <tableColumn id="1" xr3:uid="{A5B3A5D0-3428-ED42-BD8C-EC7C74BE79B8}" name="apk" dataDxfId="9" totalsRowDxfId="7"/>
    <tableColumn id="2" xr3:uid="{9808F62E-18D0-FC4B-AD04-7DDBB7A4F22F}" name="version"/>
    <tableColumn id="3" xr3:uid="{178A2F29-47D0-2641-AB29-3A8DF26C822B}" name="LOC" dataDxfId="8" totalsRowDxfId="6">
      <calculatedColumnFormula>H3+I3</calculatedColumnFormula>
    </tableColumn>
    <tableColumn id="6" xr3:uid="{10EE9967-88EB-A045-A552-626E194425E5}" name="Total" totalsRowFunction="sum" dataDxfId="2" totalsRowDxfId="5">
      <calculatedColumnFormula>K3+N3+Q3</calculatedColumnFormula>
    </tableColumn>
    <tableColumn id="4" xr3:uid="{CE6767AD-C28E-DD4E-AD94-9FBA2CA3C62D}" name="TP" totalsRowFunction="sum" dataDxfId="1" totalsRowDxfId="4">
      <calculatedColumnFormula>L3+O3+R3</calculatedColumnFormula>
    </tableColumn>
    <tableColumn id="5" xr3:uid="{17C22213-3DB7-DA46-9A76-B0A7BE2F9B47}" name="FP" totalsRowFunction="sum" dataDxfId="0" totalsRowDxfId="3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1421CF-345C-B94A-A289-2B6C5F7922C6}" name="Table4" displayName="Table4" ref="A38:F69" totalsRowCount="1">
  <autoFilter ref="A38:F68" xr:uid="{63A8BFE6-ED0B-924E-92C4-B3B9B04689C8}"/>
  <sortState xmlns:xlrd2="http://schemas.microsoft.com/office/spreadsheetml/2017/richdata2" ref="A39:F68">
    <sortCondition ref="A38:A68"/>
  </sortState>
  <tableColumns count="6">
    <tableColumn id="1" xr3:uid="{52538EB1-C9EF-2C46-B1C9-A7C13D685C49}" name="apk"/>
    <tableColumn id="2" xr3:uid="{0A8B6DF1-1E5F-164F-9092-F7E38D23F34E}" name="version"/>
    <tableColumn id="3" xr3:uid="{C9384C14-F3C7-B641-B860-584FF5DF265F}" name="LOC"/>
    <tableColumn id="4" xr3:uid="{755692D4-9B28-B54B-9055-79AF1300EE25}" name="Total" totalsRowFunction="sum"/>
    <tableColumn id="5" xr3:uid="{59381467-15D7-BC4D-9849-03F0C5E86741}" name="TP" totalsRowFunction="sum"/>
    <tableColumn id="6" xr3:uid="{3BC752F1-2309-CE41-975E-F732AC73C531}" name="FP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A0C3-3DDF-5549-BA51-1169DADE1D6F}">
  <dimension ref="A1:S69"/>
  <sheetViews>
    <sheetView tabSelected="1" workbookViewId="0">
      <pane xSplit="1" topLeftCell="B1" activePane="topRight" state="frozen"/>
      <selection pane="topRight" activeCell="A2" sqref="A2:F33"/>
    </sheetView>
  </sheetViews>
  <sheetFormatPr baseColWidth="10" defaultRowHeight="16" x14ac:dyDescent="0.2"/>
  <cols>
    <col min="1" max="1" width="52.5" bestFit="1" customWidth="1"/>
  </cols>
  <sheetData>
    <row r="1" spans="1:19" x14ac:dyDescent="0.2">
      <c r="K1" t="s">
        <v>10</v>
      </c>
      <c r="N1" t="s">
        <v>11</v>
      </c>
      <c r="Q1" t="s">
        <v>13</v>
      </c>
    </row>
    <row r="2" spans="1:19" x14ac:dyDescent="0.2">
      <c r="A2" t="s">
        <v>0</v>
      </c>
      <c r="B2" t="s">
        <v>1</v>
      </c>
      <c r="C2" t="s">
        <v>2</v>
      </c>
      <c r="D2" t="s">
        <v>44</v>
      </c>
      <c r="E2" t="s">
        <v>8</v>
      </c>
      <c r="F2" t="s">
        <v>9</v>
      </c>
      <c r="G2" t="s">
        <v>3</v>
      </c>
      <c r="H2" t="s">
        <v>4</v>
      </c>
      <c r="I2" t="s">
        <v>5</v>
      </c>
      <c r="J2" t="s">
        <v>6</v>
      </c>
      <c r="K2" s="2" t="s">
        <v>7</v>
      </c>
      <c r="L2" s="2" t="s">
        <v>8</v>
      </c>
      <c r="M2" s="2" t="s">
        <v>9</v>
      </c>
      <c r="N2" s="7" t="s">
        <v>12</v>
      </c>
      <c r="O2" s="7" t="s">
        <v>8</v>
      </c>
      <c r="P2" s="7" t="s">
        <v>9</v>
      </c>
      <c r="Q2" s="7" t="s">
        <v>12</v>
      </c>
      <c r="R2" s="7" t="s">
        <v>8</v>
      </c>
      <c r="S2" s="7" t="s">
        <v>9</v>
      </c>
    </row>
    <row r="3" spans="1:19" x14ac:dyDescent="0.2">
      <c r="A3" s="1" t="s">
        <v>14</v>
      </c>
      <c r="B3">
        <v>17</v>
      </c>
      <c r="C3">
        <f t="shared" ref="C3:C32" si="0">H3+I3</f>
        <v>1274</v>
      </c>
      <c r="D3" s="6">
        <f t="shared" ref="D3:D32" si="1">K3+N3+Q3</f>
        <v>28</v>
      </c>
      <c r="E3" s="8" t="s">
        <v>45</v>
      </c>
      <c r="F3" s="8" t="s">
        <v>45</v>
      </c>
      <c r="G3">
        <v>1956</v>
      </c>
      <c r="H3">
        <v>1274</v>
      </c>
      <c r="I3">
        <v>0</v>
      </c>
      <c r="J3">
        <v>0</v>
      </c>
      <c r="K3" s="3">
        <v>0</v>
      </c>
      <c r="L3" s="3">
        <v>0</v>
      </c>
      <c r="M3" s="3">
        <v>0</v>
      </c>
      <c r="N3">
        <v>28</v>
      </c>
      <c r="O3">
        <v>0</v>
      </c>
      <c r="P3">
        <v>28</v>
      </c>
      <c r="Q3">
        <v>0</v>
      </c>
      <c r="R3">
        <v>0</v>
      </c>
      <c r="S3">
        <v>0</v>
      </c>
    </row>
    <row r="4" spans="1:19" x14ac:dyDescent="0.2">
      <c r="A4" s="1" t="s">
        <v>15</v>
      </c>
      <c r="B4">
        <v>15</v>
      </c>
      <c r="C4">
        <f t="shared" si="0"/>
        <v>3313</v>
      </c>
      <c r="D4" s="6">
        <f t="shared" si="1"/>
        <v>242</v>
      </c>
      <c r="E4" s="8" t="s">
        <v>45</v>
      </c>
      <c r="F4" s="8" t="s">
        <v>45</v>
      </c>
      <c r="G4">
        <v>4714</v>
      </c>
      <c r="H4">
        <v>3313</v>
      </c>
      <c r="I4">
        <v>0</v>
      </c>
      <c r="J4">
        <v>0</v>
      </c>
      <c r="K4" s="4">
        <v>176</v>
      </c>
      <c r="L4" s="4">
        <v>6</v>
      </c>
      <c r="M4" s="4">
        <v>98</v>
      </c>
      <c r="N4">
        <v>50</v>
      </c>
      <c r="O4">
        <v>0</v>
      </c>
      <c r="P4">
        <v>32</v>
      </c>
      <c r="Q4">
        <v>16</v>
      </c>
      <c r="R4">
        <v>0</v>
      </c>
      <c r="S4">
        <v>6</v>
      </c>
    </row>
    <row r="5" spans="1:19" x14ac:dyDescent="0.2">
      <c r="A5" s="1" t="s">
        <v>16</v>
      </c>
      <c r="B5">
        <v>2</v>
      </c>
      <c r="C5">
        <f t="shared" si="0"/>
        <v>1177</v>
      </c>
      <c r="D5" s="6">
        <f t="shared" si="1"/>
        <v>12</v>
      </c>
      <c r="E5" s="8" t="s">
        <v>45</v>
      </c>
      <c r="F5" s="8" t="s">
        <v>45</v>
      </c>
      <c r="G5">
        <v>1687</v>
      </c>
      <c r="H5">
        <v>1177</v>
      </c>
      <c r="I5">
        <v>0</v>
      </c>
      <c r="J5">
        <v>0</v>
      </c>
      <c r="K5" s="3">
        <v>0</v>
      </c>
      <c r="L5" s="3">
        <v>0</v>
      </c>
      <c r="M5" s="3">
        <v>0</v>
      </c>
      <c r="N5">
        <v>12</v>
      </c>
      <c r="O5">
        <v>0</v>
      </c>
      <c r="P5">
        <v>12</v>
      </c>
      <c r="Q5">
        <v>0</v>
      </c>
      <c r="R5">
        <v>0</v>
      </c>
      <c r="S5">
        <v>0</v>
      </c>
    </row>
    <row r="6" spans="1:19" x14ac:dyDescent="0.2">
      <c r="A6" s="1" t="s">
        <v>17</v>
      </c>
      <c r="B6">
        <v>1005006</v>
      </c>
      <c r="C6">
        <f t="shared" si="0"/>
        <v>14404</v>
      </c>
      <c r="D6" s="6">
        <f t="shared" si="1"/>
        <v>0</v>
      </c>
      <c r="E6" s="8" t="s">
        <v>45</v>
      </c>
      <c r="F6" s="8" t="s">
        <v>45</v>
      </c>
      <c r="G6">
        <v>520206</v>
      </c>
      <c r="H6">
        <v>14404</v>
      </c>
      <c r="I6">
        <v>0</v>
      </c>
      <c r="J6">
        <v>0</v>
      </c>
      <c r="K6" s="4">
        <v>0</v>
      </c>
      <c r="L6" s="4">
        <v>0</v>
      </c>
      <c r="M6" s="4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">
      <c r="A7" s="1" t="s">
        <v>18</v>
      </c>
      <c r="B7">
        <v>10</v>
      </c>
      <c r="C7">
        <f t="shared" si="0"/>
        <v>2170</v>
      </c>
      <c r="D7" s="6">
        <f t="shared" si="1"/>
        <v>0</v>
      </c>
      <c r="E7" s="8" t="s">
        <v>45</v>
      </c>
      <c r="F7" s="8" t="s">
        <v>45</v>
      </c>
      <c r="G7">
        <v>4022</v>
      </c>
      <c r="H7">
        <v>2170</v>
      </c>
      <c r="I7">
        <v>0</v>
      </c>
      <c r="J7">
        <v>0</v>
      </c>
      <c r="K7" s="4">
        <v>0</v>
      </c>
      <c r="L7" s="4">
        <v>0</v>
      </c>
      <c r="M7" s="4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">
      <c r="A8" s="1" t="s">
        <v>19</v>
      </c>
      <c r="B8">
        <v>44</v>
      </c>
      <c r="C8">
        <f t="shared" si="0"/>
        <v>5984</v>
      </c>
      <c r="D8" s="6">
        <f t="shared" si="1"/>
        <v>12</v>
      </c>
      <c r="E8" s="8" t="s">
        <v>45</v>
      </c>
      <c r="F8" s="8" t="s">
        <v>45</v>
      </c>
      <c r="G8">
        <v>12693</v>
      </c>
      <c r="H8">
        <v>5984</v>
      </c>
      <c r="I8">
        <v>0</v>
      </c>
      <c r="J8">
        <v>0</v>
      </c>
      <c r="K8" s="3">
        <v>9</v>
      </c>
      <c r="L8" s="3">
        <v>0</v>
      </c>
      <c r="M8" s="3">
        <v>3</v>
      </c>
      <c r="N8">
        <v>0</v>
      </c>
      <c r="O8">
        <v>0</v>
      </c>
      <c r="P8">
        <v>0</v>
      </c>
      <c r="Q8">
        <v>3</v>
      </c>
      <c r="R8">
        <v>2</v>
      </c>
      <c r="S8">
        <v>1</v>
      </c>
    </row>
    <row r="9" spans="1:19" x14ac:dyDescent="0.2">
      <c r="A9" s="1" t="s">
        <v>20</v>
      </c>
      <c r="B9">
        <v>17</v>
      </c>
      <c r="C9">
        <f t="shared" si="0"/>
        <v>338</v>
      </c>
      <c r="D9" s="6">
        <f t="shared" si="1"/>
        <v>0</v>
      </c>
      <c r="E9" s="8" t="s">
        <v>45</v>
      </c>
      <c r="F9" s="8" t="s">
        <v>45</v>
      </c>
      <c r="G9">
        <v>12188</v>
      </c>
      <c r="H9">
        <v>338</v>
      </c>
      <c r="I9">
        <v>0</v>
      </c>
      <c r="J9">
        <v>6038</v>
      </c>
      <c r="K9" s="4">
        <v>0</v>
      </c>
      <c r="L9" s="4">
        <v>0</v>
      </c>
      <c r="M9" s="4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">
      <c r="A10" s="1" t="s">
        <v>21</v>
      </c>
      <c r="B10">
        <v>2</v>
      </c>
      <c r="C10">
        <f t="shared" si="0"/>
        <v>291</v>
      </c>
      <c r="D10" s="6">
        <f t="shared" si="1"/>
        <v>1</v>
      </c>
      <c r="E10" s="8" t="s">
        <v>45</v>
      </c>
      <c r="F10" s="8" t="s">
        <v>45</v>
      </c>
      <c r="G10">
        <v>704</v>
      </c>
      <c r="H10">
        <v>291</v>
      </c>
      <c r="I10">
        <v>0</v>
      </c>
      <c r="J10">
        <v>0</v>
      </c>
      <c r="K10" s="3">
        <v>0</v>
      </c>
      <c r="L10" s="3">
        <v>0</v>
      </c>
      <c r="M10" s="3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</row>
    <row r="11" spans="1:19" x14ac:dyDescent="0.2">
      <c r="A11" s="1" t="s">
        <v>22</v>
      </c>
      <c r="B11">
        <v>41</v>
      </c>
      <c r="C11">
        <f t="shared" si="0"/>
        <v>39149</v>
      </c>
      <c r="D11" s="6">
        <f t="shared" si="1"/>
        <v>5</v>
      </c>
      <c r="E11" s="8" t="s">
        <v>45</v>
      </c>
      <c r="F11" s="8" t="s">
        <v>45</v>
      </c>
      <c r="G11">
        <v>76054</v>
      </c>
      <c r="H11">
        <v>298</v>
      </c>
      <c r="I11">
        <v>38851</v>
      </c>
      <c r="J11">
        <v>0</v>
      </c>
      <c r="K11" s="4">
        <v>5</v>
      </c>
      <c r="L11" s="4">
        <v>1</v>
      </c>
      <c r="M11" s="4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">
      <c r="A12" s="1" t="s">
        <v>23</v>
      </c>
      <c r="B12">
        <v>10</v>
      </c>
      <c r="C12">
        <f t="shared" si="0"/>
        <v>119</v>
      </c>
      <c r="D12" s="6">
        <f t="shared" si="1"/>
        <v>0</v>
      </c>
      <c r="E12" s="8" t="s">
        <v>45</v>
      </c>
      <c r="F12" s="8" t="s">
        <v>45</v>
      </c>
      <c r="G12">
        <v>1600</v>
      </c>
      <c r="H12">
        <v>119</v>
      </c>
      <c r="I12">
        <v>0</v>
      </c>
      <c r="J12">
        <v>0</v>
      </c>
      <c r="K12" s="3">
        <v>0</v>
      </c>
      <c r="L12" s="3">
        <v>0</v>
      </c>
      <c r="M12" s="3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">
      <c r="A13" s="1" t="s">
        <v>24</v>
      </c>
      <c r="B13">
        <v>1</v>
      </c>
      <c r="C13">
        <f t="shared" si="0"/>
        <v>13496</v>
      </c>
      <c r="D13" s="6">
        <f t="shared" si="1"/>
        <v>0</v>
      </c>
      <c r="E13" s="8" t="s">
        <v>45</v>
      </c>
      <c r="F13" s="8" t="s">
        <v>45</v>
      </c>
      <c r="G13">
        <v>2336934</v>
      </c>
      <c r="H13">
        <v>13496</v>
      </c>
      <c r="I13">
        <v>0</v>
      </c>
      <c r="J13">
        <v>0</v>
      </c>
      <c r="K13" s="3">
        <v>0</v>
      </c>
      <c r="L13" s="3">
        <v>0</v>
      </c>
      <c r="M13" s="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">
      <c r="A14" s="1" t="s">
        <v>25</v>
      </c>
      <c r="B14">
        <v>820</v>
      </c>
      <c r="C14">
        <f t="shared" si="0"/>
        <v>5387</v>
      </c>
      <c r="D14" s="6">
        <f t="shared" si="1"/>
        <v>0</v>
      </c>
      <c r="E14" s="8" t="s">
        <v>45</v>
      </c>
      <c r="F14" s="8" t="s">
        <v>45</v>
      </c>
      <c r="G14">
        <v>39950</v>
      </c>
      <c r="H14">
        <v>5387</v>
      </c>
      <c r="I14">
        <v>0</v>
      </c>
      <c r="J14">
        <v>0</v>
      </c>
      <c r="K14" s="3">
        <v>0</v>
      </c>
      <c r="L14" s="3">
        <v>0</v>
      </c>
      <c r="M14" s="3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">
      <c r="A15" s="1" t="s">
        <v>26</v>
      </c>
      <c r="B15">
        <v>72</v>
      </c>
      <c r="C15">
        <f t="shared" si="0"/>
        <v>17429</v>
      </c>
      <c r="D15" s="6">
        <f t="shared" si="1"/>
        <v>50</v>
      </c>
      <c r="E15" s="8" t="s">
        <v>45</v>
      </c>
      <c r="F15" s="8" t="s">
        <v>45</v>
      </c>
      <c r="G15">
        <v>30983</v>
      </c>
      <c r="H15">
        <v>17429</v>
      </c>
      <c r="I15">
        <v>0</v>
      </c>
      <c r="J15">
        <v>0</v>
      </c>
      <c r="K15" s="4">
        <v>0</v>
      </c>
      <c r="L15" s="4">
        <v>0</v>
      </c>
      <c r="M15" s="4">
        <v>0</v>
      </c>
      <c r="N15">
        <v>50</v>
      </c>
      <c r="O15">
        <v>0</v>
      </c>
      <c r="P15">
        <v>39</v>
      </c>
      <c r="Q15">
        <v>0</v>
      </c>
      <c r="R15">
        <v>0</v>
      </c>
      <c r="S15">
        <v>0</v>
      </c>
    </row>
    <row r="16" spans="1:19" x14ac:dyDescent="0.2">
      <c r="A16" s="1" t="s">
        <v>27</v>
      </c>
      <c r="B16">
        <v>101030</v>
      </c>
      <c r="C16">
        <f t="shared" si="0"/>
        <v>19870</v>
      </c>
      <c r="D16" s="6">
        <f t="shared" si="1"/>
        <v>0</v>
      </c>
      <c r="E16" s="8" t="s">
        <v>45</v>
      </c>
      <c r="F16" s="8" t="s">
        <v>45</v>
      </c>
      <c r="G16">
        <v>1057654</v>
      </c>
      <c r="H16">
        <v>19870</v>
      </c>
      <c r="I16">
        <v>0</v>
      </c>
      <c r="J16">
        <v>0</v>
      </c>
      <c r="K16" s="3">
        <v>0</v>
      </c>
      <c r="L16" s="3">
        <v>0</v>
      </c>
      <c r="M16" s="3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">
      <c r="A17" s="1" t="s">
        <v>28</v>
      </c>
      <c r="B17">
        <v>355</v>
      </c>
      <c r="C17">
        <f t="shared" si="0"/>
        <v>448794</v>
      </c>
      <c r="D17" s="6">
        <f t="shared" si="1"/>
        <v>5</v>
      </c>
      <c r="E17" s="8" t="s">
        <v>45</v>
      </c>
      <c r="F17" s="8" t="s">
        <v>45</v>
      </c>
      <c r="G17">
        <v>858055</v>
      </c>
      <c r="H17">
        <v>433182</v>
      </c>
      <c r="I17">
        <v>15612</v>
      </c>
      <c r="J17">
        <v>0</v>
      </c>
      <c r="K17" s="4">
        <v>5</v>
      </c>
      <c r="L17" s="4">
        <v>0</v>
      </c>
      <c r="M17" s="4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">
      <c r="A18" s="1" t="s">
        <v>29</v>
      </c>
      <c r="B18">
        <v>17</v>
      </c>
      <c r="C18">
        <f t="shared" si="0"/>
        <v>1405</v>
      </c>
      <c r="D18" s="6">
        <f t="shared" si="1"/>
        <v>50</v>
      </c>
      <c r="E18" s="8" t="s">
        <v>45</v>
      </c>
      <c r="F18" s="8" t="s">
        <v>45</v>
      </c>
      <c r="G18">
        <v>2872</v>
      </c>
      <c r="H18">
        <v>1405</v>
      </c>
      <c r="I18">
        <v>0</v>
      </c>
      <c r="J18">
        <v>0</v>
      </c>
      <c r="K18" s="3">
        <v>0</v>
      </c>
      <c r="L18" s="3">
        <v>0</v>
      </c>
      <c r="M18" s="3">
        <v>0</v>
      </c>
      <c r="N18">
        <v>50</v>
      </c>
      <c r="O18">
        <v>1</v>
      </c>
      <c r="P18">
        <v>35</v>
      </c>
      <c r="Q18">
        <v>0</v>
      </c>
      <c r="R18">
        <v>0</v>
      </c>
      <c r="S18">
        <v>0</v>
      </c>
    </row>
    <row r="19" spans="1:19" x14ac:dyDescent="0.2">
      <c r="A19" s="1" t="s">
        <v>30</v>
      </c>
      <c r="B19">
        <v>11</v>
      </c>
      <c r="C19">
        <f t="shared" si="0"/>
        <v>654</v>
      </c>
      <c r="D19" s="6">
        <f t="shared" si="1"/>
        <v>0</v>
      </c>
      <c r="E19" s="8" t="s">
        <v>45</v>
      </c>
      <c r="F19" s="8" t="s">
        <v>45</v>
      </c>
      <c r="G19">
        <v>3799</v>
      </c>
      <c r="H19">
        <v>654</v>
      </c>
      <c r="I19">
        <v>0</v>
      </c>
      <c r="J19">
        <v>0</v>
      </c>
      <c r="K19" s="4">
        <v>0</v>
      </c>
      <c r="L19" s="4">
        <v>0</v>
      </c>
      <c r="M19" s="4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">
      <c r="A20" s="1" t="s">
        <v>31</v>
      </c>
      <c r="B20">
        <v>54</v>
      </c>
      <c r="C20">
        <f t="shared" si="0"/>
        <v>72605</v>
      </c>
      <c r="D20" s="6">
        <f t="shared" si="1"/>
        <v>91</v>
      </c>
      <c r="E20" s="8" t="s">
        <v>45</v>
      </c>
      <c r="F20" s="8" t="s">
        <v>45</v>
      </c>
      <c r="G20">
        <v>96423</v>
      </c>
      <c r="H20">
        <v>72605</v>
      </c>
      <c r="I20">
        <v>0</v>
      </c>
      <c r="J20">
        <v>0</v>
      </c>
      <c r="K20" s="3">
        <v>91</v>
      </c>
      <c r="L20" s="3">
        <v>0</v>
      </c>
      <c r="M20" s="3">
        <v>29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">
      <c r="A21" s="1" t="s">
        <v>32</v>
      </c>
      <c r="B21">
        <v>17</v>
      </c>
      <c r="C21">
        <f t="shared" si="0"/>
        <v>1868</v>
      </c>
      <c r="D21" s="6">
        <f t="shared" si="1"/>
        <v>107</v>
      </c>
      <c r="E21" s="8" t="s">
        <v>45</v>
      </c>
      <c r="F21" s="8" t="s">
        <v>45</v>
      </c>
      <c r="G21">
        <v>3340</v>
      </c>
      <c r="H21">
        <v>1868</v>
      </c>
      <c r="I21">
        <v>0</v>
      </c>
      <c r="J21">
        <v>0</v>
      </c>
      <c r="K21" s="4">
        <v>57</v>
      </c>
      <c r="L21" s="4">
        <v>3</v>
      </c>
      <c r="M21" s="4">
        <v>43</v>
      </c>
      <c r="N21">
        <v>50</v>
      </c>
      <c r="O21">
        <v>7</v>
      </c>
      <c r="P21">
        <v>35</v>
      </c>
      <c r="Q21">
        <v>0</v>
      </c>
      <c r="R21">
        <v>0</v>
      </c>
      <c r="S21">
        <v>0</v>
      </c>
    </row>
    <row r="22" spans="1:19" x14ac:dyDescent="0.2">
      <c r="A22" s="1" t="s">
        <v>33</v>
      </c>
      <c r="B22">
        <v>6</v>
      </c>
      <c r="C22">
        <f t="shared" si="0"/>
        <v>516</v>
      </c>
      <c r="D22" s="6">
        <f t="shared" si="1"/>
        <v>21</v>
      </c>
      <c r="E22" s="8" t="s">
        <v>45</v>
      </c>
      <c r="F22" s="8" t="s">
        <v>45</v>
      </c>
      <c r="G22">
        <v>4230</v>
      </c>
      <c r="H22">
        <v>516</v>
      </c>
      <c r="I22">
        <v>0</v>
      </c>
      <c r="J22">
        <v>0</v>
      </c>
      <c r="K22" s="3">
        <v>0</v>
      </c>
      <c r="L22" s="3">
        <v>0</v>
      </c>
      <c r="M22" s="3">
        <v>0</v>
      </c>
      <c r="N22">
        <v>21</v>
      </c>
      <c r="O22">
        <v>3</v>
      </c>
      <c r="P22">
        <v>11</v>
      </c>
      <c r="Q22">
        <v>0</v>
      </c>
      <c r="R22">
        <v>0</v>
      </c>
      <c r="S22">
        <v>0</v>
      </c>
    </row>
    <row r="23" spans="1:19" x14ac:dyDescent="0.2">
      <c r="A23" s="1" t="s">
        <v>34</v>
      </c>
      <c r="B23">
        <v>54</v>
      </c>
      <c r="C23">
        <f t="shared" si="0"/>
        <v>18007</v>
      </c>
      <c r="D23" s="6">
        <f t="shared" si="1"/>
        <v>50</v>
      </c>
      <c r="E23" s="8" t="s">
        <v>45</v>
      </c>
      <c r="F23" s="8" t="s">
        <v>45</v>
      </c>
      <c r="G23">
        <v>182350</v>
      </c>
      <c r="H23">
        <v>18007</v>
      </c>
      <c r="I23">
        <v>0</v>
      </c>
      <c r="J23">
        <v>0</v>
      </c>
      <c r="K23" s="4">
        <v>0</v>
      </c>
      <c r="L23" s="4">
        <v>0</v>
      </c>
      <c r="M23" s="4">
        <v>0</v>
      </c>
      <c r="N23">
        <v>50</v>
      </c>
      <c r="O23">
        <v>6</v>
      </c>
      <c r="P23">
        <v>30</v>
      </c>
      <c r="Q23">
        <v>0</v>
      </c>
      <c r="R23">
        <v>0</v>
      </c>
      <c r="S23">
        <v>0</v>
      </c>
    </row>
    <row r="24" spans="1:19" x14ac:dyDescent="0.2">
      <c r="A24" s="1" t="s">
        <v>35</v>
      </c>
      <c r="B24">
        <v>14</v>
      </c>
      <c r="C24">
        <f t="shared" si="0"/>
        <v>4542</v>
      </c>
      <c r="D24" s="6">
        <f t="shared" si="1"/>
        <v>57</v>
      </c>
      <c r="E24" s="8" t="s">
        <v>45</v>
      </c>
      <c r="F24" s="8" t="s">
        <v>45</v>
      </c>
      <c r="G24">
        <v>5682</v>
      </c>
      <c r="H24">
        <v>4542</v>
      </c>
      <c r="I24">
        <v>0</v>
      </c>
      <c r="J24">
        <v>0</v>
      </c>
      <c r="K24" s="3">
        <v>6</v>
      </c>
      <c r="L24" s="3">
        <v>1</v>
      </c>
      <c r="M24" s="3">
        <v>3</v>
      </c>
      <c r="N24">
        <v>50</v>
      </c>
      <c r="O24">
        <v>0</v>
      </c>
      <c r="P24">
        <v>39</v>
      </c>
      <c r="Q24">
        <v>1</v>
      </c>
      <c r="R24">
        <v>0</v>
      </c>
      <c r="S24">
        <v>1</v>
      </c>
    </row>
    <row r="25" spans="1:19" x14ac:dyDescent="0.2">
      <c r="A25" s="1" t="s">
        <v>36</v>
      </c>
      <c r="B25">
        <v>4</v>
      </c>
      <c r="C25">
        <f t="shared" si="0"/>
        <v>215</v>
      </c>
      <c r="D25" s="6">
        <f t="shared" si="1"/>
        <v>0</v>
      </c>
      <c r="E25" s="8" t="s">
        <v>45</v>
      </c>
      <c r="F25" s="8" t="s">
        <v>45</v>
      </c>
      <c r="G25">
        <v>54506</v>
      </c>
      <c r="H25">
        <v>215</v>
      </c>
      <c r="I25">
        <v>0</v>
      </c>
      <c r="J25">
        <v>0</v>
      </c>
      <c r="K25" s="4">
        <v>0</v>
      </c>
      <c r="L25" s="4">
        <v>0</v>
      </c>
      <c r="M25" s="4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">
      <c r="A26" s="1" t="s">
        <v>37</v>
      </c>
      <c r="B26">
        <v>923</v>
      </c>
      <c r="C26">
        <f t="shared" si="0"/>
        <v>10837</v>
      </c>
      <c r="D26" s="6">
        <f t="shared" si="1"/>
        <v>4</v>
      </c>
      <c r="E26" s="8" t="s">
        <v>45</v>
      </c>
      <c r="F26" s="8" t="s">
        <v>45</v>
      </c>
      <c r="G26">
        <v>8727018</v>
      </c>
      <c r="H26">
        <v>10837</v>
      </c>
      <c r="I26">
        <v>0</v>
      </c>
      <c r="J26">
        <v>0</v>
      </c>
      <c r="K26" s="3">
        <v>0</v>
      </c>
      <c r="L26" s="3">
        <v>0</v>
      </c>
      <c r="M26" s="3">
        <v>0</v>
      </c>
      <c r="N26">
        <v>4</v>
      </c>
      <c r="O26">
        <v>4</v>
      </c>
      <c r="P26">
        <v>0</v>
      </c>
      <c r="Q26">
        <v>0</v>
      </c>
      <c r="R26">
        <v>0</v>
      </c>
      <c r="S26">
        <v>0</v>
      </c>
    </row>
    <row r="27" spans="1:19" x14ac:dyDescent="0.2">
      <c r="A27" s="1" t="s">
        <v>38</v>
      </c>
      <c r="B27">
        <v>1602221800</v>
      </c>
      <c r="C27">
        <f t="shared" si="0"/>
        <v>121799</v>
      </c>
      <c r="D27" s="6">
        <f t="shared" si="1"/>
        <v>0</v>
      </c>
      <c r="E27" s="8" t="s">
        <v>45</v>
      </c>
      <c r="F27" s="8" t="s">
        <v>45</v>
      </c>
      <c r="G27">
        <v>402488</v>
      </c>
      <c r="H27">
        <v>121799</v>
      </c>
      <c r="I27">
        <v>0</v>
      </c>
      <c r="J27">
        <v>0</v>
      </c>
      <c r="K27" s="4">
        <v>0</v>
      </c>
      <c r="L27" s="4">
        <v>0</v>
      </c>
      <c r="M27" s="4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">
      <c r="A28" s="1" t="s">
        <v>39</v>
      </c>
      <c r="B28">
        <v>29</v>
      </c>
      <c r="C28">
        <f t="shared" si="0"/>
        <v>9836</v>
      </c>
      <c r="D28" s="6">
        <f t="shared" si="1"/>
        <v>25</v>
      </c>
      <c r="E28" s="8" t="s">
        <v>45</v>
      </c>
      <c r="F28" s="8" t="s">
        <v>45</v>
      </c>
      <c r="G28">
        <v>14340</v>
      </c>
      <c r="H28">
        <v>9836</v>
      </c>
      <c r="I28">
        <v>0</v>
      </c>
      <c r="J28">
        <v>0</v>
      </c>
      <c r="K28" s="3">
        <v>25</v>
      </c>
      <c r="L28" s="3">
        <v>4</v>
      </c>
      <c r="M28" s="3">
        <v>33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">
      <c r="A29" s="1" t="s">
        <v>40</v>
      </c>
      <c r="B29">
        <v>4</v>
      </c>
      <c r="C29">
        <f t="shared" si="0"/>
        <v>2803</v>
      </c>
      <c r="D29" s="6">
        <f t="shared" si="1"/>
        <v>3</v>
      </c>
      <c r="E29" s="8" t="s">
        <v>45</v>
      </c>
      <c r="F29" s="8" t="s">
        <v>45</v>
      </c>
      <c r="G29">
        <v>17828</v>
      </c>
      <c r="H29">
        <v>2803</v>
      </c>
      <c r="I29">
        <v>0</v>
      </c>
      <c r="J29">
        <v>0</v>
      </c>
      <c r="K29" s="4">
        <v>0</v>
      </c>
      <c r="L29" s="4">
        <v>0</v>
      </c>
      <c r="M29" s="4">
        <v>0</v>
      </c>
      <c r="N29">
        <v>3</v>
      </c>
      <c r="O29">
        <v>1</v>
      </c>
      <c r="P29">
        <v>1</v>
      </c>
      <c r="Q29">
        <v>0</v>
      </c>
      <c r="R29">
        <v>0</v>
      </c>
      <c r="S29">
        <v>0</v>
      </c>
    </row>
    <row r="30" spans="1:19" x14ac:dyDescent="0.2">
      <c r="A30" s="1" t="s">
        <v>41</v>
      </c>
      <c r="B30">
        <v>10</v>
      </c>
      <c r="C30">
        <f t="shared" si="0"/>
        <v>2158</v>
      </c>
      <c r="D30" s="6">
        <f t="shared" si="1"/>
        <v>50</v>
      </c>
      <c r="E30" s="8" t="s">
        <v>45</v>
      </c>
      <c r="F30" s="8" t="s">
        <v>45</v>
      </c>
      <c r="G30">
        <v>3484</v>
      </c>
      <c r="H30">
        <v>2158</v>
      </c>
      <c r="I30">
        <v>0</v>
      </c>
      <c r="J30">
        <v>0</v>
      </c>
      <c r="K30" s="3">
        <v>3</v>
      </c>
      <c r="L30" s="3">
        <v>0</v>
      </c>
      <c r="M30" s="3">
        <v>3</v>
      </c>
      <c r="N30">
        <v>47</v>
      </c>
      <c r="O30">
        <v>0</v>
      </c>
      <c r="P30">
        <v>18</v>
      </c>
      <c r="Q30">
        <v>0</v>
      </c>
      <c r="R30">
        <v>0</v>
      </c>
      <c r="S30">
        <v>0</v>
      </c>
    </row>
    <row r="31" spans="1:19" x14ac:dyDescent="0.2">
      <c r="A31" s="1" t="s">
        <v>42</v>
      </c>
      <c r="B31">
        <v>19</v>
      </c>
      <c r="C31">
        <f t="shared" si="0"/>
        <v>1224</v>
      </c>
      <c r="D31" s="6">
        <f t="shared" si="1"/>
        <v>1</v>
      </c>
      <c r="E31" s="8" t="s">
        <v>45</v>
      </c>
      <c r="F31" s="8" t="s">
        <v>45</v>
      </c>
      <c r="G31">
        <v>4166</v>
      </c>
      <c r="H31">
        <v>1224</v>
      </c>
      <c r="I31">
        <v>0</v>
      </c>
      <c r="J31">
        <v>0</v>
      </c>
      <c r="K31" s="4">
        <v>0</v>
      </c>
      <c r="L31" s="4">
        <v>0</v>
      </c>
      <c r="M31" s="4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</row>
    <row r="32" spans="1:19" x14ac:dyDescent="0.2">
      <c r="A32" s="1" t="s">
        <v>43</v>
      </c>
      <c r="B32">
        <v>7</v>
      </c>
      <c r="C32">
        <f t="shared" si="0"/>
        <v>12003</v>
      </c>
      <c r="D32" s="6">
        <f t="shared" si="1"/>
        <v>55</v>
      </c>
      <c r="E32" s="8" t="s">
        <v>45</v>
      </c>
      <c r="F32" s="8" t="s">
        <v>45</v>
      </c>
      <c r="G32">
        <v>309982</v>
      </c>
      <c r="H32">
        <v>12003</v>
      </c>
      <c r="I32">
        <v>0</v>
      </c>
      <c r="J32">
        <v>0</v>
      </c>
      <c r="K32" s="5">
        <v>46</v>
      </c>
      <c r="L32" s="5">
        <v>0</v>
      </c>
      <c r="M32" s="5">
        <v>1</v>
      </c>
      <c r="N32">
        <v>0</v>
      </c>
      <c r="O32">
        <v>0</v>
      </c>
      <c r="P32">
        <v>0</v>
      </c>
      <c r="Q32">
        <v>9</v>
      </c>
      <c r="R32">
        <v>0</v>
      </c>
      <c r="S32">
        <v>0</v>
      </c>
    </row>
    <row r="33" spans="1:17" x14ac:dyDescent="0.2">
      <c r="A33" s="1"/>
      <c r="C33" s="6"/>
      <c r="D33" s="6">
        <f>SUBTOTAL(109,Table1[Total])</f>
        <v>869</v>
      </c>
      <c r="E33" s="6">
        <f>SUBTOTAL(109,Table1[TP])</f>
        <v>0</v>
      </c>
      <c r="F33" s="6">
        <f>SUBTOTAL(109,Table1[FP])</f>
        <v>0</v>
      </c>
      <c r="K33">
        <f t="shared" ref="K33:Q33" si="2">SUM(K3:K32)</f>
        <v>423</v>
      </c>
      <c r="L33">
        <f t="shared" si="2"/>
        <v>15</v>
      </c>
      <c r="M33">
        <f t="shared" si="2"/>
        <v>213</v>
      </c>
      <c r="N33">
        <f t="shared" si="2"/>
        <v>416</v>
      </c>
      <c r="O33">
        <f t="shared" si="2"/>
        <v>23</v>
      </c>
      <c r="P33">
        <f t="shared" si="2"/>
        <v>280</v>
      </c>
      <c r="Q33">
        <f t="shared" si="2"/>
        <v>30</v>
      </c>
    </row>
    <row r="36" spans="1:17" x14ac:dyDescent="0.2">
      <c r="E36">
        <f>318+389+14</f>
        <v>721</v>
      </c>
      <c r="F36">
        <f>721-30-454</f>
        <v>237</v>
      </c>
    </row>
    <row r="38" spans="1:17" x14ac:dyDescent="0.2">
      <c r="A38" t="s">
        <v>0</v>
      </c>
      <c r="B38" t="s">
        <v>1</v>
      </c>
      <c r="C38" t="s">
        <v>2</v>
      </c>
      <c r="D38" t="s">
        <v>44</v>
      </c>
      <c r="E38" t="s">
        <v>8</v>
      </c>
      <c r="F38" t="s">
        <v>9</v>
      </c>
    </row>
    <row r="39" spans="1:17" x14ac:dyDescent="0.2">
      <c r="A39" t="s">
        <v>25</v>
      </c>
      <c r="B39">
        <v>820</v>
      </c>
      <c r="C39">
        <v>5387</v>
      </c>
      <c r="D39">
        <v>0</v>
      </c>
      <c r="E39">
        <v>0</v>
      </c>
      <c r="F39">
        <v>0</v>
      </c>
    </row>
    <row r="40" spans="1:17" x14ac:dyDescent="0.2">
      <c r="A40" t="s">
        <v>14</v>
      </c>
      <c r="B40">
        <v>17</v>
      </c>
      <c r="C40">
        <v>1274</v>
      </c>
      <c r="D40">
        <v>28</v>
      </c>
      <c r="E40">
        <v>0</v>
      </c>
      <c r="F40">
        <v>28</v>
      </c>
    </row>
    <row r="41" spans="1:17" x14ac:dyDescent="0.2">
      <c r="A41" t="s">
        <v>15</v>
      </c>
      <c r="B41">
        <v>15</v>
      </c>
      <c r="C41">
        <v>3313</v>
      </c>
      <c r="D41">
        <v>178</v>
      </c>
      <c r="E41">
        <v>6</v>
      </c>
      <c r="F41">
        <v>136</v>
      </c>
    </row>
    <row r="42" spans="1:17" x14ac:dyDescent="0.2">
      <c r="A42" t="s">
        <v>29</v>
      </c>
      <c r="B42">
        <v>17</v>
      </c>
      <c r="C42">
        <v>1405</v>
      </c>
      <c r="D42">
        <v>50</v>
      </c>
      <c r="E42">
        <v>1</v>
      </c>
      <c r="F42">
        <v>35</v>
      </c>
    </row>
    <row r="43" spans="1:17" x14ac:dyDescent="0.2">
      <c r="A43" t="s">
        <v>17</v>
      </c>
      <c r="B43">
        <v>1005006</v>
      </c>
      <c r="C43">
        <v>14404</v>
      </c>
      <c r="D43">
        <v>0</v>
      </c>
      <c r="E43">
        <v>0</v>
      </c>
      <c r="F43">
        <v>0</v>
      </c>
    </row>
    <row r="44" spans="1:17" x14ac:dyDescent="0.2">
      <c r="A44" t="s">
        <v>19</v>
      </c>
      <c r="B44">
        <v>44</v>
      </c>
      <c r="C44">
        <v>5984</v>
      </c>
      <c r="D44">
        <v>8</v>
      </c>
      <c r="E44">
        <v>2</v>
      </c>
      <c r="F44">
        <v>4</v>
      </c>
    </row>
    <row r="45" spans="1:17" x14ac:dyDescent="0.2">
      <c r="A45" t="s">
        <v>39</v>
      </c>
      <c r="B45">
        <v>29</v>
      </c>
      <c r="C45">
        <v>9836</v>
      </c>
      <c r="D45">
        <v>39</v>
      </c>
      <c r="E45">
        <v>4</v>
      </c>
      <c r="F45">
        <v>33</v>
      </c>
    </row>
    <row r="46" spans="1:17" x14ac:dyDescent="0.2">
      <c r="A46" t="s">
        <v>43</v>
      </c>
      <c r="B46">
        <v>7</v>
      </c>
      <c r="C46">
        <v>12003</v>
      </c>
      <c r="D46">
        <v>54</v>
      </c>
      <c r="E46">
        <v>0</v>
      </c>
      <c r="F46">
        <v>1</v>
      </c>
    </row>
    <row r="47" spans="1:17" x14ac:dyDescent="0.2">
      <c r="A47" t="s">
        <v>36</v>
      </c>
      <c r="B47">
        <v>4</v>
      </c>
      <c r="C47">
        <v>215</v>
      </c>
      <c r="D47">
        <v>0</v>
      </c>
      <c r="E47">
        <v>0</v>
      </c>
      <c r="F47">
        <v>0</v>
      </c>
    </row>
    <row r="48" spans="1:17" x14ac:dyDescent="0.2">
      <c r="A48" t="s">
        <v>33</v>
      </c>
      <c r="B48">
        <v>6</v>
      </c>
      <c r="C48">
        <v>516</v>
      </c>
      <c r="D48">
        <v>21</v>
      </c>
      <c r="E48">
        <v>3</v>
      </c>
      <c r="F48">
        <v>11</v>
      </c>
    </row>
    <row r="49" spans="1:6" x14ac:dyDescent="0.2">
      <c r="A49" t="s">
        <v>32</v>
      </c>
      <c r="B49">
        <v>17</v>
      </c>
      <c r="C49">
        <v>1868</v>
      </c>
      <c r="D49">
        <v>101</v>
      </c>
      <c r="E49">
        <v>10</v>
      </c>
      <c r="F49">
        <v>78</v>
      </c>
    </row>
    <row r="50" spans="1:6" x14ac:dyDescent="0.2">
      <c r="A50" t="s">
        <v>41</v>
      </c>
      <c r="B50">
        <v>10</v>
      </c>
      <c r="C50">
        <v>2158</v>
      </c>
      <c r="D50">
        <v>23</v>
      </c>
      <c r="E50">
        <v>0</v>
      </c>
      <c r="F50">
        <v>21</v>
      </c>
    </row>
    <row r="51" spans="1:6" x14ac:dyDescent="0.2">
      <c r="A51" t="s">
        <v>20</v>
      </c>
      <c r="B51">
        <v>17</v>
      </c>
      <c r="C51">
        <v>338</v>
      </c>
      <c r="D51">
        <v>0</v>
      </c>
      <c r="E51">
        <v>0</v>
      </c>
      <c r="F51">
        <v>0</v>
      </c>
    </row>
    <row r="52" spans="1:6" x14ac:dyDescent="0.2">
      <c r="A52" t="s">
        <v>21</v>
      </c>
      <c r="B52">
        <v>2</v>
      </c>
      <c r="C52">
        <v>291</v>
      </c>
      <c r="D52">
        <v>1</v>
      </c>
      <c r="E52">
        <v>1</v>
      </c>
      <c r="F52">
        <v>0</v>
      </c>
    </row>
    <row r="53" spans="1:6" x14ac:dyDescent="0.2">
      <c r="A53" t="s">
        <v>27</v>
      </c>
      <c r="B53">
        <v>101030</v>
      </c>
      <c r="C53">
        <v>19870</v>
      </c>
      <c r="D53">
        <v>0</v>
      </c>
      <c r="E53">
        <v>0</v>
      </c>
      <c r="F53">
        <v>0</v>
      </c>
    </row>
    <row r="54" spans="1:6" x14ac:dyDescent="0.2">
      <c r="A54" t="s">
        <v>40</v>
      </c>
      <c r="B54">
        <v>4</v>
      </c>
      <c r="C54">
        <v>2803</v>
      </c>
      <c r="D54">
        <v>3</v>
      </c>
      <c r="E54">
        <v>1</v>
      </c>
      <c r="F54">
        <v>1</v>
      </c>
    </row>
    <row r="55" spans="1:6" x14ac:dyDescent="0.2">
      <c r="A55" t="s">
        <v>34</v>
      </c>
      <c r="B55">
        <v>54</v>
      </c>
      <c r="C55">
        <v>18007</v>
      </c>
      <c r="D55">
        <v>50</v>
      </c>
      <c r="E55">
        <v>6</v>
      </c>
      <c r="F55">
        <v>30</v>
      </c>
    </row>
    <row r="56" spans="1:6" x14ac:dyDescent="0.2">
      <c r="A56" t="s">
        <v>38</v>
      </c>
      <c r="B56">
        <v>1602221800</v>
      </c>
      <c r="C56">
        <v>121799</v>
      </c>
      <c r="D56">
        <v>0</v>
      </c>
      <c r="E56">
        <v>0</v>
      </c>
      <c r="F56">
        <v>0</v>
      </c>
    </row>
    <row r="57" spans="1:6" x14ac:dyDescent="0.2">
      <c r="A57" t="s">
        <v>30</v>
      </c>
      <c r="B57">
        <v>11</v>
      </c>
      <c r="C57">
        <v>654</v>
      </c>
      <c r="D57">
        <v>0</v>
      </c>
      <c r="E57">
        <v>0</v>
      </c>
      <c r="F57">
        <v>0</v>
      </c>
    </row>
    <row r="58" spans="1:6" x14ac:dyDescent="0.2">
      <c r="A58" t="s">
        <v>24</v>
      </c>
      <c r="B58">
        <v>1</v>
      </c>
      <c r="C58">
        <v>13496</v>
      </c>
      <c r="D58">
        <v>0</v>
      </c>
      <c r="E58">
        <v>0</v>
      </c>
      <c r="F58">
        <v>0</v>
      </c>
    </row>
    <row r="59" spans="1:6" x14ac:dyDescent="0.2">
      <c r="A59" t="s">
        <v>28</v>
      </c>
      <c r="B59">
        <v>355</v>
      </c>
      <c r="C59">
        <v>448794</v>
      </c>
      <c r="D59">
        <v>3</v>
      </c>
      <c r="E59">
        <v>0</v>
      </c>
      <c r="F59">
        <v>0</v>
      </c>
    </row>
    <row r="60" spans="1:6" x14ac:dyDescent="0.2">
      <c r="A60" t="s">
        <v>31</v>
      </c>
      <c r="B60">
        <v>54</v>
      </c>
      <c r="C60">
        <v>72605</v>
      </c>
      <c r="D60">
        <v>70</v>
      </c>
      <c r="E60">
        <v>0</v>
      </c>
      <c r="F60">
        <v>29</v>
      </c>
    </row>
    <row r="61" spans="1:6" x14ac:dyDescent="0.2">
      <c r="A61" t="s">
        <v>23</v>
      </c>
      <c r="B61">
        <v>10</v>
      </c>
      <c r="C61">
        <v>119</v>
      </c>
      <c r="D61">
        <v>0</v>
      </c>
      <c r="E61">
        <v>0</v>
      </c>
      <c r="F61">
        <v>0</v>
      </c>
    </row>
    <row r="62" spans="1:6" x14ac:dyDescent="0.2">
      <c r="A62" t="s">
        <v>18</v>
      </c>
      <c r="B62">
        <v>10</v>
      </c>
      <c r="C62">
        <v>2170</v>
      </c>
      <c r="D62">
        <v>0</v>
      </c>
      <c r="E62">
        <v>0</v>
      </c>
      <c r="F62">
        <v>0</v>
      </c>
    </row>
    <row r="63" spans="1:6" x14ac:dyDescent="0.2">
      <c r="A63" t="s">
        <v>22</v>
      </c>
      <c r="B63">
        <v>41</v>
      </c>
      <c r="C63">
        <v>39149</v>
      </c>
      <c r="D63">
        <v>5</v>
      </c>
      <c r="E63">
        <v>1</v>
      </c>
      <c r="F63">
        <v>0</v>
      </c>
    </row>
    <row r="64" spans="1:6" x14ac:dyDescent="0.2">
      <c r="A64" t="s">
        <v>42</v>
      </c>
      <c r="B64">
        <v>19</v>
      </c>
      <c r="C64">
        <v>1224</v>
      </c>
      <c r="D64">
        <v>1</v>
      </c>
      <c r="E64">
        <v>0</v>
      </c>
      <c r="F64">
        <v>0</v>
      </c>
    </row>
    <row r="65" spans="1:6" x14ac:dyDescent="0.2">
      <c r="A65" t="s">
        <v>26</v>
      </c>
      <c r="B65">
        <v>72</v>
      </c>
      <c r="C65">
        <v>17429</v>
      </c>
      <c r="D65">
        <v>50</v>
      </c>
      <c r="E65">
        <v>0</v>
      </c>
      <c r="F65">
        <v>39</v>
      </c>
    </row>
    <row r="66" spans="1:6" x14ac:dyDescent="0.2">
      <c r="A66" t="s">
        <v>37</v>
      </c>
      <c r="B66">
        <v>923</v>
      </c>
      <c r="C66">
        <v>10837</v>
      </c>
      <c r="D66">
        <v>4</v>
      </c>
      <c r="E66">
        <v>4</v>
      </c>
      <c r="F66">
        <v>0</v>
      </c>
    </row>
    <row r="67" spans="1:6" x14ac:dyDescent="0.2">
      <c r="A67" t="s">
        <v>35</v>
      </c>
      <c r="B67">
        <v>14</v>
      </c>
      <c r="C67">
        <v>4542</v>
      </c>
      <c r="D67">
        <v>60</v>
      </c>
      <c r="E67">
        <v>1</v>
      </c>
      <c r="F67">
        <v>43</v>
      </c>
    </row>
    <row r="68" spans="1:6" x14ac:dyDescent="0.2">
      <c r="A68" t="s">
        <v>16</v>
      </c>
      <c r="B68">
        <v>2</v>
      </c>
      <c r="C68">
        <v>1177</v>
      </c>
      <c r="D68">
        <v>12</v>
      </c>
      <c r="E68">
        <v>0</v>
      </c>
      <c r="F68">
        <v>12</v>
      </c>
    </row>
    <row r="69" spans="1:6" x14ac:dyDescent="0.2">
      <c r="D69">
        <f>SUBTOTAL(109,Table4[Total])</f>
        <v>761</v>
      </c>
      <c r="E69">
        <f>SUBTOTAL(109,Table4[TP])</f>
        <v>40</v>
      </c>
      <c r="F69">
        <f>SUBTOTAL(109,Table4[FP])</f>
        <v>501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Mordahl, Austin</dc:creator>
  <cp:lastModifiedBy>Microsoft Office User</cp:lastModifiedBy>
  <dcterms:created xsi:type="dcterms:W3CDTF">2020-05-06T00:48:10Z</dcterms:created>
  <dcterms:modified xsi:type="dcterms:W3CDTF">2020-06-27T01:36:11Z</dcterms:modified>
</cp:coreProperties>
</file>