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31/flowdroid/replication_1/"/>
    </mc:Choice>
  </mc:AlternateContent>
  <xr:revisionPtr revIDLastSave="0" documentId="13_ncr:1_{02BE80D2-76EB-6842-8290-96DC7D69C991}" xr6:coauthVersionLast="45" xr6:coauthVersionMax="45" xr10:uidLastSave="{00000000-0000-0000-0000-000000000000}"/>
  <bookViews>
    <workbookView xWindow="-20" yWindow="460" windowWidth="28800" windowHeight="17540" xr2:uid="{B66D8B12-4F92-1941-B9E1-53AB63CBAE9F}"/>
  </bookViews>
  <sheets>
    <sheet name="flowdroid_twoway" sheetId="1" r:id="rId1"/>
    <sheet name="flowdroid_onew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8" i="2"/>
  <c r="G27" i="2"/>
  <c r="G28" i="2"/>
  <c r="J27" i="2"/>
  <c r="J28" i="2"/>
  <c r="D24" i="2"/>
  <c r="D25" i="2"/>
  <c r="G24" i="2"/>
  <c r="G25" i="2"/>
  <c r="J24" i="2"/>
  <c r="J25" i="2"/>
  <c r="J56" i="2" l="1"/>
  <c r="J59" i="2"/>
  <c r="J52" i="2"/>
  <c r="J2" i="2"/>
  <c r="J8" i="2"/>
  <c r="J4" i="2"/>
  <c r="J15" i="2"/>
  <c r="J7" i="2"/>
  <c r="J10" i="2"/>
  <c r="J6" i="2"/>
  <c r="J40" i="2"/>
  <c r="J26" i="2"/>
  <c r="J30" i="2"/>
  <c r="J37" i="2"/>
  <c r="J57" i="2"/>
  <c r="J50" i="2"/>
  <c r="J58" i="2"/>
  <c r="J43" i="2"/>
  <c r="J36" i="2"/>
  <c r="J16" i="2"/>
  <c r="J44" i="2"/>
  <c r="J5" i="2"/>
  <c r="J11" i="2"/>
  <c r="J53" i="2"/>
  <c r="J35" i="2"/>
  <c r="J21" i="2"/>
  <c r="J39" i="2"/>
  <c r="J13" i="2"/>
  <c r="J20" i="2"/>
  <c r="J14" i="2"/>
  <c r="J38" i="2"/>
  <c r="J19" i="2"/>
  <c r="J22" i="2"/>
  <c r="J55" i="2"/>
  <c r="J33" i="2"/>
  <c r="J18" i="2"/>
  <c r="J23" i="2"/>
  <c r="J32" i="2"/>
  <c r="J12" i="2"/>
  <c r="J29" i="2"/>
  <c r="J17" i="2"/>
  <c r="J34" i="2"/>
  <c r="J54" i="2"/>
  <c r="J9" i="2"/>
  <c r="J31" i="2"/>
  <c r="J46" i="2"/>
  <c r="J51" i="2"/>
  <c r="J47" i="2"/>
  <c r="J3" i="2"/>
  <c r="J45" i="2"/>
  <c r="J42" i="2"/>
  <c r="J41" i="2"/>
  <c r="J48" i="2"/>
  <c r="J60" i="2"/>
  <c r="J61" i="2"/>
  <c r="J49" i="2"/>
  <c r="D59" i="2"/>
  <c r="D52" i="2"/>
  <c r="D2" i="2"/>
  <c r="D8" i="2"/>
  <c r="D4" i="2"/>
  <c r="D15" i="2"/>
  <c r="D7" i="2"/>
  <c r="D10" i="2"/>
  <c r="D6" i="2"/>
  <c r="D40" i="2"/>
  <c r="D26" i="2"/>
  <c r="D30" i="2"/>
  <c r="D37" i="2"/>
  <c r="D57" i="2"/>
  <c r="D50" i="2"/>
  <c r="D58" i="2"/>
  <c r="D43" i="2"/>
  <c r="D36" i="2"/>
  <c r="D16" i="2"/>
  <c r="D56" i="2"/>
  <c r="D44" i="2"/>
  <c r="D5" i="2"/>
  <c r="D11" i="2"/>
  <c r="D53" i="2"/>
  <c r="D35" i="2"/>
  <c r="D21" i="2"/>
  <c r="D39" i="2"/>
  <c r="D13" i="2"/>
  <c r="D20" i="2"/>
  <c r="D14" i="2"/>
  <c r="D38" i="2"/>
  <c r="D19" i="2"/>
  <c r="D22" i="2"/>
  <c r="D55" i="2"/>
  <c r="D33" i="2"/>
  <c r="D18" i="2"/>
  <c r="D23" i="2"/>
  <c r="D32" i="2"/>
  <c r="D12" i="2"/>
  <c r="D29" i="2"/>
  <c r="D17" i="2"/>
  <c r="D34" i="2"/>
  <c r="D54" i="2"/>
  <c r="D9" i="2"/>
  <c r="D31" i="2"/>
  <c r="D46" i="2"/>
  <c r="D51" i="2"/>
  <c r="D47" i="2"/>
  <c r="D3" i="2"/>
  <c r="D45" i="2"/>
  <c r="D42" i="2"/>
  <c r="D41" i="2"/>
  <c r="D48" i="2"/>
  <c r="D60" i="2"/>
  <c r="D61" i="2"/>
  <c r="D49" i="2"/>
  <c r="G59" i="2"/>
  <c r="G52" i="2"/>
  <c r="G2" i="2"/>
  <c r="G8" i="2"/>
  <c r="G4" i="2"/>
  <c r="G15" i="2"/>
  <c r="G7" i="2"/>
  <c r="G10" i="2"/>
  <c r="G6" i="2"/>
  <c r="G40" i="2"/>
  <c r="G26" i="2"/>
  <c r="G30" i="2"/>
  <c r="G37" i="2"/>
  <c r="G57" i="2"/>
  <c r="G50" i="2"/>
  <c r="G58" i="2"/>
  <c r="G43" i="2"/>
  <c r="G36" i="2"/>
  <c r="G16" i="2"/>
  <c r="G56" i="2"/>
  <c r="G44" i="2"/>
  <c r="G5" i="2"/>
  <c r="G11" i="2"/>
  <c r="G53" i="2"/>
  <c r="G35" i="2"/>
  <c r="G21" i="2"/>
  <c r="G39" i="2"/>
  <c r="G13" i="2"/>
  <c r="G20" i="2"/>
  <c r="G14" i="2"/>
  <c r="G38" i="2"/>
  <c r="G19" i="2"/>
  <c r="G22" i="2"/>
  <c r="G55" i="2"/>
  <c r="G33" i="2"/>
  <c r="G18" i="2"/>
  <c r="G23" i="2"/>
  <c r="G32" i="2"/>
  <c r="G12" i="2"/>
  <c r="G29" i="2"/>
  <c r="G17" i="2"/>
  <c r="G34" i="2"/>
  <c r="G54" i="2"/>
  <c r="G9" i="2"/>
  <c r="G31" i="2"/>
  <c r="G46" i="2"/>
  <c r="G51" i="2"/>
  <c r="G47" i="2"/>
  <c r="G3" i="2"/>
  <c r="G45" i="2"/>
  <c r="G42" i="2"/>
  <c r="G41" i="2"/>
  <c r="G48" i="2"/>
  <c r="G60" i="2"/>
  <c r="G61" i="2"/>
  <c r="G49" i="2"/>
  <c r="D71" i="1" l="1"/>
  <c r="D72" i="1"/>
  <c r="G71" i="1"/>
  <c r="G72" i="1"/>
  <c r="H71" i="1"/>
  <c r="H72" i="1"/>
  <c r="K71" i="1"/>
  <c r="K72" i="1"/>
  <c r="L71" i="1"/>
  <c r="L72" i="1"/>
  <c r="M71" i="1"/>
  <c r="M72" i="1"/>
  <c r="D68" i="1"/>
  <c r="D69" i="1"/>
  <c r="G68" i="1"/>
  <c r="G69" i="1"/>
  <c r="H68" i="1"/>
  <c r="H69" i="1"/>
  <c r="K68" i="1"/>
  <c r="K69" i="1"/>
  <c r="L68" i="1"/>
  <c r="L69" i="1"/>
  <c r="M68" i="1"/>
  <c r="M69" i="1"/>
  <c r="G107" i="1"/>
  <c r="H107" i="1" s="1"/>
  <c r="G15" i="1"/>
  <c r="H15" i="1" s="1"/>
  <c r="G22" i="1"/>
  <c r="H22" i="1" s="1"/>
  <c r="G40" i="1"/>
  <c r="H40" i="1" s="1"/>
  <c r="G55" i="1"/>
  <c r="H55" i="1" s="1"/>
  <c r="G99" i="1"/>
  <c r="H99" i="1" s="1"/>
  <c r="G80" i="1"/>
  <c r="H80" i="1" s="1"/>
  <c r="G20" i="1"/>
  <c r="H20" i="1" s="1"/>
  <c r="G101" i="1"/>
  <c r="H101" i="1" s="1"/>
  <c r="G16" i="1"/>
  <c r="H16" i="1" s="1"/>
  <c r="G108" i="1"/>
  <c r="H108" i="1" s="1"/>
  <c r="G9" i="1"/>
  <c r="H9" i="1" s="1"/>
  <c r="G14" i="1"/>
  <c r="H14" i="1" s="1"/>
  <c r="G94" i="1"/>
  <c r="H94" i="1" s="1"/>
  <c r="G2" i="1"/>
  <c r="H2" i="1" s="1"/>
  <c r="G116" i="1"/>
  <c r="H116" i="1" s="1"/>
  <c r="G47" i="1"/>
  <c r="H47" i="1" s="1"/>
  <c r="G82" i="1"/>
  <c r="H82" i="1" s="1"/>
  <c r="G91" i="1"/>
  <c r="H91" i="1" s="1"/>
  <c r="G32" i="1"/>
  <c r="H32" i="1" s="1"/>
  <c r="G104" i="1"/>
  <c r="H104" i="1" s="1"/>
  <c r="G63" i="1"/>
  <c r="H63" i="1" s="1"/>
  <c r="G25" i="1"/>
  <c r="H25" i="1" s="1"/>
  <c r="G46" i="1"/>
  <c r="H46" i="1" s="1"/>
  <c r="G103" i="1"/>
  <c r="H103" i="1" s="1"/>
  <c r="G59" i="1"/>
  <c r="H59" i="1" s="1"/>
  <c r="G97" i="1"/>
  <c r="H97" i="1" s="1"/>
  <c r="G35" i="1"/>
  <c r="H35" i="1" s="1"/>
  <c r="G79" i="1"/>
  <c r="H79" i="1" s="1"/>
  <c r="G96" i="1"/>
  <c r="H96" i="1" s="1"/>
  <c r="G33" i="1"/>
  <c r="H33" i="1" s="1"/>
  <c r="G64" i="1"/>
  <c r="H64" i="1" s="1"/>
  <c r="G86" i="1"/>
  <c r="H86" i="1" s="1"/>
  <c r="G62" i="1"/>
  <c r="H62" i="1" s="1"/>
  <c r="G31" i="1"/>
  <c r="H31" i="1" s="1"/>
  <c r="G114" i="1"/>
  <c r="H114" i="1" s="1"/>
  <c r="G119" i="1"/>
  <c r="H119" i="1" s="1"/>
  <c r="G81" i="1"/>
  <c r="H81" i="1" s="1"/>
  <c r="G88" i="1"/>
  <c r="H88" i="1" s="1"/>
  <c r="G6" i="1"/>
  <c r="H6" i="1" s="1"/>
  <c r="G5" i="1"/>
  <c r="H5" i="1" s="1"/>
  <c r="G45" i="1"/>
  <c r="H45" i="1" s="1"/>
  <c r="G30" i="1"/>
  <c r="H30" i="1" s="1"/>
  <c r="G84" i="1"/>
  <c r="H84" i="1" s="1"/>
  <c r="G48" i="1"/>
  <c r="H48" i="1" s="1"/>
  <c r="G87" i="1"/>
  <c r="H87" i="1" s="1"/>
  <c r="G17" i="1"/>
  <c r="H17" i="1" s="1"/>
  <c r="G42" i="1"/>
  <c r="H42" i="1" s="1"/>
  <c r="G65" i="1"/>
  <c r="H65" i="1" s="1"/>
  <c r="G19" i="1"/>
  <c r="H19" i="1" s="1"/>
  <c r="G109" i="1"/>
  <c r="H109" i="1" s="1"/>
  <c r="G66" i="1"/>
  <c r="H66" i="1" s="1"/>
  <c r="G85" i="1"/>
  <c r="H85" i="1" s="1"/>
  <c r="G83" i="1"/>
  <c r="H83" i="1" s="1"/>
  <c r="G28" i="1"/>
  <c r="H28" i="1" s="1"/>
  <c r="G43" i="1"/>
  <c r="H43" i="1" s="1"/>
  <c r="G54" i="1"/>
  <c r="H54" i="1" s="1"/>
  <c r="G11" i="1"/>
  <c r="H11" i="1" s="1"/>
  <c r="G78" i="1"/>
  <c r="H78" i="1" s="1"/>
  <c r="G36" i="1"/>
  <c r="H36" i="1" s="1"/>
  <c r="G75" i="1"/>
  <c r="H75" i="1" s="1"/>
  <c r="G10" i="1"/>
  <c r="H10" i="1" s="1"/>
  <c r="G90" i="1"/>
  <c r="H90" i="1" s="1"/>
  <c r="G111" i="1"/>
  <c r="H111" i="1" s="1"/>
  <c r="G27" i="1"/>
  <c r="H27" i="1" s="1"/>
  <c r="G98" i="1"/>
  <c r="H98" i="1" s="1"/>
  <c r="G58" i="1"/>
  <c r="H58" i="1" s="1"/>
  <c r="G8" i="1"/>
  <c r="H8" i="1" s="1"/>
  <c r="G73" i="1"/>
  <c r="H73" i="1" s="1"/>
  <c r="G76" i="1"/>
  <c r="H76" i="1" s="1"/>
  <c r="G38" i="1"/>
  <c r="H38" i="1" s="1"/>
  <c r="G34" i="1"/>
  <c r="H34" i="1" s="1"/>
  <c r="G13" i="1"/>
  <c r="H13" i="1" s="1"/>
  <c r="G49" i="1"/>
  <c r="H49" i="1" s="1"/>
  <c r="G118" i="1"/>
  <c r="H118" i="1" s="1"/>
  <c r="G74" i="1"/>
  <c r="H74" i="1" s="1"/>
  <c r="G112" i="1"/>
  <c r="H112" i="1" s="1"/>
  <c r="G61" i="1"/>
  <c r="H61" i="1" s="1"/>
  <c r="G12" i="1"/>
  <c r="H12" i="1" s="1"/>
  <c r="G102" i="1"/>
  <c r="H102" i="1" s="1"/>
  <c r="G23" i="1"/>
  <c r="H23" i="1" s="1"/>
  <c r="G115" i="1"/>
  <c r="H115" i="1" s="1"/>
  <c r="G39" i="1"/>
  <c r="H39" i="1" s="1"/>
  <c r="G53" i="1"/>
  <c r="H53" i="1" s="1"/>
  <c r="G120" i="1"/>
  <c r="H120" i="1" s="1"/>
  <c r="G50" i="1"/>
  <c r="H50" i="1" s="1"/>
  <c r="G67" i="1"/>
  <c r="H67" i="1" s="1"/>
  <c r="G117" i="1"/>
  <c r="H117" i="1" s="1"/>
  <c r="G110" i="1"/>
  <c r="H110" i="1" s="1"/>
  <c r="G24" i="1"/>
  <c r="H24" i="1" s="1"/>
  <c r="G3" i="1"/>
  <c r="H3" i="1" s="1"/>
  <c r="G29" i="1"/>
  <c r="H29" i="1" s="1"/>
  <c r="G4" i="1"/>
  <c r="H4" i="1" s="1"/>
  <c r="G37" i="1"/>
  <c r="H37" i="1" s="1"/>
  <c r="G52" i="1"/>
  <c r="H52" i="1" s="1"/>
  <c r="G105" i="1"/>
  <c r="H105" i="1" s="1"/>
  <c r="G77" i="1"/>
  <c r="H77" i="1" s="1"/>
  <c r="G44" i="1"/>
  <c r="H44" i="1" s="1"/>
  <c r="G51" i="1"/>
  <c r="H51" i="1" s="1"/>
  <c r="G106" i="1"/>
  <c r="H106" i="1" s="1"/>
  <c r="G60" i="1"/>
  <c r="H60" i="1" s="1"/>
  <c r="G89" i="1"/>
  <c r="H89" i="1" s="1"/>
  <c r="G26" i="1"/>
  <c r="H26" i="1" s="1"/>
  <c r="G113" i="1"/>
  <c r="H113" i="1" s="1"/>
  <c r="G41" i="1"/>
  <c r="H41" i="1" s="1"/>
  <c r="G56" i="1"/>
  <c r="H56" i="1" s="1"/>
  <c r="G92" i="1"/>
  <c r="H92" i="1" s="1"/>
  <c r="G57" i="1"/>
  <c r="H57" i="1" s="1"/>
  <c r="G93" i="1"/>
  <c r="H93" i="1" s="1"/>
  <c r="G95" i="1"/>
  <c r="H95" i="1" s="1"/>
  <c r="G7" i="1"/>
  <c r="H7" i="1" s="1"/>
  <c r="G100" i="1"/>
  <c r="H100" i="1" s="1"/>
  <c r="G18" i="1"/>
  <c r="H18" i="1" s="1"/>
  <c r="G21" i="1"/>
  <c r="H21" i="1" s="1"/>
  <c r="G70" i="1"/>
  <c r="H7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D107" i="1"/>
  <c r="D15" i="1"/>
  <c r="D22" i="1"/>
  <c r="D40" i="1"/>
  <c r="D55" i="1"/>
  <c r="D99" i="1"/>
  <c r="D80" i="1"/>
  <c r="D20" i="1"/>
  <c r="D101" i="1"/>
  <c r="D16" i="1"/>
  <c r="D108" i="1"/>
  <c r="D9" i="1"/>
  <c r="D14" i="1"/>
  <c r="D94" i="1"/>
  <c r="D2" i="1"/>
  <c r="D116" i="1"/>
  <c r="D47" i="1"/>
  <c r="D82" i="1"/>
  <c r="D91" i="1"/>
  <c r="D32" i="1"/>
  <c r="D104" i="1"/>
  <c r="D63" i="1"/>
  <c r="D25" i="1"/>
  <c r="D46" i="1"/>
  <c r="D103" i="1"/>
  <c r="D59" i="1"/>
  <c r="D97" i="1"/>
  <c r="D35" i="1"/>
  <c r="D79" i="1"/>
  <c r="D96" i="1"/>
  <c r="D33" i="1"/>
  <c r="D64" i="1"/>
  <c r="D86" i="1"/>
  <c r="D62" i="1"/>
  <c r="D31" i="1"/>
  <c r="D114" i="1"/>
  <c r="D119" i="1"/>
  <c r="D81" i="1"/>
  <c r="D88" i="1"/>
  <c r="D6" i="1"/>
  <c r="D5" i="1"/>
  <c r="D45" i="1"/>
  <c r="D30" i="1"/>
  <c r="D84" i="1"/>
  <c r="D48" i="1"/>
  <c r="D87" i="1"/>
  <c r="D17" i="1"/>
  <c r="D42" i="1"/>
  <c r="D65" i="1"/>
  <c r="D19" i="1"/>
  <c r="D109" i="1"/>
  <c r="D66" i="1"/>
  <c r="D85" i="1"/>
  <c r="D83" i="1"/>
  <c r="D28" i="1"/>
  <c r="D43" i="1"/>
  <c r="D54" i="1"/>
  <c r="D11" i="1"/>
  <c r="D78" i="1"/>
  <c r="D36" i="1"/>
  <c r="D75" i="1"/>
  <c r="D10" i="1"/>
  <c r="D90" i="1"/>
  <c r="D111" i="1"/>
  <c r="D27" i="1"/>
  <c r="D98" i="1"/>
  <c r="D58" i="1"/>
  <c r="D8" i="1"/>
  <c r="D73" i="1"/>
  <c r="D76" i="1"/>
  <c r="D38" i="1"/>
  <c r="D34" i="1"/>
  <c r="D13" i="1"/>
  <c r="D49" i="1"/>
  <c r="D118" i="1"/>
  <c r="D74" i="1"/>
  <c r="D112" i="1"/>
  <c r="D61" i="1"/>
  <c r="D12" i="1"/>
  <c r="D102" i="1"/>
  <c r="D23" i="1"/>
  <c r="D115" i="1"/>
  <c r="D39" i="1"/>
  <c r="D53" i="1"/>
  <c r="D120" i="1"/>
  <c r="D50" i="1"/>
  <c r="D67" i="1"/>
  <c r="D117" i="1"/>
  <c r="D110" i="1"/>
  <c r="D24" i="1"/>
  <c r="D3" i="1"/>
  <c r="D29" i="1"/>
  <c r="D4" i="1"/>
  <c r="D37" i="1"/>
  <c r="D52" i="1"/>
  <c r="D105" i="1"/>
  <c r="D77" i="1"/>
  <c r="D44" i="1"/>
  <c r="D51" i="1"/>
  <c r="D106" i="1"/>
  <c r="D60" i="1"/>
  <c r="D89" i="1"/>
  <c r="D26" i="1"/>
  <c r="D113" i="1"/>
  <c r="D41" i="1"/>
  <c r="D56" i="1"/>
  <c r="D92" i="1"/>
  <c r="D57" i="1"/>
  <c r="D93" i="1"/>
  <c r="D95" i="1"/>
  <c r="D7" i="1"/>
  <c r="D100" i="1"/>
  <c r="D18" i="1"/>
  <c r="D21" i="1"/>
  <c r="D70" i="1"/>
  <c r="D121" i="1"/>
  <c r="D122" i="1"/>
  <c r="D123" i="1"/>
  <c r="D124" i="1"/>
  <c r="D125" i="1"/>
  <c r="D126" i="1"/>
  <c r="K107" i="1"/>
  <c r="K15" i="1"/>
  <c r="K22" i="1"/>
  <c r="K40" i="1"/>
  <c r="K55" i="1"/>
  <c r="K99" i="1"/>
  <c r="K80" i="1"/>
  <c r="K20" i="1"/>
  <c r="K101" i="1"/>
  <c r="K16" i="1"/>
  <c r="K108" i="1"/>
  <c r="K9" i="1"/>
  <c r="K14" i="1"/>
  <c r="K94" i="1"/>
  <c r="K2" i="1"/>
  <c r="K116" i="1"/>
  <c r="K47" i="1"/>
  <c r="K82" i="1"/>
  <c r="K91" i="1"/>
  <c r="K32" i="1"/>
  <c r="K104" i="1"/>
  <c r="K63" i="1"/>
  <c r="K25" i="1"/>
  <c r="K46" i="1"/>
  <c r="K103" i="1"/>
  <c r="K59" i="1"/>
  <c r="K97" i="1"/>
  <c r="K35" i="1"/>
  <c r="K79" i="1"/>
  <c r="K96" i="1"/>
  <c r="K33" i="1"/>
  <c r="K64" i="1"/>
  <c r="K86" i="1"/>
  <c r="K62" i="1"/>
  <c r="K31" i="1"/>
  <c r="K114" i="1"/>
  <c r="K119" i="1"/>
  <c r="K81" i="1"/>
  <c r="K88" i="1"/>
  <c r="K6" i="1"/>
  <c r="K5" i="1"/>
  <c r="K45" i="1"/>
  <c r="K30" i="1"/>
  <c r="K84" i="1"/>
  <c r="K48" i="1"/>
  <c r="K87" i="1"/>
  <c r="K17" i="1"/>
  <c r="K42" i="1"/>
  <c r="K65" i="1"/>
  <c r="K19" i="1"/>
  <c r="K109" i="1"/>
  <c r="K66" i="1"/>
  <c r="K85" i="1"/>
  <c r="K83" i="1"/>
  <c r="K28" i="1"/>
  <c r="K43" i="1"/>
  <c r="K54" i="1"/>
  <c r="K11" i="1"/>
  <c r="K78" i="1"/>
  <c r="K36" i="1"/>
  <c r="K75" i="1"/>
  <c r="K10" i="1"/>
  <c r="K90" i="1"/>
  <c r="K111" i="1"/>
  <c r="K27" i="1"/>
  <c r="K98" i="1"/>
  <c r="K58" i="1"/>
  <c r="K8" i="1"/>
  <c r="K73" i="1"/>
  <c r="K76" i="1"/>
  <c r="K38" i="1"/>
  <c r="K34" i="1"/>
  <c r="K13" i="1"/>
  <c r="K49" i="1"/>
  <c r="K118" i="1"/>
  <c r="K74" i="1"/>
  <c r="K112" i="1"/>
  <c r="K61" i="1"/>
  <c r="K12" i="1"/>
  <c r="K102" i="1"/>
  <c r="K23" i="1"/>
  <c r="K115" i="1"/>
  <c r="K39" i="1"/>
  <c r="K53" i="1"/>
  <c r="K120" i="1"/>
  <c r="K50" i="1"/>
  <c r="K67" i="1"/>
  <c r="K117" i="1"/>
  <c r="K110" i="1"/>
  <c r="K24" i="1"/>
  <c r="K3" i="1"/>
  <c r="K29" i="1"/>
  <c r="K4" i="1"/>
  <c r="K37" i="1"/>
  <c r="K52" i="1"/>
  <c r="K105" i="1"/>
  <c r="K77" i="1"/>
  <c r="K44" i="1"/>
  <c r="K51" i="1"/>
  <c r="K106" i="1"/>
  <c r="K60" i="1"/>
  <c r="K89" i="1"/>
  <c r="K26" i="1"/>
  <c r="K113" i="1"/>
  <c r="K41" i="1"/>
  <c r="K56" i="1"/>
  <c r="K92" i="1"/>
  <c r="K57" i="1"/>
  <c r="K93" i="1"/>
  <c r="K95" i="1"/>
  <c r="K7" i="1"/>
  <c r="K100" i="1"/>
  <c r="K18" i="1"/>
  <c r="K21" i="1"/>
  <c r="K70" i="1"/>
  <c r="K121" i="1"/>
  <c r="K122" i="1"/>
  <c r="K123" i="1"/>
  <c r="K124" i="1"/>
  <c r="K125" i="1"/>
  <c r="K126" i="1"/>
  <c r="O23" i="1" l="1"/>
  <c r="M15" i="1" l="1"/>
  <c r="M22" i="1"/>
  <c r="M20" i="1"/>
  <c r="M16" i="1"/>
  <c r="M9" i="1"/>
  <c r="M14" i="1"/>
  <c r="M2" i="1"/>
  <c r="M6" i="1"/>
  <c r="M5" i="1"/>
  <c r="M17" i="1"/>
  <c r="M19" i="1"/>
  <c r="M11" i="1"/>
  <c r="M10" i="1"/>
  <c r="M8" i="1"/>
  <c r="M13" i="1"/>
  <c r="M12" i="1"/>
  <c r="M23" i="1"/>
  <c r="M24" i="1"/>
  <c r="M3" i="1"/>
  <c r="M4" i="1"/>
  <c r="M7" i="1"/>
  <c r="M18" i="1"/>
  <c r="M21" i="1"/>
  <c r="M25" i="1"/>
  <c r="M27" i="1"/>
  <c r="M26" i="1"/>
  <c r="M31" i="1"/>
  <c r="M30" i="1"/>
  <c r="M28" i="1"/>
  <c r="M29" i="1"/>
  <c r="M32" i="1"/>
  <c r="M33" i="1"/>
  <c r="M36" i="1"/>
  <c r="M40" i="1"/>
  <c r="M47" i="1"/>
  <c r="M63" i="1"/>
  <c r="M46" i="1"/>
  <c r="M45" i="1"/>
  <c r="M42" i="1"/>
  <c r="M43" i="1"/>
  <c r="M38" i="1"/>
  <c r="M39" i="1"/>
  <c r="M37" i="1"/>
  <c r="M44" i="1"/>
  <c r="M41" i="1"/>
  <c r="M55" i="1"/>
  <c r="M59" i="1"/>
  <c r="M64" i="1"/>
  <c r="M48" i="1"/>
  <c r="M54" i="1"/>
  <c r="M75" i="1"/>
  <c r="M58" i="1"/>
  <c r="M49" i="1"/>
  <c r="M53" i="1"/>
  <c r="M50" i="1"/>
  <c r="M52" i="1"/>
  <c r="M51" i="1"/>
  <c r="M56" i="1"/>
  <c r="M57" i="1"/>
  <c r="M62" i="1"/>
  <c r="M61" i="1"/>
  <c r="M60" i="1"/>
  <c r="M65" i="1"/>
  <c r="M66" i="1"/>
  <c r="M73" i="1"/>
  <c r="M74" i="1"/>
  <c r="M67" i="1"/>
  <c r="M121" i="1"/>
  <c r="M122" i="1"/>
  <c r="M123" i="1"/>
  <c r="M70" i="1"/>
  <c r="M124" i="1"/>
  <c r="M125" i="1"/>
  <c r="M126" i="1"/>
  <c r="M76" i="1"/>
  <c r="M77" i="1"/>
  <c r="M79" i="1"/>
  <c r="M78" i="1"/>
  <c r="M80" i="1"/>
  <c r="M83" i="1"/>
  <c r="M81" i="1"/>
  <c r="M34" i="1"/>
  <c r="M82" i="1"/>
  <c r="M35" i="1"/>
  <c r="M85" i="1"/>
  <c r="M86" i="1"/>
  <c r="M87" i="1"/>
  <c r="M84" i="1"/>
  <c r="M88" i="1"/>
  <c r="M89" i="1"/>
  <c r="M91" i="1"/>
  <c r="M90" i="1"/>
  <c r="M92" i="1"/>
  <c r="M93" i="1"/>
  <c r="M94" i="1"/>
  <c r="M95" i="1"/>
  <c r="M96" i="1"/>
  <c r="M99" i="1"/>
  <c r="M98" i="1"/>
  <c r="M101" i="1"/>
  <c r="M100" i="1"/>
  <c r="M97" i="1"/>
  <c r="M102" i="1"/>
  <c r="M104" i="1"/>
  <c r="M105" i="1"/>
  <c r="M106" i="1"/>
  <c r="M112" i="1"/>
  <c r="M109" i="1"/>
  <c r="M111" i="1"/>
  <c r="M110" i="1"/>
  <c r="M114" i="1"/>
  <c r="M113" i="1"/>
  <c r="M115" i="1"/>
  <c r="M107" i="1"/>
  <c r="M108" i="1"/>
  <c r="M116" i="1"/>
  <c r="M103" i="1"/>
  <c r="M117" i="1"/>
  <c r="M118" i="1"/>
  <c r="M127" i="1" s="1"/>
  <c r="M119" i="1"/>
  <c r="M120" i="1"/>
  <c r="L124" i="1" l="1"/>
  <c r="L125" i="1"/>
  <c r="L126" i="1"/>
  <c r="L121" i="1"/>
  <c r="L122" i="1"/>
  <c r="L123" i="1"/>
  <c r="L14" i="1"/>
  <c r="L15" i="1"/>
  <c r="L22" i="1"/>
  <c r="L20" i="1"/>
  <c r="L16" i="1"/>
  <c r="L9" i="1"/>
  <c r="L2" i="1"/>
  <c r="L6" i="1"/>
  <c r="L5" i="1"/>
  <c r="L17" i="1"/>
  <c r="L19" i="1"/>
  <c r="L11" i="1"/>
  <c r="L10" i="1"/>
  <c r="L8" i="1"/>
  <c r="L13" i="1"/>
  <c r="L12" i="1"/>
  <c r="L23" i="1"/>
  <c r="L24" i="1"/>
  <c r="L3" i="1"/>
  <c r="L4" i="1"/>
  <c r="L7" i="1"/>
  <c r="L18" i="1"/>
  <c r="L21" i="1"/>
  <c r="L25" i="1"/>
  <c r="L27" i="1"/>
  <c r="L26" i="1"/>
  <c r="L31" i="1"/>
  <c r="L30" i="1"/>
  <c r="L28" i="1"/>
  <c r="L29" i="1"/>
  <c r="L32" i="1"/>
  <c r="L33" i="1"/>
  <c r="L36" i="1"/>
  <c r="L40" i="1"/>
  <c r="L47" i="1"/>
  <c r="L63" i="1"/>
  <c r="L46" i="1"/>
  <c r="L45" i="1"/>
  <c r="L42" i="1"/>
  <c r="L43" i="1"/>
  <c r="L38" i="1"/>
  <c r="L39" i="1"/>
  <c r="L37" i="1"/>
  <c r="L44" i="1"/>
  <c r="L41" i="1"/>
  <c r="L55" i="1"/>
  <c r="L59" i="1"/>
  <c r="L64" i="1"/>
  <c r="L48" i="1"/>
  <c r="L54" i="1"/>
  <c r="L75" i="1"/>
  <c r="L58" i="1"/>
  <c r="L49" i="1"/>
  <c r="L53" i="1"/>
  <c r="L50" i="1"/>
  <c r="L52" i="1"/>
  <c r="L51" i="1"/>
  <c r="L56" i="1"/>
  <c r="L57" i="1"/>
  <c r="L62" i="1"/>
  <c r="L61" i="1"/>
  <c r="L60" i="1"/>
  <c r="L65" i="1"/>
  <c r="L66" i="1"/>
  <c r="L73" i="1"/>
  <c r="L74" i="1"/>
  <c r="L67" i="1"/>
  <c r="L70" i="1"/>
  <c r="L76" i="1"/>
  <c r="L77" i="1"/>
  <c r="L79" i="1"/>
  <c r="L78" i="1"/>
  <c r="L80" i="1"/>
  <c r="L83" i="1"/>
  <c r="L81" i="1"/>
  <c r="L34" i="1"/>
  <c r="L82" i="1"/>
  <c r="L35" i="1"/>
  <c r="L85" i="1"/>
  <c r="L86" i="1"/>
  <c r="L87" i="1"/>
  <c r="L84" i="1"/>
  <c r="L88" i="1"/>
  <c r="L89" i="1"/>
  <c r="L91" i="1"/>
  <c r="L90" i="1"/>
  <c r="L92" i="1"/>
  <c r="L93" i="1"/>
  <c r="L94" i="1"/>
  <c r="L95" i="1"/>
  <c r="L96" i="1"/>
  <c r="L99" i="1"/>
  <c r="L98" i="1"/>
  <c r="L101" i="1"/>
  <c r="L100" i="1"/>
  <c r="L97" i="1"/>
  <c r="L102" i="1"/>
  <c r="L104" i="1"/>
  <c r="L105" i="1"/>
  <c r="L106" i="1"/>
  <c r="L112" i="1"/>
  <c r="L109" i="1"/>
  <c r="L111" i="1"/>
  <c r="L110" i="1"/>
  <c r="L114" i="1"/>
  <c r="L113" i="1"/>
  <c r="L115" i="1"/>
  <c r="L107" i="1"/>
  <c r="L108" i="1"/>
  <c r="L116" i="1"/>
  <c r="L103" i="1"/>
  <c r="L117" i="1"/>
  <c r="L118" i="1"/>
  <c r="L119" i="1"/>
  <c r="L120" i="1"/>
  <c r="O2" i="1" l="1"/>
  <c r="Q2" i="1" s="1"/>
</calcChain>
</file>

<file path=xl/sharedStrings.xml><?xml version="1.0" encoding="utf-8"?>
<sst xmlns="http://schemas.openxmlformats.org/spreadsheetml/2006/main" count="194" uniqueCount="187">
  <si>
    <t>config_FlowDroid_0.xml</t>
  </si>
  <si>
    <t>config_FlowDroid_1.xml</t>
  </si>
  <si>
    <t>config_FlowDroid_10.xml</t>
  </si>
  <si>
    <t>config_FlowDroid_100.xml</t>
  </si>
  <si>
    <t>config_FlowDroid_101.xml</t>
  </si>
  <si>
    <t>config_FlowDroid_102.xml</t>
  </si>
  <si>
    <t>config_FlowDroid_103.xml</t>
  </si>
  <si>
    <t>config_FlowDroid_104.xml</t>
  </si>
  <si>
    <t>config_FlowDroid_105.xml</t>
  </si>
  <si>
    <t>config_FlowDroid_106.xml</t>
  </si>
  <si>
    <t>config_FlowDroid_107.xml</t>
  </si>
  <si>
    <t>config_FlowDroid_108.xml</t>
  </si>
  <si>
    <t>config_FlowDroid_109.xml</t>
  </si>
  <si>
    <t>config_FlowDroid_11.xml</t>
  </si>
  <si>
    <t>config_FlowDroid_110.xml</t>
  </si>
  <si>
    <t>config_FlowDroid_111.xml</t>
  </si>
  <si>
    <t>config_FlowDroid_112.xml</t>
  </si>
  <si>
    <t>config_FlowDroid_113.xml</t>
  </si>
  <si>
    <t>config_FlowDroid_12.xml</t>
  </si>
  <si>
    <t>config_FlowDroid_13.xml</t>
  </si>
  <si>
    <t>config_FlowDroid_14.xml</t>
  </si>
  <si>
    <t>config_FlowDroid_15.xml</t>
  </si>
  <si>
    <t>config_FlowDroid_16.xml</t>
  </si>
  <si>
    <t>config_FlowDroid_17.xml</t>
  </si>
  <si>
    <t>config_FlowDroid_18.xml</t>
  </si>
  <si>
    <t>config_FlowDroid_19.xml</t>
  </si>
  <si>
    <t>config_FlowDroid_2.xml</t>
  </si>
  <si>
    <t>config_FlowDroid_20.xml</t>
  </si>
  <si>
    <t>config_FlowDroid_21.xml</t>
  </si>
  <si>
    <t>config_FlowDroid_22.xml</t>
  </si>
  <si>
    <t>config_FlowDroid_23.xml</t>
  </si>
  <si>
    <t>config_FlowDroid_24.xml</t>
  </si>
  <si>
    <t>config_FlowDroid_25.xml</t>
  </si>
  <si>
    <t>config_FlowDroid_26.xml</t>
  </si>
  <si>
    <t>config_FlowDroid_27.xml</t>
  </si>
  <si>
    <t>config_FlowDroid_28.xml</t>
  </si>
  <si>
    <t>config_FlowDroid_29.xml</t>
  </si>
  <si>
    <t>config_FlowDroid_3.xml</t>
  </si>
  <si>
    <t>config_FlowDroid_30.xml</t>
  </si>
  <si>
    <t>config_FlowDroid_31.xml</t>
  </si>
  <si>
    <t>config_FlowDroid_32.xml</t>
  </si>
  <si>
    <t>config_FlowDroid_33.xml</t>
  </si>
  <si>
    <t>config_FlowDroid_34.xml</t>
  </si>
  <si>
    <t>config_FlowDroid_35.xml</t>
  </si>
  <si>
    <t>config_FlowDroid_36.xml</t>
  </si>
  <si>
    <t>config_FlowDroid_37.xml</t>
  </si>
  <si>
    <t>config_FlowDroid_38.xml</t>
  </si>
  <si>
    <t>config_FlowDroid_39.xml</t>
  </si>
  <si>
    <t>config_FlowDroid_4.xml</t>
  </si>
  <si>
    <t>config_FlowDroid_40.xml</t>
  </si>
  <si>
    <t>config_FlowDroid_41.xml</t>
  </si>
  <si>
    <t>config_FlowDroid_42.xml</t>
  </si>
  <si>
    <t>config_FlowDroid_43.xml</t>
  </si>
  <si>
    <t>config_FlowDroid_44.xml</t>
  </si>
  <si>
    <t>config_FlowDroid_45.xml</t>
  </si>
  <si>
    <t>config_FlowDroid_46.xml</t>
  </si>
  <si>
    <t>config_FlowDroid_47.xml</t>
  </si>
  <si>
    <t>config_FlowDroid_48.xml</t>
  </si>
  <si>
    <t>config_FlowDroid_49.xml</t>
  </si>
  <si>
    <t>config_FlowDroid_5.xml</t>
  </si>
  <si>
    <t>config_FlowDroid_50.xml</t>
  </si>
  <si>
    <t>config_FlowDroid_51.xml</t>
  </si>
  <si>
    <t>config_FlowDroid_52.xml</t>
  </si>
  <si>
    <t>config_FlowDroid_53.xml</t>
  </si>
  <si>
    <t>config_FlowDroid_54.xml</t>
  </si>
  <si>
    <t>config_FlowDroid_55.xml</t>
  </si>
  <si>
    <t>config_FlowDroid_56.xml</t>
  </si>
  <si>
    <t>config_FlowDroid_57.xml</t>
  </si>
  <si>
    <t>config_FlowDroid_58.xml</t>
  </si>
  <si>
    <t>config_FlowDroid_59.xml</t>
  </si>
  <si>
    <t>config_FlowDroid_6.xml</t>
  </si>
  <si>
    <t>config_FlowDroid_60.xml</t>
  </si>
  <si>
    <t>config_FlowDroid_61.xml</t>
  </si>
  <si>
    <t>config_FlowDroid_62.xml</t>
  </si>
  <si>
    <t>config_FlowDroid_63.xml</t>
  </si>
  <si>
    <t>config_FlowDroid_64.xml</t>
  </si>
  <si>
    <t>config_FlowDroid_65.xml</t>
  </si>
  <si>
    <t>config_FlowDroid_66.xml</t>
  </si>
  <si>
    <t>config_FlowDroid_67.xml</t>
  </si>
  <si>
    <t>config_FlowDroid_68.xml</t>
  </si>
  <si>
    <t>config_FlowDroid_69.xml</t>
  </si>
  <si>
    <t>config_FlowDroid_7.xml</t>
  </si>
  <si>
    <t>config_FlowDroid_70.xml</t>
  </si>
  <si>
    <t>config_FlowDroid_71.xml</t>
  </si>
  <si>
    <t>config_FlowDroid_72.xml</t>
  </si>
  <si>
    <t>config_FlowDroid_73.xml</t>
  </si>
  <si>
    <t>config_FlowDroid_74.xml</t>
  </si>
  <si>
    <t>config_FlowDroid_75.xml</t>
  </si>
  <si>
    <t>config_FlowDroid_76.xml</t>
  </si>
  <si>
    <t>config_FlowDroid_77.xml</t>
  </si>
  <si>
    <t>config_FlowDroid_78.xml</t>
  </si>
  <si>
    <t>config_FlowDroid_79.xml</t>
  </si>
  <si>
    <t>config_FlowDroid_8.xml</t>
  </si>
  <si>
    <t>config_FlowDroid_80.xml</t>
  </si>
  <si>
    <t>config_FlowDroid_81.xml</t>
  </si>
  <si>
    <t>config_FlowDroid_82.xml</t>
  </si>
  <si>
    <t>config_FlowDroid_83.xml</t>
  </si>
  <si>
    <t>config_FlowDroid_84.xml</t>
  </si>
  <si>
    <t>config_FlowDroid_85.xml</t>
  </si>
  <si>
    <t>config_FlowDroid_86.xml</t>
  </si>
  <si>
    <t>config_FlowDroid_87.xml</t>
  </si>
  <si>
    <t>config_FlowDroid_88.xml</t>
  </si>
  <si>
    <t>config_FlowDroid_89.xml</t>
  </si>
  <si>
    <t>config_FlowDroid_9.xml</t>
  </si>
  <si>
    <t>config_FlowDroid_90.xml</t>
  </si>
  <si>
    <t>config_FlowDroid_91.xml</t>
  </si>
  <si>
    <t>config_FlowDroid_92.xml</t>
  </si>
  <si>
    <t>config_FlowDroid_93.xml</t>
  </si>
  <si>
    <t>config_FlowDroid_94.xml</t>
  </si>
  <si>
    <t>config_FlowDroid_95.xml</t>
  </si>
  <si>
    <t>config_FlowDroid_96.xml</t>
  </si>
  <si>
    <t>config_FlowDroid_97.xml</t>
  </si>
  <si>
    <t>config_FlowDroid_98.xml</t>
  </si>
  <si>
    <t>config_FlowDroid_99.xml</t>
  </si>
  <si>
    <t>config_FlowDroid_aplength5.xml</t>
  </si>
  <si>
    <t>config</t>
  </si>
  <si>
    <t>total TP</t>
  </si>
  <si>
    <t>total FP</t>
  </si>
  <si>
    <t>(total FP * -1)</t>
  </si>
  <si>
    <t>time</t>
  </si>
  <si>
    <t>config_FlowDroid_aliasalgolazy.xml</t>
  </si>
  <si>
    <t>config_FlowDroid_aliasalgonone.xml</t>
  </si>
  <si>
    <t>config_FlowDroid_aliasalgoptsbased.xml</t>
  </si>
  <si>
    <t>config_FlowDroid_aliasflowins.xml</t>
  </si>
  <si>
    <t>config_FlowDroid_aplength1.xml</t>
  </si>
  <si>
    <t>config_FlowDroid_aplength10.xml</t>
  </si>
  <si>
    <t>config_FlowDroid_aplength2.xml</t>
  </si>
  <si>
    <t>config_FlowDroid_aplength20.xml</t>
  </si>
  <si>
    <t>config_FlowDroid_aplength3.xml</t>
  </si>
  <si>
    <t>config_FlowDroid_aplength4.xml</t>
  </si>
  <si>
    <t>config_FlowDroid_aplength7.xml</t>
  </si>
  <si>
    <t>config_FlowDroid_callbackanalyzerfast.xml</t>
  </si>
  <si>
    <t>config_FlowDroid_cgalgocha.xml</t>
  </si>
  <si>
    <t>config_FlowDroid_cgalgogeom.xml</t>
  </si>
  <si>
    <t>config_FlowDroid_cgalgorta.xml</t>
  </si>
  <si>
    <t>config_FlowDroid_cgalgovta.xml</t>
  </si>
  <si>
    <t>config_FlowDroid_codeeliminationnone.xml</t>
  </si>
  <si>
    <t>config_FlowDroid_codeeliminationrc.xml</t>
  </si>
  <si>
    <t>config_FlowDroid_dataflowsolverfins.xml</t>
  </si>
  <si>
    <t>config_FlowDroid_enablereflection.xml</t>
  </si>
  <si>
    <t>config_FlowDroid_implicitall.xml</t>
  </si>
  <si>
    <t>config_FlowDroid_implicitarronly.xml</t>
  </si>
  <si>
    <t>config_FlowDroid_maxcallbackchain1.xml</t>
  </si>
  <si>
    <t>config_FlowDroid_maxcallbackchain100.xml</t>
  </si>
  <si>
    <t>config_FlowDroid_maxcallbackchain110.xml</t>
  </si>
  <si>
    <t>config_FlowDroid_maxcallbackchain120.xml</t>
  </si>
  <si>
    <t>config_FlowDroid_maxcallbackchain150.xml</t>
  </si>
  <si>
    <t>config_FlowDroid_maxcallbackchain200.xml</t>
  </si>
  <si>
    <t>config_FlowDroid_maxcallbackchain50.xml</t>
  </si>
  <si>
    <t>config_FlowDroid_maxcallbackchain600.xml</t>
  </si>
  <si>
    <t>config_FlowDroid_maxcallbackchain80.xml</t>
  </si>
  <si>
    <t>config_FlowDroid_maxcallbackchain90.xml</t>
  </si>
  <si>
    <t>config_FlowDroid_maxcallbacks1.xml</t>
  </si>
  <si>
    <t>config_FlowDroid_maxcallbacks110.xml</t>
  </si>
  <si>
    <t>config_FlowDroid_maxcallbacks120.xml</t>
  </si>
  <si>
    <t>config_FlowDroid_maxcallbacks150.xml</t>
  </si>
  <si>
    <t>config_FlowDroid_maxcallbacks200.xml</t>
  </si>
  <si>
    <t>config_FlowDroid_maxcallbacks50.xml</t>
  </si>
  <si>
    <t>config_FlowDroid_maxcallbacks600.xml</t>
  </si>
  <si>
    <t>config_FlowDroid_maxcallbacks80.xml</t>
  </si>
  <si>
    <t>config_FlowDroid_maxcallbacks90.xml</t>
  </si>
  <si>
    <t>config_FlowDroid_nocallbacks.xml</t>
  </si>
  <si>
    <t>config_FlowDroid_noexceptions.xml</t>
  </si>
  <si>
    <t>config_FlowDroid_nothischainreduction.xml</t>
  </si>
  <si>
    <t>config_FlowDroid_onecomponentatatime.xml</t>
  </si>
  <si>
    <t>config_FlowDroid_onesourceatatime.xml</t>
  </si>
  <si>
    <t>config_FlowDroid_pathalgocontextinsensitive.xml</t>
  </si>
  <si>
    <t>config_FlowDroid_pathalgosourcesonly.xml</t>
  </si>
  <si>
    <t>config_FlowDroid_pathspecificresults.xml</t>
  </si>
  <si>
    <t>config_FlowDroid_singlejoinpointabstraction.xml</t>
  </si>
  <si>
    <t>config_FlowDroid_staticmodefins.xml</t>
  </si>
  <si>
    <t>config_FlowDroid_staticmodenone.xml</t>
  </si>
  <si>
    <t>config_FlowDroid_taintwrapperdefaultfallback.xml</t>
  </si>
  <si>
    <t>config_FlowDroid_taintwrappereasy.xml</t>
  </si>
  <si>
    <t>config_FlowDroid_taintwrappernone.xml</t>
  </si>
  <si>
    <t>Column1</t>
  </si>
  <si>
    <t>Column2</t>
  </si>
  <si>
    <t>time (1)</t>
  </si>
  <si>
    <t>time (2)</t>
  </si>
  <si>
    <t>total  TP(2)</t>
  </si>
  <si>
    <t>total TP(1)</t>
  </si>
  <si>
    <t>total FP (1)</t>
  </si>
  <si>
    <t>total FP (2)</t>
  </si>
  <si>
    <t>total TP (1)</t>
  </si>
  <si>
    <t>total TP (2)</t>
  </si>
  <si>
    <t>time(1)</t>
  </si>
  <si>
    <t>time(2)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</si>
</sst>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flowdroid_twoway!$K$1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flowdroid_twoway!$K$2:$K$126</c:f>
              <c:numCache>
                <c:formatCode>General</c:formatCode>
                <c:ptCount val="125"/>
                <c:pt idx="0">
                  <c:v>29.968453762563644</c:v>
                </c:pt>
                <c:pt idx="1">
                  <c:v>73.771762169956318</c:v>
                </c:pt>
                <c:pt idx="2">
                  <c:v>113.52520508976821</c:v>
                </c:pt>
                <c:pt idx="3">
                  <c:v>141.94169723024257</c:v>
                </c:pt>
                <c:pt idx="4">
                  <c:v>145.45287110413406</c:v>
                </c:pt>
                <c:pt idx="5">
                  <c:v>205.50656683849135</c:v>
                </c:pt>
                <c:pt idx="6">
                  <c:v>208.63516044033102</c:v>
                </c:pt>
                <c:pt idx="7">
                  <c:v>260.61719758256754</c:v>
                </c:pt>
                <c:pt idx="8">
                  <c:v>260.72876151915807</c:v>
                </c:pt>
                <c:pt idx="9">
                  <c:v>274.41465852067108</c:v>
                </c:pt>
                <c:pt idx="10">
                  <c:v>300.23171315859355</c:v>
                </c:pt>
                <c:pt idx="11">
                  <c:v>308.20051266759839</c:v>
                </c:pt>
                <c:pt idx="12">
                  <c:v>397.90959302175207</c:v>
                </c:pt>
                <c:pt idx="13">
                  <c:v>426.0809634355827</c:v>
                </c:pt>
                <c:pt idx="14">
                  <c:v>428.19924105970699</c:v>
                </c:pt>
                <c:pt idx="15">
                  <c:v>429.625923549064</c:v>
                </c:pt>
                <c:pt idx="16">
                  <c:v>435.21612679868542</c:v>
                </c:pt>
                <c:pt idx="17">
                  <c:v>435.61827526654736</c:v>
                </c:pt>
                <c:pt idx="18">
                  <c:v>440.31494768147616</c:v>
                </c:pt>
                <c:pt idx="19">
                  <c:v>465.33829007870793</c:v>
                </c:pt>
                <c:pt idx="20">
                  <c:v>469.26797999264471</c:v>
                </c:pt>
                <c:pt idx="21">
                  <c:v>652.18528503470372</c:v>
                </c:pt>
                <c:pt idx="22">
                  <c:v>746.52801598208714</c:v>
                </c:pt>
                <c:pt idx="23">
                  <c:v>407.11639134778545</c:v>
                </c:pt>
                <c:pt idx="24">
                  <c:v>541.75358162140537</c:v>
                </c:pt>
                <c:pt idx="25">
                  <c:v>569.78557018206334</c:v>
                </c:pt>
                <c:pt idx="26">
                  <c:v>69.037815305364092</c:v>
                </c:pt>
                <c:pt idx="27">
                  <c:v>107.52300075324115</c:v>
                </c:pt>
                <c:pt idx="28">
                  <c:v>123.29086909164948</c:v>
                </c:pt>
                <c:pt idx="29">
                  <c:v>504.86973799803053</c:v>
                </c:pt>
                <c:pt idx="30">
                  <c:v>42.6314479122628</c:v>
                </c:pt>
                <c:pt idx="31">
                  <c:v>287.80466282798272</c:v>
                </c:pt>
                <c:pt idx="32">
                  <c:v>291.99507807307066</c:v>
                </c:pt>
                <c:pt idx="33">
                  <c:v>509.94404297271336</c:v>
                </c:pt>
                <c:pt idx="34">
                  <c:v>703.10610393046557</c:v>
                </c:pt>
                <c:pt idx="35">
                  <c:v>51.372381205541323</c:v>
                </c:pt>
                <c:pt idx="36">
                  <c:v>83.971321352307541</c:v>
                </c:pt>
                <c:pt idx="37">
                  <c:v>148.04747282841274</c:v>
                </c:pt>
                <c:pt idx="38">
                  <c:v>153.3461542652982</c:v>
                </c:pt>
                <c:pt idx="39">
                  <c:v>154.5650714315411</c:v>
                </c:pt>
                <c:pt idx="40">
                  <c:v>229.65487113714778</c:v>
                </c:pt>
                <c:pt idx="41">
                  <c:v>277.73862562213304</c:v>
                </c:pt>
                <c:pt idx="42">
                  <c:v>454.02857240730413</c:v>
                </c:pt>
                <c:pt idx="43">
                  <c:v>500.78419679654513</c:v>
                </c:pt>
                <c:pt idx="44">
                  <c:v>908.26719098644787</c:v>
                </c:pt>
                <c:pt idx="45">
                  <c:v>393.56778938956109</c:v>
                </c:pt>
                <c:pt idx="46">
                  <c:v>25.354806527604353</c:v>
                </c:pt>
                <c:pt idx="47">
                  <c:v>35.919454800598587</c:v>
                </c:pt>
                <c:pt idx="48">
                  <c:v>37.373875423066309</c:v>
                </c:pt>
                <c:pt idx="49">
                  <c:v>38.920487474165235</c:v>
                </c:pt>
                <c:pt idx="50">
                  <c:v>187.32200288083737</c:v>
                </c:pt>
                <c:pt idx="51">
                  <c:v>234.44359304702024</c:v>
                </c:pt>
                <c:pt idx="52">
                  <c:v>238.67821798477178</c:v>
                </c:pt>
                <c:pt idx="53">
                  <c:v>252.70320875499417</c:v>
                </c:pt>
                <c:pt idx="54">
                  <c:v>293.76679639859748</c:v>
                </c:pt>
                <c:pt idx="55">
                  <c:v>347.48051448744462</c:v>
                </c:pt>
                <c:pt idx="56">
                  <c:v>563.68560733785478</c:v>
                </c:pt>
                <c:pt idx="57">
                  <c:v>729.04962700990882</c:v>
                </c:pt>
                <c:pt idx="58">
                  <c:v>531.25234471793942</c:v>
                </c:pt>
                <c:pt idx="59">
                  <c:v>505.65608319601125</c:v>
                </c:pt>
                <c:pt idx="60">
                  <c:v>117.2214337591836</c:v>
                </c:pt>
                <c:pt idx="61">
                  <c:v>374.96314332202053</c:v>
                </c:pt>
                <c:pt idx="62">
                  <c:v>404.94205826880085</c:v>
                </c:pt>
                <c:pt idx="63">
                  <c:v>576.88713124746005</c:v>
                </c:pt>
                <c:pt idx="64">
                  <c:v>279.15655696849291</c:v>
                </c:pt>
                <c:pt idx="65">
                  <c:v>175.21684785869391</c:v>
                </c:pt>
                <c:pt idx="66">
                  <c:v>0</c:v>
                </c:pt>
                <c:pt idx="67">
                  <c:v>0</c:v>
                </c:pt>
                <c:pt idx="68">
                  <c:v>45.40492770420515</c:v>
                </c:pt>
                <c:pt idx="69">
                  <c:v>0</c:v>
                </c:pt>
                <c:pt idx="70">
                  <c:v>0</c:v>
                </c:pt>
                <c:pt idx="71">
                  <c:v>368.65041235536523</c:v>
                </c:pt>
                <c:pt idx="72">
                  <c:v>56.735331656604636</c:v>
                </c:pt>
                <c:pt idx="73">
                  <c:v>181.47503305510784</c:v>
                </c:pt>
                <c:pt idx="74">
                  <c:v>524.83317456978466</c:v>
                </c:pt>
                <c:pt idx="75">
                  <c:v>725.54087097527736</c:v>
                </c:pt>
                <c:pt idx="76">
                  <c:v>57.106577656926149</c:v>
                </c:pt>
                <c:pt idx="77">
                  <c:v>425.72122401723703</c:v>
                </c:pt>
                <c:pt idx="78">
                  <c:v>558.5440979360111</c:v>
                </c:pt>
                <c:pt idx="79">
                  <c:v>472.79788475689219</c:v>
                </c:pt>
                <c:pt idx="80">
                  <c:v>27.435179871790126</c:v>
                </c:pt>
                <c:pt idx="81">
                  <c:v>421.36716318224069</c:v>
                </c:pt>
                <c:pt idx="82">
                  <c:v>52.533844427832001</c:v>
                </c:pt>
                <c:pt idx="83">
                  <c:v>77.597596669626597</c:v>
                </c:pt>
                <c:pt idx="84">
                  <c:v>460.84559310678821</c:v>
                </c:pt>
                <c:pt idx="85">
                  <c:v>552.25004971590522</c:v>
                </c:pt>
                <c:pt idx="86">
                  <c:v>135.40188475144163</c:v>
                </c:pt>
                <c:pt idx="87">
                  <c:v>132.69581671447159</c:v>
                </c:pt>
                <c:pt idx="88">
                  <c:v>32.99471925713295</c:v>
                </c:pt>
                <c:pt idx="89">
                  <c:v>58.574908202771709</c:v>
                </c:pt>
                <c:pt idx="90">
                  <c:v>160.79139096110754</c:v>
                </c:pt>
                <c:pt idx="91">
                  <c:v>221.10612749723029</c:v>
                </c:pt>
                <c:pt idx="92">
                  <c:v>31.348092781217279</c:v>
                </c:pt>
                <c:pt idx="93">
                  <c:v>397.82740101778001</c:v>
                </c:pt>
                <c:pt idx="94">
                  <c:v>438.11033299210573</c:v>
                </c:pt>
                <c:pt idx="95">
                  <c:v>362.25697893850975</c:v>
                </c:pt>
                <c:pt idx="96">
                  <c:v>305.4685738565683</c:v>
                </c:pt>
                <c:pt idx="97">
                  <c:v>148.17270575097251</c:v>
                </c:pt>
                <c:pt idx="98">
                  <c:v>318.24985580063361</c:v>
                </c:pt>
                <c:pt idx="99">
                  <c:v>147.65950677443499</c:v>
                </c:pt>
                <c:pt idx="100">
                  <c:v>236.0435079280773</c:v>
                </c:pt>
                <c:pt idx="101">
                  <c:v>682.34203331881884</c:v>
                </c:pt>
                <c:pt idx="102">
                  <c:v>506.27879878900097</c:v>
                </c:pt>
                <c:pt idx="103">
                  <c:v>426.65947031753871</c:v>
                </c:pt>
                <c:pt idx="104">
                  <c:v>470.75990243947086</c:v>
                </c:pt>
                <c:pt idx="105">
                  <c:v>118.10697865460374</c:v>
                </c:pt>
                <c:pt idx="106">
                  <c:v>143.79786905551515</c:v>
                </c:pt>
                <c:pt idx="107">
                  <c:v>48.288299442515644</c:v>
                </c:pt>
                <c:pt idx="108">
                  <c:v>158.46516945830228</c:v>
                </c:pt>
                <c:pt idx="109">
                  <c:v>250.77546857464904</c:v>
                </c:pt>
                <c:pt idx="110">
                  <c:v>174.71826885097821</c:v>
                </c:pt>
                <c:pt idx="111">
                  <c:v>395.65801939538261</c:v>
                </c:pt>
                <c:pt idx="112">
                  <c:v>86.522316970247019</c:v>
                </c:pt>
                <c:pt idx="113">
                  <c:v>195.00290646664899</c:v>
                </c:pt>
                <c:pt idx="114">
                  <c:v>41.046328635543524</c:v>
                </c:pt>
                <c:pt idx="115">
                  <c:v>47.256274664731819</c:v>
                </c:pt>
                <c:pt idx="116">
                  <c:v>547.8455894048135</c:v>
                </c:pt>
                <c:pt idx="117">
                  <c:v>147.23484759808929</c:v>
                </c:pt>
                <c:pt idx="118">
                  <c:v>239.02178394681377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C-C04B-A109-F1C08D22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68722976"/>
        <c:axId val="1768724608"/>
      </c:barChart>
      <c:barChart>
        <c:barDir val="col"/>
        <c:grouping val="stacked"/>
        <c:varyColors val="0"/>
        <c:ser>
          <c:idx val="0"/>
          <c:order val="0"/>
          <c:tx>
            <c:strRef>
              <c:f>flowdroid_twoway!$D$1</c:f>
              <c:strCache>
                <c:ptCount val="1"/>
                <c:pt idx="0">
                  <c:v>total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flowdroid_twoway!$D$2:$D$126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1.5</c:v>
                </c:pt>
                <c:pt idx="82">
                  <c:v>1.5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3.5</c:v>
                </c:pt>
                <c:pt idx="95">
                  <c:v>3.5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4.5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5.5</c:v>
                </c:pt>
                <c:pt idx="106">
                  <c:v>5.5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8.5</c:v>
                </c:pt>
                <c:pt idx="118">
                  <c:v>10.5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C-C04B-A109-F1C08D225B80}"/>
            </c:ext>
          </c:extLst>
        </c:ser>
        <c:ser>
          <c:idx val="1"/>
          <c:order val="1"/>
          <c:tx>
            <c:strRef>
              <c:f>flowdroid_twoway!$H$1</c:f>
              <c:strCache>
                <c:ptCount val="1"/>
                <c:pt idx="0">
                  <c:v>(total FP * -1)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flowdroid_twoway!$H$2:$H$126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-3.5</c:v>
                </c:pt>
                <c:pt idx="31">
                  <c:v>-9</c:v>
                </c:pt>
                <c:pt idx="32">
                  <c:v>-6</c:v>
                </c:pt>
                <c:pt idx="33">
                  <c:v>-18.5</c:v>
                </c:pt>
                <c:pt idx="34">
                  <c:v>-26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-0.5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-1.5</c:v>
                </c:pt>
                <c:pt idx="59">
                  <c:v>-2</c:v>
                </c:pt>
                <c:pt idx="60">
                  <c:v>-2.5</c:v>
                </c:pt>
                <c:pt idx="61">
                  <c:v>-2.5</c:v>
                </c:pt>
                <c:pt idx="62">
                  <c:v>-3</c:v>
                </c:pt>
                <c:pt idx="63">
                  <c:v>-3</c:v>
                </c:pt>
                <c:pt idx="64">
                  <c:v>-3.5</c:v>
                </c:pt>
                <c:pt idx="65">
                  <c:v>-4</c:v>
                </c:pt>
                <c:pt idx="66">
                  <c:v>0</c:v>
                </c:pt>
                <c:pt idx="67">
                  <c:v>0</c:v>
                </c:pt>
                <c:pt idx="68">
                  <c:v>-4</c:v>
                </c:pt>
                <c:pt idx="69">
                  <c:v>0</c:v>
                </c:pt>
                <c:pt idx="70">
                  <c:v>0</c:v>
                </c:pt>
                <c:pt idx="71">
                  <c:v>-4</c:v>
                </c:pt>
                <c:pt idx="72">
                  <c:v>-4.5</c:v>
                </c:pt>
                <c:pt idx="73">
                  <c:v>-5.5</c:v>
                </c:pt>
                <c:pt idx="74">
                  <c:v>-6</c:v>
                </c:pt>
                <c:pt idx="75">
                  <c:v>-6.5</c:v>
                </c:pt>
                <c:pt idx="76">
                  <c:v>-7</c:v>
                </c:pt>
                <c:pt idx="77">
                  <c:v>-7</c:v>
                </c:pt>
                <c:pt idx="78">
                  <c:v>-8</c:v>
                </c:pt>
                <c:pt idx="79">
                  <c:v>-9</c:v>
                </c:pt>
                <c:pt idx="80">
                  <c:v>-13.5</c:v>
                </c:pt>
                <c:pt idx="81">
                  <c:v>-8.5</c:v>
                </c:pt>
                <c:pt idx="82">
                  <c:v>-16</c:v>
                </c:pt>
                <c:pt idx="83">
                  <c:v>-3</c:v>
                </c:pt>
                <c:pt idx="84">
                  <c:v>-5</c:v>
                </c:pt>
                <c:pt idx="85">
                  <c:v>-5</c:v>
                </c:pt>
                <c:pt idx="86">
                  <c:v>-19</c:v>
                </c:pt>
                <c:pt idx="87">
                  <c:v>-36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-3</c:v>
                </c:pt>
                <c:pt idx="93">
                  <c:v>-9</c:v>
                </c:pt>
                <c:pt idx="94">
                  <c:v>-1</c:v>
                </c:pt>
                <c:pt idx="95">
                  <c:v>-54</c:v>
                </c:pt>
                <c:pt idx="96">
                  <c:v>-7.5</c:v>
                </c:pt>
                <c:pt idx="97">
                  <c:v>-8.5</c:v>
                </c:pt>
                <c:pt idx="98">
                  <c:v>-20</c:v>
                </c:pt>
                <c:pt idx="99">
                  <c:v>-15</c:v>
                </c:pt>
                <c:pt idx="100">
                  <c:v>-2</c:v>
                </c:pt>
                <c:pt idx="101">
                  <c:v>-4.5</c:v>
                </c:pt>
                <c:pt idx="102">
                  <c:v>-7</c:v>
                </c:pt>
                <c:pt idx="103">
                  <c:v>-11</c:v>
                </c:pt>
                <c:pt idx="104">
                  <c:v>-23</c:v>
                </c:pt>
                <c:pt idx="105">
                  <c:v>-21</c:v>
                </c:pt>
                <c:pt idx="106">
                  <c:v>-23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-6.5</c:v>
                </c:pt>
                <c:pt idx="111">
                  <c:v>-9</c:v>
                </c:pt>
                <c:pt idx="112">
                  <c:v>-9.5</c:v>
                </c:pt>
                <c:pt idx="113">
                  <c:v>-16</c:v>
                </c:pt>
                <c:pt idx="114">
                  <c:v>-4</c:v>
                </c:pt>
                <c:pt idx="115">
                  <c:v>-11</c:v>
                </c:pt>
                <c:pt idx="116">
                  <c:v>-24</c:v>
                </c:pt>
                <c:pt idx="117">
                  <c:v>-17.5</c:v>
                </c:pt>
                <c:pt idx="118">
                  <c:v>-31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C-C04B-A109-F1C08D22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4120752"/>
        <c:axId val="1829406576"/>
      </c:barChart>
      <c:catAx>
        <c:axId val="17687229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FlowDroid two-way</a:t>
                </a:r>
                <a:r>
                  <a:rPr lang="en-US" baseline="0"/>
                  <a:t> plus default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768724608"/>
        <c:crosses val="autoZero"/>
        <c:auto val="1"/>
        <c:lblAlgn val="ctr"/>
        <c:lblOffset val="100"/>
        <c:noMultiLvlLbl val="0"/>
      </c:catAx>
      <c:valAx>
        <c:axId val="1768724608"/>
        <c:scaling>
          <c:orientation val="minMax"/>
          <c:max val="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722976"/>
        <c:crosses val="autoZero"/>
        <c:crossBetween val="between"/>
        <c:majorUnit val="200"/>
      </c:valAx>
      <c:valAx>
        <c:axId val="1829406576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4120752"/>
        <c:crosses val="max"/>
        <c:crossBetween val="between"/>
      </c:valAx>
      <c:catAx>
        <c:axId val="183412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40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flowdroid_oneway!$J$1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flowdroid_oneway!$J$2:$J$61</c:f>
              <c:numCache>
                <c:formatCode>General</c:formatCode>
                <c:ptCount val="60"/>
                <c:pt idx="0">
                  <c:v>191.52093266944843</c:v>
                </c:pt>
                <c:pt idx="1">
                  <c:v>1552.1405180483323</c:v>
                </c:pt>
                <c:pt idx="2">
                  <c:v>357.00069820322216</c:v>
                </c:pt>
                <c:pt idx="3">
                  <c:v>419.56792235981879</c:v>
                </c:pt>
                <c:pt idx="4">
                  <c:v>334.04771583183043</c:v>
                </c:pt>
                <c:pt idx="5">
                  <c:v>343.94657446449213</c:v>
                </c:pt>
                <c:pt idx="6">
                  <c:v>365.69382948117874</c:v>
                </c:pt>
                <c:pt idx="7">
                  <c:v>284.25840585082727</c:v>
                </c:pt>
                <c:pt idx="8">
                  <c:v>288.87479815673959</c:v>
                </c:pt>
                <c:pt idx="9">
                  <c:v>289.67163476146084</c:v>
                </c:pt>
                <c:pt idx="10">
                  <c:v>292.76524825343665</c:v>
                </c:pt>
                <c:pt idx="11">
                  <c:v>293.13524868546847</c:v>
                </c:pt>
                <c:pt idx="12">
                  <c:v>294.41426810001263</c:v>
                </c:pt>
                <c:pt idx="13">
                  <c:v>295.67685279155802</c:v>
                </c:pt>
                <c:pt idx="14">
                  <c:v>297.22975398941537</c:v>
                </c:pt>
                <c:pt idx="15">
                  <c:v>299.83068306081924</c:v>
                </c:pt>
                <c:pt idx="16">
                  <c:v>302.33856062479828</c:v>
                </c:pt>
                <c:pt idx="17">
                  <c:v>305.52972438329164</c:v>
                </c:pt>
                <c:pt idx="18">
                  <c:v>306.26745105663366</c:v>
                </c:pt>
                <c:pt idx="19">
                  <c:v>307.10755821953404</c:v>
                </c:pt>
                <c:pt idx="20">
                  <c:v>307.94485346204351</c:v>
                </c:pt>
                <c:pt idx="21">
                  <c:v>308.19349445982039</c:v>
                </c:pt>
                <c:pt idx="22">
                  <c:v>0</c:v>
                </c:pt>
                <c:pt idx="23">
                  <c:v>0</c:v>
                </c:pt>
                <c:pt idx="24">
                  <c:v>45.404927703544125</c:v>
                </c:pt>
                <c:pt idx="25">
                  <c:v>0</c:v>
                </c:pt>
                <c:pt idx="26">
                  <c:v>0</c:v>
                </c:pt>
                <c:pt idx="27">
                  <c:v>312.43918598712622</c:v>
                </c:pt>
                <c:pt idx="28">
                  <c:v>313.20592811402105</c:v>
                </c:pt>
                <c:pt idx="29">
                  <c:v>315.68269236973862</c:v>
                </c:pt>
                <c:pt idx="30">
                  <c:v>316.11485795762894</c:v>
                </c:pt>
                <c:pt idx="31">
                  <c:v>316.20055056167035</c:v>
                </c:pt>
                <c:pt idx="32">
                  <c:v>316.23206860026431</c:v>
                </c:pt>
                <c:pt idx="33">
                  <c:v>316.97676657701334</c:v>
                </c:pt>
                <c:pt idx="34">
                  <c:v>325.73463035788694</c:v>
                </c:pt>
                <c:pt idx="35">
                  <c:v>329.18010799120282</c:v>
                </c:pt>
                <c:pt idx="36">
                  <c:v>330.31677130479295</c:v>
                </c:pt>
                <c:pt idx="37">
                  <c:v>331.82530193167952</c:v>
                </c:pt>
                <c:pt idx="38">
                  <c:v>344.55409939650707</c:v>
                </c:pt>
                <c:pt idx="39">
                  <c:v>395.45727342859931</c:v>
                </c:pt>
                <c:pt idx="40">
                  <c:v>421.63763688654774</c:v>
                </c:pt>
                <c:pt idx="41">
                  <c:v>423.91063234743308</c:v>
                </c:pt>
                <c:pt idx="42">
                  <c:v>516.08414882637328</c:v>
                </c:pt>
                <c:pt idx="43">
                  <c:v>685.98797033261985</c:v>
                </c:pt>
                <c:pt idx="44">
                  <c:v>1823.5221835529471</c:v>
                </c:pt>
                <c:pt idx="45">
                  <c:v>357.82640163060017</c:v>
                </c:pt>
                <c:pt idx="46">
                  <c:v>311.12189592514318</c:v>
                </c:pt>
                <c:pt idx="47">
                  <c:v>214.35894076931069</c:v>
                </c:pt>
                <c:pt idx="48">
                  <c:v>778.43710070154168</c:v>
                </c:pt>
                <c:pt idx="49">
                  <c:v>1167.819682431817</c:v>
                </c:pt>
                <c:pt idx="50">
                  <c:v>134.87603160288015</c:v>
                </c:pt>
                <c:pt idx="51">
                  <c:v>195.69974075995438</c:v>
                </c:pt>
                <c:pt idx="52">
                  <c:v>203.05614596881179</c:v>
                </c:pt>
                <c:pt idx="53">
                  <c:v>246.80744736317567</c:v>
                </c:pt>
                <c:pt idx="54">
                  <c:v>508.11763876214445</c:v>
                </c:pt>
                <c:pt idx="55">
                  <c:v>449.95796417926272</c:v>
                </c:pt>
                <c:pt idx="56">
                  <c:v>744.66032674964958</c:v>
                </c:pt>
                <c:pt idx="57">
                  <c:v>267.19942612120224</c:v>
                </c:pt>
                <c:pt idx="58">
                  <c:v>427.81580462917049</c:v>
                </c:pt>
                <c:pt idx="59">
                  <c:v>316.8490081048061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3-1F49-835A-29B99379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9994256"/>
        <c:axId val="1369995888"/>
      </c:barChart>
      <c:barChart>
        <c:barDir val="col"/>
        <c:grouping val="stacked"/>
        <c:varyColors val="0"/>
        <c:ser>
          <c:idx val="0"/>
          <c:order val="0"/>
          <c:tx>
            <c:strRef>
              <c:f>flowdroid_oneway!$D$1</c:f>
              <c:strCache>
                <c:ptCount val="1"/>
                <c:pt idx="0">
                  <c:v>total TP</c:v>
                </c:pt>
              </c:strCache>
            </c:strRef>
          </c:tx>
          <c:spPr>
            <a:solidFill>
              <a:schemeClr val="accent1"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flowdroid_oneway!$D$2:$D$61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1.5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4.5</c:v>
                </c:pt>
                <c:pt idx="5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3-1F49-835A-29B99379CD42}"/>
            </c:ext>
          </c:extLst>
        </c:ser>
        <c:ser>
          <c:idx val="1"/>
          <c:order val="1"/>
          <c:tx>
            <c:strRef>
              <c:f>flowdroid_oneway!$G$1</c:f>
              <c:strCache>
                <c:ptCount val="1"/>
                <c:pt idx="0">
                  <c:v>total FP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flowdroid_oneway!$G$2:$G$61</c:f>
              <c:numCache>
                <c:formatCode>General</c:formatCode>
                <c:ptCount val="60"/>
                <c:pt idx="0">
                  <c:v>-10</c:v>
                </c:pt>
                <c:pt idx="1">
                  <c:v>-2.5</c:v>
                </c:pt>
                <c:pt idx="2">
                  <c:v>-12</c:v>
                </c:pt>
                <c:pt idx="3">
                  <c:v>-8.5</c:v>
                </c:pt>
                <c:pt idx="4">
                  <c:v>-6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0</c:v>
                </c:pt>
                <c:pt idx="23">
                  <c:v>0</c:v>
                </c:pt>
                <c:pt idx="24">
                  <c:v>-4</c:v>
                </c:pt>
                <c:pt idx="25">
                  <c:v>0</c:v>
                </c:pt>
                <c:pt idx="26">
                  <c:v>0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-3.5</c:v>
                </c:pt>
                <c:pt idx="46">
                  <c:v>-3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-8</c:v>
                </c:pt>
                <c:pt idx="55">
                  <c:v>-3</c:v>
                </c:pt>
                <c:pt idx="56">
                  <c:v>-3</c:v>
                </c:pt>
                <c:pt idx="57">
                  <c:v>-32.5</c:v>
                </c:pt>
                <c:pt idx="58">
                  <c:v>-11</c:v>
                </c:pt>
                <c:pt idx="59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3-1F49-835A-29B99379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61513408"/>
        <c:axId val="1862252128"/>
      </c:barChart>
      <c:catAx>
        <c:axId val="13699942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FlowDroid single-option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369995888"/>
        <c:crosses val="autoZero"/>
        <c:auto val="1"/>
        <c:lblAlgn val="ctr"/>
        <c:lblOffset val="100"/>
        <c:noMultiLvlLbl val="0"/>
      </c:catAx>
      <c:valAx>
        <c:axId val="136999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69994256"/>
        <c:crosses val="autoZero"/>
        <c:crossBetween val="between"/>
      </c:valAx>
      <c:valAx>
        <c:axId val="1862252128"/>
        <c:scaling>
          <c:orientation val="minMax"/>
          <c:min val="-4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61513408"/>
        <c:crosses val="max"/>
        <c:crossBetween val="between"/>
      </c:valAx>
      <c:catAx>
        <c:axId val="186151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6225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</xdr:colOff>
      <xdr:row>4</xdr:row>
      <xdr:rowOff>200025</xdr:rowOff>
    </xdr:from>
    <xdr:to>
      <xdr:col>19</xdr:col>
      <xdr:colOff>7989</xdr:colOff>
      <xdr:row>18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9D5B9-0114-6C45-8B5E-A75DDCC9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277609</xdr:colOff>
      <xdr:row>5</xdr:row>
      <xdr:rowOff>88737</xdr:rowOff>
    </xdr:from>
    <xdr:to>
      <xdr:col>17</xdr:col>
      <xdr:colOff>63836</xdr:colOff>
      <xdr:row>6</xdr:row>
      <xdr:rowOff>73831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F1E28B90-7838-DE44-B21F-2872DF3D4897}"/>
            </a:ext>
          </a:extLst>
        </xdr:cNvPr>
        <xdr:cNvSpPr/>
      </xdr:nvSpPr>
      <xdr:spPr>
        <a:xfrm>
          <a:off x="15146378" y="1114506"/>
          <a:ext cx="611727" cy="190248"/>
        </a:xfrm>
        <a:prstGeom prst="borderCallout1">
          <a:avLst>
            <a:gd name="adj1" fmla="val 63411"/>
            <a:gd name="adj2" fmla="val 106287"/>
            <a:gd name="adj3" fmla="val 162041"/>
            <a:gd name="adj4" fmla="val 113871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825962</xdr:colOff>
      <xdr:row>1</xdr:row>
      <xdr:rowOff>203168</xdr:rowOff>
    </xdr:from>
    <xdr:to>
      <xdr:col>14</xdr:col>
      <xdr:colOff>813713</xdr:colOff>
      <xdr:row>15</xdr:row>
      <xdr:rowOff>192664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E50F4-28CF-E145-8143-1277ED388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701334</xdr:colOff>
      <xdr:row>3</xdr:row>
      <xdr:rowOff>47988</xdr:rowOff>
    </xdr:from>
    <xdr:to>
      <xdr:col>12</xdr:col>
      <xdr:colOff>531860</xdr:colOff>
      <xdr:row>4</xdr:row>
      <xdr:rowOff>31990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3EE1F879-72C0-EF41-8B1B-65C24E3C2062}"/>
            </a:ext>
          </a:extLst>
        </xdr:cNvPr>
        <xdr:cNvSpPr/>
      </xdr:nvSpPr>
      <xdr:spPr>
        <a:xfrm>
          <a:off x="12296434" y="657588"/>
          <a:ext cx="656026" cy="187202"/>
        </a:xfrm>
        <a:prstGeom prst="borderCallout1">
          <a:avLst>
            <a:gd name="adj1" fmla="val 59123"/>
            <a:gd name="adj2" fmla="val 104811"/>
            <a:gd name="adj3" fmla="val 139131"/>
            <a:gd name="adj4" fmla="val 118031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26442-5535-5E49-9A49-B8939C83D87D}" name="Table1" displayName="Table1" ref="A1:M127" totalsRowCount="1">
  <autoFilter ref="A1:M126" xr:uid="{5419F846-6A9B-0F40-846A-002D653B3E5D}"/>
  <sortState xmlns:xlrd2="http://schemas.microsoft.com/office/spreadsheetml/2017/richdata2" ref="A2:M126">
    <sortCondition ref="D1:D126"/>
  </sortState>
  <tableColumns count="13">
    <tableColumn id="1" xr3:uid="{0E60785E-7448-2747-AFA2-A678855DC43E}" name="config" dataDxfId="15" totalsRowDxfId="4"/>
    <tableColumn id="2" xr3:uid="{52DBED77-C0C9-0A4D-9C3B-908698FB96D3}" name="total TP(1)"/>
    <tableColumn id="9" xr3:uid="{CB9FEE16-ADC1-9348-82A9-DA85CAA5C79A}" name="total  TP(2)"/>
    <tableColumn id="13" xr3:uid="{0E6ED851-9630-3E4C-ADB8-0DE77B406B1C}" name="total TP" dataDxfId="14">
      <calculatedColumnFormula>MEDIAN(Table1[[#This Row],[total TP(1)]],Table1[[#This Row],[total  TP(2)]])</calculatedColumnFormula>
    </tableColumn>
    <tableColumn id="3" xr3:uid="{2795E13C-1277-B642-AF8B-37D3C1EE0986}" name="total FP (1)"/>
    <tableColumn id="10" xr3:uid="{69A8FDF6-1D3C-9049-90DE-4968E5E59719}" name="total FP (2)"/>
    <tableColumn id="14" xr3:uid="{00F255DD-4A3E-524C-BEE3-E59B835AA741}" name="total FP" dataDxfId="13">
      <calculatedColumnFormula>MEDIAN(E2,F2)</calculatedColumnFormula>
    </tableColumn>
    <tableColumn id="4" xr3:uid="{476723BA-3180-864B-9DBF-0D98A1C0F756}" name="(total FP * -1)" dataDxfId="12" totalsRowDxfId="3">
      <calculatedColumnFormula>-Table1[[#This Row],[total FP]]</calculatedColumnFormula>
    </tableColumn>
    <tableColumn id="5" xr3:uid="{2D47AF3D-8E7D-D145-AB5F-4389379891C2}" name="time (1)"/>
    <tableColumn id="11" xr3:uid="{6569EBCD-1E63-CB40-B5D9-9DAB1C798C4D}" name="time (2)"/>
    <tableColumn id="6" xr3:uid="{7236102E-A923-B749-835F-F1E4B4A4DEB0}" name="time" dataDxfId="11" totalsRowDxfId="2">
      <calculatedColumnFormula>MEDIAN(Table1[[#This Row],[time (1)]],Table1[[#This Row],[time (2)]])/1000/60</calculatedColumnFormula>
    </tableColumn>
    <tableColumn id="7" xr3:uid="{349D5E07-F271-8848-8A70-03C205888657}" name="Column1" dataDxfId="10" totalsRowDxfId="1">
      <calculatedColumnFormula>IFERROR(Table1[[#This Row],[total TP(1)]]/Table1[[#This Row],[total FP (1)]], 0)</calculatedColumnFormula>
    </tableColumn>
    <tableColumn id="8" xr3:uid="{51394E65-C9D0-9347-9F78-24B1FA370A2E}" name="Column2" totalsRowFunction="custom" dataDxfId="9" totalsRowDxfId="0">
      <calculatedColumnFormula>Table1[[#This Row],[total TP(1)]]/Table1[[#This Row],[total FP (1)]]</calculatedColumnFormula>
      <totalsRowFormula>COUNTIF(M80:M126,"&lt;0.25")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411D9-4601-344F-ADC3-53056151056E}" name="Table2" displayName="Table2" ref="A1:J61" totalsRowShown="0">
  <autoFilter ref="A1:J61" xr:uid="{4C186C77-4887-4242-A10B-5D1DDEC356D6}"/>
  <sortState xmlns:xlrd2="http://schemas.microsoft.com/office/spreadsheetml/2017/richdata2" ref="A2:J61">
    <sortCondition ref="D1:D61"/>
  </sortState>
  <tableColumns count="10">
    <tableColumn id="1" xr3:uid="{FBD41EDE-9748-A94D-B1B9-3D232F85BF00}" name="config" dataDxfId="8"/>
    <tableColumn id="2" xr3:uid="{DF5D331B-507B-2645-B549-D090722498D6}" name="total TP (1)"/>
    <tableColumn id="7" xr3:uid="{E9B99656-DB22-AF43-83C1-EED17CFD8F5B}" name="total TP (2)"/>
    <tableColumn id="8" xr3:uid="{9ACC58E6-3E1D-1341-A547-651620017FC9}" name="total TP" dataDxfId="7">
      <calculatedColumnFormula>MEDIAN(Table2[[#This Row],[total TP (1)]:[total TP (2)]])</calculatedColumnFormula>
    </tableColumn>
    <tableColumn id="3" xr3:uid="{1EFF445D-4302-054A-BFB5-D50C9BF54DCC}" name="total FP (1)"/>
    <tableColumn id="9" xr3:uid="{1DDE7A31-3410-494A-9296-8C6A2F8C8DFC}" name="total FP (2)"/>
    <tableColumn id="5" xr3:uid="{C102CFDB-8721-1C42-B3F9-141561DE221B}" name="total FP" dataDxfId="6">
      <calculatedColumnFormula>-MEDIAN(Table2[[#This Row],[total FP (1)]],Table2[[#This Row],[total FP (2)]])</calculatedColumnFormula>
    </tableColumn>
    <tableColumn id="4" xr3:uid="{DB5B3D4E-A7CB-8A40-A330-7F35247D8820}" name="time(1)"/>
    <tableColumn id="10" xr3:uid="{D477ACB5-F252-DC49-9FE2-D2338E090540}" name="time(2)"/>
    <tableColumn id="6" xr3:uid="{12CF1269-6758-A44D-AEE6-16173D5F270E}" name="time" dataDxfId="5">
      <calculatedColumnFormula>MEDIAN(Table2[[#This Row],[time(1)]:[time(2)]])/1000/60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10EB-1202-A54A-B480-493CA6114324}">
  <dimension ref="A1:Q127"/>
  <sheetViews>
    <sheetView tabSelected="1" topLeftCell="A6" zoomScaleNormal="260" workbookViewId="0">
      <selection activeCell="F31" sqref="F31"/>
    </sheetView>
  </sheetViews>
  <sheetFormatPr baseColWidth="10" defaultRowHeight="16" x14ac:dyDescent="0.2"/>
  <cols>
    <col min="1" max="1" width="28.6640625" bestFit="1" customWidth="1"/>
    <col min="8" max="8" width="14.83203125" customWidth="1"/>
  </cols>
  <sheetData>
    <row r="1" spans="1:17" x14ac:dyDescent="0.2">
      <c r="A1" t="s">
        <v>115</v>
      </c>
      <c r="B1" t="s">
        <v>180</v>
      </c>
      <c r="C1" t="s">
        <v>179</v>
      </c>
      <c r="D1" t="s">
        <v>116</v>
      </c>
      <c r="E1" t="s">
        <v>181</v>
      </c>
      <c r="F1" t="s">
        <v>182</v>
      </c>
      <c r="G1" t="s">
        <v>117</v>
      </c>
      <c r="H1" t="s">
        <v>118</v>
      </c>
      <c r="I1" t="s">
        <v>177</v>
      </c>
      <c r="J1" t="s">
        <v>178</v>
      </c>
      <c r="K1" t="s">
        <v>119</v>
      </c>
      <c r="L1" t="s">
        <v>175</v>
      </c>
      <c r="M1" t="s">
        <v>176</v>
      </c>
    </row>
    <row r="2" spans="1:17" x14ac:dyDescent="0.2">
      <c r="A2" s="1" t="s">
        <v>14</v>
      </c>
      <c r="B2">
        <v>0</v>
      </c>
      <c r="C2">
        <v>0</v>
      </c>
      <c r="D2">
        <f>MEDIAN(Table1[[#This Row],[total TP(1)]],Table1[[#This Row],[total  TP(2)]])</f>
        <v>0</v>
      </c>
      <c r="E2">
        <v>0</v>
      </c>
      <c r="F2">
        <v>0</v>
      </c>
      <c r="G2">
        <f t="shared" ref="G2:G33" si="0">MEDIAN(E2,F2)</f>
        <v>0</v>
      </c>
      <c r="H2">
        <f>-Table1[[#This Row],[total FP]]</f>
        <v>0</v>
      </c>
      <c r="I2" s="2">
        <v>2050506.8219999999</v>
      </c>
      <c r="J2">
        <v>1545707.6295076373</v>
      </c>
      <c r="K2">
        <f>MEDIAN(Table1[[#This Row],[time (1)]],Table1[[#This Row],[time (2)]])/1000/60</f>
        <v>29.968453762563644</v>
      </c>
      <c r="L2">
        <f>IFERROR(Table1[[#This Row],[total TP(1)]]/Table1[[#This Row],[total FP (1)]], 0)</f>
        <v>0</v>
      </c>
      <c r="M2" s="3" t="e">
        <f>Table1[[#This Row],[total TP(1)]]/Table1[[#This Row],[total FP (1)]]</f>
        <v>#DIV/0!</v>
      </c>
      <c r="O2" t="e">
        <f>MAX(Table1[time])</f>
        <v>#NUM!</v>
      </c>
      <c r="P2">
        <v>1819</v>
      </c>
      <c r="Q2" t="e">
        <f>O2/P2</f>
        <v>#NUM!</v>
      </c>
    </row>
    <row r="3" spans="1:17" x14ac:dyDescent="0.2">
      <c r="A3" s="1" t="s">
        <v>90</v>
      </c>
      <c r="B3">
        <v>0</v>
      </c>
      <c r="C3">
        <v>0</v>
      </c>
      <c r="D3">
        <f>MEDIAN(Table1[[#This Row],[total TP(1)]],Table1[[#This Row],[total  TP(2)]])</f>
        <v>0</v>
      </c>
      <c r="E3">
        <v>0</v>
      </c>
      <c r="F3">
        <v>0</v>
      </c>
      <c r="G3">
        <f t="shared" si="0"/>
        <v>0</v>
      </c>
      <c r="H3">
        <f>-Table1[[#This Row],[total FP]]</f>
        <v>0</v>
      </c>
      <c r="I3" s="2">
        <v>5880644.6210000003</v>
      </c>
      <c r="J3">
        <v>2971966.8393947585</v>
      </c>
      <c r="K3">
        <f>MEDIAN(Table1[[#This Row],[time (1)]],Table1[[#This Row],[time (2)]])/1000/60</f>
        <v>73.771762169956318</v>
      </c>
      <c r="L3">
        <f>IFERROR(Table1[[#This Row],[total TP(1)]]/Table1[[#This Row],[total FP (1)]], 0)</f>
        <v>0</v>
      </c>
      <c r="M3" s="3" t="e">
        <f>Table1[[#This Row],[total TP(1)]]/Table1[[#This Row],[total FP (1)]]</f>
        <v>#DIV/0!</v>
      </c>
    </row>
    <row r="4" spans="1:17" x14ac:dyDescent="0.2">
      <c r="A4" s="1" t="s">
        <v>92</v>
      </c>
      <c r="B4">
        <v>0</v>
      </c>
      <c r="C4">
        <v>0</v>
      </c>
      <c r="D4">
        <f>MEDIAN(Table1[[#This Row],[total TP(1)]],Table1[[#This Row],[total  TP(2)]])</f>
        <v>0</v>
      </c>
      <c r="E4">
        <v>0</v>
      </c>
      <c r="F4">
        <v>0</v>
      </c>
      <c r="G4">
        <f t="shared" si="0"/>
        <v>0</v>
      </c>
      <c r="H4">
        <f>-Table1[[#This Row],[total FP]]</f>
        <v>0</v>
      </c>
      <c r="I4" s="2">
        <v>7804522.8810000001</v>
      </c>
      <c r="J4">
        <v>5818501.729772184</v>
      </c>
      <c r="K4">
        <f>MEDIAN(Table1[[#This Row],[time (1)]],Table1[[#This Row],[time (2)]])/1000/60</f>
        <v>113.52520508976821</v>
      </c>
      <c r="L4">
        <f>IFERROR(Table1[[#This Row],[total TP(1)]]/Table1[[#This Row],[total FP (1)]], 0)</f>
        <v>0</v>
      </c>
      <c r="M4" s="3" t="e">
        <f>Table1[[#This Row],[total TP(1)]]/Table1[[#This Row],[total FP (1)]]</f>
        <v>#DIV/0!</v>
      </c>
    </row>
    <row r="5" spans="1:17" x14ac:dyDescent="0.2">
      <c r="A5" s="1" t="s">
        <v>40</v>
      </c>
      <c r="B5">
        <v>0</v>
      </c>
      <c r="C5">
        <v>0</v>
      </c>
      <c r="D5">
        <f>MEDIAN(Table1[[#This Row],[total TP(1)]],Table1[[#This Row],[total  TP(2)]])</f>
        <v>0</v>
      </c>
      <c r="E5">
        <v>0</v>
      </c>
      <c r="F5">
        <v>0</v>
      </c>
      <c r="G5">
        <f t="shared" si="0"/>
        <v>0</v>
      </c>
      <c r="H5">
        <f>-Table1[[#This Row],[total FP]]</f>
        <v>0</v>
      </c>
      <c r="I5" s="2">
        <v>8853970.1229999997</v>
      </c>
      <c r="J5">
        <v>8179033.5446291082</v>
      </c>
      <c r="K5">
        <f>MEDIAN(Table1[[#This Row],[time (1)]],Table1[[#This Row],[time (2)]])/1000/60</f>
        <v>141.94169723024257</v>
      </c>
      <c r="L5">
        <f>IFERROR(Table1[[#This Row],[total TP(1)]]/Table1[[#This Row],[total FP (1)]], 0)</f>
        <v>0</v>
      </c>
      <c r="M5" s="3" t="e">
        <f>Table1[[#This Row],[total TP(1)]]/Table1[[#This Row],[total FP (1)]]</f>
        <v>#DIV/0!</v>
      </c>
    </row>
    <row r="6" spans="1:17" x14ac:dyDescent="0.2">
      <c r="A6" s="1" t="s">
        <v>39</v>
      </c>
      <c r="B6">
        <v>0</v>
      </c>
      <c r="C6">
        <v>0</v>
      </c>
      <c r="D6">
        <f>MEDIAN(Table1[[#This Row],[total TP(1)]],Table1[[#This Row],[total  TP(2)]])</f>
        <v>0</v>
      </c>
      <c r="E6">
        <v>0</v>
      </c>
      <c r="F6">
        <v>0</v>
      </c>
      <c r="G6">
        <f t="shared" si="0"/>
        <v>0</v>
      </c>
      <c r="H6">
        <f>-Table1[[#This Row],[total FP]]</f>
        <v>0</v>
      </c>
      <c r="I6" s="2">
        <v>9282880.5</v>
      </c>
      <c r="J6">
        <v>8171464.0324960891</v>
      </c>
      <c r="K6">
        <f>MEDIAN(Table1[[#This Row],[time (1)]],Table1[[#This Row],[time (2)]])/1000/60</f>
        <v>145.45287110413406</v>
      </c>
      <c r="L6">
        <f>IFERROR(Table1[[#This Row],[total TP(1)]]/Table1[[#This Row],[total FP (1)]], 0)</f>
        <v>0</v>
      </c>
      <c r="M6" s="3" t="e">
        <f>Table1[[#This Row],[total TP(1)]]/Table1[[#This Row],[total FP (1)]]</f>
        <v>#DIV/0!</v>
      </c>
    </row>
    <row r="7" spans="1:17" x14ac:dyDescent="0.2">
      <c r="A7" s="1" t="s">
        <v>110</v>
      </c>
      <c r="B7">
        <v>0</v>
      </c>
      <c r="C7">
        <v>0</v>
      </c>
      <c r="D7">
        <f>MEDIAN(Table1[[#This Row],[total TP(1)]],Table1[[#This Row],[total  TP(2)]])</f>
        <v>0</v>
      </c>
      <c r="E7">
        <v>0</v>
      </c>
      <c r="F7">
        <v>0</v>
      </c>
      <c r="G7">
        <f t="shared" si="0"/>
        <v>0</v>
      </c>
      <c r="H7">
        <f>-Table1[[#This Row],[total FP]]</f>
        <v>0</v>
      </c>
      <c r="I7" s="2">
        <v>12437926.98</v>
      </c>
      <c r="J7">
        <v>12222861.040618962</v>
      </c>
      <c r="K7">
        <f>MEDIAN(Table1[[#This Row],[time (1)]],Table1[[#This Row],[time (2)]])/1000/60</f>
        <v>205.50656683849135</v>
      </c>
      <c r="L7">
        <f>IFERROR(Table1[[#This Row],[total TP(1)]]/Table1[[#This Row],[total FP (1)]], 0)</f>
        <v>0</v>
      </c>
      <c r="M7" s="3" t="e">
        <f>Table1[[#This Row],[total TP(1)]]/Table1[[#This Row],[total FP (1)]]</f>
        <v>#DIV/0!</v>
      </c>
    </row>
    <row r="8" spans="1:17" x14ac:dyDescent="0.2">
      <c r="A8" s="1" t="s">
        <v>67</v>
      </c>
      <c r="B8">
        <v>0</v>
      </c>
      <c r="C8">
        <v>0</v>
      </c>
      <c r="D8">
        <f>MEDIAN(Table1[[#This Row],[total TP(1)]],Table1[[#This Row],[total  TP(2)]])</f>
        <v>0</v>
      </c>
      <c r="E8">
        <v>0</v>
      </c>
      <c r="F8">
        <v>0</v>
      </c>
      <c r="G8">
        <f t="shared" si="0"/>
        <v>0</v>
      </c>
      <c r="H8">
        <f>-Table1[[#This Row],[total FP]]</f>
        <v>0</v>
      </c>
      <c r="I8" s="2">
        <v>12225911.35</v>
      </c>
      <c r="J8">
        <v>12810307.902839722</v>
      </c>
      <c r="K8">
        <f>MEDIAN(Table1[[#This Row],[time (1)]],Table1[[#This Row],[time (2)]])/1000/60</f>
        <v>208.63516044033102</v>
      </c>
      <c r="L8">
        <f>IFERROR(Table1[[#This Row],[total TP(1)]]/Table1[[#This Row],[total FP (1)]], 0)</f>
        <v>0</v>
      </c>
      <c r="M8" s="3" t="e">
        <f>Table1[[#This Row],[total TP(1)]]/Table1[[#This Row],[total FP (1)]]</f>
        <v>#DIV/0!</v>
      </c>
    </row>
    <row r="9" spans="1:17" x14ac:dyDescent="0.2">
      <c r="A9" s="1" t="s">
        <v>11</v>
      </c>
      <c r="B9">
        <v>0</v>
      </c>
      <c r="C9">
        <v>0</v>
      </c>
      <c r="D9">
        <f>MEDIAN(Table1[[#This Row],[total TP(1)]],Table1[[#This Row],[total  TP(2)]])</f>
        <v>0</v>
      </c>
      <c r="E9">
        <v>0</v>
      </c>
      <c r="F9">
        <v>0</v>
      </c>
      <c r="G9">
        <f t="shared" si="0"/>
        <v>0</v>
      </c>
      <c r="H9">
        <f>-Table1[[#This Row],[total FP]]</f>
        <v>0</v>
      </c>
      <c r="I9" s="2">
        <v>15550209.890000001</v>
      </c>
      <c r="J9">
        <v>15723853.819908105</v>
      </c>
      <c r="K9">
        <f>MEDIAN(Table1[[#This Row],[time (1)]],Table1[[#This Row],[time (2)]])/1000/60</f>
        <v>260.61719758256754</v>
      </c>
      <c r="L9">
        <f>IFERROR(Table1[[#This Row],[total TP(1)]]/Table1[[#This Row],[total FP (1)]], 0)</f>
        <v>0</v>
      </c>
      <c r="M9" s="3" t="e">
        <f>Table1[[#This Row],[total TP(1)]]/Table1[[#This Row],[total FP (1)]]</f>
        <v>#DIV/0!</v>
      </c>
    </row>
    <row r="10" spans="1:17" x14ac:dyDescent="0.2">
      <c r="A10" s="1" t="s">
        <v>61</v>
      </c>
      <c r="B10">
        <v>0</v>
      </c>
      <c r="C10">
        <v>0</v>
      </c>
      <c r="D10">
        <f>MEDIAN(Table1[[#This Row],[total TP(1)]],Table1[[#This Row],[total  TP(2)]])</f>
        <v>0</v>
      </c>
      <c r="E10">
        <v>0</v>
      </c>
      <c r="F10">
        <v>0</v>
      </c>
      <c r="G10">
        <f t="shared" si="0"/>
        <v>0</v>
      </c>
      <c r="H10">
        <f>-Table1[[#This Row],[total FP]]</f>
        <v>0</v>
      </c>
      <c r="I10" s="2">
        <v>17065686.640000001</v>
      </c>
      <c r="J10">
        <v>14221764.742298968</v>
      </c>
      <c r="K10">
        <f>MEDIAN(Table1[[#This Row],[time (1)]],Table1[[#This Row],[time (2)]])/1000/60</f>
        <v>260.72876151915807</v>
      </c>
      <c r="L10">
        <f>IFERROR(Table1[[#This Row],[total TP(1)]]/Table1[[#This Row],[total FP (1)]], 0)</f>
        <v>0</v>
      </c>
      <c r="M10" s="3" t="e">
        <f>Table1[[#This Row],[total TP(1)]]/Table1[[#This Row],[total FP (1)]]</f>
        <v>#DIV/0!</v>
      </c>
    </row>
    <row r="11" spans="1:17" x14ac:dyDescent="0.2">
      <c r="A11" s="1" t="s">
        <v>57</v>
      </c>
      <c r="B11">
        <v>0</v>
      </c>
      <c r="C11">
        <v>0</v>
      </c>
      <c r="D11">
        <f>MEDIAN(Table1[[#This Row],[total TP(1)]],Table1[[#This Row],[total  TP(2)]])</f>
        <v>0</v>
      </c>
      <c r="E11">
        <v>0</v>
      </c>
      <c r="F11">
        <v>0</v>
      </c>
      <c r="G11">
        <f t="shared" si="0"/>
        <v>0</v>
      </c>
      <c r="H11">
        <f>-Table1[[#This Row],[total FP]]</f>
        <v>0</v>
      </c>
      <c r="I11" s="2">
        <v>16760596.75</v>
      </c>
      <c r="J11">
        <v>16169162.272480534</v>
      </c>
      <c r="K11">
        <f>MEDIAN(Table1[[#This Row],[time (1)]],Table1[[#This Row],[time (2)]])/1000/60</f>
        <v>274.41465852067108</v>
      </c>
      <c r="L11">
        <f>IFERROR(Table1[[#This Row],[total TP(1)]]/Table1[[#This Row],[total FP (1)]], 0)</f>
        <v>0</v>
      </c>
      <c r="M11" s="3" t="e">
        <f>Table1[[#This Row],[total TP(1)]]/Table1[[#This Row],[total FP (1)]]</f>
        <v>#DIV/0!</v>
      </c>
    </row>
    <row r="12" spans="1:17" x14ac:dyDescent="0.2">
      <c r="A12" s="1" t="s">
        <v>78</v>
      </c>
      <c r="B12">
        <v>0</v>
      </c>
      <c r="C12">
        <v>0</v>
      </c>
      <c r="D12">
        <f>MEDIAN(Table1[[#This Row],[total TP(1)]],Table1[[#This Row],[total  TP(2)]])</f>
        <v>0</v>
      </c>
      <c r="E12">
        <v>0</v>
      </c>
      <c r="F12">
        <v>0</v>
      </c>
      <c r="G12">
        <f t="shared" si="0"/>
        <v>0</v>
      </c>
      <c r="H12">
        <f>-Table1[[#This Row],[total FP]]</f>
        <v>0</v>
      </c>
      <c r="I12" s="2">
        <v>19727758.27</v>
      </c>
      <c r="J12">
        <v>16300047.309031226</v>
      </c>
      <c r="K12">
        <f>MEDIAN(Table1[[#This Row],[time (1)]],Table1[[#This Row],[time (2)]])/1000/60</f>
        <v>300.23171315859355</v>
      </c>
      <c r="L12">
        <f>IFERROR(Table1[[#This Row],[total TP(1)]]/Table1[[#This Row],[total FP (1)]], 0)</f>
        <v>0</v>
      </c>
      <c r="M12" s="3" t="e">
        <f>Table1[[#This Row],[total TP(1)]]/Table1[[#This Row],[total FP (1)]]</f>
        <v>#DIV/0!</v>
      </c>
    </row>
    <row r="13" spans="1:17" x14ac:dyDescent="0.2">
      <c r="A13" s="1" t="s">
        <v>72</v>
      </c>
      <c r="B13">
        <v>0</v>
      </c>
      <c r="C13">
        <v>0</v>
      </c>
      <c r="D13">
        <f>MEDIAN(Table1[[#This Row],[total TP(1)]],Table1[[#This Row],[total  TP(2)]])</f>
        <v>0</v>
      </c>
      <c r="E13">
        <v>0</v>
      </c>
      <c r="F13">
        <v>0</v>
      </c>
      <c r="G13">
        <f t="shared" si="0"/>
        <v>0</v>
      </c>
      <c r="H13">
        <f>-Table1[[#This Row],[total FP]]</f>
        <v>0</v>
      </c>
      <c r="I13" s="2">
        <v>18291298.789999999</v>
      </c>
      <c r="J13">
        <v>18692762.730111808</v>
      </c>
      <c r="K13">
        <f>MEDIAN(Table1[[#This Row],[time (1)]],Table1[[#This Row],[time (2)]])/1000/60</f>
        <v>308.20051266759839</v>
      </c>
      <c r="L13">
        <f>IFERROR(Table1[[#This Row],[total TP(1)]]/Table1[[#This Row],[total FP (1)]], 0)</f>
        <v>0</v>
      </c>
      <c r="M13" s="3" t="e">
        <f>Table1[[#This Row],[total TP(1)]]/Table1[[#This Row],[total FP (1)]]</f>
        <v>#DIV/0!</v>
      </c>
    </row>
    <row r="14" spans="1:17" x14ac:dyDescent="0.2">
      <c r="A14" s="1" t="s">
        <v>12</v>
      </c>
      <c r="B14">
        <v>0</v>
      </c>
      <c r="C14">
        <v>0</v>
      </c>
      <c r="D14">
        <f>MEDIAN(Table1[[#This Row],[total TP(1)]],Table1[[#This Row],[total  TP(2)]])</f>
        <v>0</v>
      </c>
      <c r="E14">
        <v>0</v>
      </c>
      <c r="F14">
        <v>0</v>
      </c>
      <c r="G14">
        <f t="shared" si="0"/>
        <v>0</v>
      </c>
      <c r="H14">
        <f>-Table1[[#This Row],[total FP]]</f>
        <v>0</v>
      </c>
      <c r="I14" s="2">
        <v>24131533.039999999</v>
      </c>
      <c r="J14">
        <v>23617618.122610249</v>
      </c>
      <c r="K14">
        <f>MEDIAN(Table1[[#This Row],[time (1)]],Table1[[#This Row],[time (2)]])/1000/60</f>
        <v>397.90959302175207</v>
      </c>
      <c r="L14">
        <f>IFERROR(Table1[[#This Row],[total TP(1)]]/Table1[[#This Row],[total FP (1)]], 0)</f>
        <v>0</v>
      </c>
      <c r="M14" s="3" t="e">
        <f>Table1[[#This Row],[total TP(1)]]/Table1[[#This Row],[total FP (1)]]</f>
        <v>#DIV/0!</v>
      </c>
    </row>
    <row r="15" spans="1:17" x14ac:dyDescent="0.2">
      <c r="A15" s="1" t="s">
        <v>1</v>
      </c>
      <c r="B15">
        <v>0</v>
      </c>
      <c r="C15">
        <v>0</v>
      </c>
      <c r="D15">
        <f>MEDIAN(Table1[[#This Row],[total TP(1)]],Table1[[#This Row],[total  TP(2)]])</f>
        <v>0</v>
      </c>
      <c r="E15">
        <v>0</v>
      </c>
      <c r="F15">
        <v>0</v>
      </c>
      <c r="G15">
        <f t="shared" si="0"/>
        <v>0</v>
      </c>
      <c r="H15">
        <f>-Table1[[#This Row],[total FP]]</f>
        <v>0</v>
      </c>
      <c r="I15" s="2">
        <v>27571849.100000001</v>
      </c>
      <c r="J15">
        <v>23557866.512269922</v>
      </c>
      <c r="K15">
        <f>MEDIAN(Table1[[#This Row],[time (1)]],Table1[[#This Row],[time (2)]])/1000/60</f>
        <v>426.0809634355827</v>
      </c>
      <c r="L15">
        <f>IFERROR(Table1[[#This Row],[total TP(1)]]/Table1[[#This Row],[total FP (1)]], 0)</f>
        <v>0</v>
      </c>
      <c r="M15" s="3" t="e">
        <f>Table1[[#This Row],[total TP(1)]]/Table1[[#This Row],[total FP (1)]]</f>
        <v>#DIV/0!</v>
      </c>
    </row>
    <row r="16" spans="1:17" x14ac:dyDescent="0.2">
      <c r="A16" s="1" t="s">
        <v>9</v>
      </c>
      <c r="B16">
        <v>0</v>
      </c>
      <c r="C16">
        <v>0</v>
      </c>
      <c r="D16">
        <f>MEDIAN(Table1[[#This Row],[total TP(1)]],Table1[[#This Row],[total  TP(2)]])</f>
        <v>0</v>
      </c>
      <c r="E16">
        <v>0</v>
      </c>
      <c r="F16">
        <v>0</v>
      </c>
      <c r="G16">
        <f t="shared" si="0"/>
        <v>0</v>
      </c>
      <c r="H16">
        <f>-Table1[[#This Row],[total FP]]</f>
        <v>0</v>
      </c>
      <c r="I16" s="2">
        <v>26421816</v>
      </c>
      <c r="J16">
        <v>24962092.927164838</v>
      </c>
      <c r="K16">
        <f>MEDIAN(Table1[[#This Row],[time (1)]],Table1[[#This Row],[time (2)]])/1000/60</f>
        <v>428.19924105970699</v>
      </c>
      <c r="L16">
        <f>IFERROR(Table1[[#This Row],[total TP(1)]]/Table1[[#This Row],[total FP (1)]], 0)</f>
        <v>0</v>
      </c>
      <c r="M16" s="3" t="e">
        <f>Table1[[#This Row],[total TP(1)]]/Table1[[#This Row],[total FP (1)]]</f>
        <v>#DIV/0!</v>
      </c>
    </row>
    <row r="17" spans="1:15" x14ac:dyDescent="0.2">
      <c r="A17" s="1" t="s">
        <v>46</v>
      </c>
      <c r="B17">
        <v>0</v>
      </c>
      <c r="C17">
        <v>0</v>
      </c>
      <c r="D17">
        <f>MEDIAN(Table1[[#This Row],[total TP(1)]],Table1[[#This Row],[total  TP(2)]])</f>
        <v>0</v>
      </c>
      <c r="E17">
        <v>0</v>
      </c>
      <c r="F17">
        <v>0</v>
      </c>
      <c r="G17">
        <f t="shared" si="0"/>
        <v>0</v>
      </c>
      <c r="H17">
        <f>-Table1[[#This Row],[total FP]]</f>
        <v>0</v>
      </c>
      <c r="I17" s="2">
        <v>25835153.43</v>
      </c>
      <c r="J17">
        <v>25719957.39588768</v>
      </c>
      <c r="K17">
        <f>MEDIAN(Table1[[#This Row],[time (1)]],Table1[[#This Row],[time (2)]])/1000/60</f>
        <v>429.625923549064</v>
      </c>
      <c r="L17">
        <f>IFERROR(Table1[[#This Row],[total TP(1)]]/Table1[[#This Row],[total FP (1)]], 0)</f>
        <v>0</v>
      </c>
      <c r="M17" s="3" t="e">
        <f>Table1[[#This Row],[total TP(1)]]/Table1[[#This Row],[total FP (1)]]</f>
        <v>#DIV/0!</v>
      </c>
    </row>
    <row r="18" spans="1:15" x14ac:dyDescent="0.2">
      <c r="A18" s="1" t="s">
        <v>112</v>
      </c>
      <c r="B18">
        <v>0</v>
      </c>
      <c r="C18">
        <v>0</v>
      </c>
      <c r="D18">
        <f>MEDIAN(Table1[[#This Row],[total TP(1)]],Table1[[#This Row],[total  TP(2)]])</f>
        <v>0</v>
      </c>
      <c r="E18">
        <v>0</v>
      </c>
      <c r="F18">
        <v>0</v>
      </c>
      <c r="G18">
        <f t="shared" si="0"/>
        <v>0</v>
      </c>
      <c r="H18">
        <f>-Table1[[#This Row],[total FP]]</f>
        <v>0</v>
      </c>
      <c r="I18" s="2">
        <v>25856263.170000002</v>
      </c>
      <c r="J18">
        <v>26369672.045842245</v>
      </c>
      <c r="K18">
        <f>MEDIAN(Table1[[#This Row],[time (1)]],Table1[[#This Row],[time (2)]])/1000/60</f>
        <v>435.21612679868542</v>
      </c>
      <c r="L18">
        <f>IFERROR(Table1[[#This Row],[total TP(1)]]/Table1[[#This Row],[total FP (1)]], 0)</f>
        <v>0</v>
      </c>
      <c r="M18" s="3" t="e">
        <f>Table1[[#This Row],[total TP(1)]]/Table1[[#This Row],[total FP (1)]]</f>
        <v>#DIV/0!</v>
      </c>
    </row>
    <row r="19" spans="1:15" x14ac:dyDescent="0.2">
      <c r="A19" s="1" t="s">
        <v>49</v>
      </c>
      <c r="B19">
        <v>0</v>
      </c>
      <c r="C19">
        <v>0</v>
      </c>
      <c r="D19">
        <f>MEDIAN(Table1[[#This Row],[total TP(1)]],Table1[[#This Row],[total  TP(2)]])</f>
        <v>0</v>
      </c>
      <c r="E19">
        <v>0</v>
      </c>
      <c r="F19">
        <v>0</v>
      </c>
      <c r="G19">
        <f t="shared" si="0"/>
        <v>0</v>
      </c>
      <c r="H19">
        <f>-Table1[[#This Row],[total FP]]</f>
        <v>0</v>
      </c>
      <c r="I19" s="2">
        <v>25781981.02</v>
      </c>
      <c r="J19">
        <v>26492212.011985682</v>
      </c>
      <c r="K19">
        <f>MEDIAN(Table1[[#This Row],[time (1)]],Table1[[#This Row],[time (2)]])/1000/60</f>
        <v>435.61827526654736</v>
      </c>
      <c r="L19">
        <f>IFERROR(Table1[[#This Row],[total TP(1)]]/Table1[[#This Row],[total FP (1)]], 0)</f>
        <v>0</v>
      </c>
      <c r="M19" s="3" t="e">
        <f>Table1[[#This Row],[total TP(1)]]/Table1[[#This Row],[total FP (1)]]</f>
        <v>#DIV/0!</v>
      </c>
    </row>
    <row r="20" spans="1:15" x14ac:dyDescent="0.2">
      <c r="A20" s="1" t="s">
        <v>7</v>
      </c>
      <c r="B20">
        <v>0</v>
      </c>
      <c r="C20">
        <v>0</v>
      </c>
      <c r="D20">
        <f>MEDIAN(Table1[[#This Row],[total TP(1)]],Table1[[#This Row],[total  TP(2)]])</f>
        <v>0</v>
      </c>
      <c r="E20">
        <v>0</v>
      </c>
      <c r="F20">
        <v>0</v>
      </c>
      <c r="G20">
        <f t="shared" si="0"/>
        <v>0</v>
      </c>
      <c r="H20">
        <f>-Table1[[#This Row],[total FP]]</f>
        <v>0</v>
      </c>
      <c r="I20" s="2">
        <v>26915227.890000001</v>
      </c>
      <c r="J20">
        <v>25922565.831777144</v>
      </c>
      <c r="K20">
        <f>MEDIAN(Table1[[#This Row],[time (1)]],Table1[[#This Row],[time (2)]])/1000/60</f>
        <v>440.31494768147616</v>
      </c>
      <c r="L20">
        <f>IFERROR(Table1[[#This Row],[total TP(1)]]/Table1[[#This Row],[total FP (1)]], 0)</f>
        <v>0</v>
      </c>
      <c r="M20" s="3" t="e">
        <f>Table1[[#This Row],[total TP(1)]]/Table1[[#This Row],[total FP (1)]]</f>
        <v>#DIV/0!</v>
      </c>
    </row>
    <row r="21" spans="1:15" x14ac:dyDescent="0.2">
      <c r="A21" s="1" t="s">
        <v>113</v>
      </c>
      <c r="B21">
        <v>0</v>
      </c>
      <c r="C21">
        <v>0</v>
      </c>
      <c r="D21">
        <f>MEDIAN(Table1[[#This Row],[total TP(1)]],Table1[[#This Row],[total  TP(2)]])</f>
        <v>0</v>
      </c>
      <c r="E21">
        <v>0</v>
      </c>
      <c r="F21">
        <v>0</v>
      </c>
      <c r="G21">
        <f t="shared" si="0"/>
        <v>0</v>
      </c>
      <c r="H21">
        <f>-Table1[[#This Row],[total FP]]</f>
        <v>0</v>
      </c>
      <c r="I21" s="2">
        <v>29129607.399999999</v>
      </c>
      <c r="J21">
        <v>26710987.409444947</v>
      </c>
      <c r="K21">
        <f>MEDIAN(Table1[[#This Row],[time (1)]],Table1[[#This Row],[time (2)]])/1000/60</f>
        <v>465.33829007870793</v>
      </c>
      <c r="L21">
        <f>IFERROR(Table1[[#This Row],[total TP(1)]]/Table1[[#This Row],[total FP (1)]], 0)</f>
        <v>0</v>
      </c>
      <c r="M21" s="3" t="e">
        <f>Table1[[#This Row],[total TP(1)]]/Table1[[#This Row],[total FP (1)]]</f>
        <v>#DIV/0!</v>
      </c>
    </row>
    <row r="22" spans="1:15" x14ac:dyDescent="0.2">
      <c r="A22" s="1" t="s">
        <v>2</v>
      </c>
      <c r="B22">
        <v>0</v>
      </c>
      <c r="C22">
        <v>0</v>
      </c>
      <c r="D22">
        <f>MEDIAN(Table1[[#This Row],[total TP(1)]],Table1[[#This Row],[total  TP(2)]])</f>
        <v>0</v>
      </c>
      <c r="E22">
        <v>0</v>
      </c>
      <c r="F22">
        <v>0</v>
      </c>
      <c r="G22">
        <f t="shared" si="0"/>
        <v>0</v>
      </c>
      <c r="H22">
        <f>-Table1[[#This Row],[total FP]]</f>
        <v>0</v>
      </c>
      <c r="I22" s="2">
        <v>28261717.370000001</v>
      </c>
      <c r="J22">
        <v>28050440.229117364</v>
      </c>
      <c r="K22">
        <f>MEDIAN(Table1[[#This Row],[time (1)]],Table1[[#This Row],[time (2)]])/1000/60</f>
        <v>469.26797999264471</v>
      </c>
      <c r="L22">
        <f>IFERROR(Table1[[#This Row],[total TP(1)]]/Table1[[#This Row],[total FP (1)]], 0)</f>
        <v>0</v>
      </c>
      <c r="M22" s="3" t="e">
        <f>Table1[[#This Row],[total TP(1)]]/Table1[[#This Row],[total FP (1)]]</f>
        <v>#DIV/0!</v>
      </c>
    </row>
    <row r="23" spans="1:15" x14ac:dyDescent="0.2">
      <c r="A23" s="1" t="s">
        <v>80</v>
      </c>
      <c r="B23">
        <v>0</v>
      </c>
      <c r="C23">
        <v>0</v>
      </c>
      <c r="D23">
        <f>MEDIAN(Table1[[#This Row],[total TP(1)]],Table1[[#This Row],[total  TP(2)]])</f>
        <v>0</v>
      </c>
      <c r="E23">
        <v>0</v>
      </c>
      <c r="F23">
        <v>0</v>
      </c>
      <c r="G23">
        <f t="shared" si="0"/>
        <v>0</v>
      </c>
      <c r="H23">
        <f>-Table1[[#This Row],[total FP]]</f>
        <v>0</v>
      </c>
      <c r="I23" s="2">
        <v>39244422.210000001</v>
      </c>
      <c r="J23">
        <v>39017811.994164452</v>
      </c>
      <c r="K23">
        <f>MEDIAN(Table1[[#This Row],[time (1)]],Table1[[#This Row],[time (2)]])/1000/60</f>
        <v>652.18528503470372</v>
      </c>
      <c r="L23">
        <f>IFERROR(Table1[[#This Row],[total TP(1)]]/Table1[[#This Row],[total FP (1)]], 0)</f>
        <v>0</v>
      </c>
      <c r="M23" s="3" t="e">
        <f>Table1[[#This Row],[total TP(1)]]/Table1[[#This Row],[total FP (1)]]</f>
        <v>#DIV/0!</v>
      </c>
      <c r="O23">
        <f>33/115</f>
        <v>0.28695652173913044</v>
      </c>
    </row>
    <row r="24" spans="1:15" x14ac:dyDescent="0.2">
      <c r="A24" s="1" t="s">
        <v>89</v>
      </c>
      <c r="B24">
        <v>0</v>
      </c>
      <c r="C24">
        <v>0</v>
      </c>
      <c r="D24">
        <f>MEDIAN(Table1[[#This Row],[total TP(1)]],Table1[[#This Row],[total  TP(2)]])</f>
        <v>0</v>
      </c>
      <c r="E24">
        <v>0</v>
      </c>
      <c r="F24">
        <v>0</v>
      </c>
      <c r="G24">
        <f t="shared" si="0"/>
        <v>0</v>
      </c>
      <c r="H24">
        <f>-Table1[[#This Row],[total FP]]</f>
        <v>0</v>
      </c>
      <c r="I24" s="2">
        <v>45047096.109999999</v>
      </c>
      <c r="J24">
        <v>44536265.807850465</v>
      </c>
      <c r="K24">
        <f>MEDIAN(Table1[[#This Row],[time (1)]],Table1[[#This Row],[time (2)]])/1000/60</f>
        <v>746.52801598208714</v>
      </c>
      <c r="L24">
        <f>IFERROR(Table1[[#This Row],[total TP(1)]]/Table1[[#This Row],[total FP (1)]], 0)</f>
        <v>0</v>
      </c>
      <c r="M24" s="3" t="e">
        <f>Table1[[#This Row],[total TP(1)]]/Table1[[#This Row],[total FP (1)]]</f>
        <v>#DIV/0!</v>
      </c>
    </row>
    <row r="25" spans="1:15" x14ac:dyDescent="0.2">
      <c r="A25" s="1" t="s">
        <v>22</v>
      </c>
      <c r="B25">
        <v>0</v>
      </c>
      <c r="C25">
        <v>0</v>
      </c>
      <c r="D25">
        <f>MEDIAN(Table1[[#This Row],[total TP(1)]],Table1[[#This Row],[total  TP(2)]])</f>
        <v>0</v>
      </c>
      <c r="E25">
        <v>1</v>
      </c>
      <c r="F25">
        <v>1</v>
      </c>
      <c r="G25">
        <f t="shared" si="0"/>
        <v>1</v>
      </c>
      <c r="H25">
        <f>-Table1[[#This Row],[total FP]]</f>
        <v>-1</v>
      </c>
      <c r="I25" s="2">
        <v>25916453.760000002</v>
      </c>
      <c r="J25">
        <v>22937513.201734249</v>
      </c>
      <c r="K25">
        <f>MEDIAN(Table1[[#This Row],[time (1)]],Table1[[#This Row],[time (2)]])/1000/60</f>
        <v>407.11639134778545</v>
      </c>
      <c r="L25">
        <f>IFERROR(Table1[[#This Row],[total TP(1)]]/Table1[[#This Row],[total FP (1)]], 0)</f>
        <v>0</v>
      </c>
      <c r="M25" s="3">
        <f>Table1[[#This Row],[total TP(1)]]/Table1[[#This Row],[total FP (1)]]</f>
        <v>0</v>
      </c>
    </row>
    <row r="26" spans="1:15" x14ac:dyDescent="0.2">
      <c r="A26" s="1" t="s">
        <v>102</v>
      </c>
      <c r="B26">
        <v>0</v>
      </c>
      <c r="C26">
        <v>0</v>
      </c>
      <c r="D26">
        <f>MEDIAN(Table1[[#This Row],[total TP(1)]],Table1[[#This Row],[total  TP(2)]])</f>
        <v>0</v>
      </c>
      <c r="E26">
        <v>1</v>
      </c>
      <c r="F26">
        <v>1</v>
      </c>
      <c r="G26">
        <f t="shared" si="0"/>
        <v>1</v>
      </c>
      <c r="H26">
        <f>-Table1[[#This Row],[total FP]]</f>
        <v>-1</v>
      </c>
      <c r="I26" s="2">
        <v>31330128.5</v>
      </c>
      <c r="J26">
        <v>33680301.29456865</v>
      </c>
      <c r="K26">
        <f>MEDIAN(Table1[[#This Row],[time (1)]],Table1[[#This Row],[time (2)]])/1000/60</f>
        <v>541.75358162140537</v>
      </c>
      <c r="L26">
        <f>IFERROR(Table1[[#This Row],[total TP(1)]]/Table1[[#This Row],[total FP (1)]], 0)</f>
        <v>0</v>
      </c>
      <c r="M26" s="3">
        <f>Table1[[#This Row],[total TP(1)]]/Table1[[#This Row],[total FP (1)]]</f>
        <v>0</v>
      </c>
    </row>
    <row r="27" spans="1:15" x14ac:dyDescent="0.2">
      <c r="A27" s="1" t="s">
        <v>64</v>
      </c>
      <c r="B27">
        <v>0</v>
      </c>
      <c r="C27">
        <v>0</v>
      </c>
      <c r="D27">
        <f>MEDIAN(Table1[[#This Row],[total TP(1)]],Table1[[#This Row],[total  TP(2)]])</f>
        <v>0</v>
      </c>
      <c r="E27">
        <v>1</v>
      </c>
      <c r="F27">
        <v>1</v>
      </c>
      <c r="G27">
        <f t="shared" si="0"/>
        <v>1</v>
      </c>
      <c r="H27">
        <f>-Table1[[#This Row],[total FP]]</f>
        <v>-1</v>
      </c>
      <c r="I27" s="2">
        <v>35264706.390000001</v>
      </c>
      <c r="J27">
        <v>33109562.031847611</v>
      </c>
      <c r="K27">
        <f>MEDIAN(Table1[[#This Row],[time (1)]],Table1[[#This Row],[time (2)]])/1000/60</f>
        <v>569.78557018206334</v>
      </c>
      <c r="L27">
        <f>IFERROR(Table1[[#This Row],[total TP(1)]]/Table1[[#This Row],[total FP (1)]], 0)</f>
        <v>0</v>
      </c>
      <c r="M27" s="3">
        <f>Table1[[#This Row],[total TP(1)]]/Table1[[#This Row],[total FP (1)]]</f>
        <v>0</v>
      </c>
    </row>
    <row r="28" spans="1:15" x14ac:dyDescent="0.2">
      <c r="A28" s="1" t="s">
        <v>54</v>
      </c>
      <c r="B28">
        <v>0</v>
      </c>
      <c r="C28">
        <v>0</v>
      </c>
      <c r="D28">
        <f>MEDIAN(Table1[[#This Row],[total TP(1)]],Table1[[#This Row],[total  TP(2)]])</f>
        <v>0</v>
      </c>
      <c r="E28">
        <v>2</v>
      </c>
      <c r="F28">
        <v>2</v>
      </c>
      <c r="G28">
        <f t="shared" si="0"/>
        <v>2</v>
      </c>
      <c r="H28">
        <f>-Table1[[#This Row],[total FP]]</f>
        <v>-2</v>
      </c>
      <c r="I28" s="2">
        <v>4357843.5279999999</v>
      </c>
      <c r="J28">
        <v>3926694.3086436903</v>
      </c>
      <c r="K28">
        <f>MEDIAN(Table1[[#This Row],[time (1)]],Table1[[#This Row],[time (2)]])/1000/60</f>
        <v>69.037815305364092</v>
      </c>
      <c r="L28">
        <f>IFERROR(Table1[[#This Row],[total TP(1)]]/Table1[[#This Row],[total FP (1)]], 0)</f>
        <v>0</v>
      </c>
      <c r="M28" s="3">
        <f>Table1[[#This Row],[total TP(1)]]/Table1[[#This Row],[total FP (1)]]</f>
        <v>0</v>
      </c>
    </row>
    <row r="29" spans="1:15" x14ac:dyDescent="0.2">
      <c r="A29" s="1" t="s">
        <v>91</v>
      </c>
      <c r="B29">
        <v>0</v>
      </c>
      <c r="C29">
        <v>0</v>
      </c>
      <c r="D29">
        <f>MEDIAN(Table1[[#This Row],[total TP(1)]],Table1[[#This Row],[total  TP(2)]])</f>
        <v>0</v>
      </c>
      <c r="E29">
        <v>2</v>
      </c>
      <c r="F29">
        <v>2</v>
      </c>
      <c r="G29">
        <f t="shared" si="0"/>
        <v>2</v>
      </c>
      <c r="H29">
        <f>-Table1[[#This Row],[total FP]]</f>
        <v>-2</v>
      </c>
      <c r="I29" s="2">
        <v>8142855.7199999997</v>
      </c>
      <c r="J29">
        <v>4759904.3703889381</v>
      </c>
      <c r="K29">
        <f>MEDIAN(Table1[[#This Row],[time (1)]],Table1[[#This Row],[time (2)]])/1000/60</f>
        <v>107.52300075324115</v>
      </c>
      <c r="L29">
        <f>IFERROR(Table1[[#This Row],[total TP(1)]]/Table1[[#This Row],[total FP (1)]], 0)</f>
        <v>0</v>
      </c>
      <c r="M29" s="3">
        <f>Table1[[#This Row],[total TP(1)]]/Table1[[#This Row],[total FP (1)]]</f>
        <v>0</v>
      </c>
    </row>
    <row r="30" spans="1:15" x14ac:dyDescent="0.2">
      <c r="A30" s="1" t="s">
        <v>42</v>
      </c>
      <c r="B30">
        <v>0</v>
      </c>
      <c r="C30">
        <v>0</v>
      </c>
      <c r="D30">
        <f>MEDIAN(Table1[[#This Row],[total TP(1)]],Table1[[#This Row],[total  TP(2)]])</f>
        <v>0</v>
      </c>
      <c r="E30">
        <v>2</v>
      </c>
      <c r="F30">
        <v>2</v>
      </c>
      <c r="G30">
        <f t="shared" si="0"/>
        <v>2</v>
      </c>
      <c r="H30">
        <f>-Table1[[#This Row],[total FP]]</f>
        <v>-2</v>
      </c>
      <c r="I30" s="2">
        <v>9689273.9949999992</v>
      </c>
      <c r="J30">
        <v>5105630.2959979381</v>
      </c>
      <c r="K30">
        <f>MEDIAN(Table1[[#This Row],[time (1)]],Table1[[#This Row],[time (2)]])/1000/60</f>
        <v>123.29086909164948</v>
      </c>
      <c r="L30">
        <f>IFERROR(Table1[[#This Row],[total TP(1)]]/Table1[[#This Row],[total FP (1)]], 0)</f>
        <v>0</v>
      </c>
      <c r="M30" s="3">
        <f>Table1[[#This Row],[total TP(1)]]/Table1[[#This Row],[total FP (1)]]</f>
        <v>0</v>
      </c>
    </row>
    <row r="31" spans="1:15" x14ac:dyDescent="0.2">
      <c r="A31" s="1" t="s">
        <v>34</v>
      </c>
      <c r="B31">
        <v>0</v>
      </c>
      <c r="C31">
        <v>0</v>
      </c>
      <c r="D31">
        <f>MEDIAN(Table1[[#This Row],[total TP(1)]],Table1[[#This Row],[total  TP(2)]])</f>
        <v>0</v>
      </c>
      <c r="E31">
        <v>2</v>
      </c>
      <c r="F31">
        <v>2</v>
      </c>
      <c r="G31">
        <f t="shared" si="0"/>
        <v>2</v>
      </c>
      <c r="H31">
        <f>-Table1[[#This Row],[total FP]]</f>
        <v>-2</v>
      </c>
      <c r="I31" s="2">
        <v>33249249</v>
      </c>
      <c r="J31">
        <v>27335119.559763663</v>
      </c>
      <c r="K31">
        <f>MEDIAN(Table1[[#This Row],[time (1)]],Table1[[#This Row],[time (2)]])/1000/60</f>
        <v>504.86973799803053</v>
      </c>
      <c r="L31">
        <f>IFERROR(Table1[[#This Row],[total TP(1)]]/Table1[[#This Row],[total FP (1)]], 0)</f>
        <v>0</v>
      </c>
      <c r="M31" s="3">
        <f>Table1[[#This Row],[total TP(1)]]/Table1[[#This Row],[total FP (1)]]</f>
        <v>0</v>
      </c>
    </row>
    <row r="32" spans="1:15" x14ac:dyDescent="0.2">
      <c r="A32" s="1" t="s">
        <v>19</v>
      </c>
      <c r="B32">
        <v>0</v>
      </c>
      <c r="C32">
        <v>0</v>
      </c>
      <c r="D32">
        <f>MEDIAN(Table1[[#This Row],[total TP(1)]],Table1[[#This Row],[total  TP(2)]])</f>
        <v>0</v>
      </c>
      <c r="E32">
        <v>3</v>
      </c>
      <c r="F32">
        <v>4</v>
      </c>
      <c r="G32">
        <f t="shared" si="0"/>
        <v>3.5</v>
      </c>
      <c r="H32">
        <f>-Table1[[#This Row],[total FP]]</f>
        <v>-3.5</v>
      </c>
      <c r="I32" s="2">
        <v>2628430.1749999998</v>
      </c>
      <c r="J32">
        <v>2487343.5744715356</v>
      </c>
      <c r="K32">
        <f>MEDIAN(Table1[[#This Row],[time (1)]],Table1[[#This Row],[time (2)]])/1000/60</f>
        <v>42.6314479122628</v>
      </c>
      <c r="L32">
        <f>IFERROR(Table1[[#This Row],[total TP(1)]]/Table1[[#This Row],[total FP (1)]], 0)</f>
        <v>0</v>
      </c>
      <c r="M32" s="3">
        <f>Table1[[#This Row],[total TP(1)]]/Table1[[#This Row],[total FP (1)]]</f>
        <v>0</v>
      </c>
    </row>
    <row r="33" spans="1:13" x14ac:dyDescent="0.2">
      <c r="A33" s="1" t="s">
        <v>30</v>
      </c>
      <c r="B33">
        <v>0</v>
      </c>
      <c r="C33">
        <v>0</v>
      </c>
      <c r="D33">
        <f>MEDIAN(Table1[[#This Row],[total TP(1)]],Table1[[#This Row],[total  TP(2)]])</f>
        <v>0</v>
      </c>
      <c r="E33">
        <v>9</v>
      </c>
      <c r="F33">
        <v>9</v>
      </c>
      <c r="G33">
        <f t="shared" si="0"/>
        <v>9</v>
      </c>
      <c r="H33">
        <f>-Table1[[#This Row],[total FP]]</f>
        <v>-9</v>
      </c>
      <c r="I33" s="2">
        <v>20419652.91</v>
      </c>
      <c r="J33">
        <v>14116906.629357932</v>
      </c>
      <c r="K33">
        <f>MEDIAN(Table1[[#This Row],[time (1)]],Table1[[#This Row],[time (2)]])/1000/60</f>
        <v>287.80466282798272</v>
      </c>
      <c r="L33">
        <f>IFERROR(Table1[[#This Row],[total TP(1)]]/Table1[[#This Row],[total FP (1)]], 0)</f>
        <v>0</v>
      </c>
      <c r="M33" s="3">
        <f>Table1[[#This Row],[total TP(1)]]/Table1[[#This Row],[total FP (1)]]</f>
        <v>0</v>
      </c>
    </row>
    <row r="34" spans="1:13" x14ac:dyDescent="0.2">
      <c r="A34" s="1" t="s">
        <v>71</v>
      </c>
      <c r="B34">
        <v>1</v>
      </c>
      <c r="C34">
        <v>0</v>
      </c>
      <c r="D34">
        <f>MEDIAN(Table1[[#This Row],[total TP(1)]],Table1[[#This Row],[total  TP(2)]])</f>
        <v>0.5</v>
      </c>
      <c r="E34">
        <v>12</v>
      </c>
      <c r="F34">
        <v>0</v>
      </c>
      <c r="G34">
        <f t="shared" ref="G34:G65" si="1">MEDIAN(E34,F34)</f>
        <v>6</v>
      </c>
      <c r="H34">
        <f>-Table1[[#This Row],[total FP]]</f>
        <v>-6</v>
      </c>
      <c r="I34" s="2">
        <v>12754623.08</v>
      </c>
      <c r="J34">
        <v>22284786.288768485</v>
      </c>
      <c r="K34">
        <f>MEDIAN(Table1[[#This Row],[time (1)]],Table1[[#This Row],[time (2)]])/1000/60</f>
        <v>291.99507807307066</v>
      </c>
      <c r="L34">
        <f>IFERROR(Table1[[#This Row],[total TP(1)]]/Table1[[#This Row],[total FP (1)]], 0)</f>
        <v>8.3333333333333329E-2</v>
      </c>
      <c r="M34" s="3">
        <f>Table1[[#This Row],[total TP(1)]]/Table1[[#This Row],[total FP (1)]]</f>
        <v>8.3333333333333329E-2</v>
      </c>
    </row>
    <row r="35" spans="1:13" x14ac:dyDescent="0.2">
      <c r="A35" s="1" t="s">
        <v>27</v>
      </c>
      <c r="B35">
        <v>1</v>
      </c>
      <c r="C35">
        <v>0</v>
      </c>
      <c r="D35">
        <f>MEDIAN(Table1[[#This Row],[total TP(1)]],Table1[[#This Row],[total  TP(2)]])</f>
        <v>0.5</v>
      </c>
      <c r="E35">
        <v>37</v>
      </c>
      <c r="F35">
        <v>0</v>
      </c>
      <c r="G35">
        <f t="shared" si="1"/>
        <v>18.5</v>
      </c>
      <c r="H35">
        <f>-Table1[[#This Row],[total FP]]</f>
        <v>-18.5</v>
      </c>
      <c r="I35" s="2">
        <v>31466661.390000001</v>
      </c>
      <c r="J35">
        <v>29726623.766725603</v>
      </c>
      <c r="K35">
        <f>MEDIAN(Table1[[#This Row],[time (1)]],Table1[[#This Row],[time (2)]])/1000/60</f>
        <v>509.94404297271336</v>
      </c>
      <c r="L35">
        <f>IFERROR(Table1[[#This Row],[total TP(1)]]/Table1[[#This Row],[total FP (1)]], 0)</f>
        <v>2.7027027027027029E-2</v>
      </c>
      <c r="M35" s="3">
        <f>Table1[[#This Row],[total TP(1)]]/Table1[[#This Row],[total FP (1)]]</f>
        <v>2.7027027027027029E-2</v>
      </c>
    </row>
    <row r="36" spans="1:13" x14ac:dyDescent="0.2">
      <c r="A36" s="1" t="s">
        <v>59</v>
      </c>
      <c r="B36">
        <v>0</v>
      </c>
      <c r="C36">
        <v>1</v>
      </c>
      <c r="D36">
        <f>MEDIAN(Table1[[#This Row],[total TP(1)]],Table1[[#This Row],[total  TP(2)]])</f>
        <v>0.5</v>
      </c>
      <c r="E36">
        <v>26</v>
      </c>
      <c r="F36">
        <v>26</v>
      </c>
      <c r="G36">
        <f t="shared" si="1"/>
        <v>26</v>
      </c>
      <c r="H36">
        <f>-Table1[[#This Row],[total FP]]</f>
        <v>-26</v>
      </c>
      <c r="I36" s="2">
        <v>39599626</v>
      </c>
      <c r="J36">
        <v>44773106.471655861</v>
      </c>
      <c r="K36">
        <f>MEDIAN(Table1[[#This Row],[time (1)]],Table1[[#This Row],[time (2)]])/1000/60</f>
        <v>703.10610393046557</v>
      </c>
      <c r="L36">
        <f>IFERROR(Table1[[#This Row],[total TP(1)]]/Table1[[#This Row],[total FP (1)]], 0)</f>
        <v>0</v>
      </c>
      <c r="M36" s="3">
        <f>Table1[[#This Row],[total TP(1)]]/Table1[[#This Row],[total FP (1)]]</f>
        <v>0</v>
      </c>
    </row>
    <row r="37" spans="1:13" x14ac:dyDescent="0.2">
      <c r="A37" s="1" t="s">
        <v>93</v>
      </c>
      <c r="B37">
        <v>1</v>
      </c>
      <c r="C37">
        <v>1</v>
      </c>
      <c r="D37">
        <f>MEDIAN(Table1[[#This Row],[total TP(1)]],Table1[[#This Row],[total  TP(2)]])</f>
        <v>1</v>
      </c>
      <c r="E37">
        <v>0</v>
      </c>
      <c r="F37">
        <v>0</v>
      </c>
      <c r="G37">
        <f t="shared" si="1"/>
        <v>0</v>
      </c>
      <c r="H37">
        <f>-Table1[[#This Row],[total FP]]</f>
        <v>0</v>
      </c>
      <c r="I37" s="2">
        <v>4036814.3220000002</v>
      </c>
      <c r="J37">
        <v>2127871.422664959</v>
      </c>
      <c r="K37">
        <f>MEDIAN(Table1[[#This Row],[time (1)]],Table1[[#This Row],[time (2)]])/1000/60</f>
        <v>51.372381205541323</v>
      </c>
      <c r="L37">
        <f>IFERROR(Table1[[#This Row],[total TP(1)]]/Table1[[#This Row],[total FP (1)]], 0)</f>
        <v>0</v>
      </c>
      <c r="M37" s="3" t="e">
        <f>Table1[[#This Row],[total TP(1)]]/Table1[[#This Row],[total FP (1)]]</f>
        <v>#DIV/0!</v>
      </c>
    </row>
    <row r="38" spans="1:13" x14ac:dyDescent="0.2">
      <c r="A38" s="1" t="s">
        <v>70</v>
      </c>
      <c r="B38">
        <v>1</v>
      </c>
      <c r="C38">
        <v>1</v>
      </c>
      <c r="D38">
        <f>MEDIAN(Table1[[#This Row],[total TP(1)]],Table1[[#This Row],[total  TP(2)]])</f>
        <v>1</v>
      </c>
      <c r="E38">
        <v>0</v>
      </c>
      <c r="F38">
        <v>0</v>
      </c>
      <c r="G38">
        <f t="shared" si="1"/>
        <v>0</v>
      </c>
      <c r="H38">
        <f>-Table1[[#This Row],[total FP]]</f>
        <v>0</v>
      </c>
      <c r="I38" s="2">
        <v>5301835.6739999996</v>
      </c>
      <c r="J38">
        <v>4774722.8882769058</v>
      </c>
      <c r="K38">
        <f>MEDIAN(Table1[[#This Row],[time (1)]],Table1[[#This Row],[time (2)]])/1000/60</f>
        <v>83.971321352307541</v>
      </c>
      <c r="L38">
        <f>IFERROR(Table1[[#This Row],[total TP(1)]]/Table1[[#This Row],[total FP (1)]], 0)</f>
        <v>0</v>
      </c>
      <c r="M38" s="3" t="e">
        <f>Table1[[#This Row],[total TP(1)]]/Table1[[#This Row],[total FP (1)]]</f>
        <v>#DIV/0!</v>
      </c>
    </row>
    <row r="39" spans="1:13" x14ac:dyDescent="0.2">
      <c r="A39" s="1" t="s">
        <v>82</v>
      </c>
      <c r="B39">
        <v>1</v>
      </c>
      <c r="C39">
        <v>1</v>
      </c>
      <c r="D39">
        <f>MEDIAN(Table1[[#This Row],[total TP(1)]],Table1[[#This Row],[total  TP(2)]])</f>
        <v>1</v>
      </c>
      <c r="E39">
        <v>0</v>
      </c>
      <c r="F39">
        <v>0</v>
      </c>
      <c r="G39">
        <f t="shared" si="1"/>
        <v>0</v>
      </c>
      <c r="H39">
        <f>-Table1[[#This Row],[total FP]]</f>
        <v>0</v>
      </c>
      <c r="I39" s="2">
        <v>10156483.800000001</v>
      </c>
      <c r="J39">
        <v>7609212.9394095261</v>
      </c>
      <c r="K39">
        <f>MEDIAN(Table1[[#This Row],[time (1)]],Table1[[#This Row],[time (2)]])/1000/60</f>
        <v>148.04747282841274</v>
      </c>
      <c r="L39">
        <f>IFERROR(Table1[[#This Row],[total TP(1)]]/Table1[[#This Row],[total FP (1)]], 0)</f>
        <v>0</v>
      </c>
      <c r="M39" s="3" t="e">
        <f>Table1[[#This Row],[total TP(1)]]/Table1[[#This Row],[total FP (1)]]</f>
        <v>#DIV/0!</v>
      </c>
    </row>
    <row r="40" spans="1:13" x14ac:dyDescent="0.2">
      <c r="A40" s="1" t="s">
        <v>3</v>
      </c>
      <c r="B40">
        <v>1</v>
      </c>
      <c r="C40">
        <v>1</v>
      </c>
      <c r="D40">
        <f>MEDIAN(Table1[[#This Row],[total TP(1)]],Table1[[#This Row],[total  TP(2)]])</f>
        <v>1</v>
      </c>
      <c r="E40">
        <v>0</v>
      </c>
      <c r="F40">
        <v>0</v>
      </c>
      <c r="G40">
        <f t="shared" si="1"/>
        <v>0</v>
      </c>
      <c r="H40">
        <f>-Table1[[#This Row],[total FP]]</f>
        <v>0</v>
      </c>
      <c r="I40" s="2">
        <v>11128257.85</v>
      </c>
      <c r="J40">
        <v>7273280.6618357822</v>
      </c>
      <c r="K40">
        <f>MEDIAN(Table1[[#This Row],[time (1)]],Table1[[#This Row],[time (2)]])/1000/60</f>
        <v>153.3461542652982</v>
      </c>
      <c r="L40">
        <f>IFERROR(Table1[[#This Row],[total TP(1)]]/Table1[[#This Row],[total FP (1)]], 0)</f>
        <v>0</v>
      </c>
      <c r="M40" s="3" t="e">
        <f>Table1[[#This Row],[total TP(1)]]/Table1[[#This Row],[total FP (1)]]</f>
        <v>#DIV/0!</v>
      </c>
    </row>
    <row r="41" spans="1:13" x14ac:dyDescent="0.2">
      <c r="A41" s="1" t="s">
        <v>104</v>
      </c>
      <c r="B41">
        <v>1</v>
      </c>
      <c r="C41">
        <v>1</v>
      </c>
      <c r="D41">
        <f>MEDIAN(Table1[[#This Row],[total TP(1)]],Table1[[#This Row],[total  TP(2)]])</f>
        <v>1</v>
      </c>
      <c r="E41">
        <v>0</v>
      </c>
      <c r="F41">
        <v>0</v>
      </c>
      <c r="G41">
        <f t="shared" si="1"/>
        <v>0</v>
      </c>
      <c r="H41">
        <f>-Table1[[#This Row],[total FP]]</f>
        <v>0</v>
      </c>
      <c r="I41" s="2">
        <v>10223652.25</v>
      </c>
      <c r="J41">
        <v>8324156.3217849322</v>
      </c>
      <c r="K41">
        <f>MEDIAN(Table1[[#This Row],[time (1)]],Table1[[#This Row],[time (2)]])/1000/60</f>
        <v>154.5650714315411</v>
      </c>
      <c r="L41">
        <f>IFERROR(Table1[[#This Row],[total TP(1)]]/Table1[[#This Row],[total FP (1)]], 0)</f>
        <v>0</v>
      </c>
      <c r="M41" s="3" t="e">
        <f>Table1[[#This Row],[total TP(1)]]/Table1[[#This Row],[total FP (1)]]</f>
        <v>#DIV/0!</v>
      </c>
    </row>
    <row r="42" spans="1:13" x14ac:dyDescent="0.2">
      <c r="A42" s="1" t="s">
        <v>47</v>
      </c>
      <c r="B42">
        <v>1</v>
      </c>
      <c r="C42">
        <v>1</v>
      </c>
      <c r="D42">
        <f>MEDIAN(Table1[[#This Row],[total TP(1)]],Table1[[#This Row],[total  TP(2)]])</f>
        <v>1</v>
      </c>
      <c r="E42">
        <v>0</v>
      </c>
      <c r="F42">
        <v>0</v>
      </c>
      <c r="G42">
        <f t="shared" si="1"/>
        <v>0</v>
      </c>
      <c r="H42">
        <f>-Table1[[#This Row],[total FP]]</f>
        <v>0</v>
      </c>
      <c r="I42" s="2">
        <v>13145816.77</v>
      </c>
      <c r="J42">
        <v>14412767.766457733</v>
      </c>
      <c r="K42">
        <f>MEDIAN(Table1[[#This Row],[time (1)]],Table1[[#This Row],[time (2)]])/1000/60</f>
        <v>229.65487113714778</v>
      </c>
      <c r="L42">
        <f>IFERROR(Table1[[#This Row],[total TP(1)]]/Table1[[#This Row],[total FP (1)]], 0)</f>
        <v>0</v>
      </c>
      <c r="M42" s="3" t="e">
        <f>Table1[[#This Row],[total TP(1)]]/Table1[[#This Row],[total FP (1)]]</f>
        <v>#DIV/0!</v>
      </c>
    </row>
    <row r="43" spans="1:13" x14ac:dyDescent="0.2">
      <c r="A43" s="1" t="s">
        <v>55</v>
      </c>
      <c r="B43">
        <v>1</v>
      </c>
      <c r="C43">
        <v>1</v>
      </c>
      <c r="D43">
        <f>MEDIAN(Table1[[#This Row],[total TP(1)]],Table1[[#This Row],[total  TP(2)]])</f>
        <v>1</v>
      </c>
      <c r="E43">
        <v>0</v>
      </c>
      <c r="F43">
        <v>0</v>
      </c>
      <c r="G43">
        <f t="shared" si="1"/>
        <v>0</v>
      </c>
      <c r="H43">
        <f>-Table1[[#This Row],[total FP]]</f>
        <v>0</v>
      </c>
      <c r="I43" s="2">
        <v>18123651.850000001</v>
      </c>
      <c r="J43">
        <v>15204983.224655965</v>
      </c>
      <c r="K43">
        <f>MEDIAN(Table1[[#This Row],[time (1)]],Table1[[#This Row],[time (2)]])/1000/60</f>
        <v>277.73862562213304</v>
      </c>
      <c r="L43">
        <f>IFERROR(Table1[[#This Row],[total TP(1)]]/Table1[[#This Row],[total FP (1)]], 0)</f>
        <v>0</v>
      </c>
      <c r="M43" s="3" t="e">
        <f>Table1[[#This Row],[total TP(1)]]/Table1[[#This Row],[total FP (1)]]</f>
        <v>#DIV/0!</v>
      </c>
    </row>
    <row r="44" spans="1:13" x14ac:dyDescent="0.2">
      <c r="A44" s="1" t="s">
        <v>97</v>
      </c>
      <c r="B44">
        <v>1</v>
      </c>
      <c r="C44">
        <v>1</v>
      </c>
      <c r="D44">
        <f>MEDIAN(Table1[[#This Row],[total TP(1)]],Table1[[#This Row],[total  TP(2)]])</f>
        <v>1</v>
      </c>
      <c r="E44">
        <v>0</v>
      </c>
      <c r="F44">
        <v>0</v>
      </c>
      <c r="G44">
        <f t="shared" si="1"/>
        <v>0</v>
      </c>
      <c r="H44">
        <f>-Table1[[#This Row],[total FP]]</f>
        <v>0</v>
      </c>
      <c r="I44" s="2">
        <v>27908486.399999999</v>
      </c>
      <c r="J44">
        <v>26574942.288876496</v>
      </c>
      <c r="K44">
        <f>MEDIAN(Table1[[#This Row],[time (1)]],Table1[[#This Row],[time (2)]])/1000/60</f>
        <v>454.02857240730413</v>
      </c>
      <c r="L44">
        <f>IFERROR(Table1[[#This Row],[total TP(1)]]/Table1[[#This Row],[total FP (1)]], 0)</f>
        <v>0</v>
      </c>
      <c r="M44" s="3" t="e">
        <f>Table1[[#This Row],[total TP(1)]]/Table1[[#This Row],[total FP (1)]]</f>
        <v>#DIV/0!</v>
      </c>
    </row>
    <row r="45" spans="1:13" x14ac:dyDescent="0.2">
      <c r="A45" s="1" t="s">
        <v>41</v>
      </c>
      <c r="B45">
        <v>1</v>
      </c>
      <c r="C45">
        <v>1</v>
      </c>
      <c r="D45">
        <f>MEDIAN(Table1[[#This Row],[total TP(1)]],Table1[[#This Row],[total  TP(2)]])</f>
        <v>1</v>
      </c>
      <c r="E45">
        <v>0</v>
      </c>
      <c r="F45">
        <v>0</v>
      </c>
      <c r="G45">
        <f t="shared" si="1"/>
        <v>0</v>
      </c>
      <c r="H45">
        <f>-Table1[[#This Row],[total FP]]</f>
        <v>0</v>
      </c>
      <c r="I45" s="2">
        <v>33319519.879999999</v>
      </c>
      <c r="J45">
        <v>26774583.735585421</v>
      </c>
      <c r="K45">
        <f>MEDIAN(Table1[[#This Row],[time (1)]],Table1[[#This Row],[time (2)]])/1000/60</f>
        <v>500.78419679654513</v>
      </c>
      <c r="L45">
        <f>IFERROR(Table1[[#This Row],[total TP(1)]]/Table1[[#This Row],[total FP (1)]], 0)</f>
        <v>0</v>
      </c>
      <c r="M45" s="3" t="e">
        <f>Table1[[#This Row],[total TP(1)]]/Table1[[#This Row],[total FP (1)]]</f>
        <v>#DIV/0!</v>
      </c>
    </row>
    <row r="46" spans="1:13" x14ac:dyDescent="0.2">
      <c r="A46" s="1" t="s">
        <v>23</v>
      </c>
      <c r="B46">
        <v>1</v>
      </c>
      <c r="C46">
        <v>1</v>
      </c>
      <c r="D46">
        <f>MEDIAN(Table1[[#This Row],[total TP(1)]],Table1[[#This Row],[total  TP(2)]])</f>
        <v>1</v>
      </c>
      <c r="E46">
        <v>0</v>
      </c>
      <c r="F46">
        <v>0</v>
      </c>
      <c r="G46">
        <f t="shared" si="1"/>
        <v>0</v>
      </c>
      <c r="H46">
        <f>-Table1[[#This Row],[total FP]]</f>
        <v>0</v>
      </c>
      <c r="I46" s="2">
        <v>55759545.200000003</v>
      </c>
      <c r="J46">
        <v>53232517.718373746</v>
      </c>
      <c r="K46">
        <f>MEDIAN(Table1[[#This Row],[time (1)]],Table1[[#This Row],[time (2)]])/1000/60</f>
        <v>908.26719098644787</v>
      </c>
      <c r="L46">
        <f>IFERROR(Table1[[#This Row],[total TP(1)]]/Table1[[#This Row],[total FP (1)]], 0)</f>
        <v>0</v>
      </c>
      <c r="M46" s="3" t="e">
        <f>Table1[[#This Row],[total TP(1)]]/Table1[[#This Row],[total FP (1)]]</f>
        <v>#DIV/0!</v>
      </c>
    </row>
    <row r="47" spans="1:13" x14ac:dyDescent="0.2">
      <c r="A47" s="1" t="s">
        <v>16</v>
      </c>
      <c r="B47">
        <v>1</v>
      </c>
      <c r="C47">
        <v>1</v>
      </c>
      <c r="D47">
        <f>MEDIAN(Table1[[#This Row],[total TP(1)]],Table1[[#This Row],[total  TP(2)]])</f>
        <v>1</v>
      </c>
      <c r="E47">
        <v>0</v>
      </c>
      <c r="F47">
        <v>1</v>
      </c>
      <c r="G47">
        <f t="shared" si="1"/>
        <v>0.5</v>
      </c>
      <c r="H47">
        <f>-Table1[[#This Row],[total FP]]</f>
        <v>-0.5</v>
      </c>
      <c r="I47" s="2">
        <v>26831318.5</v>
      </c>
      <c r="J47">
        <v>20396816.226747334</v>
      </c>
      <c r="K47">
        <f>MEDIAN(Table1[[#This Row],[time (1)]],Table1[[#This Row],[time (2)]])/1000/60</f>
        <v>393.56778938956109</v>
      </c>
      <c r="L47">
        <f>IFERROR(Table1[[#This Row],[total TP(1)]]/Table1[[#This Row],[total FP (1)]], 0)</f>
        <v>0</v>
      </c>
      <c r="M47" s="3" t="e">
        <f>Table1[[#This Row],[total TP(1)]]/Table1[[#This Row],[total FP (1)]]</f>
        <v>#DIV/0!</v>
      </c>
    </row>
    <row r="48" spans="1:13" x14ac:dyDescent="0.2">
      <c r="A48" s="1" t="s">
        <v>44</v>
      </c>
      <c r="B48">
        <v>1</v>
      </c>
      <c r="C48">
        <v>1</v>
      </c>
      <c r="D48">
        <f>MEDIAN(Table1[[#This Row],[total TP(1)]],Table1[[#This Row],[total  TP(2)]])</f>
        <v>1</v>
      </c>
      <c r="E48">
        <v>1</v>
      </c>
      <c r="F48">
        <v>1</v>
      </c>
      <c r="G48">
        <f t="shared" si="1"/>
        <v>1</v>
      </c>
      <c r="H48">
        <f>-Table1[[#This Row],[total FP]]</f>
        <v>-1</v>
      </c>
      <c r="I48" s="2">
        <v>1904896.0319999999</v>
      </c>
      <c r="J48">
        <v>1137680.7513125225</v>
      </c>
      <c r="K48">
        <f>MEDIAN(Table1[[#This Row],[time (1)]],Table1[[#This Row],[time (2)]])/1000/60</f>
        <v>25.354806527604353</v>
      </c>
      <c r="L48">
        <f>IFERROR(Table1[[#This Row],[total TP(1)]]/Table1[[#This Row],[total FP (1)]], 0)</f>
        <v>1</v>
      </c>
      <c r="M48" s="3">
        <f>Table1[[#This Row],[total TP(1)]]/Table1[[#This Row],[total FP (1)]]</f>
        <v>1</v>
      </c>
    </row>
    <row r="49" spans="1:13" x14ac:dyDescent="0.2">
      <c r="A49" s="1" t="s">
        <v>73</v>
      </c>
      <c r="B49">
        <v>1</v>
      </c>
      <c r="C49">
        <v>1</v>
      </c>
      <c r="D49">
        <f>MEDIAN(Table1[[#This Row],[total TP(1)]],Table1[[#This Row],[total  TP(2)]])</f>
        <v>1</v>
      </c>
      <c r="E49">
        <v>1</v>
      </c>
      <c r="F49">
        <v>1</v>
      </c>
      <c r="G49">
        <f t="shared" si="1"/>
        <v>1</v>
      </c>
      <c r="H49">
        <f>-Table1[[#This Row],[total FP]]</f>
        <v>-1</v>
      </c>
      <c r="I49" s="2">
        <v>2527211.517</v>
      </c>
      <c r="J49">
        <v>1783123.0590718305</v>
      </c>
      <c r="K49">
        <f>MEDIAN(Table1[[#This Row],[time (1)]],Table1[[#This Row],[time (2)]])/1000/60</f>
        <v>35.919454800598587</v>
      </c>
      <c r="L49">
        <f>IFERROR(Table1[[#This Row],[total TP(1)]]/Table1[[#This Row],[total FP (1)]], 0)</f>
        <v>1</v>
      </c>
      <c r="M49" s="3">
        <f>Table1[[#This Row],[total TP(1)]]/Table1[[#This Row],[total FP (1)]]</f>
        <v>1</v>
      </c>
    </row>
    <row r="50" spans="1:13" x14ac:dyDescent="0.2">
      <c r="A50" s="1" t="s">
        <v>85</v>
      </c>
      <c r="B50">
        <v>1</v>
      </c>
      <c r="C50">
        <v>1</v>
      </c>
      <c r="D50">
        <f>MEDIAN(Table1[[#This Row],[total TP(1)]],Table1[[#This Row],[total  TP(2)]])</f>
        <v>1</v>
      </c>
      <c r="E50">
        <v>1</v>
      </c>
      <c r="F50">
        <v>1</v>
      </c>
      <c r="G50">
        <f t="shared" si="1"/>
        <v>1</v>
      </c>
      <c r="H50">
        <f>-Table1[[#This Row],[total FP]]</f>
        <v>-1</v>
      </c>
      <c r="I50" s="2">
        <v>2648963.0090000001</v>
      </c>
      <c r="J50">
        <v>1835902.0417679562</v>
      </c>
      <c r="K50">
        <f>MEDIAN(Table1[[#This Row],[time (1)]],Table1[[#This Row],[time (2)]])/1000/60</f>
        <v>37.373875423066309</v>
      </c>
      <c r="L50">
        <f>IFERROR(Table1[[#This Row],[total TP(1)]]/Table1[[#This Row],[total FP (1)]], 0)</f>
        <v>1</v>
      </c>
      <c r="M50" s="3">
        <f>Table1[[#This Row],[total TP(1)]]/Table1[[#This Row],[total FP (1)]]</f>
        <v>1</v>
      </c>
    </row>
    <row r="51" spans="1:13" x14ac:dyDescent="0.2">
      <c r="A51" s="1" t="s">
        <v>98</v>
      </c>
      <c r="B51">
        <v>1</v>
      </c>
      <c r="C51">
        <v>1</v>
      </c>
      <c r="D51">
        <f>MEDIAN(Table1[[#This Row],[total TP(1)]],Table1[[#This Row],[total  TP(2)]])</f>
        <v>1</v>
      </c>
      <c r="E51">
        <v>1</v>
      </c>
      <c r="F51">
        <v>1</v>
      </c>
      <c r="G51">
        <f t="shared" si="1"/>
        <v>1</v>
      </c>
      <c r="H51">
        <f>-Table1[[#This Row],[total FP]]</f>
        <v>-1</v>
      </c>
      <c r="I51" s="2">
        <v>2691942.3590000002</v>
      </c>
      <c r="J51">
        <v>1978516.1378998277</v>
      </c>
      <c r="K51">
        <f>MEDIAN(Table1[[#This Row],[time (1)]],Table1[[#This Row],[time (2)]])/1000/60</f>
        <v>38.920487474165235</v>
      </c>
      <c r="L51">
        <f>IFERROR(Table1[[#This Row],[total TP(1)]]/Table1[[#This Row],[total FP (1)]], 0)</f>
        <v>1</v>
      </c>
      <c r="M51" s="3">
        <f>Table1[[#This Row],[total TP(1)]]/Table1[[#This Row],[total FP (1)]]</f>
        <v>1</v>
      </c>
    </row>
    <row r="52" spans="1:13" x14ac:dyDescent="0.2">
      <c r="A52" s="1" t="s">
        <v>94</v>
      </c>
      <c r="B52">
        <v>1</v>
      </c>
      <c r="C52">
        <v>1</v>
      </c>
      <c r="D52">
        <f>MEDIAN(Table1[[#This Row],[total TP(1)]],Table1[[#This Row],[total  TP(2)]])</f>
        <v>1</v>
      </c>
      <c r="E52">
        <v>1</v>
      </c>
      <c r="F52">
        <v>1</v>
      </c>
      <c r="G52">
        <f t="shared" si="1"/>
        <v>1</v>
      </c>
      <c r="H52">
        <f>-Table1[[#This Row],[total FP]]</f>
        <v>-1</v>
      </c>
      <c r="I52" s="2">
        <v>11496720.5</v>
      </c>
      <c r="J52">
        <v>10981919.845700484</v>
      </c>
      <c r="K52">
        <f>MEDIAN(Table1[[#This Row],[time (1)]],Table1[[#This Row],[time (2)]])/1000/60</f>
        <v>187.32200288083737</v>
      </c>
      <c r="L52">
        <f>IFERROR(Table1[[#This Row],[total TP(1)]]/Table1[[#This Row],[total FP (1)]], 0)</f>
        <v>1</v>
      </c>
      <c r="M52" s="3">
        <f>Table1[[#This Row],[total TP(1)]]/Table1[[#This Row],[total FP (1)]]</f>
        <v>1</v>
      </c>
    </row>
    <row r="53" spans="1:13" x14ac:dyDescent="0.2">
      <c r="A53" s="1" t="s">
        <v>83</v>
      </c>
      <c r="B53">
        <v>1</v>
      </c>
      <c r="C53">
        <v>1</v>
      </c>
      <c r="D53">
        <f>MEDIAN(Table1[[#This Row],[total TP(1)]],Table1[[#This Row],[total  TP(2)]])</f>
        <v>1</v>
      </c>
      <c r="E53">
        <v>1</v>
      </c>
      <c r="F53">
        <v>1</v>
      </c>
      <c r="G53">
        <f t="shared" si="1"/>
        <v>1</v>
      </c>
      <c r="H53">
        <f>-Table1[[#This Row],[total FP]]</f>
        <v>-1</v>
      </c>
      <c r="I53" s="2">
        <v>15194812.369999999</v>
      </c>
      <c r="J53">
        <v>12938418.79564243</v>
      </c>
      <c r="K53">
        <f>MEDIAN(Table1[[#This Row],[time (1)]],Table1[[#This Row],[time (2)]])/1000/60</f>
        <v>234.44359304702024</v>
      </c>
      <c r="L53">
        <f>IFERROR(Table1[[#This Row],[total TP(1)]]/Table1[[#This Row],[total FP (1)]], 0)</f>
        <v>1</v>
      </c>
      <c r="M53" s="3">
        <f>Table1[[#This Row],[total TP(1)]]/Table1[[#This Row],[total FP (1)]]</f>
        <v>1</v>
      </c>
    </row>
    <row r="54" spans="1:13" x14ac:dyDescent="0.2">
      <c r="A54" s="1" t="s">
        <v>56</v>
      </c>
      <c r="B54">
        <v>1</v>
      </c>
      <c r="C54">
        <v>1</v>
      </c>
      <c r="D54">
        <f>MEDIAN(Table1[[#This Row],[total TP(1)]],Table1[[#This Row],[total  TP(2)]])</f>
        <v>1</v>
      </c>
      <c r="E54">
        <v>1</v>
      </c>
      <c r="F54">
        <v>1</v>
      </c>
      <c r="G54">
        <f t="shared" si="1"/>
        <v>1</v>
      </c>
      <c r="H54">
        <f>-Table1[[#This Row],[total FP]]</f>
        <v>-1</v>
      </c>
      <c r="I54" s="2">
        <v>15637790.01</v>
      </c>
      <c r="J54">
        <v>13003596.148172611</v>
      </c>
      <c r="K54">
        <f>MEDIAN(Table1[[#This Row],[time (1)]],Table1[[#This Row],[time (2)]])/1000/60</f>
        <v>238.67821798477178</v>
      </c>
      <c r="L54">
        <f>IFERROR(Table1[[#This Row],[total TP(1)]]/Table1[[#This Row],[total FP (1)]], 0)</f>
        <v>1</v>
      </c>
      <c r="M54" s="3">
        <f>Table1[[#This Row],[total TP(1)]]/Table1[[#This Row],[total FP (1)]]</f>
        <v>1</v>
      </c>
    </row>
    <row r="55" spans="1:13" x14ac:dyDescent="0.2">
      <c r="A55" s="1" t="s">
        <v>4</v>
      </c>
      <c r="B55">
        <v>1</v>
      </c>
      <c r="C55">
        <v>1</v>
      </c>
      <c r="D55">
        <f>MEDIAN(Table1[[#This Row],[total TP(1)]],Table1[[#This Row],[total  TP(2)]])</f>
        <v>1</v>
      </c>
      <c r="E55">
        <v>1</v>
      </c>
      <c r="F55">
        <v>1</v>
      </c>
      <c r="G55">
        <f t="shared" si="1"/>
        <v>1</v>
      </c>
      <c r="H55">
        <f>-Table1[[#This Row],[total FP]]</f>
        <v>-1</v>
      </c>
      <c r="I55" s="2">
        <v>17954072.609999999</v>
      </c>
      <c r="J55">
        <v>12370312.440599298</v>
      </c>
      <c r="K55">
        <f>MEDIAN(Table1[[#This Row],[time (1)]],Table1[[#This Row],[time (2)]])/1000/60</f>
        <v>252.70320875499417</v>
      </c>
      <c r="L55">
        <f>IFERROR(Table1[[#This Row],[total TP(1)]]/Table1[[#This Row],[total FP (1)]], 0)</f>
        <v>1</v>
      </c>
      <c r="M55" s="3">
        <f>Table1[[#This Row],[total TP(1)]]/Table1[[#This Row],[total FP (1)]]</f>
        <v>1</v>
      </c>
    </row>
    <row r="56" spans="1:13" x14ac:dyDescent="0.2">
      <c r="A56" s="1" t="s">
        <v>105</v>
      </c>
      <c r="B56">
        <v>1</v>
      </c>
      <c r="C56">
        <v>1</v>
      </c>
      <c r="D56">
        <f>MEDIAN(Table1[[#This Row],[total TP(1)]],Table1[[#This Row],[total  TP(2)]])</f>
        <v>1</v>
      </c>
      <c r="E56">
        <v>1</v>
      </c>
      <c r="F56">
        <v>1</v>
      </c>
      <c r="G56">
        <f t="shared" si="1"/>
        <v>1</v>
      </c>
      <c r="H56">
        <f>-Table1[[#This Row],[total FP]]</f>
        <v>-1</v>
      </c>
      <c r="I56" s="2">
        <v>17833790.300000001</v>
      </c>
      <c r="J56">
        <v>17418225.267831691</v>
      </c>
      <c r="K56">
        <f>MEDIAN(Table1[[#This Row],[time (1)]],Table1[[#This Row],[time (2)]])/1000/60</f>
        <v>293.76679639859748</v>
      </c>
      <c r="L56">
        <f>IFERROR(Table1[[#This Row],[total TP(1)]]/Table1[[#This Row],[total FP (1)]], 0)</f>
        <v>1</v>
      </c>
      <c r="M56" s="3">
        <f>Table1[[#This Row],[total TP(1)]]/Table1[[#This Row],[total FP (1)]]</f>
        <v>1</v>
      </c>
    </row>
    <row r="57" spans="1:13" x14ac:dyDescent="0.2">
      <c r="A57" s="1" t="s">
        <v>107</v>
      </c>
      <c r="B57">
        <v>1</v>
      </c>
      <c r="C57">
        <v>1</v>
      </c>
      <c r="D57">
        <f>MEDIAN(Table1[[#This Row],[total TP(1)]],Table1[[#This Row],[total  TP(2)]])</f>
        <v>1</v>
      </c>
      <c r="E57">
        <v>1</v>
      </c>
      <c r="F57">
        <v>1</v>
      </c>
      <c r="G57">
        <f t="shared" si="1"/>
        <v>1</v>
      </c>
      <c r="H57">
        <f>-Table1[[#This Row],[total FP]]</f>
        <v>-1</v>
      </c>
      <c r="I57" s="2">
        <v>21040150.789999999</v>
      </c>
      <c r="J57">
        <v>20657510.948493358</v>
      </c>
      <c r="K57">
        <f>MEDIAN(Table1[[#This Row],[time (1)]],Table1[[#This Row],[time (2)]])/1000/60</f>
        <v>347.48051448744462</v>
      </c>
      <c r="L57">
        <f>IFERROR(Table1[[#This Row],[total TP(1)]]/Table1[[#This Row],[total FP (1)]], 0)</f>
        <v>1</v>
      </c>
      <c r="M57" s="3">
        <f>Table1[[#This Row],[total TP(1)]]/Table1[[#This Row],[total FP (1)]]</f>
        <v>1</v>
      </c>
    </row>
    <row r="58" spans="1:13" x14ac:dyDescent="0.2">
      <c r="A58" s="1" t="s">
        <v>66</v>
      </c>
      <c r="B58">
        <v>1</v>
      </c>
      <c r="C58">
        <v>1</v>
      </c>
      <c r="D58">
        <f>MEDIAN(Table1[[#This Row],[total TP(1)]],Table1[[#This Row],[total  TP(2)]])</f>
        <v>1</v>
      </c>
      <c r="E58">
        <v>1</v>
      </c>
      <c r="F58">
        <v>1</v>
      </c>
      <c r="G58">
        <f t="shared" si="1"/>
        <v>1</v>
      </c>
      <c r="H58">
        <f>-Table1[[#This Row],[total FP]]</f>
        <v>-1</v>
      </c>
      <c r="I58" s="2">
        <v>34373552.369999997</v>
      </c>
      <c r="J58">
        <v>33268720.510542586</v>
      </c>
      <c r="K58">
        <f>MEDIAN(Table1[[#This Row],[time (1)]],Table1[[#This Row],[time (2)]])/1000/60</f>
        <v>563.68560733785478</v>
      </c>
      <c r="L58">
        <f>IFERROR(Table1[[#This Row],[total TP(1)]]/Table1[[#This Row],[total FP (1)]], 0)</f>
        <v>1</v>
      </c>
      <c r="M58" s="3">
        <f>Table1[[#This Row],[total TP(1)]]/Table1[[#This Row],[total FP (1)]]</f>
        <v>1</v>
      </c>
    </row>
    <row r="59" spans="1:13" x14ac:dyDescent="0.2">
      <c r="A59" s="1" t="s">
        <v>25</v>
      </c>
      <c r="B59">
        <v>1</v>
      </c>
      <c r="C59">
        <v>1</v>
      </c>
      <c r="D59">
        <f>MEDIAN(Table1[[#This Row],[total TP(1)]],Table1[[#This Row],[total  TP(2)]])</f>
        <v>1</v>
      </c>
      <c r="E59">
        <v>1</v>
      </c>
      <c r="F59">
        <v>1</v>
      </c>
      <c r="G59">
        <f t="shared" si="1"/>
        <v>1</v>
      </c>
      <c r="H59">
        <f>-Table1[[#This Row],[total FP]]</f>
        <v>-1</v>
      </c>
      <c r="I59" s="2">
        <v>43923646.369999997</v>
      </c>
      <c r="J59">
        <v>43562308.871189073</v>
      </c>
      <c r="K59">
        <f>MEDIAN(Table1[[#This Row],[time (1)]],Table1[[#This Row],[time (2)]])/1000/60</f>
        <v>729.04962700990882</v>
      </c>
      <c r="L59">
        <f>IFERROR(Table1[[#This Row],[total TP(1)]]/Table1[[#This Row],[total FP (1)]], 0)</f>
        <v>1</v>
      </c>
      <c r="M59" s="3">
        <f>Table1[[#This Row],[total TP(1)]]/Table1[[#This Row],[total FP (1)]]</f>
        <v>1</v>
      </c>
    </row>
    <row r="60" spans="1:13" x14ac:dyDescent="0.2">
      <c r="A60" s="1" t="s">
        <v>100</v>
      </c>
      <c r="B60">
        <v>1</v>
      </c>
      <c r="C60">
        <v>1</v>
      </c>
      <c r="D60">
        <f>MEDIAN(Table1[[#This Row],[total TP(1)]],Table1[[#This Row],[total  TP(2)]])</f>
        <v>1</v>
      </c>
      <c r="E60">
        <v>2</v>
      </c>
      <c r="F60">
        <v>1</v>
      </c>
      <c r="G60">
        <f t="shared" si="1"/>
        <v>1.5</v>
      </c>
      <c r="H60">
        <f>-Table1[[#This Row],[total FP]]</f>
        <v>-1.5</v>
      </c>
      <c r="I60" s="2">
        <v>31669359.609999999</v>
      </c>
      <c r="J60">
        <v>32080921.75615273</v>
      </c>
      <c r="K60">
        <f>MEDIAN(Table1[[#This Row],[time (1)]],Table1[[#This Row],[time (2)]])/1000/60</f>
        <v>531.25234471793942</v>
      </c>
      <c r="L60">
        <f>IFERROR(Table1[[#This Row],[total TP(1)]]/Table1[[#This Row],[total FP (1)]], 0)</f>
        <v>0.5</v>
      </c>
      <c r="M60" s="3">
        <f>Table1[[#This Row],[total TP(1)]]/Table1[[#This Row],[total FP (1)]]</f>
        <v>0.5</v>
      </c>
    </row>
    <row r="61" spans="1:13" x14ac:dyDescent="0.2">
      <c r="A61" s="1" t="s">
        <v>77</v>
      </c>
      <c r="B61">
        <v>1</v>
      </c>
      <c r="C61">
        <v>1</v>
      </c>
      <c r="D61">
        <f>MEDIAN(Table1[[#This Row],[total TP(1)]],Table1[[#This Row],[total  TP(2)]])</f>
        <v>1</v>
      </c>
      <c r="E61">
        <v>2</v>
      </c>
      <c r="F61">
        <v>2</v>
      </c>
      <c r="G61">
        <f t="shared" si="1"/>
        <v>2</v>
      </c>
      <c r="H61">
        <f>-Table1[[#This Row],[total FP]]</f>
        <v>-2</v>
      </c>
      <c r="I61" s="2">
        <v>30903044.890000001</v>
      </c>
      <c r="J61">
        <v>29775685.093521349</v>
      </c>
      <c r="K61">
        <f>MEDIAN(Table1[[#This Row],[time (1)]],Table1[[#This Row],[time (2)]])/1000/60</f>
        <v>505.65608319601125</v>
      </c>
      <c r="L61">
        <f>IFERROR(Table1[[#This Row],[total TP(1)]]/Table1[[#This Row],[total FP (1)]], 0)</f>
        <v>0.5</v>
      </c>
      <c r="M61" s="3">
        <f>Table1[[#This Row],[total TP(1)]]/Table1[[#This Row],[total FP (1)]]</f>
        <v>0.5</v>
      </c>
    </row>
    <row r="62" spans="1:13" x14ac:dyDescent="0.2">
      <c r="A62" s="1" t="s">
        <v>33</v>
      </c>
      <c r="B62">
        <v>1</v>
      </c>
      <c r="C62">
        <v>1</v>
      </c>
      <c r="D62">
        <f>MEDIAN(Table1[[#This Row],[total TP(1)]],Table1[[#This Row],[total  TP(2)]])</f>
        <v>1</v>
      </c>
      <c r="E62">
        <v>2</v>
      </c>
      <c r="F62">
        <v>3</v>
      </c>
      <c r="G62">
        <f t="shared" si="1"/>
        <v>2.5</v>
      </c>
      <c r="H62">
        <f>-Table1[[#This Row],[total FP]]</f>
        <v>-2.5</v>
      </c>
      <c r="I62" s="2">
        <v>9626144.8479999993</v>
      </c>
      <c r="J62">
        <v>4440427.2031020317</v>
      </c>
      <c r="K62">
        <f>MEDIAN(Table1[[#This Row],[time (1)]],Table1[[#This Row],[time (2)]])/1000/60</f>
        <v>117.2214337591836</v>
      </c>
      <c r="L62">
        <f>IFERROR(Table1[[#This Row],[total TP(1)]]/Table1[[#This Row],[total FP (1)]], 0)</f>
        <v>0.5</v>
      </c>
      <c r="M62" s="3">
        <f>Table1[[#This Row],[total TP(1)]]/Table1[[#This Row],[total FP (1)]]</f>
        <v>0.5</v>
      </c>
    </row>
    <row r="63" spans="1:13" x14ac:dyDescent="0.2">
      <c r="A63" s="1" t="s">
        <v>21</v>
      </c>
      <c r="B63">
        <v>1</v>
      </c>
      <c r="C63">
        <v>1</v>
      </c>
      <c r="D63">
        <f>MEDIAN(Table1[[#This Row],[total TP(1)]],Table1[[#This Row],[total  TP(2)]])</f>
        <v>1</v>
      </c>
      <c r="E63">
        <v>0</v>
      </c>
      <c r="F63">
        <v>5</v>
      </c>
      <c r="G63">
        <f t="shared" si="1"/>
        <v>2.5</v>
      </c>
      <c r="H63">
        <f>-Table1[[#This Row],[total FP]]</f>
        <v>-2.5</v>
      </c>
      <c r="I63" s="2">
        <v>20285754.41</v>
      </c>
      <c r="J63">
        <v>24709822.788642459</v>
      </c>
      <c r="K63">
        <f>MEDIAN(Table1[[#This Row],[time (1)]],Table1[[#This Row],[time (2)]])/1000/60</f>
        <v>374.96314332202053</v>
      </c>
      <c r="L63">
        <f>IFERROR(Table1[[#This Row],[total TP(1)]]/Table1[[#This Row],[total FP (1)]], 0)</f>
        <v>0</v>
      </c>
      <c r="M63" s="3" t="e">
        <f>Table1[[#This Row],[total TP(1)]]/Table1[[#This Row],[total FP (1)]]</f>
        <v>#DIV/0!</v>
      </c>
    </row>
    <row r="64" spans="1:13" x14ac:dyDescent="0.2">
      <c r="A64" s="1" t="s">
        <v>31</v>
      </c>
      <c r="B64">
        <v>1</v>
      </c>
      <c r="C64">
        <v>1</v>
      </c>
      <c r="D64">
        <f>MEDIAN(Table1[[#This Row],[total TP(1)]],Table1[[#This Row],[total  TP(2)]])</f>
        <v>1</v>
      </c>
      <c r="E64">
        <v>1</v>
      </c>
      <c r="F64">
        <v>5</v>
      </c>
      <c r="G64">
        <f t="shared" si="1"/>
        <v>3</v>
      </c>
      <c r="H64">
        <f>-Table1[[#This Row],[total FP]]</f>
        <v>-3</v>
      </c>
      <c r="I64" s="2">
        <v>34744205.810000002</v>
      </c>
      <c r="J64">
        <v>13848841.182256106</v>
      </c>
      <c r="K64">
        <f>MEDIAN(Table1[[#This Row],[time (1)]],Table1[[#This Row],[time (2)]])/1000/60</f>
        <v>404.94205826880085</v>
      </c>
      <c r="L64">
        <f>IFERROR(Table1[[#This Row],[total TP(1)]]/Table1[[#This Row],[total FP (1)]], 0)</f>
        <v>1</v>
      </c>
      <c r="M64" s="3">
        <f>Table1[[#This Row],[total TP(1)]]/Table1[[#This Row],[total FP (1)]]</f>
        <v>1</v>
      </c>
    </row>
    <row r="65" spans="1:13" x14ac:dyDescent="0.2">
      <c r="A65" s="1" t="s">
        <v>48</v>
      </c>
      <c r="B65">
        <v>1</v>
      </c>
      <c r="C65">
        <v>1</v>
      </c>
      <c r="D65">
        <f>MEDIAN(Table1[[#This Row],[total TP(1)]],Table1[[#This Row],[total  TP(2)]])</f>
        <v>1</v>
      </c>
      <c r="E65">
        <v>3</v>
      </c>
      <c r="F65">
        <v>3</v>
      </c>
      <c r="G65">
        <f t="shared" si="1"/>
        <v>3</v>
      </c>
      <c r="H65">
        <f>-Table1[[#This Row],[total FP]]</f>
        <v>-3</v>
      </c>
      <c r="I65" s="2">
        <v>31834930.43</v>
      </c>
      <c r="J65">
        <v>37391525.319695197</v>
      </c>
      <c r="K65">
        <f>MEDIAN(Table1[[#This Row],[time (1)]],Table1[[#This Row],[time (2)]])/1000/60</f>
        <v>576.88713124746005</v>
      </c>
      <c r="L65">
        <f>IFERROR(Table1[[#This Row],[total TP(1)]]/Table1[[#This Row],[total FP (1)]], 0)</f>
        <v>0.33333333333333331</v>
      </c>
      <c r="M65" s="3">
        <f>Table1[[#This Row],[total TP(1)]]/Table1[[#This Row],[total FP (1)]]</f>
        <v>0.33333333333333331</v>
      </c>
    </row>
    <row r="66" spans="1:13" x14ac:dyDescent="0.2">
      <c r="A66" s="1" t="s">
        <v>51</v>
      </c>
      <c r="B66">
        <v>1</v>
      </c>
      <c r="C66">
        <v>1</v>
      </c>
      <c r="D66">
        <f>MEDIAN(Table1[[#This Row],[total TP(1)]],Table1[[#This Row],[total  TP(2)]])</f>
        <v>1</v>
      </c>
      <c r="E66">
        <v>4</v>
      </c>
      <c r="F66">
        <v>3</v>
      </c>
      <c r="G66">
        <f t="shared" ref="G66:G67" si="2">MEDIAN(E66,F66)</f>
        <v>3.5</v>
      </c>
      <c r="H66">
        <f>-Table1[[#This Row],[total FP]]</f>
        <v>-3.5</v>
      </c>
      <c r="I66" s="2">
        <v>15944135.59</v>
      </c>
      <c r="J66">
        <v>17554651.246219151</v>
      </c>
      <c r="K66">
        <f>MEDIAN(Table1[[#This Row],[time (1)]],Table1[[#This Row],[time (2)]])/1000/60</f>
        <v>279.15655696849291</v>
      </c>
      <c r="L66">
        <f>IFERROR(Table1[[#This Row],[total TP(1)]]/Table1[[#This Row],[total FP (1)]], 0)</f>
        <v>0.25</v>
      </c>
      <c r="M66" s="3">
        <f>Table1[[#This Row],[total TP(1)]]/Table1[[#This Row],[total FP (1)]]</f>
        <v>0.25</v>
      </c>
    </row>
    <row r="67" spans="1:13" x14ac:dyDescent="0.2">
      <c r="A67" s="1" t="s">
        <v>86</v>
      </c>
      <c r="B67">
        <v>1</v>
      </c>
      <c r="C67">
        <v>1</v>
      </c>
      <c r="D67">
        <f>MEDIAN(Table1[[#This Row],[total TP(1)]],Table1[[#This Row],[total  TP(2)]])</f>
        <v>1</v>
      </c>
      <c r="E67">
        <v>4</v>
      </c>
      <c r="F67">
        <v>4</v>
      </c>
      <c r="G67">
        <f t="shared" si="2"/>
        <v>4</v>
      </c>
      <c r="H67">
        <f>-Table1[[#This Row],[total FP]]</f>
        <v>-4</v>
      </c>
      <c r="I67" s="2">
        <v>11283864.029999999</v>
      </c>
      <c r="J67">
        <v>9742157.713043265</v>
      </c>
      <c r="K67">
        <f>MEDIAN(Table1[[#This Row],[time (1)]],Table1[[#This Row],[time (2)]])/1000/60</f>
        <v>175.21684785869391</v>
      </c>
      <c r="L67">
        <f>IFERROR(Table1[[#This Row],[total TP(1)]]/Table1[[#This Row],[total FP (1)]], 0)</f>
        <v>0.25</v>
      </c>
      <c r="M67" s="3">
        <f>Table1[[#This Row],[total TP(1)]]/Table1[[#This Row],[total FP (1)]]</f>
        <v>0.25</v>
      </c>
    </row>
    <row r="68" spans="1:13" x14ac:dyDescent="0.2">
      <c r="A68" s="1"/>
      <c r="D68" s="3" t="e">
        <f>MEDIAN(Table1[[#This Row],[total TP(1)]],Table1[[#This Row],[total  TP(2)]])</f>
        <v>#NUM!</v>
      </c>
      <c r="G68" s="3" t="e">
        <f t="shared" ref="G68:G69" si="3">MEDIAN(E68,F68)</f>
        <v>#NUM!</v>
      </c>
      <c r="H68" s="3" t="e">
        <f>-Table1[[#This Row],[total FP]]</f>
        <v>#NUM!</v>
      </c>
      <c r="I68" s="2"/>
      <c r="K68" s="3" t="e">
        <f>MEDIAN(Table1[[#This Row],[time (1)]],Table1[[#This Row],[time (2)]])/1000/60</f>
        <v>#NUM!</v>
      </c>
      <c r="L68" s="3">
        <f>IFERROR(Table1[[#This Row],[total TP(1)]]/Table1[[#This Row],[total FP (1)]], 0)</f>
        <v>0</v>
      </c>
      <c r="M68" s="3" t="e">
        <f>Table1[[#This Row],[total TP(1)]]/Table1[[#This Row],[total FP (1)]]</f>
        <v>#DIV/0!</v>
      </c>
    </row>
    <row r="69" spans="1:13" x14ac:dyDescent="0.2">
      <c r="A69" s="1"/>
      <c r="D69" s="3" t="e">
        <f>MEDIAN(Table1[[#This Row],[total TP(1)]],Table1[[#This Row],[total  TP(2)]])</f>
        <v>#NUM!</v>
      </c>
      <c r="G69" s="3" t="e">
        <f t="shared" si="3"/>
        <v>#NUM!</v>
      </c>
      <c r="H69" s="3" t="e">
        <f>-Table1[[#This Row],[total FP]]</f>
        <v>#NUM!</v>
      </c>
      <c r="I69" s="2"/>
      <c r="K69" s="3" t="e">
        <f>MEDIAN(Table1[[#This Row],[time (1)]],Table1[[#This Row],[time (2)]])/1000/60</f>
        <v>#NUM!</v>
      </c>
      <c r="L69" s="3">
        <f>IFERROR(Table1[[#This Row],[total TP(1)]]/Table1[[#This Row],[total FP (1)]], 0)</f>
        <v>0</v>
      </c>
      <c r="M69" s="3" t="e">
        <f>Table1[[#This Row],[total TP(1)]]/Table1[[#This Row],[total FP (1)]]</f>
        <v>#DIV/0!</v>
      </c>
    </row>
    <row r="70" spans="1:13" x14ac:dyDescent="0.2">
      <c r="A70" s="1" t="s">
        <v>114</v>
      </c>
      <c r="B70">
        <v>1</v>
      </c>
      <c r="C70">
        <v>1</v>
      </c>
      <c r="D70">
        <f>MEDIAN(Table1[[#This Row],[total TP(1)]],Table1[[#This Row],[total  TP(2)]])</f>
        <v>1</v>
      </c>
      <c r="E70">
        <v>4</v>
      </c>
      <c r="F70">
        <v>4</v>
      </c>
      <c r="G70">
        <f>MEDIAN(E70,F70)</f>
        <v>4</v>
      </c>
      <c r="H70">
        <f>-Table1[[#This Row],[total FP]]</f>
        <v>-4</v>
      </c>
      <c r="I70">
        <v>2730205.6958499998</v>
      </c>
      <c r="J70">
        <v>2718385.6286546183</v>
      </c>
      <c r="K70">
        <f>MEDIAN(Table1[[#This Row],[time (1)]],Table1[[#This Row],[time (2)]])/1000/60</f>
        <v>45.40492770420515</v>
      </c>
      <c r="L70">
        <f>IFERROR(Table1[[#This Row],[total TP(1)]]/Table1[[#This Row],[total FP (1)]], 0)</f>
        <v>0.25</v>
      </c>
      <c r="M70" s="3">
        <f>Table1[[#This Row],[total TP(1)]]/Table1[[#This Row],[total FP (1)]]</f>
        <v>0.25</v>
      </c>
    </row>
    <row r="71" spans="1:13" x14ac:dyDescent="0.2">
      <c r="A71" s="1"/>
      <c r="D71" s="3" t="e">
        <f>MEDIAN(Table1[[#This Row],[total TP(1)]],Table1[[#This Row],[total  TP(2)]])</f>
        <v>#NUM!</v>
      </c>
      <c r="G71" s="3" t="e">
        <f t="shared" ref="G71:G72" si="4">MEDIAN(E71,F71)</f>
        <v>#NUM!</v>
      </c>
      <c r="H71" s="3" t="e">
        <f>-Table1[[#This Row],[total FP]]</f>
        <v>#NUM!</v>
      </c>
      <c r="K71" s="3" t="e">
        <f>MEDIAN(Table1[[#This Row],[time (1)]],Table1[[#This Row],[time (2)]])/1000/60</f>
        <v>#NUM!</v>
      </c>
      <c r="L71" s="3">
        <f>IFERROR(Table1[[#This Row],[total TP(1)]]/Table1[[#This Row],[total FP (1)]], 0)</f>
        <v>0</v>
      </c>
      <c r="M71" s="3" t="e">
        <f>Table1[[#This Row],[total TP(1)]]/Table1[[#This Row],[total FP (1)]]</f>
        <v>#DIV/0!</v>
      </c>
    </row>
    <row r="72" spans="1:13" x14ac:dyDescent="0.2">
      <c r="A72" s="1"/>
      <c r="D72" s="3" t="e">
        <f>MEDIAN(Table1[[#This Row],[total TP(1)]],Table1[[#This Row],[total  TP(2)]])</f>
        <v>#NUM!</v>
      </c>
      <c r="G72" s="3" t="e">
        <f t="shared" si="4"/>
        <v>#NUM!</v>
      </c>
      <c r="H72" s="3" t="e">
        <f>-Table1[[#This Row],[total FP]]</f>
        <v>#NUM!</v>
      </c>
      <c r="K72" s="3" t="e">
        <f>MEDIAN(Table1[[#This Row],[time (1)]],Table1[[#This Row],[time (2)]])/1000/60</f>
        <v>#NUM!</v>
      </c>
      <c r="L72" s="3">
        <f>IFERROR(Table1[[#This Row],[total TP(1)]]/Table1[[#This Row],[total FP (1)]], 0)</f>
        <v>0</v>
      </c>
      <c r="M72" s="3" t="e">
        <f>Table1[[#This Row],[total TP(1)]]/Table1[[#This Row],[total FP (1)]]</f>
        <v>#DIV/0!</v>
      </c>
    </row>
    <row r="73" spans="1:13" x14ac:dyDescent="0.2">
      <c r="A73" s="1" t="s">
        <v>68</v>
      </c>
      <c r="B73">
        <v>1</v>
      </c>
      <c r="C73">
        <v>1</v>
      </c>
      <c r="D73">
        <f>MEDIAN(Table1[[#This Row],[total TP(1)]],Table1[[#This Row],[total  TP(2)]])</f>
        <v>1</v>
      </c>
      <c r="E73">
        <v>4</v>
      </c>
      <c r="F73">
        <v>4</v>
      </c>
      <c r="G73">
        <f t="shared" ref="G73:G104" si="5">MEDIAN(E73,F73)</f>
        <v>4</v>
      </c>
      <c r="H73">
        <f>-Table1[[#This Row],[total FP]]</f>
        <v>-4</v>
      </c>
      <c r="I73" s="2">
        <v>23419925.940000001</v>
      </c>
      <c r="J73">
        <v>20818123.54264383</v>
      </c>
      <c r="K73">
        <f>MEDIAN(Table1[[#This Row],[time (1)]],Table1[[#This Row],[time (2)]])/1000/60</f>
        <v>368.65041235536523</v>
      </c>
      <c r="L73">
        <f>IFERROR(Table1[[#This Row],[total TP(1)]]/Table1[[#This Row],[total FP (1)]], 0)</f>
        <v>0.25</v>
      </c>
      <c r="M73" s="3">
        <f>Table1[[#This Row],[total TP(1)]]/Table1[[#This Row],[total FP (1)]]</f>
        <v>0.25</v>
      </c>
    </row>
    <row r="74" spans="1:13" x14ac:dyDescent="0.2">
      <c r="A74" s="1" t="s">
        <v>75</v>
      </c>
      <c r="B74">
        <v>1</v>
      </c>
      <c r="C74">
        <v>1</v>
      </c>
      <c r="D74">
        <f>MEDIAN(Table1[[#This Row],[total TP(1)]],Table1[[#This Row],[total  TP(2)]])</f>
        <v>1</v>
      </c>
      <c r="E74">
        <v>4</v>
      </c>
      <c r="F74">
        <v>5</v>
      </c>
      <c r="G74">
        <f t="shared" si="5"/>
        <v>4.5</v>
      </c>
      <c r="H74">
        <f>-Table1[[#This Row],[total FP]]</f>
        <v>-4.5</v>
      </c>
      <c r="I74" s="2">
        <v>3849845.3810000001</v>
      </c>
      <c r="J74">
        <v>2958394.4177925554</v>
      </c>
      <c r="K74">
        <f>MEDIAN(Table1[[#This Row],[time (1)]],Table1[[#This Row],[time (2)]])/1000/60</f>
        <v>56.735331656604636</v>
      </c>
      <c r="L74">
        <f>IFERROR(Table1[[#This Row],[total TP(1)]]/Table1[[#This Row],[total FP (1)]], 0)</f>
        <v>0.25</v>
      </c>
      <c r="M74" s="3">
        <f>Table1[[#This Row],[total TP(1)]]/Table1[[#This Row],[total FP (1)]]</f>
        <v>0.25</v>
      </c>
    </row>
    <row r="75" spans="1:13" x14ac:dyDescent="0.2">
      <c r="A75" s="1" t="s">
        <v>60</v>
      </c>
      <c r="B75">
        <v>1</v>
      </c>
      <c r="C75">
        <v>1</v>
      </c>
      <c r="D75">
        <f>MEDIAN(Table1[[#This Row],[total TP(1)]],Table1[[#This Row],[total  TP(2)]])</f>
        <v>1</v>
      </c>
      <c r="E75">
        <v>1</v>
      </c>
      <c r="F75">
        <v>10</v>
      </c>
      <c r="G75">
        <f t="shared" si="5"/>
        <v>5.5</v>
      </c>
      <c r="H75">
        <f>-Table1[[#This Row],[total FP]]</f>
        <v>-5.5</v>
      </c>
      <c r="I75" s="2">
        <v>16366801.220000001</v>
      </c>
      <c r="J75">
        <v>5410202.7466129428</v>
      </c>
      <c r="K75">
        <f>MEDIAN(Table1[[#This Row],[time (1)]],Table1[[#This Row],[time (2)]])/1000/60</f>
        <v>181.47503305510784</v>
      </c>
      <c r="L75">
        <f>IFERROR(Table1[[#This Row],[total TP(1)]]/Table1[[#This Row],[total FP (1)]], 0)</f>
        <v>1</v>
      </c>
      <c r="M75" s="3">
        <f>Table1[[#This Row],[total TP(1)]]/Table1[[#This Row],[total FP (1)]]</f>
        <v>1</v>
      </c>
    </row>
    <row r="76" spans="1:13" x14ac:dyDescent="0.2">
      <c r="A76" s="1" t="s">
        <v>69</v>
      </c>
      <c r="B76">
        <v>1</v>
      </c>
      <c r="C76">
        <v>1</v>
      </c>
      <c r="D76">
        <f>MEDIAN(Table1[[#This Row],[total TP(1)]],Table1[[#This Row],[total  TP(2)]])</f>
        <v>1</v>
      </c>
      <c r="E76">
        <v>6</v>
      </c>
      <c r="F76">
        <v>6</v>
      </c>
      <c r="G76">
        <f t="shared" si="5"/>
        <v>6</v>
      </c>
      <c r="H76">
        <f>-Table1[[#This Row],[total FP]]</f>
        <v>-6</v>
      </c>
      <c r="I76" s="2">
        <v>33330377.960000001</v>
      </c>
      <c r="J76">
        <v>29649602.988374151</v>
      </c>
      <c r="K76">
        <f>MEDIAN(Table1[[#This Row],[time (1)]],Table1[[#This Row],[time (2)]])/1000/60</f>
        <v>524.83317456978466</v>
      </c>
      <c r="L76">
        <f>IFERROR(Table1[[#This Row],[total TP(1)]]/Table1[[#This Row],[total FP (1)]], 0)</f>
        <v>0.16666666666666666</v>
      </c>
      <c r="M76" s="3">
        <f>Table1[[#This Row],[total TP(1)]]/Table1[[#This Row],[total FP (1)]]</f>
        <v>0.16666666666666666</v>
      </c>
    </row>
    <row r="77" spans="1:13" x14ac:dyDescent="0.2">
      <c r="A77" s="1" t="s">
        <v>96</v>
      </c>
      <c r="B77">
        <v>1</v>
      </c>
      <c r="C77">
        <v>1</v>
      </c>
      <c r="D77">
        <f>MEDIAN(Table1[[#This Row],[total TP(1)]],Table1[[#This Row],[total  TP(2)]])</f>
        <v>1</v>
      </c>
      <c r="E77">
        <v>6</v>
      </c>
      <c r="F77">
        <v>7</v>
      </c>
      <c r="G77">
        <f t="shared" si="5"/>
        <v>6.5</v>
      </c>
      <c r="H77">
        <f>-Table1[[#This Row],[total FP]]</f>
        <v>-6.5</v>
      </c>
      <c r="I77" s="2">
        <v>44055705.729999997</v>
      </c>
      <c r="J77">
        <v>43009198.78703329</v>
      </c>
      <c r="K77">
        <f>MEDIAN(Table1[[#This Row],[time (1)]],Table1[[#This Row],[time (2)]])/1000/60</f>
        <v>725.54087097527736</v>
      </c>
      <c r="L77">
        <f>IFERROR(Table1[[#This Row],[total TP(1)]]/Table1[[#This Row],[total FP (1)]], 0)</f>
        <v>0.16666666666666666</v>
      </c>
      <c r="M77" s="3">
        <f>Table1[[#This Row],[total TP(1)]]/Table1[[#This Row],[total FP (1)]]</f>
        <v>0.16666666666666666</v>
      </c>
    </row>
    <row r="78" spans="1:13" x14ac:dyDescent="0.2">
      <c r="A78" s="1" t="s">
        <v>58</v>
      </c>
      <c r="B78">
        <v>1</v>
      </c>
      <c r="C78">
        <v>1</v>
      </c>
      <c r="D78">
        <f>MEDIAN(Table1[[#This Row],[total TP(1)]],Table1[[#This Row],[total  TP(2)]])</f>
        <v>1</v>
      </c>
      <c r="E78">
        <v>7</v>
      </c>
      <c r="F78">
        <v>7</v>
      </c>
      <c r="G78">
        <f t="shared" si="5"/>
        <v>7</v>
      </c>
      <c r="H78">
        <f>-Table1[[#This Row],[total FP]]</f>
        <v>-7</v>
      </c>
      <c r="I78" s="2">
        <v>3986451.2940000002</v>
      </c>
      <c r="J78">
        <v>2866338.0248311386</v>
      </c>
      <c r="K78">
        <f>MEDIAN(Table1[[#This Row],[time (1)]],Table1[[#This Row],[time (2)]])/1000/60</f>
        <v>57.106577656926149</v>
      </c>
      <c r="L78">
        <f>IFERROR(Table1[[#This Row],[total TP(1)]]/Table1[[#This Row],[total FP (1)]], 0)</f>
        <v>0.14285714285714285</v>
      </c>
      <c r="M78" s="3">
        <f>Table1[[#This Row],[total TP(1)]]/Table1[[#This Row],[total FP (1)]]</f>
        <v>0.14285714285714285</v>
      </c>
    </row>
    <row r="79" spans="1:13" x14ac:dyDescent="0.2">
      <c r="A79" s="1" t="s">
        <v>28</v>
      </c>
      <c r="B79">
        <v>1</v>
      </c>
      <c r="C79">
        <v>1</v>
      </c>
      <c r="D79">
        <f>MEDIAN(Table1[[#This Row],[total TP(1)]],Table1[[#This Row],[total  TP(2)]])</f>
        <v>1</v>
      </c>
      <c r="E79">
        <v>7</v>
      </c>
      <c r="F79">
        <v>7</v>
      </c>
      <c r="G79">
        <f t="shared" si="5"/>
        <v>7</v>
      </c>
      <c r="H79">
        <f>-Table1[[#This Row],[total FP]]</f>
        <v>-7</v>
      </c>
      <c r="I79" s="2">
        <v>27066226.43</v>
      </c>
      <c r="J79">
        <v>24020320.452068448</v>
      </c>
      <c r="K79">
        <f>MEDIAN(Table1[[#This Row],[time (1)]],Table1[[#This Row],[time (2)]])/1000/60</f>
        <v>425.72122401723703</v>
      </c>
      <c r="L79">
        <f>IFERROR(Table1[[#This Row],[total TP(1)]]/Table1[[#This Row],[total FP (1)]], 0)</f>
        <v>0.14285714285714285</v>
      </c>
      <c r="M79" s="3">
        <f>Table1[[#This Row],[total TP(1)]]/Table1[[#This Row],[total FP (1)]]</f>
        <v>0.14285714285714285</v>
      </c>
    </row>
    <row r="80" spans="1:13" x14ac:dyDescent="0.2">
      <c r="A80" s="1" t="s">
        <v>6</v>
      </c>
      <c r="B80">
        <v>1</v>
      </c>
      <c r="C80">
        <v>1</v>
      </c>
      <c r="D80">
        <f>MEDIAN(Table1[[#This Row],[total TP(1)]],Table1[[#This Row],[total  TP(2)]])</f>
        <v>1</v>
      </c>
      <c r="E80">
        <v>8</v>
      </c>
      <c r="F80">
        <v>8</v>
      </c>
      <c r="G80">
        <f t="shared" si="5"/>
        <v>8</v>
      </c>
      <c r="H80">
        <f>-Table1[[#This Row],[total FP]]</f>
        <v>-8</v>
      </c>
      <c r="I80" s="2">
        <v>34257659.68</v>
      </c>
      <c r="J80">
        <v>32767632.072321326</v>
      </c>
      <c r="K80">
        <f>MEDIAN(Table1[[#This Row],[time (1)]],Table1[[#This Row],[time (2)]])/1000/60</f>
        <v>558.5440979360111</v>
      </c>
      <c r="L80">
        <f>IFERROR(Table1[[#This Row],[total TP(1)]]/Table1[[#This Row],[total FP (1)]], 0)</f>
        <v>0.125</v>
      </c>
      <c r="M80" s="3">
        <f>Table1[[#This Row],[total TP(1)]]/Table1[[#This Row],[total FP (1)]]</f>
        <v>0.125</v>
      </c>
    </row>
    <row r="81" spans="1:13" x14ac:dyDescent="0.2">
      <c r="A81" s="1" t="s">
        <v>37</v>
      </c>
      <c r="B81">
        <v>1</v>
      </c>
      <c r="C81">
        <v>1</v>
      </c>
      <c r="D81">
        <f>MEDIAN(Table1[[#This Row],[total TP(1)]],Table1[[#This Row],[total  TP(2)]])</f>
        <v>1</v>
      </c>
      <c r="E81">
        <v>11</v>
      </c>
      <c r="F81">
        <v>7</v>
      </c>
      <c r="G81">
        <f t="shared" si="5"/>
        <v>9</v>
      </c>
      <c r="H81">
        <f>-Table1[[#This Row],[total FP]]</f>
        <v>-9</v>
      </c>
      <c r="I81" s="2">
        <v>29618605.289999999</v>
      </c>
      <c r="J81">
        <v>27117140.880827066</v>
      </c>
      <c r="K81">
        <f>MEDIAN(Table1[[#This Row],[time (1)]],Table1[[#This Row],[time (2)]])/1000/60</f>
        <v>472.79788475689219</v>
      </c>
      <c r="L81">
        <f>IFERROR(Table1[[#This Row],[total TP(1)]]/Table1[[#This Row],[total FP (1)]], 0)</f>
        <v>9.0909090909090912E-2</v>
      </c>
      <c r="M81" s="3">
        <f>Table1[[#This Row],[total TP(1)]]/Table1[[#This Row],[total FP (1)]]</f>
        <v>9.0909090909090912E-2</v>
      </c>
    </row>
    <row r="82" spans="1:13" x14ac:dyDescent="0.2">
      <c r="A82" s="1" t="s">
        <v>17</v>
      </c>
      <c r="B82">
        <v>1</v>
      </c>
      <c r="C82">
        <v>1</v>
      </c>
      <c r="D82">
        <f>MEDIAN(Table1[[#This Row],[total TP(1)]],Table1[[#This Row],[total  TP(2)]])</f>
        <v>1</v>
      </c>
      <c r="E82">
        <v>14</v>
      </c>
      <c r="F82">
        <v>13</v>
      </c>
      <c r="G82">
        <f t="shared" si="5"/>
        <v>13.5</v>
      </c>
      <c r="H82">
        <f>-Table1[[#This Row],[total FP]]</f>
        <v>-13.5</v>
      </c>
      <c r="I82" s="2">
        <v>1818747.6170000001</v>
      </c>
      <c r="J82">
        <v>1473473.9676148151</v>
      </c>
      <c r="K82">
        <f>MEDIAN(Table1[[#This Row],[time (1)]],Table1[[#This Row],[time (2)]])/1000/60</f>
        <v>27.435179871790126</v>
      </c>
      <c r="L82">
        <f>IFERROR(Table1[[#This Row],[total TP(1)]]/Table1[[#This Row],[total FP (1)]], 0)</f>
        <v>7.1428571428571425E-2</v>
      </c>
      <c r="M82" s="3">
        <f>Table1[[#This Row],[total TP(1)]]/Table1[[#This Row],[total FP (1)]]</f>
        <v>7.1428571428571425E-2</v>
      </c>
    </row>
    <row r="83" spans="1:13" x14ac:dyDescent="0.2">
      <c r="A83" s="1" t="s">
        <v>53</v>
      </c>
      <c r="B83">
        <v>1</v>
      </c>
      <c r="C83">
        <v>2</v>
      </c>
      <c r="D83">
        <f>MEDIAN(Table1[[#This Row],[total TP(1)]],Table1[[#This Row],[total  TP(2)]])</f>
        <v>1.5</v>
      </c>
      <c r="E83">
        <v>8</v>
      </c>
      <c r="F83">
        <v>9</v>
      </c>
      <c r="G83">
        <f t="shared" si="5"/>
        <v>8.5</v>
      </c>
      <c r="H83">
        <f>-Table1[[#This Row],[total FP]]</f>
        <v>-8.5</v>
      </c>
      <c r="I83" s="2">
        <v>25194097.010000002</v>
      </c>
      <c r="J83">
        <v>25369962.571868878</v>
      </c>
      <c r="K83">
        <f>MEDIAN(Table1[[#This Row],[time (1)]],Table1[[#This Row],[time (2)]])/1000/60</f>
        <v>421.36716318224069</v>
      </c>
      <c r="L83">
        <f>IFERROR(Table1[[#This Row],[total TP(1)]]/Table1[[#This Row],[total FP (1)]], 0)</f>
        <v>0.125</v>
      </c>
      <c r="M83" s="3">
        <f>Table1[[#This Row],[total TP(1)]]/Table1[[#This Row],[total FP (1)]]</f>
        <v>0.125</v>
      </c>
    </row>
    <row r="84" spans="1:13" x14ac:dyDescent="0.2">
      <c r="A84" s="1" t="s">
        <v>43</v>
      </c>
      <c r="B84">
        <v>2</v>
      </c>
      <c r="C84">
        <v>1</v>
      </c>
      <c r="D84">
        <f>MEDIAN(Table1[[#This Row],[total TP(1)]],Table1[[#This Row],[total  TP(2)]])</f>
        <v>1.5</v>
      </c>
      <c r="E84">
        <v>16</v>
      </c>
      <c r="F84">
        <v>16</v>
      </c>
      <c r="G84">
        <f t="shared" si="5"/>
        <v>16</v>
      </c>
      <c r="H84">
        <f>-Table1[[#This Row],[total FP]]</f>
        <v>-16</v>
      </c>
      <c r="I84" s="2">
        <v>3778272.7540000002</v>
      </c>
      <c r="J84">
        <v>2525788.5773398401</v>
      </c>
      <c r="K84">
        <f>MEDIAN(Table1[[#This Row],[time (1)]],Table1[[#This Row],[time (2)]])/1000/60</f>
        <v>52.533844427832001</v>
      </c>
      <c r="L84">
        <f>IFERROR(Table1[[#This Row],[total TP(1)]]/Table1[[#This Row],[total FP (1)]], 0)</f>
        <v>0.125</v>
      </c>
      <c r="M84" s="3">
        <f>Table1[[#This Row],[total TP(1)]]/Table1[[#This Row],[total FP (1)]]</f>
        <v>0.125</v>
      </c>
    </row>
    <row r="85" spans="1:13" x14ac:dyDescent="0.2">
      <c r="A85" s="1" t="s">
        <v>52</v>
      </c>
      <c r="B85">
        <v>2</v>
      </c>
      <c r="C85">
        <v>2</v>
      </c>
      <c r="D85">
        <f>MEDIAN(Table1[[#This Row],[total TP(1)]],Table1[[#This Row],[total  TP(2)]])</f>
        <v>2</v>
      </c>
      <c r="E85">
        <v>3</v>
      </c>
      <c r="F85">
        <v>3</v>
      </c>
      <c r="G85">
        <f t="shared" si="5"/>
        <v>3</v>
      </c>
      <c r="H85">
        <f>-Table1[[#This Row],[total FP]]</f>
        <v>-3</v>
      </c>
      <c r="I85" s="2">
        <v>4257851.9620000003</v>
      </c>
      <c r="J85">
        <v>5053859.6383551909</v>
      </c>
      <c r="K85">
        <f>MEDIAN(Table1[[#This Row],[time (1)]],Table1[[#This Row],[time (2)]])/1000/60</f>
        <v>77.597596669626597</v>
      </c>
      <c r="L85">
        <f>IFERROR(Table1[[#This Row],[total TP(1)]]/Table1[[#This Row],[total FP (1)]], 0)</f>
        <v>0.66666666666666663</v>
      </c>
      <c r="M85" s="3">
        <f>Table1[[#This Row],[total TP(1)]]/Table1[[#This Row],[total FP (1)]]</f>
        <v>0.66666666666666663</v>
      </c>
    </row>
    <row r="86" spans="1:13" x14ac:dyDescent="0.2">
      <c r="A86" s="1" t="s">
        <v>32</v>
      </c>
      <c r="B86">
        <v>2</v>
      </c>
      <c r="C86">
        <v>2</v>
      </c>
      <c r="D86">
        <f>MEDIAN(Table1[[#This Row],[total TP(1)]],Table1[[#This Row],[total  TP(2)]])</f>
        <v>2</v>
      </c>
      <c r="E86">
        <v>5</v>
      </c>
      <c r="F86">
        <v>5</v>
      </c>
      <c r="G86">
        <f t="shared" si="5"/>
        <v>5</v>
      </c>
      <c r="H86">
        <f>-Table1[[#This Row],[total FP]]</f>
        <v>-5</v>
      </c>
      <c r="I86" s="2">
        <v>32693483.379999999</v>
      </c>
      <c r="J86">
        <v>22607987.792814586</v>
      </c>
      <c r="K86">
        <f>MEDIAN(Table1[[#This Row],[time (1)]],Table1[[#This Row],[time (2)]])/1000/60</f>
        <v>460.84559310678821</v>
      </c>
      <c r="L86">
        <f>IFERROR(Table1[[#This Row],[total TP(1)]]/Table1[[#This Row],[total FP (1)]], 0)</f>
        <v>0.4</v>
      </c>
      <c r="M86" s="3">
        <f>Table1[[#This Row],[total TP(1)]]/Table1[[#This Row],[total FP (1)]]</f>
        <v>0.4</v>
      </c>
    </row>
    <row r="87" spans="1:13" x14ac:dyDescent="0.2">
      <c r="A87" s="1" t="s">
        <v>45</v>
      </c>
      <c r="B87">
        <v>2</v>
      </c>
      <c r="C87">
        <v>2</v>
      </c>
      <c r="D87">
        <f>MEDIAN(Table1[[#This Row],[total TP(1)]],Table1[[#This Row],[total  TP(2)]])</f>
        <v>2</v>
      </c>
      <c r="E87">
        <v>5</v>
      </c>
      <c r="F87">
        <v>5</v>
      </c>
      <c r="G87">
        <f t="shared" si="5"/>
        <v>5</v>
      </c>
      <c r="H87">
        <f>-Table1[[#This Row],[total FP]]</f>
        <v>-5</v>
      </c>
      <c r="I87" s="2">
        <v>33367135.960000001</v>
      </c>
      <c r="J87">
        <v>32902870.005908623</v>
      </c>
      <c r="K87">
        <f>MEDIAN(Table1[[#This Row],[time (1)]],Table1[[#This Row],[time (2)]])/1000/60</f>
        <v>552.25004971590522</v>
      </c>
      <c r="L87">
        <f>IFERROR(Table1[[#This Row],[total TP(1)]]/Table1[[#This Row],[total FP (1)]], 0)</f>
        <v>0.4</v>
      </c>
      <c r="M87" s="3">
        <f>Table1[[#This Row],[total TP(1)]]/Table1[[#This Row],[total FP (1)]]</f>
        <v>0.4</v>
      </c>
    </row>
    <row r="88" spans="1:13" x14ac:dyDescent="0.2">
      <c r="A88" s="1" t="s">
        <v>38</v>
      </c>
      <c r="B88">
        <v>2</v>
      </c>
      <c r="C88">
        <v>2</v>
      </c>
      <c r="D88">
        <f>MEDIAN(Table1[[#This Row],[total TP(1)]],Table1[[#This Row],[total  TP(2)]])</f>
        <v>2</v>
      </c>
      <c r="E88">
        <v>19</v>
      </c>
      <c r="F88">
        <v>19</v>
      </c>
      <c r="G88">
        <f t="shared" si="5"/>
        <v>19</v>
      </c>
      <c r="H88">
        <f>-Table1[[#This Row],[total FP]]</f>
        <v>-19</v>
      </c>
      <c r="I88" s="2">
        <v>11966227.82</v>
      </c>
      <c r="J88">
        <v>4281998.3501729965</v>
      </c>
      <c r="K88">
        <f>MEDIAN(Table1[[#This Row],[time (1)]],Table1[[#This Row],[time (2)]])/1000/60</f>
        <v>135.40188475144163</v>
      </c>
      <c r="L88">
        <f>IFERROR(Table1[[#This Row],[total TP(1)]]/Table1[[#This Row],[total FP (1)]], 0)</f>
        <v>0.10526315789473684</v>
      </c>
      <c r="M88" s="3">
        <f>Table1[[#This Row],[total TP(1)]]/Table1[[#This Row],[total FP (1)]]</f>
        <v>0.10526315789473684</v>
      </c>
    </row>
    <row r="89" spans="1:13" x14ac:dyDescent="0.2">
      <c r="A89" s="1" t="s">
        <v>101</v>
      </c>
      <c r="B89">
        <v>2</v>
      </c>
      <c r="C89">
        <v>2</v>
      </c>
      <c r="D89">
        <f>MEDIAN(Table1[[#This Row],[total TP(1)]],Table1[[#This Row],[total  TP(2)]])</f>
        <v>2</v>
      </c>
      <c r="E89">
        <v>38</v>
      </c>
      <c r="F89">
        <v>34</v>
      </c>
      <c r="G89">
        <f t="shared" si="5"/>
        <v>36</v>
      </c>
      <c r="H89">
        <f>-Table1[[#This Row],[total FP]]</f>
        <v>-36</v>
      </c>
      <c r="I89" s="2">
        <v>8196337.0549999997</v>
      </c>
      <c r="J89">
        <v>7727160.9507365897</v>
      </c>
      <c r="K89">
        <f>MEDIAN(Table1[[#This Row],[time (1)]],Table1[[#This Row],[time (2)]])/1000/60</f>
        <v>132.69581671447159</v>
      </c>
      <c r="L89">
        <f>IFERROR(Table1[[#This Row],[total TP(1)]]/Table1[[#This Row],[total FP (1)]], 0)</f>
        <v>5.2631578947368418E-2</v>
      </c>
      <c r="M89" s="3">
        <f>Table1[[#This Row],[total TP(1)]]/Table1[[#This Row],[total FP (1)]]</f>
        <v>5.2631578947368418E-2</v>
      </c>
    </row>
    <row r="90" spans="1:13" x14ac:dyDescent="0.2">
      <c r="A90" s="1" t="s">
        <v>62</v>
      </c>
      <c r="B90">
        <v>3</v>
      </c>
      <c r="C90">
        <v>3</v>
      </c>
      <c r="D90">
        <f>MEDIAN(Table1[[#This Row],[total TP(1)]],Table1[[#This Row],[total  TP(2)]])</f>
        <v>3</v>
      </c>
      <c r="E90">
        <v>1</v>
      </c>
      <c r="F90">
        <v>1</v>
      </c>
      <c r="G90">
        <f t="shared" si="5"/>
        <v>1</v>
      </c>
      <c r="H90">
        <f>-Table1[[#This Row],[total FP]]</f>
        <v>-1</v>
      </c>
      <c r="I90" s="2">
        <v>2533249.8930000002</v>
      </c>
      <c r="J90">
        <v>1426116.4178559538</v>
      </c>
      <c r="K90">
        <f>MEDIAN(Table1[[#This Row],[time (1)]],Table1[[#This Row],[time (2)]])/1000/60</f>
        <v>32.99471925713295</v>
      </c>
      <c r="L90">
        <f>IFERROR(Table1[[#This Row],[total TP(1)]]/Table1[[#This Row],[total FP (1)]], 0)</f>
        <v>3</v>
      </c>
      <c r="M90" s="3">
        <f>Table1[[#This Row],[total TP(1)]]/Table1[[#This Row],[total FP (1)]]</f>
        <v>3</v>
      </c>
    </row>
    <row r="91" spans="1:13" x14ac:dyDescent="0.2">
      <c r="A91" s="1" t="s">
        <v>18</v>
      </c>
      <c r="B91">
        <v>3</v>
      </c>
      <c r="C91">
        <v>3</v>
      </c>
      <c r="D91">
        <f>MEDIAN(Table1[[#This Row],[total TP(1)]],Table1[[#This Row],[total  TP(2)]])</f>
        <v>3</v>
      </c>
      <c r="E91">
        <v>1</v>
      </c>
      <c r="F91">
        <v>1</v>
      </c>
      <c r="G91">
        <f t="shared" si="5"/>
        <v>1</v>
      </c>
      <c r="H91">
        <f>-Table1[[#This Row],[total FP]]</f>
        <v>-1</v>
      </c>
      <c r="I91" s="2">
        <v>3488508.26</v>
      </c>
      <c r="J91">
        <v>3540480.7243326055</v>
      </c>
      <c r="K91">
        <f>MEDIAN(Table1[[#This Row],[time (1)]],Table1[[#This Row],[time (2)]])/1000/60</f>
        <v>58.574908202771709</v>
      </c>
      <c r="L91">
        <f>IFERROR(Table1[[#This Row],[total TP(1)]]/Table1[[#This Row],[total FP (1)]], 0)</f>
        <v>3</v>
      </c>
      <c r="M91" s="3">
        <f>Table1[[#This Row],[total TP(1)]]/Table1[[#This Row],[total FP (1)]]</f>
        <v>3</v>
      </c>
    </row>
    <row r="92" spans="1:13" x14ac:dyDescent="0.2">
      <c r="A92" s="1" t="s">
        <v>106</v>
      </c>
      <c r="B92">
        <v>3</v>
      </c>
      <c r="C92">
        <v>3</v>
      </c>
      <c r="D92">
        <f>MEDIAN(Table1[[#This Row],[total TP(1)]],Table1[[#This Row],[total  TP(2)]])</f>
        <v>3</v>
      </c>
      <c r="E92">
        <v>1</v>
      </c>
      <c r="F92">
        <v>1</v>
      </c>
      <c r="G92">
        <f t="shared" si="5"/>
        <v>1</v>
      </c>
      <c r="H92">
        <f>-Table1[[#This Row],[total FP]]</f>
        <v>-1</v>
      </c>
      <c r="I92" s="2">
        <v>9986462.1180000007</v>
      </c>
      <c r="J92">
        <v>9308504.7973329071</v>
      </c>
      <c r="K92">
        <f>MEDIAN(Table1[[#This Row],[time (1)]],Table1[[#This Row],[time (2)]])/1000/60</f>
        <v>160.79139096110754</v>
      </c>
      <c r="L92">
        <f>IFERROR(Table1[[#This Row],[total TP(1)]]/Table1[[#This Row],[total FP (1)]], 0)</f>
        <v>3</v>
      </c>
      <c r="M92" s="3">
        <f>Table1[[#This Row],[total TP(1)]]/Table1[[#This Row],[total FP (1)]]</f>
        <v>3</v>
      </c>
    </row>
    <row r="93" spans="1:13" x14ac:dyDescent="0.2">
      <c r="A93" s="1" t="s">
        <v>108</v>
      </c>
      <c r="B93">
        <v>3</v>
      </c>
      <c r="C93">
        <v>3</v>
      </c>
      <c r="D93">
        <f>MEDIAN(Table1[[#This Row],[total TP(1)]],Table1[[#This Row],[total  TP(2)]])</f>
        <v>3</v>
      </c>
      <c r="E93">
        <v>1</v>
      </c>
      <c r="F93">
        <v>1</v>
      </c>
      <c r="G93">
        <f t="shared" si="5"/>
        <v>1</v>
      </c>
      <c r="H93">
        <f>-Table1[[#This Row],[total FP]]</f>
        <v>-1</v>
      </c>
      <c r="I93" s="2">
        <v>13239908.869999999</v>
      </c>
      <c r="J93">
        <v>13292826.429667633</v>
      </c>
      <c r="K93">
        <f>MEDIAN(Table1[[#This Row],[time (1)]],Table1[[#This Row],[time (2)]])/1000/60</f>
        <v>221.10612749723029</v>
      </c>
      <c r="L93">
        <f>IFERROR(Table1[[#This Row],[total TP(1)]]/Table1[[#This Row],[total FP (1)]], 0)</f>
        <v>3</v>
      </c>
      <c r="M93" s="3">
        <f>Table1[[#This Row],[total TP(1)]]/Table1[[#This Row],[total FP (1)]]</f>
        <v>3</v>
      </c>
    </row>
    <row r="94" spans="1:13" x14ac:dyDescent="0.2">
      <c r="A94" s="1" t="s">
        <v>13</v>
      </c>
      <c r="B94">
        <v>3</v>
      </c>
      <c r="C94">
        <v>3</v>
      </c>
      <c r="D94">
        <f>MEDIAN(Table1[[#This Row],[total TP(1)]],Table1[[#This Row],[total  TP(2)]])</f>
        <v>3</v>
      </c>
      <c r="E94">
        <v>3</v>
      </c>
      <c r="F94">
        <v>3</v>
      </c>
      <c r="G94">
        <f t="shared" si="5"/>
        <v>3</v>
      </c>
      <c r="H94">
        <f>-Table1[[#This Row],[total FP]]</f>
        <v>-3</v>
      </c>
      <c r="I94" s="2">
        <v>1981610.2239999999</v>
      </c>
      <c r="J94">
        <v>1780160.9097460732</v>
      </c>
      <c r="K94">
        <f>MEDIAN(Table1[[#This Row],[time (1)]],Table1[[#This Row],[time (2)]])/1000/60</f>
        <v>31.348092781217279</v>
      </c>
      <c r="L94">
        <f>IFERROR(Table1[[#This Row],[total TP(1)]]/Table1[[#This Row],[total FP (1)]], 0)</f>
        <v>1</v>
      </c>
      <c r="M94" s="3">
        <f>Table1[[#This Row],[total TP(1)]]/Table1[[#This Row],[total FP (1)]]</f>
        <v>1</v>
      </c>
    </row>
    <row r="95" spans="1:13" x14ac:dyDescent="0.2">
      <c r="A95" s="1" t="s">
        <v>109</v>
      </c>
      <c r="B95">
        <v>3</v>
      </c>
      <c r="C95">
        <v>3</v>
      </c>
      <c r="D95">
        <f>MEDIAN(Table1[[#This Row],[total TP(1)]],Table1[[#This Row],[total  TP(2)]])</f>
        <v>3</v>
      </c>
      <c r="E95">
        <v>9</v>
      </c>
      <c r="F95">
        <v>9</v>
      </c>
      <c r="G95">
        <f t="shared" si="5"/>
        <v>9</v>
      </c>
      <c r="H95">
        <f>-Table1[[#This Row],[total FP]]</f>
        <v>-9</v>
      </c>
      <c r="I95" s="2">
        <v>24684545.280000001</v>
      </c>
      <c r="J95">
        <v>23054742.842133597</v>
      </c>
      <c r="K95">
        <f>MEDIAN(Table1[[#This Row],[time (1)]],Table1[[#This Row],[time (2)]])/1000/60</f>
        <v>397.82740101778001</v>
      </c>
      <c r="L95">
        <f>IFERROR(Table1[[#This Row],[total TP(1)]]/Table1[[#This Row],[total FP (1)]], 0)</f>
        <v>0.33333333333333331</v>
      </c>
      <c r="M95" s="3">
        <f>Table1[[#This Row],[total TP(1)]]/Table1[[#This Row],[total FP (1)]]</f>
        <v>0.33333333333333331</v>
      </c>
    </row>
    <row r="96" spans="1:13" x14ac:dyDescent="0.2">
      <c r="A96" s="1" t="s">
        <v>29</v>
      </c>
      <c r="B96">
        <v>4</v>
      </c>
      <c r="C96">
        <v>3</v>
      </c>
      <c r="D96">
        <f>MEDIAN(Table1[[#This Row],[total TP(1)]],Table1[[#This Row],[total  TP(2)]])</f>
        <v>3.5</v>
      </c>
      <c r="E96">
        <v>1</v>
      </c>
      <c r="F96">
        <v>1</v>
      </c>
      <c r="G96">
        <f t="shared" si="5"/>
        <v>1</v>
      </c>
      <c r="H96">
        <f>-Table1[[#This Row],[total FP]]</f>
        <v>-1</v>
      </c>
      <c r="I96" s="2">
        <v>26708746.98</v>
      </c>
      <c r="J96">
        <v>25864492.979052678</v>
      </c>
      <c r="K96">
        <f>MEDIAN(Table1[[#This Row],[time (1)]],Table1[[#This Row],[time (2)]])/1000/60</f>
        <v>438.11033299210573</v>
      </c>
      <c r="L96">
        <f>IFERROR(Table1[[#This Row],[total TP(1)]]/Table1[[#This Row],[total FP (1)]], 0)</f>
        <v>4</v>
      </c>
      <c r="M96" s="3">
        <f>Table1[[#This Row],[total TP(1)]]/Table1[[#This Row],[total FP (1)]]</f>
        <v>4</v>
      </c>
    </row>
    <row r="97" spans="1:13" x14ac:dyDescent="0.2">
      <c r="A97" s="1" t="s">
        <v>26</v>
      </c>
      <c r="B97">
        <v>4</v>
      </c>
      <c r="C97">
        <v>3</v>
      </c>
      <c r="D97">
        <f>MEDIAN(Table1[[#This Row],[total TP(1)]],Table1[[#This Row],[total  TP(2)]])</f>
        <v>3.5</v>
      </c>
      <c r="E97">
        <v>65</v>
      </c>
      <c r="F97">
        <v>43</v>
      </c>
      <c r="G97">
        <f t="shared" si="5"/>
        <v>54</v>
      </c>
      <c r="H97">
        <f>-Table1[[#This Row],[total FP]]</f>
        <v>-54</v>
      </c>
      <c r="I97" s="2">
        <v>23344135.600000001</v>
      </c>
      <c r="J97">
        <v>20126701.872621167</v>
      </c>
      <c r="K97">
        <f>MEDIAN(Table1[[#This Row],[time (1)]],Table1[[#This Row],[time (2)]])/1000/60</f>
        <v>362.25697893850975</v>
      </c>
      <c r="L97">
        <f>IFERROR(Table1[[#This Row],[total TP(1)]]/Table1[[#This Row],[total FP (1)]], 0)</f>
        <v>6.1538461538461542E-2</v>
      </c>
      <c r="M97" s="3">
        <f>Table1[[#This Row],[total TP(1)]]/Table1[[#This Row],[total FP (1)]]</f>
        <v>6.1538461538461542E-2</v>
      </c>
    </row>
    <row r="98" spans="1:13" x14ac:dyDescent="0.2">
      <c r="A98" s="1" t="s">
        <v>65</v>
      </c>
      <c r="B98">
        <v>4</v>
      </c>
      <c r="C98">
        <v>4</v>
      </c>
      <c r="D98">
        <f>MEDIAN(Table1[[#This Row],[total TP(1)]],Table1[[#This Row],[total  TP(2)]])</f>
        <v>4</v>
      </c>
      <c r="E98">
        <v>10</v>
      </c>
      <c r="F98">
        <v>5</v>
      </c>
      <c r="G98">
        <f t="shared" si="5"/>
        <v>7.5</v>
      </c>
      <c r="H98">
        <f>-Table1[[#This Row],[total FP]]</f>
        <v>-7.5</v>
      </c>
      <c r="I98" s="2">
        <v>14959706.439999999</v>
      </c>
      <c r="J98">
        <v>21696522.422788195</v>
      </c>
      <c r="K98">
        <f>MEDIAN(Table1[[#This Row],[time (1)]],Table1[[#This Row],[time (2)]])/1000/60</f>
        <v>305.4685738565683</v>
      </c>
      <c r="L98">
        <f>IFERROR(Table1[[#This Row],[total TP(1)]]/Table1[[#This Row],[total FP (1)]], 0)</f>
        <v>0.4</v>
      </c>
      <c r="M98" s="3">
        <f>Table1[[#This Row],[total TP(1)]]/Table1[[#This Row],[total FP (1)]]</f>
        <v>0.4</v>
      </c>
    </row>
    <row r="99" spans="1:13" x14ac:dyDescent="0.2">
      <c r="A99" s="1" t="s">
        <v>5</v>
      </c>
      <c r="B99">
        <v>4</v>
      </c>
      <c r="C99">
        <v>4</v>
      </c>
      <c r="D99">
        <f>MEDIAN(Table1[[#This Row],[total TP(1)]],Table1[[#This Row],[total  TP(2)]])</f>
        <v>4</v>
      </c>
      <c r="E99">
        <v>8</v>
      </c>
      <c r="F99">
        <v>9</v>
      </c>
      <c r="G99">
        <f t="shared" si="5"/>
        <v>8.5</v>
      </c>
      <c r="H99">
        <f>-Table1[[#This Row],[total FP]]</f>
        <v>-8.5</v>
      </c>
      <c r="I99" s="2">
        <v>8447606.4389999993</v>
      </c>
      <c r="J99">
        <v>9333118.2511167042</v>
      </c>
      <c r="K99">
        <f>MEDIAN(Table1[[#This Row],[time (1)]],Table1[[#This Row],[time (2)]])/1000/60</f>
        <v>148.17270575097251</v>
      </c>
      <c r="L99">
        <f>IFERROR(Table1[[#This Row],[total TP(1)]]/Table1[[#This Row],[total FP (1)]], 0)</f>
        <v>0.5</v>
      </c>
      <c r="M99" s="3">
        <f>Table1[[#This Row],[total TP(1)]]/Table1[[#This Row],[total FP (1)]]</f>
        <v>0.5</v>
      </c>
    </row>
    <row r="100" spans="1:13" x14ac:dyDescent="0.2">
      <c r="A100" s="1" t="s">
        <v>111</v>
      </c>
      <c r="B100">
        <v>4</v>
      </c>
      <c r="C100">
        <v>4</v>
      </c>
      <c r="D100">
        <f>MEDIAN(Table1[[#This Row],[total TP(1)]],Table1[[#This Row],[total  TP(2)]])</f>
        <v>4</v>
      </c>
      <c r="E100">
        <v>20</v>
      </c>
      <c r="F100">
        <v>20</v>
      </c>
      <c r="G100">
        <f t="shared" si="5"/>
        <v>20</v>
      </c>
      <c r="H100">
        <f>-Table1[[#This Row],[total FP]]</f>
        <v>-20</v>
      </c>
      <c r="I100" s="2">
        <v>19247072.510000002</v>
      </c>
      <c r="J100">
        <v>18942910.186076038</v>
      </c>
      <c r="K100">
        <f>MEDIAN(Table1[[#This Row],[time (1)]],Table1[[#This Row],[time (2)]])/1000/60</f>
        <v>318.24985580063361</v>
      </c>
      <c r="L100">
        <f>IFERROR(Table1[[#This Row],[total TP(1)]]/Table1[[#This Row],[total FP (1)]], 0)</f>
        <v>0.2</v>
      </c>
      <c r="M100" s="3">
        <f>Table1[[#This Row],[total TP(1)]]/Table1[[#This Row],[total FP (1)]]</f>
        <v>0.2</v>
      </c>
    </row>
    <row r="101" spans="1:13" x14ac:dyDescent="0.2">
      <c r="A101" s="1" t="s">
        <v>8</v>
      </c>
      <c r="B101">
        <v>4</v>
      </c>
      <c r="C101">
        <v>5</v>
      </c>
      <c r="D101">
        <f>MEDIAN(Table1[[#This Row],[total TP(1)]],Table1[[#This Row],[total  TP(2)]])</f>
        <v>4.5</v>
      </c>
      <c r="E101">
        <v>15</v>
      </c>
      <c r="F101">
        <v>15</v>
      </c>
      <c r="G101">
        <f t="shared" si="5"/>
        <v>15</v>
      </c>
      <c r="H101">
        <f>-Table1[[#This Row],[total FP]]</f>
        <v>-15</v>
      </c>
      <c r="I101" s="2">
        <v>9706165.0350000001</v>
      </c>
      <c r="J101">
        <v>8012975.7779321959</v>
      </c>
      <c r="K101">
        <f>MEDIAN(Table1[[#This Row],[time (1)]],Table1[[#This Row],[time (2)]])/1000/60</f>
        <v>147.65950677443499</v>
      </c>
      <c r="L101">
        <f>IFERROR(Table1[[#This Row],[total TP(1)]]/Table1[[#This Row],[total FP (1)]], 0)</f>
        <v>0.26666666666666666</v>
      </c>
      <c r="M101" s="3">
        <f>Table1[[#This Row],[total TP(1)]]/Table1[[#This Row],[total FP (1)]]</f>
        <v>0.26666666666666666</v>
      </c>
    </row>
    <row r="102" spans="1:13" x14ac:dyDescent="0.2">
      <c r="A102" s="1" t="s">
        <v>79</v>
      </c>
      <c r="B102">
        <v>5</v>
      </c>
      <c r="C102">
        <v>5</v>
      </c>
      <c r="D102">
        <f>MEDIAN(Table1[[#This Row],[total TP(1)]],Table1[[#This Row],[total  TP(2)]])</f>
        <v>5</v>
      </c>
      <c r="E102">
        <v>2</v>
      </c>
      <c r="F102">
        <v>2</v>
      </c>
      <c r="G102">
        <f t="shared" si="5"/>
        <v>2</v>
      </c>
      <c r="H102">
        <f>-Table1[[#This Row],[total FP]]</f>
        <v>-2</v>
      </c>
      <c r="I102" s="2">
        <v>15848848.699999999</v>
      </c>
      <c r="J102">
        <v>12476372.251369275</v>
      </c>
      <c r="K102">
        <f>MEDIAN(Table1[[#This Row],[time (1)]],Table1[[#This Row],[time (2)]])/1000/60</f>
        <v>236.0435079280773</v>
      </c>
      <c r="L102">
        <f>IFERROR(Table1[[#This Row],[total TP(1)]]/Table1[[#This Row],[total FP (1)]], 0)</f>
        <v>2.5</v>
      </c>
      <c r="M102" s="3">
        <f>Table1[[#This Row],[total TP(1)]]/Table1[[#This Row],[total FP (1)]]</f>
        <v>2.5</v>
      </c>
    </row>
    <row r="103" spans="1:13" x14ac:dyDescent="0.2">
      <c r="A103" s="1" t="s">
        <v>24</v>
      </c>
      <c r="B103">
        <v>7</v>
      </c>
      <c r="C103">
        <v>3</v>
      </c>
      <c r="D103">
        <f>MEDIAN(Table1[[#This Row],[total TP(1)]],Table1[[#This Row],[total  TP(2)]])</f>
        <v>5</v>
      </c>
      <c r="E103">
        <v>7</v>
      </c>
      <c r="F103">
        <v>2</v>
      </c>
      <c r="G103">
        <f t="shared" si="5"/>
        <v>4.5</v>
      </c>
      <c r="H103">
        <f>-Table1[[#This Row],[total FP]]</f>
        <v>-4.5</v>
      </c>
      <c r="I103" s="2">
        <v>39910624.890000001</v>
      </c>
      <c r="J103">
        <v>41970419.108258262</v>
      </c>
      <c r="K103">
        <f>MEDIAN(Table1[[#This Row],[time (1)]],Table1[[#This Row],[time (2)]])/1000/60</f>
        <v>682.34203331881884</v>
      </c>
      <c r="L103">
        <f>IFERROR(Table1[[#This Row],[total TP(1)]]/Table1[[#This Row],[total FP (1)]], 0)</f>
        <v>1</v>
      </c>
      <c r="M103" s="3">
        <f>Table1[[#This Row],[total TP(1)]]/Table1[[#This Row],[total FP (1)]]</f>
        <v>1</v>
      </c>
    </row>
    <row r="104" spans="1:13" x14ac:dyDescent="0.2">
      <c r="A104" s="1" t="s">
        <v>20</v>
      </c>
      <c r="B104">
        <v>5</v>
      </c>
      <c r="C104">
        <v>5</v>
      </c>
      <c r="D104">
        <f>MEDIAN(Table1[[#This Row],[total TP(1)]],Table1[[#This Row],[total  TP(2)]])</f>
        <v>5</v>
      </c>
      <c r="E104">
        <v>7</v>
      </c>
      <c r="F104">
        <v>7</v>
      </c>
      <c r="G104">
        <f t="shared" si="5"/>
        <v>7</v>
      </c>
      <c r="H104">
        <f>-Table1[[#This Row],[total FP]]</f>
        <v>-7</v>
      </c>
      <c r="I104" s="2">
        <v>32118669</v>
      </c>
      <c r="J104">
        <v>28634786.854680125</v>
      </c>
      <c r="K104">
        <f>MEDIAN(Table1[[#This Row],[time (1)]],Table1[[#This Row],[time (2)]])/1000/60</f>
        <v>506.27879878900097</v>
      </c>
      <c r="L104">
        <f>IFERROR(Table1[[#This Row],[total TP(1)]]/Table1[[#This Row],[total FP (1)]], 0)</f>
        <v>0.7142857142857143</v>
      </c>
      <c r="M104" s="3">
        <f>Table1[[#This Row],[total TP(1)]]/Table1[[#This Row],[total FP (1)]]</f>
        <v>0.7142857142857143</v>
      </c>
    </row>
    <row r="105" spans="1:13" x14ac:dyDescent="0.2">
      <c r="A105" s="1" t="s">
        <v>95</v>
      </c>
      <c r="B105">
        <v>5</v>
      </c>
      <c r="C105">
        <v>5</v>
      </c>
      <c r="D105">
        <f>MEDIAN(Table1[[#This Row],[total TP(1)]],Table1[[#This Row],[total  TP(2)]])</f>
        <v>5</v>
      </c>
      <c r="E105">
        <v>12</v>
      </c>
      <c r="F105">
        <v>10</v>
      </c>
      <c r="G105">
        <f t="shared" ref="G105:G126" si="6">MEDIAN(E105,F105)</f>
        <v>11</v>
      </c>
      <c r="H105">
        <f>-Table1[[#This Row],[total FP]]</f>
        <v>-11</v>
      </c>
      <c r="I105" s="2">
        <v>26491434.489999998</v>
      </c>
      <c r="J105">
        <v>24707701.948104646</v>
      </c>
      <c r="K105">
        <f>MEDIAN(Table1[[#This Row],[time (1)]],Table1[[#This Row],[time (2)]])/1000/60</f>
        <v>426.65947031753871</v>
      </c>
      <c r="L105">
        <f>IFERROR(Table1[[#This Row],[total TP(1)]]/Table1[[#This Row],[total FP (1)]], 0)</f>
        <v>0.41666666666666669</v>
      </c>
      <c r="M105" s="3">
        <f>Table1[[#This Row],[total TP(1)]]/Table1[[#This Row],[total FP (1)]]</f>
        <v>0.41666666666666669</v>
      </c>
    </row>
    <row r="106" spans="1:13" x14ac:dyDescent="0.2">
      <c r="A106" s="1" t="s">
        <v>99</v>
      </c>
      <c r="B106">
        <v>5</v>
      </c>
      <c r="C106">
        <v>5</v>
      </c>
      <c r="D106">
        <f>MEDIAN(Table1[[#This Row],[total TP(1)]],Table1[[#This Row],[total  TP(2)]])</f>
        <v>5</v>
      </c>
      <c r="E106">
        <v>23</v>
      </c>
      <c r="F106">
        <v>23</v>
      </c>
      <c r="G106">
        <f t="shared" si="6"/>
        <v>23</v>
      </c>
      <c r="H106">
        <f>-Table1[[#This Row],[total FP]]</f>
        <v>-23</v>
      </c>
      <c r="I106" s="2">
        <v>28993884.739999998</v>
      </c>
      <c r="J106">
        <v>27497303.552736498</v>
      </c>
      <c r="K106">
        <f>MEDIAN(Table1[[#This Row],[time (1)]],Table1[[#This Row],[time (2)]])/1000/60</f>
        <v>470.75990243947086</v>
      </c>
      <c r="L106">
        <f>IFERROR(Table1[[#This Row],[total TP(1)]]/Table1[[#This Row],[total FP (1)]], 0)</f>
        <v>0.21739130434782608</v>
      </c>
      <c r="M106" s="3">
        <f>Table1[[#This Row],[total TP(1)]]/Table1[[#This Row],[total FP (1)]]</f>
        <v>0.21739130434782608</v>
      </c>
    </row>
    <row r="107" spans="1:13" x14ac:dyDescent="0.2">
      <c r="A107" s="1" t="s">
        <v>0</v>
      </c>
      <c r="B107">
        <v>6</v>
      </c>
      <c r="C107">
        <v>5</v>
      </c>
      <c r="D107">
        <f>MEDIAN(Table1[[#This Row],[total TP(1)]],Table1[[#This Row],[total  TP(2)]])</f>
        <v>5.5</v>
      </c>
      <c r="E107">
        <v>22</v>
      </c>
      <c r="F107">
        <v>20</v>
      </c>
      <c r="G107">
        <f t="shared" si="6"/>
        <v>21</v>
      </c>
      <c r="H107">
        <f>-Table1[[#This Row],[total FP]]</f>
        <v>-21</v>
      </c>
      <c r="I107" s="2">
        <v>6806786.3810000001</v>
      </c>
      <c r="J107">
        <v>7366051.0575524457</v>
      </c>
      <c r="K107">
        <f>MEDIAN(Table1[[#This Row],[time (1)]],Table1[[#This Row],[time (2)]])/1000/60</f>
        <v>118.10697865460374</v>
      </c>
      <c r="L107">
        <f>IFERROR(Table1[[#This Row],[total TP(1)]]/Table1[[#This Row],[total FP (1)]], 0)</f>
        <v>0.27272727272727271</v>
      </c>
      <c r="M107" s="3">
        <f>Table1[[#This Row],[total TP(1)]]/Table1[[#This Row],[total FP (1)]]</f>
        <v>0.27272727272727271</v>
      </c>
    </row>
    <row r="108" spans="1:13" x14ac:dyDescent="0.2">
      <c r="A108" s="1" t="s">
        <v>10</v>
      </c>
      <c r="B108">
        <v>6</v>
      </c>
      <c r="C108">
        <v>5</v>
      </c>
      <c r="D108">
        <f>MEDIAN(Table1[[#This Row],[total TP(1)]],Table1[[#This Row],[total  TP(2)]])</f>
        <v>5.5</v>
      </c>
      <c r="E108">
        <v>23</v>
      </c>
      <c r="F108">
        <v>23</v>
      </c>
      <c r="G108">
        <f t="shared" si="6"/>
        <v>23</v>
      </c>
      <c r="H108">
        <f>-Table1[[#This Row],[total FP]]</f>
        <v>-23</v>
      </c>
      <c r="I108" s="2">
        <v>9221846.6119999997</v>
      </c>
      <c r="J108">
        <v>8033897.6746618198</v>
      </c>
      <c r="K108">
        <f>MEDIAN(Table1[[#This Row],[time (1)]],Table1[[#This Row],[time (2)]])/1000/60</f>
        <v>143.79786905551515</v>
      </c>
      <c r="L108">
        <f>IFERROR(Table1[[#This Row],[total TP(1)]]/Table1[[#This Row],[total FP (1)]], 0)</f>
        <v>0.2608695652173913</v>
      </c>
      <c r="M108" s="3">
        <f>Table1[[#This Row],[total TP(1)]]/Table1[[#This Row],[total FP (1)]]</f>
        <v>0.2608695652173913</v>
      </c>
    </row>
    <row r="109" spans="1:13" x14ac:dyDescent="0.2">
      <c r="A109" s="1" t="s">
        <v>50</v>
      </c>
      <c r="B109">
        <v>6</v>
      </c>
      <c r="C109">
        <v>6</v>
      </c>
      <c r="D109">
        <f>MEDIAN(Table1[[#This Row],[total TP(1)]],Table1[[#This Row],[total  TP(2)]])</f>
        <v>6</v>
      </c>
      <c r="E109">
        <v>6</v>
      </c>
      <c r="F109">
        <v>6</v>
      </c>
      <c r="G109">
        <f t="shared" si="6"/>
        <v>6</v>
      </c>
      <c r="H109">
        <f>-Table1[[#This Row],[total FP]]</f>
        <v>-6</v>
      </c>
      <c r="I109" s="2">
        <v>2706568.0290000001</v>
      </c>
      <c r="J109">
        <v>3088027.9041018779</v>
      </c>
      <c r="K109">
        <f>MEDIAN(Table1[[#This Row],[time (1)]],Table1[[#This Row],[time (2)]])/1000/60</f>
        <v>48.288299442515644</v>
      </c>
      <c r="L109">
        <f>IFERROR(Table1[[#This Row],[total TP(1)]]/Table1[[#This Row],[total FP (1)]], 0)</f>
        <v>1</v>
      </c>
      <c r="M109" s="3">
        <f>Table1[[#This Row],[total TP(1)]]/Table1[[#This Row],[total FP (1)]]</f>
        <v>1</v>
      </c>
    </row>
    <row r="110" spans="1:13" x14ac:dyDescent="0.2">
      <c r="A110" s="1" t="s">
        <v>88</v>
      </c>
      <c r="B110">
        <v>6</v>
      </c>
      <c r="C110">
        <v>6</v>
      </c>
      <c r="D110">
        <f>MEDIAN(Table1[[#This Row],[total TP(1)]],Table1[[#This Row],[total  TP(2)]])</f>
        <v>6</v>
      </c>
      <c r="E110">
        <v>6</v>
      </c>
      <c r="F110">
        <v>6</v>
      </c>
      <c r="G110">
        <f t="shared" si="6"/>
        <v>6</v>
      </c>
      <c r="H110">
        <f>-Table1[[#This Row],[total FP]]</f>
        <v>-6</v>
      </c>
      <c r="I110" s="2">
        <v>9810330.3029999994</v>
      </c>
      <c r="J110">
        <v>9205490.0319962744</v>
      </c>
      <c r="K110">
        <f>MEDIAN(Table1[[#This Row],[time (1)]],Table1[[#This Row],[time (2)]])/1000/60</f>
        <v>158.46516945830228</v>
      </c>
      <c r="L110">
        <f>IFERROR(Table1[[#This Row],[total TP(1)]]/Table1[[#This Row],[total FP (1)]], 0)</f>
        <v>1</v>
      </c>
      <c r="M110" s="3">
        <f>Table1[[#This Row],[total TP(1)]]/Table1[[#This Row],[total FP (1)]]</f>
        <v>1</v>
      </c>
    </row>
    <row r="111" spans="1:13" x14ac:dyDescent="0.2">
      <c r="A111" s="1" t="s">
        <v>63</v>
      </c>
      <c r="B111">
        <v>6</v>
      </c>
      <c r="C111">
        <v>6</v>
      </c>
      <c r="D111">
        <f>MEDIAN(Table1[[#This Row],[total TP(1)]],Table1[[#This Row],[total  TP(2)]])</f>
        <v>6</v>
      </c>
      <c r="E111">
        <v>6</v>
      </c>
      <c r="F111">
        <v>6</v>
      </c>
      <c r="G111">
        <f t="shared" si="6"/>
        <v>6</v>
      </c>
      <c r="H111">
        <f>-Table1[[#This Row],[total FP]]</f>
        <v>-6</v>
      </c>
      <c r="I111" s="2">
        <v>17418968.07</v>
      </c>
      <c r="J111">
        <v>12674088.158957882</v>
      </c>
      <c r="K111">
        <f>MEDIAN(Table1[[#This Row],[time (1)]],Table1[[#This Row],[time (2)]])/1000/60</f>
        <v>250.77546857464904</v>
      </c>
      <c r="L111">
        <f>IFERROR(Table1[[#This Row],[total TP(1)]]/Table1[[#This Row],[total FP (1)]], 0)</f>
        <v>1</v>
      </c>
      <c r="M111" s="3">
        <f>Table1[[#This Row],[total TP(1)]]/Table1[[#This Row],[total FP (1)]]</f>
        <v>1</v>
      </c>
    </row>
    <row r="112" spans="1:13" x14ac:dyDescent="0.2">
      <c r="A112" s="1" t="s">
        <v>76</v>
      </c>
      <c r="B112">
        <v>6</v>
      </c>
      <c r="C112">
        <v>6</v>
      </c>
      <c r="D112">
        <f>MEDIAN(Table1[[#This Row],[total TP(1)]],Table1[[#This Row],[total  TP(2)]])</f>
        <v>6</v>
      </c>
      <c r="E112">
        <v>4</v>
      </c>
      <c r="F112">
        <v>9</v>
      </c>
      <c r="G112">
        <f t="shared" si="6"/>
        <v>6.5</v>
      </c>
      <c r="H112">
        <f>-Table1[[#This Row],[total FP]]</f>
        <v>-6.5</v>
      </c>
      <c r="I112" s="2">
        <v>10866753.32</v>
      </c>
      <c r="J112">
        <v>10099438.942117382</v>
      </c>
      <c r="K112">
        <f>MEDIAN(Table1[[#This Row],[time (1)]],Table1[[#This Row],[time (2)]])/1000/60</f>
        <v>174.71826885097821</v>
      </c>
      <c r="L112">
        <f>IFERROR(Table1[[#This Row],[total TP(1)]]/Table1[[#This Row],[total FP (1)]], 0)</f>
        <v>1.5</v>
      </c>
      <c r="M112" s="3">
        <f>Table1[[#This Row],[total TP(1)]]/Table1[[#This Row],[total FP (1)]]</f>
        <v>1.5</v>
      </c>
    </row>
    <row r="113" spans="1:13" x14ac:dyDescent="0.2">
      <c r="A113" s="1" t="s">
        <v>103</v>
      </c>
      <c r="B113">
        <v>6</v>
      </c>
      <c r="C113">
        <v>6</v>
      </c>
      <c r="D113">
        <f>MEDIAN(Table1[[#This Row],[total TP(1)]],Table1[[#This Row],[total  TP(2)]])</f>
        <v>6</v>
      </c>
      <c r="E113">
        <v>10</v>
      </c>
      <c r="F113">
        <v>8</v>
      </c>
      <c r="G113">
        <f t="shared" si="6"/>
        <v>9</v>
      </c>
      <c r="H113">
        <f>-Table1[[#This Row],[total FP]]</f>
        <v>-9</v>
      </c>
      <c r="I113" s="2">
        <v>23510282.890000001</v>
      </c>
      <c r="J113">
        <v>23968679.437445916</v>
      </c>
      <c r="K113">
        <f>MEDIAN(Table1[[#This Row],[time (1)]],Table1[[#This Row],[time (2)]])/1000/60</f>
        <v>395.65801939538261</v>
      </c>
      <c r="L113">
        <f>IFERROR(Table1[[#This Row],[total TP(1)]]/Table1[[#This Row],[total FP (1)]], 0)</f>
        <v>0.6</v>
      </c>
      <c r="M113" s="3">
        <f>Table1[[#This Row],[total TP(1)]]/Table1[[#This Row],[total FP (1)]]</f>
        <v>0.6</v>
      </c>
    </row>
    <row r="114" spans="1:13" x14ac:dyDescent="0.2">
      <c r="A114" s="1" t="s">
        <v>35</v>
      </c>
      <c r="B114">
        <v>6</v>
      </c>
      <c r="C114">
        <v>6</v>
      </c>
      <c r="D114">
        <f>MEDIAN(Table1[[#This Row],[total TP(1)]],Table1[[#This Row],[total  TP(2)]])</f>
        <v>6</v>
      </c>
      <c r="E114">
        <v>10</v>
      </c>
      <c r="F114">
        <v>9</v>
      </c>
      <c r="G114">
        <f t="shared" si="6"/>
        <v>9.5</v>
      </c>
      <c r="H114">
        <f>-Table1[[#This Row],[total FP]]</f>
        <v>-9.5</v>
      </c>
      <c r="I114" s="2">
        <v>7579105.6189999999</v>
      </c>
      <c r="J114">
        <v>2803572.4174296451</v>
      </c>
      <c r="K114">
        <f>MEDIAN(Table1[[#This Row],[time (1)]],Table1[[#This Row],[time (2)]])/1000/60</f>
        <v>86.522316970247019</v>
      </c>
      <c r="L114">
        <f>IFERROR(Table1[[#This Row],[total TP(1)]]/Table1[[#This Row],[total FP (1)]], 0)</f>
        <v>0.6</v>
      </c>
      <c r="M114" s="3">
        <f>Table1[[#This Row],[total TP(1)]]/Table1[[#This Row],[total FP (1)]]</f>
        <v>0.6</v>
      </c>
    </row>
    <row r="115" spans="1:13" x14ac:dyDescent="0.2">
      <c r="A115" s="1" t="s">
        <v>81</v>
      </c>
      <c r="B115">
        <v>6</v>
      </c>
      <c r="C115">
        <v>6</v>
      </c>
      <c r="D115">
        <f>MEDIAN(Table1[[#This Row],[total TP(1)]],Table1[[#This Row],[total  TP(2)]])</f>
        <v>6</v>
      </c>
      <c r="E115">
        <v>16</v>
      </c>
      <c r="F115">
        <v>16</v>
      </c>
      <c r="G115">
        <f t="shared" si="6"/>
        <v>16</v>
      </c>
      <c r="H115">
        <f>-Table1[[#This Row],[total FP]]</f>
        <v>-16</v>
      </c>
      <c r="I115" s="2">
        <v>11197062.300000001</v>
      </c>
      <c r="J115">
        <v>12203286.475997878</v>
      </c>
      <c r="K115">
        <f>MEDIAN(Table1[[#This Row],[time (1)]],Table1[[#This Row],[time (2)]])/1000/60</f>
        <v>195.00290646664899</v>
      </c>
      <c r="L115">
        <f>IFERROR(Table1[[#This Row],[total TP(1)]]/Table1[[#This Row],[total FP (1)]], 0)</f>
        <v>0.375</v>
      </c>
      <c r="M115" s="3">
        <f>Table1[[#This Row],[total TP(1)]]/Table1[[#This Row],[total FP (1)]]</f>
        <v>0.375</v>
      </c>
    </row>
    <row r="116" spans="1:13" x14ac:dyDescent="0.2">
      <c r="A116" s="1" t="s">
        <v>15</v>
      </c>
      <c r="B116">
        <v>7</v>
      </c>
      <c r="C116">
        <v>7</v>
      </c>
      <c r="D116">
        <f>MEDIAN(Table1[[#This Row],[total TP(1)]],Table1[[#This Row],[total  TP(2)]])</f>
        <v>7</v>
      </c>
      <c r="E116">
        <v>4</v>
      </c>
      <c r="F116">
        <v>4</v>
      </c>
      <c r="G116">
        <f t="shared" si="6"/>
        <v>4</v>
      </c>
      <c r="H116">
        <f>-Table1[[#This Row],[total FP]]</f>
        <v>-4</v>
      </c>
      <c r="I116" s="2">
        <v>2867978.983</v>
      </c>
      <c r="J116">
        <v>2057580.4532652232</v>
      </c>
      <c r="K116">
        <f>MEDIAN(Table1[[#This Row],[time (1)]],Table1[[#This Row],[time (2)]])/1000/60</f>
        <v>41.046328635543524</v>
      </c>
      <c r="L116">
        <f>IFERROR(Table1[[#This Row],[total TP(1)]]/Table1[[#This Row],[total FP (1)]], 0)</f>
        <v>1.75</v>
      </c>
      <c r="M116" s="3">
        <f>Table1[[#This Row],[total TP(1)]]/Table1[[#This Row],[total FP (1)]]</f>
        <v>1.75</v>
      </c>
    </row>
    <row r="117" spans="1:13" x14ac:dyDescent="0.2">
      <c r="A117" s="1" t="s">
        <v>87</v>
      </c>
      <c r="B117">
        <v>8</v>
      </c>
      <c r="C117">
        <v>8</v>
      </c>
      <c r="D117">
        <f>MEDIAN(Table1[[#This Row],[total TP(1)]],Table1[[#This Row],[total  TP(2)]])</f>
        <v>8</v>
      </c>
      <c r="E117">
        <v>11</v>
      </c>
      <c r="F117">
        <v>11</v>
      </c>
      <c r="G117">
        <f t="shared" si="6"/>
        <v>11</v>
      </c>
      <c r="H117">
        <f>-Table1[[#This Row],[total FP]]</f>
        <v>-11</v>
      </c>
      <c r="I117" s="2">
        <v>3381977.22</v>
      </c>
      <c r="J117">
        <v>2288775.7397678182</v>
      </c>
      <c r="K117">
        <f>MEDIAN(Table1[[#This Row],[time (1)]],Table1[[#This Row],[time (2)]])/1000/60</f>
        <v>47.256274664731819</v>
      </c>
      <c r="L117">
        <f>IFERROR(Table1[[#This Row],[total TP(1)]]/Table1[[#This Row],[total FP (1)]], 0)</f>
        <v>0.72727272727272729</v>
      </c>
      <c r="M117" s="3">
        <f>Table1[[#This Row],[total TP(1)]]/Table1[[#This Row],[total FP (1)]]</f>
        <v>0.72727272727272729</v>
      </c>
    </row>
    <row r="118" spans="1:13" x14ac:dyDescent="0.2">
      <c r="A118" s="1" t="s">
        <v>74</v>
      </c>
      <c r="B118">
        <v>8</v>
      </c>
      <c r="C118">
        <v>8</v>
      </c>
      <c r="D118">
        <f>MEDIAN(Table1[[#This Row],[total TP(1)]],Table1[[#This Row],[total  TP(2)]])</f>
        <v>8</v>
      </c>
      <c r="E118">
        <v>24</v>
      </c>
      <c r="F118">
        <v>24</v>
      </c>
      <c r="G118">
        <f t="shared" si="6"/>
        <v>24</v>
      </c>
      <c r="H118">
        <f>-Table1[[#This Row],[total FP]]</f>
        <v>-24</v>
      </c>
      <c r="I118" s="2">
        <v>33379706.48</v>
      </c>
      <c r="J118">
        <v>32361764.248577628</v>
      </c>
      <c r="K118">
        <f>MEDIAN(Table1[[#This Row],[time (1)]],Table1[[#This Row],[time (2)]])/1000/60</f>
        <v>547.8455894048135</v>
      </c>
      <c r="L118">
        <f>IFERROR(Table1[[#This Row],[total TP(1)]]/Table1[[#This Row],[total FP (1)]], 0)</f>
        <v>0.33333333333333331</v>
      </c>
      <c r="M118" s="3">
        <f>Table1[[#This Row],[total TP(1)]]/Table1[[#This Row],[total FP (1)]]</f>
        <v>0.33333333333333331</v>
      </c>
    </row>
    <row r="119" spans="1:13" x14ac:dyDescent="0.2">
      <c r="A119" s="1" t="s">
        <v>36</v>
      </c>
      <c r="B119">
        <v>9</v>
      </c>
      <c r="C119">
        <v>8</v>
      </c>
      <c r="D119">
        <f>MEDIAN(Table1[[#This Row],[total TP(1)]],Table1[[#This Row],[total  TP(2)]])</f>
        <v>8.5</v>
      </c>
      <c r="E119">
        <v>18</v>
      </c>
      <c r="F119">
        <v>17</v>
      </c>
      <c r="G119">
        <f t="shared" si="6"/>
        <v>17.5</v>
      </c>
      <c r="H119">
        <f>-Table1[[#This Row],[total FP]]</f>
        <v>-17.5</v>
      </c>
      <c r="I119" s="2">
        <v>10581309.67</v>
      </c>
      <c r="J119">
        <v>7086872.0417707134</v>
      </c>
      <c r="K119">
        <f>MEDIAN(Table1[[#This Row],[time (1)]],Table1[[#This Row],[time (2)]])/1000/60</f>
        <v>147.23484759808929</v>
      </c>
      <c r="L119">
        <f>IFERROR(Table1[[#This Row],[total TP(1)]]/Table1[[#This Row],[total FP (1)]], 0)</f>
        <v>0.5</v>
      </c>
      <c r="M119" s="3">
        <f>Table1[[#This Row],[total TP(1)]]/Table1[[#This Row],[total FP (1)]]</f>
        <v>0.5</v>
      </c>
    </row>
    <row r="120" spans="1:13" x14ac:dyDescent="0.2">
      <c r="A120" s="1" t="s">
        <v>84</v>
      </c>
      <c r="B120">
        <v>10</v>
      </c>
      <c r="C120">
        <v>11</v>
      </c>
      <c r="D120">
        <f>MEDIAN(Table1[[#This Row],[total TP(1)]],Table1[[#This Row],[total  TP(2)]])</f>
        <v>10.5</v>
      </c>
      <c r="E120">
        <v>32</v>
      </c>
      <c r="F120">
        <v>30</v>
      </c>
      <c r="G120">
        <f t="shared" si="6"/>
        <v>31</v>
      </c>
      <c r="H120">
        <f>-Table1[[#This Row],[total FP]]</f>
        <v>-31</v>
      </c>
      <c r="I120" s="2">
        <v>15352089.369999999</v>
      </c>
      <c r="J120">
        <v>13330524.703617655</v>
      </c>
      <c r="K120">
        <f>MEDIAN(Table1[[#This Row],[time (1)]],Table1[[#This Row],[time (2)]])/1000/60</f>
        <v>239.02178394681377</v>
      </c>
      <c r="L120">
        <f>IFERROR(Table1[[#This Row],[total TP(1)]]/Table1[[#This Row],[total FP (1)]], 0)</f>
        <v>0.3125</v>
      </c>
      <c r="M120" s="3">
        <f>Table1[[#This Row],[total TP(1)]]/Table1[[#This Row],[total FP (1)]]</f>
        <v>0.3125</v>
      </c>
    </row>
    <row r="121" spans="1:13" x14ac:dyDescent="0.2">
      <c r="A121" s="1"/>
      <c r="D121" t="e">
        <f>MEDIAN(Table1[[#This Row],[total TP(1)]],Table1[[#This Row],[total  TP(2)]])</f>
        <v>#NUM!</v>
      </c>
      <c r="G121" t="e">
        <f t="shared" si="6"/>
        <v>#NUM!</v>
      </c>
      <c r="H121" s="3" t="e">
        <f>-Table1[[#This Row],[total FP]]</f>
        <v>#NUM!</v>
      </c>
      <c r="I121" s="2"/>
      <c r="J121" s="2"/>
      <c r="K121" s="3" t="e">
        <f>MEDIAN(Table1[[#This Row],[time (1)]],Table1[[#This Row],[time (2)]])/1000/60</f>
        <v>#NUM!</v>
      </c>
      <c r="L121" s="3">
        <f>IFERROR(Table1[[#This Row],[total TP(1)]]/Table1[[#This Row],[total FP (1)]], 0)</f>
        <v>0</v>
      </c>
      <c r="M121" s="3" t="e">
        <f>Table1[[#This Row],[total TP(1)]]/Table1[[#This Row],[total FP (1)]]</f>
        <v>#DIV/0!</v>
      </c>
    </row>
    <row r="122" spans="1:13" x14ac:dyDescent="0.2">
      <c r="A122" s="1"/>
      <c r="D122" t="e">
        <f>MEDIAN(Table1[[#This Row],[total TP(1)]],Table1[[#This Row],[total  TP(2)]])</f>
        <v>#NUM!</v>
      </c>
      <c r="G122" t="e">
        <f t="shared" si="6"/>
        <v>#NUM!</v>
      </c>
      <c r="H122" s="3" t="e">
        <f>-Table1[[#This Row],[total FP]]</f>
        <v>#NUM!</v>
      </c>
      <c r="I122" s="2"/>
      <c r="J122" s="2"/>
      <c r="K122" s="3" t="e">
        <f>MEDIAN(Table1[[#This Row],[time (1)]],Table1[[#This Row],[time (2)]])/1000/60</f>
        <v>#NUM!</v>
      </c>
      <c r="L122" s="3">
        <f>IFERROR(Table1[[#This Row],[total TP(1)]]/Table1[[#This Row],[total FP (1)]], 0)</f>
        <v>0</v>
      </c>
      <c r="M122" s="3" t="e">
        <f>Table1[[#This Row],[total TP(1)]]/Table1[[#This Row],[total FP (1)]]</f>
        <v>#DIV/0!</v>
      </c>
    </row>
    <row r="123" spans="1:13" x14ac:dyDescent="0.2">
      <c r="A123" s="1"/>
      <c r="D123" t="e">
        <f>MEDIAN(Table1[[#This Row],[total TP(1)]],Table1[[#This Row],[total  TP(2)]])</f>
        <v>#NUM!</v>
      </c>
      <c r="G123" t="e">
        <f t="shared" si="6"/>
        <v>#NUM!</v>
      </c>
      <c r="H123" s="3" t="e">
        <f>-Table1[[#This Row],[total FP]]</f>
        <v>#NUM!</v>
      </c>
      <c r="I123" s="2"/>
      <c r="J123" s="2"/>
      <c r="K123" s="3" t="e">
        <f>MEDIAN(Table1[[#This Row],[time (1)]],Table1[[#This Row],[time (2)]])/1000/60</f>
        <v>#NUM!</v>
      </c>
      <c r="L123" s="3">
        <f>IFERROR(Table1[[#This Row],[total TP(1)]]/Table1[[#This Row],[total FP (1)]], 0)</f>
        <v>0</v>
      </c>
      <c r="M123" s="3" t="e">
        <f>Table1[[#This Row],[total TP(1)]]/Table1[[#This Row],[total FP (1)]]</f>
        <v>#DIV/0!</v>
      </c>
    </row>
    <row r="124" spans="1:13" x14ac:dyDescent="0.2">
      <c r="A124" s="1"/>
      <c r="D124" t="e">
        <f>MEDIAN(Table1[[#This Row],[total TP(1)]],Table1[[#This Row],[total  TP(2)]])</f>
        <v>#NUM!</v>
      </c>
      <c r="G124" t="e">
        <f t="shared" si="6"/>
        <v>#NUM!</v>
      </c>
      <c r="H124" s="3" t="e">
        <f>-Table1[[#This Row],[total FP]]</f>
        <v>#NUM!</v>
      </c>
      <c r="K124" s="3" t="e">
        <f>MEDIAN(Table1[[#This Row],[time (1)]],Table1[[#This Row],[time (2)]])/1000/60</f>
        <v>#NUM!</v>
      </c>
      <c r="L124" s="3">
        <f>IFERROR(Table1[[#This Row],[total TP(1)]]/Table1[[#This Row],[total FP (1)]], 0)</f>
        <v>0</v>
      </c>
      <c r="M124" s="3" t="e">
        <f>Table1[[#This Row],[total TP(1)]]/Table1[[#This Row],[total FP (1)]]</f>
        <v>#DIV/0!</v>
      </c>
    </row>
    <row r="125" spans="1:13" x14ac:dyDescent="0.2">
      <c r="A125" s="1"/>
      <c r="D125" t="e">
        <f>MEDIAN(Table1[[#This Row],[total TP(1)]],Table1[[#This Row],[total  TP(2)]])</f>
        <v>#NUM!</v>
      </c>
      <c r="G125" t="e">
        <f t="shared" si="6"/>
        <v>#NUM!</v>
      </c>
      <c r="H125" s="3" t="e">
        <f>-Table1[[#This Row],[total FP]]</f>
        <v>#NUM!</v>
      </c>
      <c r="K125" s="3" t="e">
        <f>MEDIAN(Table1[[#This Row],[time (1)]],Table1[[#This Row],[time (2)]])/1000/60</f>
        <v>#NUM!</v>
      </c>
      <c r="L125" s="3">
        <f>IFERROR(Table1[[#This Row],[total TP(1)]]/Table1[[#This Row],[total FP (1)]], 0)</f>
        <v>0</v>
      </c>
      <c r="M125" s="3" t="e">
        <f>Table1[[#This Row],[total TP(1)]]/Table1[[#This Row],[total FP (1)]]</f>
        <v>#DIV/0!</v>
      </c>
    </row>
    <row r="126" spans="1:13" x14ac:dyDescent="0.2">
      <c r="A126" s="1"/>
      <c r="D126" t="e">
        <f>MEDIAN(Table1[[#This Row],[total TP(1)]],Table1[[#This Row],[total  TP(2)]])</f>
        <v>#NUM!</v>
      </c>
      <c r="G126" t="e">
        <f t="shared" si="6"/>
        <v>#NUM!</v>
      </c>
      <c r="H126" s="3" t="e">
        <f>-Table1[[#This Row],[total FP]]</f>
        <v>#NUM!</v>
      </c>
      <c r="K126" s="3" t="e">
        <f>MEDIAN(Table1[[#This Row],[time (1)]],Table1[[#This Row],[time (2)]])/1000/60</f>
        <v>#NUM!</v>
      </c>
      <c r="L126" s="3">
        <f>IFERROR(Table1[[#This Row],[total TP(1)]]/Table1[[#This Row],[total FP (1)]], 0)</f>
        <v>0</v>
      </c>
      <c r="M126" s="3" t="e">
        <f>Table1[[#This Row],[total TP(1)]]/Table1[[#This Row],[total FP (1)]]</f>
        <v>#DIV/0!</v>
      </c>
    </row>
    <row r="127" spans="1:13" x14ac:dyDescent="0.2">
      <c r="A127" s="1"/>
      <c r="H127" s="3"/>
      <c r="K127" s="3"/>
      <c r="L127" s="3"/>
      <c r="M127" s="3">
        <f>COUNTIF(M80:M126,"&lt;0.25")</f>
        <v>10</v>
      </c>
    </row>
  </sheetData>
  <phoneticPr fontId="2" type="noConversion"/>
  <conditionalFormatting sqref="M80:M126">
    <cfRule type="cellIs" dxfId="16" priority="1" operator="greaterThan">
      <formula>$M$76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BE63-2F26-2246-99CE-0B4E81BED62C}">
  <dimension ref="A1:J61"/>
  <sheetViews>
    <sheetView zoomScale="109" zoomScaleNormal="260" workbookViewId="0">
      <selection activeCell="I9" sqref="I9"/>
    </sheetView>
  </sheetViews>
  <sheetFormatPr baseColWidth="10" defaultRowHeight="16" x14ac:dyDescent="0.2"/>
  <cols>
    <col min="1" max="1" width="43.83203125" bestFit="1" customWidth="1"/>
  </cols>
  <sheetData>
    <row r="1" spans="1:10" x14ac:dyDescent="0.2">
      <c r="A1" t="s">
        <v>115</v>
      </c>
      <c r="B1" t="s">
        <v>183</v>
      </c>
      <c r="C1" t="s">
        <v>184</v>
      </c>
      <c r="D1" t="s">
        <v>116</v>
      </c>
      <c r="E1" t="s">
        <v>181</v>
      </c>
      <c r="F1" t="s">
        <v>182</v>
      </c>
      <c r="G1" t="s">
        <v>117</v>
      </c>
      <c r="H1" t="s">
        <v>185</v>
      </c>
      <c r="I1" t="s">
        <v>186</v>
      </c>
      <c r="J1" t="s">
        <v>119</v>
      </c>
    </row>
    <row r="2" spans="1:10" x14ac:dyDescent="0.2">
      <c r="A2" s="1" t="s">
        <v>122</v>
      </c>
      <c r="B2">
        <v>0</v>
      </c>
      <c r="C2">
        <v>0</v>
      </c>
      <c r="D2">
        <f>MEDIAN(Table2[[#This Row],[total TP (1)]:[total TP (2)]])</f>
        <v>0</v>
      </c>
      <c r="E2">
        <v>10</v>
      </c>
      <c r="F2" s="2">
        <v>10</v>
      </c>
      <c r="G2">
        <f>-MEDIAN(Table2[[#This Row],[total FP (1)]],Table2[[#This Row],[total FP (2)]])</f>
        <v>-10</v>
      </c>
      <c r="H2">
        <v>1681915.3695809629</v>
      </c>
      <c r="I2">
        <v>21300596.550752845</v>
      </c>
      <c r="J2">
        <f>MEDIAN(Table2[[#This Row],[time(1)]:[time(2)]])/1000/60</f>
        <v>191.52093266944843</v>
      </c>
    </row>
    <row r="3" spans="1:10" x14ac:dyDescent="0.2">
      <c r="A3" s="1" t="s">
        <v>167</v>
      </c>
      <c r="B3">
        <v>0</v>
      </c>
      <c r="C3">
        <v>0</v>
      </c>
      <c r="D3">
        <f>MEDIAN(Table2[[#This Row],[total TP (1)]:[total TP (2)]])</f>
        <v>0</v>
      </c>
      <c r="E3">
        <v>3</v>
      </c>
      <c r="F3" s="2">
        <v>2</v>
      </c>
      <c r="G3">
        <f>-MEDIAN(Table2[[#This Row],[total FP (1)]],Table2[[#This Row],[total FP (2)]])</f>
        <v>-2.5</v>
      </c>
      <c r="H3">
        <v>11916300.860610781</v>
      </c>
      <c r="I3">
        <v>174340561.3051891</v>
      </c>
      <c r="J3">
        <f>MEDIAN(Table2[[#This Row],[time(1)]:[time(2)]])/1000/60</f>
        <v>1552.1405180483323</v>
      </c>
    </row>
    <row r="4" spans="1:10" x14ac:dyDescent="0.2">
      <c r="A4" s="1" t="s">
        <v>124</v>
      </c>
      <c r="B4">
        <v>1</v>
      </c>
      <c r="C4">
        <v>1</v>
      </c>
      <c r="D4">
        <f>MEDIAN(Table2[[#This Row],[total TP (1)]:[total TP (2)]])</f>
        <v>1</v>
      </c>
      <c r="E4">
        <v>13</v>
      </c>
      <c r="F4" s="2">
        <v>11</v>
      </c>
      <c r="G4">
        <f>-MEDIAN(Table2[[#This Row],[total FP (1)]],Table2[[#This Row],[total FP (2)]])</f>
        <v>-12</v>
      </c>
      <c r="H4">
        <v>2775563.2567421971</v>
      </c>
      <c r="I4">
        <v>40064520.527644463</v>
      </c>
      <c r="J4">
        <f>MEDIAN(Table2[[#This Row],[time(1)]:[time(2)]])/1000/60</f>
        <v>357.00069820322216</v>
      </c>
    </row>
    <row r="5" spans="1:10" x14ac:dyDescent="0.2">
      <c r="A5" s="1" t="s">
        <v>140</v>
      </c>
      <c r="B5">
        <v>1</v>
      </c>
      <c r="C5">
        <v>1</v>
      </c>
      <c r="D5">
        <f>MEDIAN(Table2[[#This Row],[total TP (1)]:[total TP (2)]])</f>
        <v>1</v>
      </c>
      <c r="E5">
        <v>8</v>
      </c>
      <c r="F5" s="2">
        <v>9</v>
      </c>
      <c r="G5">
        <f>-MEDIAN(Table2[[#This Row],[total FP (1)]],Table2[[#This Row],[total FP (2)]])</f>
        <v>-8.5</v>
      </c>
      <c r="H5">
        <v>3651792.5558725819</v>
      </c>
      <c r="I5">
        <v>46696358.127305672</v>
      </c>
      <c r="J5">
        <f>MEDIAN(Table2[[#This Row],[time(1)]:[time(2)]])/1000/60</f>
        <v>419.56792235981879</v>
      </c>
    </row>
    <row r="6" spans="1:10" x14ac:dyDescent="0.2">
      <c r="A6" s="1" t="s">
        <v>128</v>
      </c>
      <c r="B6">
        <v>1</v>
      </c>
      <c r="C6">
        <v>1</v>
      </c>
      <c r="D6">
        <f>MEDIAN(Table2[[#This Row],[total TP (1)]:[total TP (2)]])</f>
        <v>1</v>
      </c>
      <c r="E6">
        <v>6</v>
      </c>
      <c r="F6" s="2">
        <v>6</v>
      </c>
      <c r="G6">
        <f>-MEDIAN(Table2[[#This Row],[total FP (1)]],Table2[[#This Row],[total FP (2)]])</f>
        <v>-6</v>
      </c>
      <c r="H6">
        <v>2433950.5561001105</v>
      </c>
      <c r="I6">
        <v>37651775.343719535</v>
      </c>
      <c r="J6">
        <f>MEDIAN(Table2[[#This Row],[time(1)]:[time(2)]])/1000/60</f>
        <v>334.04771583183043</v>
      </c>
    </row>
    <row r="7" spans="1:10" x14ac:dyDescent="0.2">
      <c r="A7" s="1" t="s">
        <v>126</v>
      </c>
      <c r="B7">
        <v>1</v>
      </c>
      <c r="C7">
        <v>1</v>
      </c>
      <c r="D7">
        <f>MEDIAN(Table2[[#This Row],[total TP (1)]:[total TP (2)]])</f>
        <v>1</v>
      </c>
      <c r="E7">
        <v>6</v>
      </c>
      <c r="F7" s="2">
        <v>6</v>
      </c>
      <c r="G7">
        <f>-MEDIAN(Table2[[#This Row],[total FP (1)]],Table2[[#This Row],[total FP (2)]])</f>
        <v>-6</v>
      </c>
      <c r="H7">
        <v>2544308.0076754512</v>
      </c>
      <c r="I7">
        <v>38729280.928063609</v>
      </c>
      <c r="J7">
        <f>MEDIAN(Table2[[#This Row],[time(1)]:[time(2)]])/1000/60</f>
        <v>343.94657446449213</v>
      </c>
    </row>
    <row r="8" spans="1:10" x14ac:dyDescent="0.2">
      <c r="A8" s="1" t="s">
        <v>123</v>
      </c>
      <c r="B8">
        <v>1</v>
      </c>
      <c r="C8">
        <v>1</v>
      </c>
      <c r="D8">
        <f>MEDIAN(Table2[[#This Row],[total TP (1)]:[total TP (2)]])</f>
        <v>1</v>
      </c>
      <c r="E8">
        <v>5</v>
      </c>
      <c r="F8" s="2">
        <v>5</v>
      </c>
      <c r="G8">
        <f>-MEDIAN(Table2[[#This Row],[total FP (1)]],Table2[[#This Row],[total FP (2)]])</f>
        <v>-5</v>
      </c>
      <c r="H8">
        <v>2221849.5853876211</v>
      </c>
      <c r="I8">
        <v>41661409.952353828</v>
      </c>
      <c r="J8">
        <f>MEDIAN(Table2[[#This Row],[time(1)]:[time(2)]])/1000/60</f>
        <v>365.69382948117874</v>
      </c>
    </row>
    <row r="9" spans="1:10" x14ac:dyDescent="0.2">
      <c r="A9" s="1" t="s">
        <v>162</v>
      </c>
      <c r="B9">
        <v>1</v>
      </c>
      <c r="C9">
        <v>1</v>
      </c>
      <c r="D9">
        <f>MEDIAN(Table2[[#This Row],[total TP (1)]:[total TP (2)]])</f>
        <v>1</v>
      </c>
      <c r="E9">
        <v>4</v>
      </c>
      <c r="F9" s="2">
        <v>4</v>
      </c>
      <c r="G9">
        <f>-MEDIAN(Table2[[#This Row],[total FP (1)]],Table2[[#This Row],[total FP (2)]])</f>
        <v>-4</v>
      </c>
      <c r="H9">
        <v>2498401.5758202844</v>
      </c>
      <c r="I9">
        <v>31612607.126278989</v>
      </c>
      <c r="J9">
        <f>MEDIAN(Table2[[#This Row],[time(1)]:[time(2)]])/1000/60</f>
        <v>284.25840585082727</v>
      </c>
    </row>
    <row r="10" spans="1:10" x14ac:dyDescent="0.2">
      <c r="A10" s="1" t="s">
        <v>127</v>
      </c>
      <c r="B10">
        <v>1</v>
      </c>
      <c r="C10">
        <v>1</v>
      </c>
      <c r="D10">
        <f>MEDIAN(Table2[[#This Row],[total TP (1)]:[total TP (2)]])</f>
        <v>1</v>
      </c>
      <c r="E10">
        <v>4</v>
      </c>
      <c r="F10" s="2">
        <v>4</v>
      </c>
      <c r="G10">
        <f>-MEDIAN(Table2[[#This Row],[total FP (1)]],Table2[[#This Row],[total FP (2)]])</f>
        <v>-4</v>
      </c>
      <c r="H10">
        <v>2047549.6147023488</v>
      </c>
      <c r="I10">
        <v>32617426.164106399</v>
      </c>
      <c r="J10">
        <f>MEDIAN(Table2[[#This Row],[time(1)]:[time(2)]])/1000/60</f>
        <v>288.87479815673959</v>
      </c>
    </row>
    <row r="11" spans="1:10" x14ac:dyDescent="0.2">
      <c r="A11" s="1" t="s">
        <v>141</v>
      </c>
      <c r="B11">
        <v>1</v>
      </c>
      <c r="C11">
        <v>1</v>
      </c>
      <c r="D11">
        <f>MEDIAN(Table2[[#This Row],[total TP (1)]:[total TP (2)]])</f>
        <v>1</v>
      </c>
      <c r="E11">
        <v>4</v>
      </c>
      <c r="F11" s="2">
        <v>4</v>
      </c>
      <c r="G11">
        <f>-MEDIAN(Table2[[#This Row],[total FP (1)]],Table2[[#This Row],[total FP (2)]])</f>
        <v>-4</v>
      </c>
      <c r="H11">
        <v>2709514.4156143046</v>
      </c>
      <c r="I11">
        <v>32051081.75576099</v>
      </c>
      <c r="J11">
        <f>MEDIAN(Table2[[#This Row],[time(1)]:[time(2)]])/1000/60</f>
        <v>289.67163476146084</v>
      </c>
    </row>
    <row r="12" spans="1:10" x14ac:dyDescent="0.2">
      <c r="A12" s="1" t="s">
        <v>157</v>
      </c>
      <c r="B12">
        <v>1</v>
      </c>
      <c r="C12">
        <v>1</v>
      </c>
      <c r="D12">
        <f>MEDIAN(Table2[[#This Row],[total TP (1)]:[total TP (2)]])</f>
        <v>1</v>
      </c>
      <c r="E12">
        <v>4</v>
      </c>
      <c r="F12" s="2">
        <v>4</v>
      </c>
      <c r="G12">
        <f>-MEDIAN(Table2[[#This Row],[total FP (1)]],Table2[[#This Row],[total FP (2)]])</f>
        <v>-4</v>
      </c>
      <c r="H12">
        <v>1264248.2716547067</v>
      </c>
      <c r="I12">
        <v>33867581.518757686</v>
      </c>
      <c r="J12">
        <f>MEDIAN(Table2[[#This Row],[time(1)]:[time(2)]])/1000/60</f>
        <v>292.76524825343665</v>
      </c>
    </row>
    <row r="13" spans="1:10" x14ac:dyDescent="0.2">
      <c r="A13" s="1" t="s">
        <v>146</v>
      </c>
      <c r="B13">
        <v>1</v>
      </c>
      <c r="C13">
        <v>1</v>
      </c>
      <c r="D13">
        <f>MEDIAN(Table2[[#This Row],[total TP (1)]:[total TP (2)]])</f>
        <v>1</v>
      </c>
      <c r="E13">
        <v>4</v>
      </c>
      <c r="F13" s="2">
        <v>4</v>
      </c>
      <c r="G13">
        <f>-MEDIAN(Table2[[#This Row],[total FP (1)]],Table2[[#This Row],[total FP (2)]])</f>
        <v>-4</v>
      </c>
      <c r="H13">
        <v>2515575.552691469</v>
      </c>
      <c r="I13">
        <v>32660654.289564751</v>
      </c>
      <c r="J13">
        <f>MEDIAN(Table2[[#This Row],[time(1)]:[time(2)]])/1000/60</f>
        <v>293.13524868546847</v>
      </c>
    </row>
    <row r="14" spans="1:10" x14ac:dyDescent="0.2">
      <c r="A14" s="1" t="s">
        <v>148</v>
      </c>
      <c r="B14">
        <v>1</v>
      </c>
      <c r="C14">
        <v>1</v>
      </c>
      <c r="D14">
        <f>MEDIAN(Table2[[#This Row],[total TP (1)]:[total TP (2)]])</f>
        <v>1</v>
      </c>
      <c r="E14">
        <v>4</v>
      </c>
      <c r="F14" s="2">
        <v>4</v>
      </c>
      <c r="G14">
        <f>-MEDIAN(Table2[[#This Row],[total FP (1)]],Table2[[#This Row],[total FP (2)]])</f>
        <v>-4</v>
      </c>
      <c r="H14">
        <v>2421320.3392664413</v>
      </c>
      <c r="I14">
        <v>32908391.832735069</v>
      </c>
      <c r="J14">
        <f>MEDIAN(Table2[[#This Row],[time(1)]:[time(2)]])/1000/60</f>
        <v>294.41426810001263</v>
      </c>
    </row>
    <row r="15" spans="1:10" x14ac:dyDescent="0.2">
      <c r="A15" s="1" t="s">
        <v>125</v>
      </c>
      <c r="B15">
        <v>1</v>
      </c>
      <c r="C15">
        <v>1</v>
      </c>
      <c r="D15">
        <f>MEDIAN(Table2[[#This Row],[total TP (1)]:[total TP (2)]])</f>
        <v>1</v>
      </c>
      <c r="E15">
        <v>4</v>
      </c>
      <c r="F15" s="2">
        <v>4</v>
      </c>
      <c r="G15">
        <f>-MEDIAN(Table2[[#This Row],[total FP (1)]],Table2[[#This Row],[total FP (2)]])</f>
        <v>-4</v>
      </c>
      <c r="H15">
        <v>1954812.9805810729</v>
      </c>
      <c r="I15">
        <v>33526409.354405891</v>
      </c>
      <c r="J15">
        <f>MEDIAN(Table2[[#This Row],[time(1)]:[time(2)]])/1000/60</f>
        <v>295.67685279155802</v>
      </c>
    </row>
    <row r="16" spans="1:10" x14ac:dyDescent="0.2">
      <c r="A16" s="1" t="s">
        <v>137</v>
      </c>
      <c r="B16">
        <v>1</v>
      </c>
      <c r="C16">
        <v>1</v>
      </c>
      <c r="D16">
        <f>MEDIAN(Table2[[#This Row],[total TP (1)]:[total TP (2)]])</f>
        <v>1</v>
      </c>
      <c r="E16">
        <v>4</v>
      </c>
      <c r="F16" s="2">
        <v>4</v>
      </c>
      <c r="G16">
        <f>-MEDIAN(Table2[[#This Row],[total FP (1)]],Table2[[#This Row],[total FP (2)]])</f>
        <v>-4</v>
      </c>
      <c r="H16">
        <v>2450616.6708746431</v>
      </c>
      <c r="I16">
        <v>33216953.807855204</v>
      </c>
      <c r="J16">
        <f>MEDIAN(Table2[[#This Row],[time(1)]:[time(2)]])/1000/60</f>
        <v>297.22975398941537</v>
      </c>
    </row>
    <row r="17" spans="1:10" x14ac:dyDescent="0.2">
      <c r="A17" s="1" t="s">
        <v>159</v>
      </c>
      <c r="B17">
        <v>1</v>
      </c>
      <c r="C17">
        <v>1</v>
      </c>
      <c r="D17">
        <f>MEDIAN(Table2[[#This Row],[total TP (1)]:[total TP (2)]])</f>
        <v>1</v>
      </c>
      <c r="E17">
        <v>4</v>
      </c>
      <c r="F17" s="2">
        <v>4</v>
      </c>
      <c r="G17">
        <f>-MEDIAN(Table2[[#This Row],[total FP (1)]],Table2[[#This Row],[total FP (2)]])</f>
        <v>-4</v>
      </c>
      <c r="H17">
        <v>1275486.4683021996</v>
      </c>
      <c r="I17">
        <v>34704195.498996116</v>
      </c>
      <c r="J17">
        <f>MEDIAN(Table2[[#This Row],[time(1)]:[time(2)]])/1000/60</f>
        <v>299.83068306081924</v>
      </c>
    </row>
    <row r="18" spans="1:10" x14ac:dyDescent="0.2">
      <c r="A18" s="1" t="s">
        <v>154</v>
      </c>
      <c r="B18">
        <v>1</v>
      </c>
      <c r="C18">
        <v>1</v>
      </c>
      <c r="D18">
        <f>MEDIAN(Table2[[#This Row],[total TP (1)]:[total TP (2)]])</f>
        <v>1</v>
      </c>
      <c r="E18">
        <v>4</v>
      </c>
      <c r="F18" s="2">
        <v>4</v>
      </c>
      <c r="G18">
        <f>-MEDIAN(Table2[[#This Row],[total FP (1)]],Table2[[#This Row],[total FP (2)]])</f>
        <v>-4</v>
      </c>
      <c r="H18">
        <v>1234371.7834288231</v>
      </c>
      <c r="I18">
        <v>35046255.491546974</v>
      </c>
      <c r="J18">
        <f>MEDIAN(Table2[[#This Row],[time(1)]:[time(2)]])/1000/60</f>
        <v>302.33856062479828</v>
      </c>
    </row>
    <row r="19" spans="1:10" x14ac:dyDescent="0.2">
      <c r="A19" s="1" t="s">
        <v>150</v>
      </c>
      <c r="B19">
        <v>1</v>
      </c>
      <c r="C19">
        <v>1</v>
      </c>
      <c r="D19">
        <f>MEDIAN(Table2[[#This Row],[total TP (1)]:[total TP (2)]])</f>
        <v>1</v>
      </c>
      <c r="E19">
        <v>4</v>
      </c>
      <c r="F19" s="2">
        <v>4</v>
      </c>
      <c r="G19">
        <f>-MEDIAN(Table2[[#This Row],[total FP (1)]],Table2[[#This Row],[total FP (2)]])</f>
        <v>-4</v>
      </c>
      <c r="H19">
        <v>2544943.8420489863</v>
      </c>
      <c r="I19">
        <v>34118623.083946005</v>
      </c>
      <c r="J19">
        <f>MEDIAN(Table2[[#This Row],[time(1)]:[time(2)]])/1000/60</f>
        <v>305.52972438329164</v>
      </c>
    </row>
    <row r="20" spans="1:10" x14ac:dyDescent="0.2">
      <c r="A20" s="1" t="s">
        <v>147</v>
      </c>
      <c r="B20">
        <v>1</v>
      </c>
      <c r="C20">
        <v>1</v>
      </c>
      <c r="D20">
        <f>MEDIAN(Table2[[#This Row],[total TP (1)]:[total TP (2)]])</f>
        <v>1</v>
      </c>
      <c r="E20">
        <v>4</v>
      </c>
      <c r="F20" s="2">
        <v>4</v>
      </c>
      <c r="G20">
        <f>-MEDIAN(Table2[[#This Row],[total FP (1)]],Table2[[#This Row],[total FP (2)]])</f>
        <v>-4</v>
      </c>
      <c r="H20">
        <v>2250988.419488302</v>
      </c>
      <c r="I20">
        <v>34501105.707307734</v>
      </c>
      <c r="J20">
        <f>MEDIAN(Table2[[#This Row],[time(1)]:[time(2)]])/1000/60</f>
        <v>306.26745105663366</v>
      </c>
    </row>
    <row r="21" spans="1:10" x14ac:dyDescent="0.2">
      <c r="A21" s="1" t="s">
        <v>144</v>
      </c>
      <c r="B21">
        <v>1</v>
      </c>
      <c r="C21">
        <v>1</v>
      </c>
      <c r="D21">
        <f>MEDIAN(Table2[[#This Row],[total TP (1)]:[total TP (2)]])</f>
        <v>1</v>
      </c>
      <c r="E21">
        <v>4</v>
      </c>
      <c r="F21" s="2">
        <v>4</v>
      </c>
      <c r="G21">
        <f>-MEDIAN(Table2[[#This Row],[total FP (1)]],Table2[[#This Row],[total FP (2)]])</f>
        <v>-4</v>
      </c>
      <c r="H21">
        <v>2427973.393114049</v>
      </c>
      <c r="I21">
        <v>34424933.593230039</v>
      </c>
      <c r="J21">
        <f>MEDIAN(Table2[[#This Row],[time(1)]:[time(2)]])/1000/60</f>
        <v>307.10755821953404</v>
      </c>
    </row>
    <row r="22" spans="1:10" x14ac:dyDescent="0.2">
      <c r="A22" s="1" t="s">
        <v>151</v>
      </c>
      <c r="B22">
        <v>1</v>
      </c>
      <c r="C22">
        <v>1</v>
      </c>
      <c r="D22">
        <f>MEDIAN(Table2[[#This Row],[total TP (1)]:[total TP (2)]])</f>
        <v>1</v>
      </c>
      <c r="E22">
        <v>4</v>
      </c>
      <c r="F22" s="2">
        <v>4</v>
      </c>
      <c r="G22">
        <f>-MEDIAN(Table2[[#This Row],[total FP (1)]],Table2[[#This Row],[total FP (2)]])</f>
        <v>-4</v>
      </c>
      <c r="H22">
        <v>2374654.54463707</v>
      </c>
      <c r="I22">
        <v>34578727.870808154</v>
      </c>
      <c r="J22">
        <f>MEDIAN(Table2[[#This Row],[time(1)]:[time(2)]])/1000/60</f>
        <v>307.94485346204351</v>
      </c>
    </row>
    <row r="23" spans="1:10" x14ac:dyDescent="0.2">
      <c r="A23" s="1" t="s">
        <v>155</v>
      </c>
      <c r="B23">
        <v>1</v>
      </c>
      <c r="C23">
        <v>1</v>
      </c>
      <c r="D23">
        <f>MEDIAN(Table2[[#This Row],[total TP (1)]:[total TP (2)]])</f>
        <v>1</v>
      </c>
      <c r="E23">
        <v>4</v>
      </c>
      <c r="F23" s="2">
        <v>4</v>
      </c>
      <c r="G23">
        <f>-MEDIAN(Table2[[#This Row],[total FP (1)]],Table2[[#This Row],[total FP (2)]])</f>
        <v>-4</v>
      </c>
      <c r="H23">
        <v>1114689.5294856487</v>
      </c>
      <c r="I23">
        <v>35868529.805692792</v>
      </c>
      <c r="J23">
        <f>MEDIAN(Table2[[#This Row],[time(1)]:[time(2)]])/1000/60</f>
        <v>308.19349445982039</v>
      </c>
    </row>
    <row r="24" spans="1:10" x14ac:dyDescent="0.2">
      <c r="A24" s="1"/>
      <c r="D24" s="3" t="e">
        <f>MEDIAN(Table2[[#This Row],[total TP (1)]:[total TP (2)]])</f>
        <v>#NUM!</v>
      </c>
      <c r="F24" s="2"/>
      <c r="G24" s="3" t="e">
        <f>-MEDIAN(Table2[[#This Row],[total FP (1)]],Table2[[#This Row],[total FP (2)]])</f>
        <v>#NUM!</v>
      </c>
      <c r="J24" s="3" t="e">
        <f>MEDIAN(Table2[[#This Row],[time(1)]:[time(2)]])/1000/60</f>
        <v>#NUM!</v>
      </c>
    </row>
    <row r="25" spans="1:10" x14ac:dyDescent="0.2">
      <c r="A25" s="1"/>
      <c r="D25" s="3" t="e">
        <f>MEDIAN(Table2[[#This Row],[total TP (1)]:[total TP (2)]])</f>
        <v>#NUM!</v>
      </c>
      <c r="F25" s="2"/>
      <c r="G25" s="3" t="e">
        <f>-MEDIAN(Table2[[#This Row],[total FP (1)]],Table2[[#This Row],[total FP (2)]])</f>
        <v>#NUM!</v>
      </c>
      <c r="J25" s="3" t="e">
        <f>MEDIAN(Table2[[#This Row],[time(1)]:[time(2)]])/1000/60</f>
        <v>#NUM!</v>
      </c>
    </row>
    <row r="26" spans="1:10" x14ac:dyDescent="0.2">
      <c r="A26" s="1" t="s">
        <v>114</v>
      </c>
      <c r="B26">
        <v>1</v>
      </c>
      <c r="C26">
        <v>1</v>
      </c>
      <c r="D26">
        <f>MEDIAN(Table2[[#This Row],[total TP (1)]:[total TP (2)]])</f>
        <v>1</v>
      </c>
      <c r="E26">
        <v>4</v>
      </c>
      <c r="F26" s="2">
        <v>4</v>
      </c>
      <c r="G26">
        <f>-MEDIAN(Table2[[#This Row],[total FP (1)]],Table2[[#This Row],[total FP (2)]])</f>
        <v>-4</v>
      </c>
      <c r="H26">
        <v>2730205.6957706772</v>
      </c>
      <c r="I26">
        <v>2718385.6286546183</v>
      </c>
      <c r="J26">
        <f>MEDIAN(Table2[[#This Row],[time(1)]:[time(2)]])/1000/60</f>
        <v>45.404927703544125</v>
      </c>
    </row>
    <row r="27" spans="1:10" x14ac:dyDescent="0.2">
      <c r="A27" s="1"/>
      <c r="D27" s="3" t="e">
        <f>MEDIAN(Table2[[#This Row],[total TP (1)]:[total TP (2)]])</f>
        <v>#NUM!</v>
      </c>
      <c r="F27" s="2"/>
      <c r="G27" s="3" t="e">
        <f>-MEDIAN(Table2[[#This Row],[total FP (1)]],Table2[[#This Row],[total FP (2)]])</f>
        <v>#NUM!</v>
      </c>
      <c r="J27" s="3" t="e">
        <f>MEDIAN(Table2[[#This Row],[time(1)]:[time(2)]])/1000/60</f>
        <v>#NUM!</v>
      </c>
    </row>
    <row r="28" spans="1:10" x14ac:dyDescent="0.2">
      <c r="A28" s="1"/>
      <c r="D28" s="3" t="e">
        <f>MEDIAN(Table2[[#This Row],[total TP (1)]:[total TP (2)]])</f>
        <v>#NUM!</v>
      </c>
      <c r="F28" s="2"/>
      <c r="G28" s="3" t="e">
        <f>-MEDIAN(Table2[[#This Row],[total FP (1)]],Table2[[#This Row],[total FP (2)]])</f>
        <v>#NUM!</v>
      </c>
      <c r="J28" s="3" t="e">
        <f>MEDIAN(Table2[[#This Row],[time(1)]:[time(2)]])/1000/60</f>
        <v>#NUM!</v>
      </c>
    </row>
    <row r="29" spans="1:10" x14ac:dyDescent="0.2">
      <c r="A29" s="1" t="s">
        <v>158</v>
      </c>
      <c r="B29">
        <v>1</v>
      </c>
      <c r="C29">
        <v>1</v>
      </c>
      <c r="D29">
        <f>MEDIAN(Table2[[#This Row],[total TP (1)]:[total TP (2)]])</f>
        <v>1</v>
      </c>
      <c r="E29">
        <v>4</v>
      </c>
      <c r="F29" s="2">
        <v>4</v>
      </c>
      <c r="G29">
        <f>-MEDIAN(Table2[[#This Row],[total FP (1)]],Table2[[#This Row],[total FP (2)]])</f>
        <v>-4</v>
      </c>
      <c r="H29">
        <v>1147303.8152453934</v>
      </c>
      <c r="I29">
        <v>36345398.503209747</v>
      </c>
      <c r="J29">
        <f>MEDIAN(Table2[[#This Row],[time(1)]:[time(2)]])/1000/60</f>
        <v>312.43918598712622</v>
      </c>
    </row>
    <row r="30" spans="1:10" x14ac:dyDescent="0.2">
      <c r="A30" s="1" t="s">
        <v>130</v>
      </c>
      <c r="B30">
        <v>1</v>
      </c>
      <c r="C30">
        <v>1</v>
      </c>
      <c r="D30">
        <f>MEDIAN(Table2[[#This Row],[total TP (1)]:[total TP (2)]])</f>
        <v>1</v>
      </c>
      <c r="E30">
        <v>4</v>
      </c>
      <c r="F30" s="2">
        <v>4</v>
      </c>
      <c r="G30">
        <f>-MEDIAN(Table2[[#This Row],[total FP (1)]],Table2[[#This Row],[total FP (2)]])</f>
        <v>-4</v>
      </c>
      <c r="H30">
        <v>1978416.1198027409</v>
      </c>
      <c r="I30">
        <v>35606295.253879793</v>
      </c>
      <c r="J30">
        <f>MEDIAN(Table2[[#This Row],[time(1)]:[time(2)]])/1000/60</f>
        <v>313.20592811402105</v>
      </c>
    </row>
    <row r="31" spans="1:10" x14ac:dyDescent="0.2">
      <c r="A31" s="1" t="s">
        <v>163</v>
      </c>
      <c r="B31">
        <v>1</v>
      </c>
      <c r="C31">
        <v>1</v>
      </c>
      <c r="D31">
        <f>MEDIAN(Table2[[#This Row],[total TP (1)]:[total TP (2)]])</f>
        <v>1</v>
      </c>
      <c r="E31">
        <v>4</v>
      </c>
      <c r="F31" s="2">
        <v>4</v>
      </c>
      <c r="G31">
        <f>-MEDIAN(Table2[[#This Row],[total FP (1)]],Table2[[#This Row],[total FP (2)]])</f>
        <v>-4</v>
      </c>
      <c r="H31">
        <v>2332821.9261821331</v>
      </c>
      <c r="I31">
        <v>35549101.158186495</v>
      </c>
      <c r="J31">
        <f>MEDIAN(Table2[[#This Row],[time(1)]:[time(2)]])/1000/60</f>
        <v>315.68269236973862</v>
      </c>
    </row>
    <row r="32" spans="1:10" x14ac:dyDescent="0.2">
      <c r="A32" s="1" t="s">
        <v>156</v>
      </c>
      <c r="B32">
        <v>1</v>
      </c>
      <c r="C32">
        <v>1</v>
      </c>
      <c r="D32">
        <f>MEDIAN(Table2[[#This Row],[total TP (1)]:[total TP (2)]])</f>
        <v>1</v>
      </c>
      <c r="E32">
        <v>4</v>
      </c>
      <c r="F32" s="2">
        <v>4</v>
      </c>
      <c r="G32">
        <f>-MEDIAN(Table2[[#This Row],[total FP (1)]],Table2[[#This Row],[total FP (2)]])</f>
        <v>-4</v>
      </c>
      <c r="H32">
        <v>1124575.7021479057</v>
      </c>
      <c r="I32">
        <v>36809207.25276757</v>
      </c>
      <c r="J32">
        <f>MEDIAN(Table2[[#This Row],[time(1)]:[time(2)]])/1000/60</f>
        <v>316.11485795762894</v>
      </c>
    </row>
    <row r="33" spans="1:10" x14ac:dyDescent="0.2">
      <c r="A33" s="1" t="s">
        <v>153</v>
      </c>
      <c r="B33">
        <v>1</v>
      </c>
      <c r="C33">
        <v>1</v>
      </c>
      <c r="D33">
        <f>MEDIAN(Table2[[#This Row],[total TP (1)]:[total TP (2)]])</f>
        <v>1</v>
      </c>
      <c r="E33">
        <v>4</v>
      </c>
      <c r="F33" s="2">
        <v>4</v>
      </c>
      <c r="G33">
        <f>-MEDIAN(Table2[[#This Row],[total FP (1)]],Table2[[#This Row],[total FP (2)]])</f>
        <v>-4</v>
      </c>
      <c r="H33">
        <v>1229190.7661985585</v>
      </c>
      <c r="I33">
        <v>36714875.301201887</v>
      </c>
      <c r="J33">
        <f>MEDIAN(Table2[[#This Row],[time(1)]:[time(2)]])/1000/60</f>
        <v>316.20055056167035</v>
      </c>
    </row>
    <row r="34" spans="1:10" x14ac:dyDescent="0.2">
      <c r="A34" s="1" t="s">
        <v>160</v>
      </c>
      <c r="B34">
        <v>1</v>
      </c>
      <c r="C34">
        <v>1</v>
      </c>
      <c r="D34">
        <f>MEDIAN(Table2[[#This Row],[total TP (1)]:[total TP (2)]])</f>
        <v>1</v>
      </c>
      <c r="E34">
        <v>4</v>
      </c>
      <c r="F34" s="2">
        <v>4</v>
      </c>
      <c r="G34">
        <f>-MEDIAN(Table2[[#This Row],[total FP (1)]],Table2[[#This Row],[total FP (2)]])</f>
        <v>-4</v>
      </c>
      <c r="H34">
        <v>1322698.6962050404</v>
      </c>
      <c r="I34">
        <v>36625149.535826683</v>
      </c>
      <c r="J34">
        <f>MEDIAN(Table2[[#This Row],[time(1)]:[time(2)]])/1000/60</f>
        <v>316.23206860026431</v>
      </c>
    </row>
    <row r="35" spans="1:10" x14ac:dyDescent="0.2">
      <c r="A35" s="1" t="s">
        <v>143</v>
      </c>
      <c r="B35">
        <v>1</v>
      </c>
      <c r="C35">
        <v>1</v>
      </c>
      <c r="D35">
        <f>MEDIAN(Table2[[#This Row],[total TP (1)]:[total TP (2)]])</f>
        <v>1</v>
      </c>
      <c r="E35">
        <v>4</v>
      </c>
      <c r="F35" s="2">
        <v>4</v>
      </c>
      <c r="G35">
        <f>-MEDIAN(Table2[[#This Row],[total FP (1)]],Table2[[#This Row],[total FP (2)]])</f>
        <v>-4</v>
      </c>
      <c r="H35">
        <v>2185546.0354529764</v>
      </c>
      <c r="I35">
        <v>35851665.953788623</v>
      </c>
      <c r="J35">
        <f>MEDIAN(Table2[[#This Row],[time(1)]:[time(2)]])/1000/60</f>
        <v>316.97676657701334</v>
      </c>
    </row>
    <row r="36" spans="1:10" x14ac:dyDescent="0.2">
      <c r="A36" s="1" t="s">
        <v>136</v>
      </c>
      <c r="B36">
        <v>1</v>
      </c>
      <c r="C36">
        <v>1</v>
      </c>
      <c r="D36">
        <f>MEDIAN(Table2[[#This Row],[total TP (1)]:[total TP (2)]])</f>
        <v>1</v>
      </c>
      <c r="E36">
        <v>4</v>
      </c>
      <c r="F36" s="2">
        <v>4</v>
      </c>
      <c r="G36">
        <f>-MEDIAN(Table2[[#This Row],[total FP (1)]],Table2[[#This Row],[total FP (2)]])</f>
        <v>-4</v>
      </c>
      <c r="H36">
        <v>2587797.8590510287</v>
      </c>
      <c r="I36">
        <v>36500357.783895396</v>
      </c>
      <c r="J36">
        <f>MEDIAN(Table2[[#This Row],[time(1)]:[time(2)]])/1000/60</f>
        <v>325.73463035788694</v>
      </c>
    </row>
    <row r="37" spans="1:10" x14ac:dyDescent="0.2">
      <c r="A37" s="1" t="s">
        <v>131</v>
      </c>
      <c r="B37">
        <v>1</v>
      </c>
      <c r="C37">
        <v>1</v>
      </c>
      <c r="D37">
        <f>MEDIAN(Table2[[#This Row],[total TP (1)]:[total TP (2)]])</f>
        <v>1</v>
      </c>
      <c r="E37">
        <v>4</v>
      </c>
      <c r="F37" s="2">
        <v>4</v>
      </c>
      <c r="G37">
        <f>-MEDIAN(Table2[[#This Row],[total FP (1)]],Table2[[#This Row],[total FP (2)]])</f>
        <v>-4</v>
      </c>
      <c r="H37">
        <v>2864139.0053122267</v>
      </c>
      <c r="I37">
        <v>36637473.953632109</v>
      </c>
      <c r="J37">
        <f>MEDIAN(Table2[[#This Row],[time(1)]:[time(2)]])/1000/60</f>
        <v>329.18010799120282</v>
      </c>
    </row>
    <row r="38" spans="1:10" x14ac:dyDescent="0.2">
      <c r="A38" s="1" t="s">
        <v>149</v>
      </c>
      <c r="B38">
        <v>1</v>
      </c>
      <c r="C38">
        <v>1</v>
      </c>
      <c r="D38">
        <f>MEDIAN(Table2[[#This Row],[total TP (1)]:[total TP (2)]])</f>
        <v>1</v>
      </c>
      <c r="E38">
        <v>4</v>
      </c>
      <c r="F38" s="2">
        <v>4</v>
      </c>
      <c r="G38">
        <f>-MEDIAN(Table2[[#This Row],[total FP (1)]],Table2[[#This Row],[total FP (2)]])</f>
        <v>-4</v>
      </c>
      <c r="H38">
        <v>2318717.5949029592</v>
      </c>
      <c r="I38">
        <v>37319294.961672194</v>
      </c>
      <c r="J38">
        <f>MEDIAN(Table2[[#This Row],[time(1)]:[time(2)]])/1000/60</f>
        <v>330.31677130479295</v>
      </c>
    </row>
    <row r="39" spans="1:10" x14ac:dyDescent="0.2">
      <c r="A39" s="1" t="s">
        <v>145</v>
      </c>
      <c r="B39">
        <v>1</v>
      </c>
      <c r="C39">
        <v>1</v>
      </c>
      <c r="D39">
        <f>MEDIAN(Table2[[#This Row],[total TP (1)]:[total TP (2)]])</f>
        <v>1</v>
      </c>
      <c r="E39">
        <v>4</v>
      </c>
      <c r="F39" s="2">
        <v>4</v>
      </c>
      <c r="G39">
        <f>-MEDIAN(Table2[[#This Row],[total FP (1)]],Table2[[#This Row],[total FP (2)]])</f>
        <v>-4</v>
      </c>
      <c r="H39">
        <v>2598935.3689649119</v>
      </c>
      <c r="I39">
        <v>37220100.862836629</v>
      </c>
      <c r="J39">
        <f>MEDIAN(Table2[[#This Row],[time(1)]:[time(2)]])/1000/60</f>
        <v>331.82530193167952</v>
      </c>
    </row>
    <row r="40" spans="1:10" x14ac:dyDescent="0.2">
      <c r="A40" s="1" t="s">
        <v>129</v>
      </c>
      <c r="B40">
        <v>1</v>
      </c>
      <c r="C40">
        <v>1</v>
      </c>
      <c r="D40">
        <f>MEDIAN(Table2[[#This Row],[total TP (1)]:[total TP (2)]])</f>
        <v>1</v>
      </c>
      <c r="E40">
        <v>4</v>
      </c>
      <c r="F40" s="2">
        <v>4</v>
      </c>
      <c r="G40">
        <f>-MEDIAN(Table2[[#This Row],[total FP (1)]],Table2[[#This Row],[total FP (2)]])</f>
        <v>-4</v>
      </c>
      <c r="H40">
        <v>2582287.6846680851</v>
      </c>
      <c r="I40">
        <v>38764204.242912762</v>
      </c>
      <c r="J40">
        <f>MEDIAN(Table2[[#This Row],[time(1)]:[time(2)]])/1000/60</f>
        <v>344.55409939650707</v>
      </c>
    </row>
    <row r="41" spans="1:10" x14ac:dyDescent="0.2">
      <c r="A41" s="1" t="s">
        <v>170</v>
      </c>
      <c r="B41">
        <v>1</v>
      </c>
      <c r="C41">
        <v>1</v>
      </c>
      <c r="D41">
        <f>MEDIAN(Table2[[#This Row],[total TP (1)]:[total TP (2)]])</f>
        <v>1</v>
      </c>
      <c r="E41">
        <v>4</v>
      </c>
      <c r="F41" s="2">
        <v>4</v>
      </c>
      <c r="G41">
        <f>-MEDIAN(Table2[[#This Row],[total FP (1)]],Table2[[#This Row],[total FP (2)]])</f>
        <v>-4</v>
      </c>
      <c r="H41">
        <v>2274965.9158450053</v>
      </c>
      <c r="I41">
        <v>45179906.895586908</v>
      </c>
      <c r="J41">
        <f>MEDIAN(Table2[[#This Row],[time(1)]:[time(2)]])/1000/60</f>
        <v>395.45727342859931</v>
      </c>
    </row>
    <row r="42" spans="1:10" x14ac:dyDescent="0.2">
      <c r="A42" s="1" t="s">
        <v>169</v>
      </c>
      <c r="B42">
        <v>1</v>
      </c>
      <c r="C42">
        <v>1</v>
      </c>
      <c r="D42">
        <f>MEDIAN(Table2[[#This Row],[total TP (1)]:[total TP (2)]])</f>
        <v>1</v>
      </c>
      <c r="E42">
        <v>4</v>
      </c>
      <c r="F42" s="2">
        <v>4</v>
      </c>
      <c r="G42">
        <f>-MEDIAN(Table2[[#This Row],[total FP (1)]],Table2[[#This Row],[total FP (2)]])</f>
        <v>-4</v>
      </c>
      <c r="H42">
        <v>2815014.66304436</v>
      </c>
      <c r="I42">
        <v>47781501.763341375</v>
      </c>
      <c r="J42">
        <f>MEDIAN(Table2[[#This Row],[time(1)]:[time(2)]])/1000/60</f>
        <v>421.63763688654774</v>
      </c>
    </row>
    <row r="43" spans="1:10" x14ac:dyDescent="0.2">
      <c r="A43" s="1" t="s">
        <v>135</v>
      </c>
      <c r="B43">
        <v>1</v>
      </c>
      <c r="C43">
        <v>1</v>
      </c>
      <c r="D43">
        <f>MEDIAN(Table2[[#This Row],[total TP (1)]:[total TP (2)]])</f>
        <v>1</v>
      </c>
      <c r="E43">
        <v>4</v>
      </c>
      <c r="F43" s="2">
        <v>4</v>
      </c>
      <c r="G43">
        <f>-MEDIAN(Table2[[#This Row],[total FP (1)]],Table2[[#This Row],[total FP (2)]])</f>
        <v>-4</v>
      </c>
      <c r="H43">
        <v>2828988.3521972187</v>
      </c>
      <c r="I43">
        <v>48040287.529494755</v>
      </c>
      <c r="J43">
        <f>MEDIAN(Table2[[#This Row],[time(1)]:[time(2)]])/1000/60</f>
        <v>423.91063234743308</v>
      </c>
    </row>
    <row r="44" spans="1:10" x14ac:dyDescent="0.2">
      <c r="A44" s="1" t="s">
        <v>139</v>
      </c>
      <c r="B44">
        <v>1</v>
      </c>
      <c r="C44">
        <v>1</v>
      </c>
      <c r="D44">
        <f>MEDIAN(Table2[[#This Row],[total TP (1)]:[total TP (2)]])</f>
        <v>1</v>
      </c>
      <c r="E44">
        <v>4</v>
      </c>
      <c r="F44" s="2">
        <v>4</v>
      </c>
      <c r="G44">
        <f>-MEDIAN(Table2[[#This Row],[total FP (1)]],Table2[[#This Row],[total FP (2)]])</f>
        <v>-4</v>
      </c>
      <c r="H44">
        <v>2446320.0540998909</v>
      </c>
      <c r="I44">
        <v>59483777.805064902</v>
      </c>
      <c r="J44">
        <f>MEDIAN(Table2[[#This Row],[time(1)]:[time(2)]])/1000/60</f>
        <v>516.08414882637328</v>
      </c>
    </row>
    <row r="45" spans="1:10" x14ac:dyDescent="0.2">
      <c r="A45" s="1" t="s">
        <v>168</v>
      </c>
      <c r="B45">
        <v>1</v>
      </c>
      <c r="C45">
        <v>1</v>
      </c>
      <c r="D45">
        <f>MEDIAN(Table2[[#This Row],[total TP (1)]:[total TP (2)]])</f>
        <v>1</v>
      </c>
      <c r="E45">
        <v>4</v>
      </c>
      <c r="F45" s="2">
        <v>4</v>
      </c>
      <c r="G45">
        <f>-MEDIAN(Table2[[#This Row],[total FP (1)]],Table2[[#This Row],[total FP (2)]])</f>
        <v>-4</v>
      </c>
      <c r="H45">
        <v>4792868.03989112</v>
      </c>
      <c r="I45">
        <v>77525688.400023267</v>
      </c>
      <c r="J45">
        <f>MEDIAN(Table2[[#This Row],[time(1)]:[time(2)]])/1000/60</f>
        <v>685.98797033261985</v>
      </c>
    </row>
    <row r="46" spans="1:10" x14ac:dyDescent="0.2">
      <c r="A46" s="1" t="s">
        <v>164</v>
      </c>
      <c r="B46">
        <v>1</v>
      </c>
      <c r="C46">
        <v>1</v>
      </c>
      <c r="D46">
        <f>MEDIAN(Table2[[#This Row],[total TP (1)]:[total TP (2)]])</f>
        <v>1</v>
      </c>
      <c r="E46">
        <v>4</v>
      </c>
      <c r="F46" s="2">
        <v>4</v>
      </c>
      <c r="G46">
        <f>-MEDIAN(Table2[[#This Row],[total FP (1)]],Table2[[#This Row],[total FP (2)]])</f>
        <v>-4</v>
      </c>
      <c r="H46">
        <v>14054896.800418133</v>
      </c>
      <c r="I46">
        <v>204767765.22593552</v>
      </c>
      <c r="J46">
        <f>MEDIAN(Table2[[#This Row],[time(1)]:[time(2)]])/1000/60</f>
        <v>1823.5221835529471</v>
      </c>
    </row>
    <row r="47" spans="1:10" x14ac:dyDescent="0.2">
      <c r="A47" s="1" t="s">
        <v>166</v>
      </c>
      <c r="B47">
        <v>1</v>
      </c>
      <c r="C47">
        <v>1</v>
      </c>
      <c r="D47">
        <f>MEDIAN(Table2[[#This Row],[total TP (1)]:[total TP (2)]])</f>
        <v>1</v>
      </c>
      <c r="E47">
        <v>3</v>
      </c>
      <c r="F47" s="2">
        <v>4</v>
      </c>
      <c r="G47">
        <f>-MEDIAN(Table2[[#This Row],[total FP (1)]],Table2[[#This Row],[total FP (2)]])</f>
        <v>-3.5</v>
      </c>
      <c r="H47">
        <v>2542738.4617994512</v>
      </c>
      <c r="I47">
        <v>40396429.73387257</v>
      </c>
      <c r="J47">
        <f>MEDIAN(Table2[[#This Row],[time(1)]:[time(2)]])/1000/60</f>
        <v>357.82640163060017</v>
      </c>
    </row>
    <row r="48" spans="1:10" x14ac:dyDescent="0.2">
      <c r="A48" s="1" t="s">
        <v>171</v>
      </c>
      <c r="B48">
        <v>1</v>
      </c>
      <c r="C48">
        <v>1</v>
      </c>
      <c r="D48">
        <f>MEDIAN(Table2[[#This Row],[total TP (1)]:[total TP (2)]])</f>
        <v>1</v>
      </c>
      <c r="E48">
        <v>3</v>
      </c>
      <c r="F48" s="2">
        <v>3</v>
      </c>
      <c r="G48">
        <f>-MEDIAN(Table2[[#This Row],[total FP (1)]],Table2[[#This Row],[total FP (2)]])</f>
        <v>-3</v>
      </c>
      <c r="H48">
        <v>2154391.6838720879</v>
      </c>
      <c r="I48">
        <v>35180235.827145092</v>
      </c>
      <c r="J48">
        <f>MEDIAN(Table2[[#This Row],[time(1)]:[time(2)]])/1000/60</f>
        <v>311.12189592514318</v>
      </c>
    </row>
    <row r="49" spans="1:10" x14ac:dyDescent="0.2">
      <c r="A49" s="1" t="s">
        <v>174</v>
      </c>
      <c r="B49">
        <v>1</v>
      </c>
      <c r="C49">
        <v>1</v>
      </c>
      <c r="D49">
        <f>MEDIAN(Table2[[#This Row],[total TP (1)]:[total TP (2)]])</f>
        <v>1</v>
      </c>
      <c r="E49">
        <v>2</v>
      </c>
      <c r="F49" s="2">
        <v>2</v>
      </c>
      <c r="G49" s="3">
        <f>-MEDIAN(Table2[[#This Row],[total FP (1)]],Table2[[#This Row],[total FP (2)]])</f>
        <v>-2</v>
      </c>
      <c r="H49">
        <v>1963930.553346636</v>
      </c>
      <c r="I49">
        <v>23759142.33897065</v>
      </c>
      <c r="J49" s="3">
        <f>MEDIAN(Table2[[#This Row],[time(1)]:[time(2)]])/1000/60</f>
        <v>214.35894076931069</v>
      </c>
    </row>
    <row r="50" spans="1:10" x14ac:dyDescent="0.2">
      <c r="A50" s="1" t="s">
        <v>133</v>
      </c>
      <c r="B50">
        <v>1</v>
      </c>
      <c r="C50">
        <v>1</v>
      </c>
      <c r="D50">
        <f>MEDIAN(Table2[[#This Row],[total TP (1)]:[total TP (2)]])</f>
        <v>1</v>
      </c>
      <c r="E50">
        <v>2</v>
      </c>
      <c r="F50" s="2">
        <v>2</v>
      </c>
      <c r="G50">
        <f>-MEDIAN(Table2[[#This Row],[total FP (1)]],Table2[[#This Row],[total FP (2)]])</f>
        <v>-2</v>
      </c>
      <c r="H50">
        <v>23517858.528109495</v>
      </c>
      <c r="I50">
        <v>69894593.556075513</v>
      </c>
      <c r="J50">
        <f>MEDIAN(Table2[[#This Row],[time(1)]:[time(2)]])/1000/60</f>
        <v>778.43710070154168</v>
      </c>
    </row>
    <row r="51" spans="1:10" x14ac:dyDescent="0.2">
      <c r="A51" s="1" t="s">
        <v>165</v>
      </c>
      <c r="B51">
        <v>1</v>
      </c>
      <c r="C51">
        <v>1</v>
      </c>
      <c r="D51">
        <f>MEDIAN(Table2[[#This Row],[total TP (1)]:[total TP (2)]])</f>
        <v>1</v>
      </c>
      <c r="E51">
        <v>2</v>
      </c>
      <c r="F51" s="2">
        <v>2</v>
      </c>
      <c r="G51">
        <f>-MEDIAN(Table2[[#This Row],[total FP (1)]],Table2[[#This Row],[total FP (2)]])</f>
        <v>-2</v>
      </c>
      <c r="H51">
        <v>22643404.616869498</v>
      </c>
      <c r="I51">
        <v>117494957.27494851</v>
      </c>
      <c r="J51">
        <f>MEDIAN(Table2[[#This Row],[time(1)]:[time(2)]])/1000/60</f>
        <v>1167.819682431817</v>
      </c>
    </row>
    <row r="52" spans="1:10" x14ac:dyDescent="0.2">
      <c r="A52" s="1" t="s">
        <v>121</v>
      </c>
      <c r="B52">
        <v>1</v>
      </c>
      <c r="C52">
        <v>1</v>
      </c>
      <c r="D52">
        <f>MEDIAN(Table2[[#This Row],[total TP (1)]:[total TP (2)]])</f>
        <v>1</v>
      </c>
      <c r="E52">
        <v>1</v>
      </c>
      <c r="F52" s="2">
        <v>1</v>
      </c>
      <c r="G52">
        <f>-MEDIAN(Table2[[#This Row],[total FP (1)]],Table2[[#This Row],[total FP (2)]])</f>
        <v>-1</v>
      </c>
      <c r="H52">
        <v>1188261.124877956</v>
      </c>
      <c r="I52">
        <v>14996862.667467663</v>
      </c>
      <c r="J52">
        <f>MEDIAN(Table2[[#This Row],[time(1)]:[time(2)]])/1000/60</f>
        <v>134.87603160288015</v>
      </c>
    </row>
    <row r="53" spans="1:10" x14ac:dyDescent="0.2">
      <c r="A53" s="1" t="s">
        <v>142</v>
      </c>
      <c r="B53">
        <v>1</v>
      </c>
      <c r="C53">
        <v>1</v>
      </c>
      <c r="D53">
        <f>MEDIAN(Table2[[#This Row],[total TP (1)]:[total TP (2)]])</f>
        <v>1</v>
      </c>
      <c r="E53">
        <v>1</v>
      </c>
      <c r="F53" s="2">
        <v>1</v>
      </c>
      <c r="G53">
        <f>-MEDIAN(Table2[[#This Row],[total FP (1)]],Table2[[#This Row],[total FP (2)]])</f>
        <v>-1</v>
      </c>
      <c r="H53">
        <v>1486737.0509328297</v>
      </c>
      <c r="I53">
        <v>21997231.840261694</v>
      </c>
      <c r="J53">
        <f>MEDIAN(Table2[[#This Row],[time(1)]:[time(2)]])/1000/60</f>
        <v>195.69974075995438</v>
      </c>
    </row>
    <row r="54" spans="1:10" x14ac:dyDescent="0.2">
      <c r="A54" s="1" t="s">
        <v>161</v>
      </c>
      <c r="B54">
        <v>1</v>
      </c>
      <c r="C54">
        <v>1</v>
      </c>
      <c r="D54">
        <f>MEDIAN(Table2[[#This Row],[total TP (1)]:[total TP (2)]])</f>
        <v>1</v>
      </c>
      <c r="E54">
        <v>1</v>
      </c>
      <c r="F54" s="2">
        <v>1</v>
      </c>
      <c r="G54">
        <f>-MEDIAN(Table2[[#This Row],[total FP (1)]],Table2[[#This Row],[total FP (2)]])</f>
        <v>-1</v>
      </c>
      <c r="H54">
        <v>1568753.2055762112</v>
      </c>
      <c r="I54">
        <v>22797984.310681202</v>
      </c>
      <c r="J54">
        <f>MEDIAN(Table2[[#This Row],[time(1)]:[time(2)]])/1000/60</f>
        <v>203.05614596881179</v>
      </c>
    </row>
    <row r="55" spans="1:10" x14ac:dyDescent="0.2">
      <c r="A55" s="1" t="s">
        <v>152</v>
      </c>
      <c r="B55">
        <v>1</v>
      </c>
      <c r="C55">
        <v>1</v>
      </c>
      <c r="D55">
        <f>MEDIAN(Table2[[#This Row],[total TP (1)]:[total TP (2)]])</f>
        <v>1</v>
      </c>
      <c r="E55">
        <v>1</v>
      </c>
      <c r="F55" s="2">
        <v>1</v>
      </c>
      <c r="G55">
        <f>-MEDIAN(Table2[[#This Row],[total FP (1)]],Table2[[#This Row],[total FP (2)]])</f>
        <v>-1</v>
      </c>
      <c r="H55">
        <v>983895.27970785135</v>
      </c>
      <c r="I55">
        <v>28632998.403873231</v>
      </c>
      <c r="J55">
        <f>MEDIAN(Table2[[#This Row],[time(1)]:[time(2)]])/1000/60</f>
        <v>246.80744736317567</v>
      </c>
    </row>
    <row r="56" spans="1:10" x14ac:dyDescent="0.2">
      <c r="A56" s="1" t="s">
        <v>138</v>
      </c>
      <c r="B56">
        <v>1</v>
      </c>
      <c r="C56">
        <v>2</v>
      </c>
      <c r="D56">
        <f>MEDIAN(Table2[[#This Row],[total TP (1)]:[total TP (2)]])</f>
        <v>1.5</v>
      </c>
      <c r="E56">
        <v>8</v>
      </c>
      <c r="F56" s="2">
        <v>8</v>
      </c>
      <c r="G56">
        <f>-MEDIAN(Table2[[#This Row],[total FP (1)]],Table2[[#This Row],[total FP (2)]])</f>
        <v>-8</v>
      </c>
      <c r="H56">
        <v>2788806.1485816692</v>
      </c>
      <c r="I56">
        <v>58185310.502875663</v>
      </c>
      <c r="J56">
        <f>MEDIAN(Table2[[#This Row],[time(1)]:[time(2)]])/1000/60</f>
        <v>508.11763876214445</v>
      </c>
    </row>
    <row r="57" spans="1:10" x14ac:dyDescent="0.2">
      <c r="A57" s="1" t="s">
        <v>132</v>
      </c>
      <c r="B57">
        <v>2</v>
      </c>
      <c r="C57">
        <v>2</v>
      </c>
      <c r="D57">
        <f>MEDIAN(Table2[[#This Row],[total TP (1)]:[total TP (2)]])</f>
        <v>2</v>
      </c>
      <c r="E57">
        <v>3</v>
      </c>
      <c r="F57" s="2">
        <v>3</v>
      </c>
      <c r="G57" s="3">
        <f>-MEDIAN(Table2[[#This Row],[total FP (1)]],Table2[[#This Row],[total FP (2)]])</f>
        <v>-3</v>
      </c>
      <c r="H57">
        <v>5382288.9092729846</v>
      </c>
      <c r="I57">
        <v>48612666.792238541</v>
      </c>
      <c r="J57" s="3">
        <f>MEDIAN(Table2[[#This Row],[time(1)]:[time(2)]])/1000/60</f>
        <v>449.95796417926272</v>
      </c>
    </row>
    <row r="58" spans="1:10" x14ac:dyDescent="0.2">
      <c r="A58" s="1" t="s">
        <v>134</v>
      </c>
      <c r="B58">
        <v>2</v>
      </c>
      <c r="C58">
        <v>2</v>
      </c>
      <c r="D58">
        <f>MEDIAN(Table2[[#This Row],[total TP (1)]:[total TP (2)]])</f>
        <v>2</v>
      </c>
      <c r="E58">
        <v>3</v>
      </c>
      <c r="F58" s="2">
        <v>3</v>
      </c>
      <c r="G58" s="3">
        <f>-MEDIAN(Table2[[#This Row],[total FP (1)]],Table2[[#This Row],[total FP (2)]])</f>
        <v>-3</v>
      </c>
      <c r="H58">
        <v>5084975.2929164022</v>
      </c>
      <c r="I58">
        <v>84274263.91704154</v>
      </c>
      <c r="J58" s="3">
        <f>MEDIAN(Table2[[#This Row],[time(1)]:[time(2)]])/1000/60</f>
        <v>744.66032674964958</v>
      </c>
    </row>
    <row r="59" spans="1:10" x14ac:dyDescent="0.2">
      <c r="A59" s="1" t="s">
        <v>120</v>
      </c>
      <c r="B59">
        <v>3</v>
      </c>
      <c r="C59">
        <v>3</v>
      </c>
      <c r="D59">
        <f>MEDIAN(Table2[[#This Row],[total TP (1)]:[total TP (2)]])</f>
        <v>3</v>
      </c>
      <c r="E59">
        <v>32</v>
      </c>
      <c r="F59" s="2">
        <v>33</v>
      </c>
      <c r="G59">
        <f>-MEDIAN(Table2[[#This Row],[total FP (1)]],Table2[[#This Row],[total FP (2)]])</f>
        <v>-32.5</v>
      </c>
      <c r="H59">
        <v>3623973.9745329116</v>
      </c>
      <c r="I59">
        <v>28439957.160011355</v>
      </c>
      <c r="J59">
        <f>MEDIAN(Table2[[#This Row],[time(1)]:[time(2)]])/1000/60</f>
        <v>267.19942612120224</v>
      </c>
    </row>
    <row r="60" spans="1:10" x14ac:dyDescent="0.2">
      <c r="A60" s="1" t="s">
        <v>172</v>
      </c>
      <c r="B60">
        <v>4</v>
      </c>
      <c r="C60">
        <v>5</v>
      </c>
      <c r="D60">
        <f>MEDIAN(Table2[[#This Row],[total TP (1)]:[total TP (2)]])</f>
        <v>4.5</v>
      </c>
      <c r="E60">
        <v>12</v>
      </c>
      <c r="F60" s="2">
        <v>10</v>
      </c>
      <c r="G60" s="3">
        <f>-MEDIAN(Table2[[#This Row],[total FP (1)]],Table2[[#This Row],[total FP (2)]])</f>
        <v>-11</v>
      </c>
      <c r="H60">
        <v>3179660.236383786</v>
      </c>
      <c r="I60">
        <v>48158236.319116682</v>
      </c>
      <c r="J60" s="3">
        <f>MEDIAN(Table2[[#This Row],[time(1)]:[time(2)]])/1000/60</f>
        <v>427.81580462917049</v>
      </c>
    </row>
    <row r="61" spans="1:10" x14ac:dyDescent="0.2">
      <c r="A61" s="1" t="s">
        <v>173</v>
      </c>
      <c r="B61">
        <v>7</v>
      </c>
      <c r="C61">
        <v>7</v>
      </c>
      <c r="D61">
        <f>MEDIAN(Table2[[#This Row],[total TP (1)]:[total TP (2)]])</f>
        <v>7</v>
      </c>
      <c r="E61">
        <v>4</v>
      </c>
      <c r="F61" s="2">
        <v>4</v>
      </c>
      <c r="G61" s="3">
        <f>-MEDIAN(Table2[[#This Row],[total FP (1)]],Table2[[#This Row],[total FP (2)]])</f>
        <v>-4</v>
      </c>
      <c r="H61">
        <v>2505987.0581815448</v>
      </c>
      <c r="I61">
        <v>35515893.914395191</v>
      </c>
      <c r="J61" s="3">
        <f>MEDIAN(Table2[[#This Row],[time(1)]:[time(2)]])/1000/60</f>
        <v>316.8490081048061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flowdroid_twoway</vt:lpstr>
      <vt:lpstr>flowdroid_oneway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2020-05-02T19:17:47Z</dcterms:created>
  <dcterms:modified xsi:type="dcterms:W3CDTF">2020-05-09T02:05:31Z</dcterms:modified>
</cp:coreProperties>
</file>