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googleplay/flowdroid/"/>
    </mc:Choice>
  </mc:AlternateContent>
  <xr:revisionPtr revIDLastSave="0" documentId="13_ncr:1_{0F90AA82-50D7-C745-B324-BB9682D8B86C}" xr6:coauthVersionLast="45" xr6:coauthVersionMax="45" xr10:uidLastSave="{00000000-0000-0000-0000-000000000000}"/>
  <bookViews>
    <workbookView xWindow="880" yWindow="460" windowWidth="27920" windowHeight="17540" xr2:uid="{00000000-000D-0000-FFFF-FFFF00000000}"/>
  </bookViews>
  <sheets>
    <sheet name="twoway chart" sheetId="5" r:id="rId1"/>
    <sheet name="oneway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7" l="1"/>
  <c r="D28" i="7"/>
  <c r="G27" i="7"/>
  <c r="G28" i="7"/>
  <c r="J27" i="7"/>
  <c r="J28" i="7"/>
  <c r="D24" i="7"/>
  <c r="D25" i="7"/>
  <c r="G24" i="7"/>
  <c r="G25" i="7"/>
  <c r="J24" i="7"/>
  <c r="J25" i="7"/>
  <c r="J8" i="7"/>
  <c r="J55" i="7"/>
  <c r="J7" i="7"/>
  <c r="J48" i="7"/>
  <c r="J47" i="7"/>
  <c r="J22" i="7"/>
  <c r="J42" i="7"/>
  <c r="J19" i="7"/>
  <c r="J43" i="7"/>
  <c r="J40" i="7"/>
  <c r="J26" i="7"/>
  <c r="J33" i="7"/>
  <c r="J36" i="7"/>
  <c r="J49" i="7"/>
  <c r="J58" i="7"/>
  <c r="J5" i="7"/>
  <c r="J50" i="7"/>
  <c r="J31" i="7"/>
  <c r="J23" i="7"/>
  <c r="J57" i="7"/>
  <c r="J4" i="7"/>
  <c r="J51" i="7"/>
  <c r="J17" i="7"/>
  <c r="J2" i="7"/>
  <c r="J32" i="7"/>
  <c r="J30" i="7"/>
  <c r="J39" i="7"/>
  <c r="J29" i="7"/>
  <c r="J35" i="7"/>
  <c r="J21" i="7"/>
  <c r="J41" i="7"/>
  <c r="J37" i="7"/>
  <c r="J38" i="7"/>
  <c r="J6" i="7"/>
  <c r="J18" i="7"/>
  <c r="J11" i="7"/>
  <c r="J15" i="7"/>
  <c r="J14" i="7"/>
  <c r="J9" i="7"/>
  <c r="J13" i="7"/>
  <c r="J12" i="7"/>
  <c r="J16" i="7"/>
  <c r="J3" i="7"/>
  <c r="J20" i="7"/>
  <c r="J34" i="7"/>
  <c r="J61" i="7"/>
  <c r="J59" i="7"/>
  <c r="J45" i="7"/>
  <c r="J60" i="7"/>
  <c r="J54" i="7"/>
  <c r="J53" i="7"/>
  <c r="J52" i="7"/>
  <c r="J46" i="7"/>
  <c r="J56" i="7"/>
  <c r="J44" i="7"/>
  <c r="J10" i="7"/>
  <c r="G8" i="7"/>
  <c r="G55" i="7"/>
  <c r="G7" i="7"/>
  <c r="G48" i="7"/>
  <c r="G47" i="7"/>
  <c r="G22" i="7"/>
  <c r="G42" i="7"/>
  <c r="G19" i="7"/>
  <c r="G43" i="7"/>
  <c r="G40" i="7"/>
  <c r="G26" i="7"/>
  <c r="G33" i="7"/>
  <c r="G36" i="7"/>
  <c r="G49" i="7"/>
  <c r="G58" i="7"/>
  <c r="G5" i="7"/>
  <c r="G50" i="7"/>
  <c r="G31" i="7"/>
  <c r="G23" i="7"/>
  <c r="G57" i="7"/>
  <c r="G4" i="7"/>
  <c r="G51" i="7"/>
  <c r="G17" i="7"/>
  <c r="G2" i="7"/>
  <c r="G32" i="7"/>
  <c r="G30" i="7"/>
  <c r="G39" i="7"/>
  <c r="G29" i="7"/>
  <c r="G35" i="7"/>
  <c r="G21" i="7"/>
  <c r="G41" i="7"/>
  <c r="G37" i="7"/>
  <c r="G38" i="7"/>
  <c r="G6" i="7"/>
  <c r="G18" i="7"/>
  <c r="G11" i="7"/>
  <c r="G15" i="7"/>
  <c r="G14" i="7"/>
  <c r="G9" i="7"/>
  <c r="G13" i="7"/>
  <c r="G12" i="7"/>
  <c r="G16" i="7"/>
  <c r="G3" i="7"/>
  <c r="G20" i="7"/>
  <c r="G34" i="7"/>
  <c r="G61" i="7"/>
  <c r="G59" i="7"/>
  <c r="G45" i="7"/>
  <c r="G60" i="7"/>
  <c r="G54" i="7"/>
  <c r="G53" i="7"/>
  <c r="G52" i="7"/>
  <c r="G46" i="7"/>
  <c r="G56" i="7"/>
  <c r="G44" i="7"/>
  <c r="G10" i="7"/>
  <c r="D8" i="7"/>
  <c r="D55" i="7"/>
  <c r="D7" i="7"/>
  <c r="D48" i="7"/>
  <c r="D47" i="7"/>
  <c r="D22" i="7"/>
  <c r="D42" i="7"/>
  <c r="D19" i="7"/>
  <c r="D43" i="7"/>
  <c r="D40" i="7"/>
  <c r="D26" i="7"/>
  <c r="D33" i="7"/>
  <c r="D36" i="7"/>
  <c r="D49" i="7"/>
  <c r="D58" i="7"/>
  <c r="D5" i="7"/>
  <c r="D50" i="7"/>
  <c r="D31" i="7"/>
  <c r="D23" i="7"/>
  <c r="D57" i="7"/>
  <c r="D4" i="7"/>
  <c r="D51" i="7"/>
  <c r="D17" i="7"/>
  <c r="D2" i="7"/>
  <c r="D32" i="7"/>
  <c r="D30" i="7"/>
  <c r="D39" i="7"/>
  <c r="D29" i="7"/>
  <c r="D35" i="7"/>
  <c r="D21" i="7"/>
  <c r="D41" i="7"/>
  <c r="D37" i="7"/>
  <c r="D38" i="7"/>
  <c r="D6" i="7"/>
  <c r="D18" i="7"/>
  <c r="D11" i="7"/>
  <c r="D15" i="7"/>
  <c r="D14" i="7"/>
  <c r="D9" i="7"/>
  <c r="D13" i="7"/>
  <c r="D12" i="7"/>
  <c r="D16" i="7"/>
  <c r="D3" i="7"/>
  <c r="D20" i="7"/>
  <c r="D34" i="7"/>
  <c r="D61" i="7"/>
  <c r="D59" i="7"/>
  <c r="D45" i="7"/>
  <c r="D60" i="7"/>
  <c r="D54" i="7"/>
  <c r="D53" i="7"/>
  <c r="D52" i="7"/>
  <c r="D46" i="7"/>
  <c r="D56" i="7"/>
  <c r="D44" i="7"/>
  <c r="D10" i="7"/>
  <c r="D34" i="5"/>
  <c r="D35" i="5"/>
  <c r="G34" i="5"/>
  <c r="G35" i="5"/>
  <c r="J34" i="5"/>
  <c r="K34" i="5" s="1"/>
  <c r="J35" i="5"/>
  <c r="K35" i="5"/>
  <c r="D37" i="5"/>
  <c r="D38" i="5"/>
  <c r="G37" i="5"/>
  <c r="G38" i="5"/>
  <c r="J37" i="5"/>
  <c r="K37" i="5" s="1"/>
  <c r="J38" i="5"/>
  <c r="K38" i="5"/>
  <c r="J54" i="5"/>
  <c r="J75" i="5"/>
  <c r="J88" i="5"/>
  <c r="J85" i="5"/>
  <c r="J9" i="5"/>
  <c r="J18" i="5"/>
  <c r="J73" i="5"/>
  <c r="J63" i="5"/>
  <c r="J95" i="5"/>
  <c r="J96" i="5"/>
  <c r="J51" i="5"/>
  <c r="J28" i="5"/>
  <c r="J109" i="5"/>
  <c r="J17" i="5"/>
  <c r="J32" i="5"/>
  <c r="J33" i="5"/>
  <c r="J64" i="5"/>
  <c r="J5" i="5"/>
  <c r="J76" i="5"/>
  <c r="J7" i="5"/>
  <c r="J86" i="5"/>
  <c r="J98" i="5"/>
  <c r="J111" i="5"/>
  <c r="J70" i="5"/>
  <c r="J120" i="5"/>
  <c r="J108" i="5"/>
  <c r="J40" i="5"/>
  <c r="J53" i="5"/>
  <c r="J117" i="5"/>
  <c r="J67" i="5"/>
  <c r="J102" i="5"/>
  <c r="J78" i="5"/>
  <c r="J72" i="5"/>
  <c r="J45" i="5"/>
  <c r="J112" i="5"/>
  <c r="J43" i="5"/>
  <c r="J27" i="5"/>
  <c r="J81" i="5"/>
  <c r="J82" i="5"/>
  <c r="J55" i="5"/>
  <c r="J2" i="5"/>
  <c r="J44" i="5"/>
  <c r="J94" i="5"/>
  <c r="J31" i="5"/>
  <c r="J4" i="5"/>
  <c r="J119" i="5"/>
  <c r="J47" i="5"/>
  <c r="J101" i="5"/>
  <c r="J83" i="5"/>
  <c r="J92" i="5"/>
  <c r="J46" i="5"/>
  <c r="J42" i="5"/>
  <c r="J50" i="5"/>
  <c r="J58" i="5"/>
  <c r="J41" i="5"/>
  <c r="J25" i="5"/>
  <c r="J91" i="5"/>
  <c r="J56" i="5"/>
  <c r="J39" i="5"/>
  <c r="J115" i="5"/>
  <c r="J74" i="5"/>
  <c r="J16" i="5"/>
  <c r="J8" i="5"/>
  <c r="J103" i="5"/>
  <c r="J21" i="5"/>
  <c r="J57" i="5"/>
  <c r="J66" i="5"/>
  <c r="J52" i="5"/>
  <c r="J104" i="5"/>
  <c r="J113" i="5"/>
  <c r="J48" i="5"/>
  <c r="J84" i="5"/>
  <c r="J19" i="5"/>
  <c r="J10" i="5"/>
  <c r="J68" i="5"/>
  <c r="J15" i="5"/>
  <c r="J65" i="5"/>
  <c r="J118" i="5"/>
  <c r="J6" i="5"/>
  <c r="J29" i="5"/>
  <c r="J114" i="5"/>
  <c r="J90" i="5"/>
  <c r="J93" i="5"/>
  <c r="J14" i="5"/>
  <c r="J30" i="5"/>
  <c r="J11" i="5"/>
  <c r="J69" i="5"/>
  <c r="J23" i="5"/>
  <c r="J60" i="5"/>
  <c r="J99" i="5"/>
  <c r="J20" i="5"/>
  <c r="J77" i="5"/>
  <c r="J22" i="5"/>
  <c r="J71" i="5"/>
  <c r="J3" i="5"/>
  <c r="J80" i="5"/>
  <c r="J106" i="5"/>
  <c r="J62" i="5"/>
  <c r="J13" i="5"/>
  <c r="J110" i="5"/>
  <c r="J116" i="5"/>
  <c r="J26" i="5"/>
  <c r="J89" i="5"/>
  <c r="J105" i="5"/>
  <c r="J87" i="5"/>
  <c r="J12" i="5"/>
  <c r="J49" i="5"/>
  <c r="J107" i="5"/>
  <c r="J59" i="5"/>
  <c r="J97" i="5"/>
  <c r="J24" i="5"/>
  <c r="J79" i="5"/>
  <c r="J61" i="5"/>
  <c r="J100" i="5"/>
  <c r="J36" i="5"/>
  <c r="G54" i="5"/>
  <c r="G75" i="5"/>
  <c r="G88" i="5"/>
  <c r="G85" i="5"/>
  <c r="G9" i="5"/>
  <c r="G18" i="5"/>
  <c r="G73" i="5"/>
  <c r="G63" i="5"/>
  <c r="G95" i="5"/>
  <c r="G96" i="5"/>
  <c r="G51" i="5"/>
  <c r="G28" i="5"/>
  <c r="G109" i="5"/>
  <c r="G17" i="5"/>
  <c r="G32" i="5"/>
  <c r="G33" i="5"/>
  <c r="G64" i="5"/>
  <c r="G5" i="5"/>
  <c r="G76" i="5"/>
  <c r="G7" i="5"/>
  <c r="G86" i="5"/>
  <c r="G98" i="5"/>
  <c r="G111" i="5"/>
  <c r="G70" i="5"/>
  <c r="G120" i="5"/>
  <c r="G108" i="5"/>
  <c r="G40" i="5"/>
  <c r="G53" i="5"/>
  <c r="G117" i="5"/>
  <c r="G67" i="5"/>
  <c r="G102" i="5"/>
  <c r="G78" i="5"/>
  <c r="G72" i="5"/>
  <c r="G45" i="5"/>
  <c r="G112" i="5"/>
  <c r="G43" i="5"/>
  <c r="G27" i="5"/>
  <c r="G81" i="5"/>
  <c r="G82" i="5"/>
  <c r="G55" i="5"/>
  <c r="G2" i="5"/>
  <c r="G44" i="5"/>
  <c r="G94" i="5"/>
  <c r="G31" i="5"/>
  <c r="G4" i="5"/>
  <c r="G119" i="5"/>
  <c r="G47" i="5"/>
  <c r="G101" i="5"/>
  <c r="G83" i="5"/>
  <c r="G92" i="5"/>
  <c r="G46" i="5"/>
  <c r="G42" i="5"/>
  <c r="G50" i="5"/>
  <c r="G58" i="5"/>
  <c r="G41" i="5"/>
  <c r="G25" i="5"/>
  <c r="G91" i="5"/>
  <c r="G56" i="5"/>
  <c r="G39" i="5"/>
  <c r="G115" i="5"/>
  <c r="G74" i="5"/>
  <c r="G16" i="5"/>
  <c r="G8" i="5"/>
  <c r="G103" i="5"/>
  <c r="G21" i="5"/>
  <c r="G57" i="5"/>
  <c r="G66" i="5"/>
  <c r="G52" i="5"/>
  <c r="G104" i="5"/>
  <c r="G113" i="5"/>
  <c r="G48" i="5"/>
  <c r="G84" i="5"/>
  <c r="G19" i="5"/>
  <c r="G10" i="5"/>
  <c r="G68" i="5"/>
  <c r="G15" i="5"/>
  <c r="G65" i="5"/>
  <c r="G118" i="5"/>
  <c r="G6" i="5"/>
  <c r="G29" i="5"/>
  <c r="G114" i="5"/>
  <c r="G90" i="5"/>
  <c r="G93" i="5"/>
  <c r="G14" i="5"/>
  <c r="G30" i="5"/>
  <c r="G11" i="5"/>
  <c r="G69" i="5"/>
  <c r="G23" i="5"/>
  <c r="G60" i="5"/>
  <c r="G99" i="5"/>
  <c r="G20" i="5"/>
  <c r="G77" i="5"/>
  <c r="G22" i="5"/>
  <c r="G71" i="5"/>
  <c r="G3" i="5"/>
  <c r="G80" i="5"/>
  <c r="G106" i="5"/>
  <c r="G62" i="5"/>
  <c r="G13" i="5"/>
  <c r="G110" i="5"/>
  <c r="G116" i="5"/>
  <c r="G26" i="5"/>
  <c r="G89" i="5"/>
  <c r="G105" i="5"/>
  <c r="G87" i="5"/>
  <c r="G12" i="5"/>
  <c r="G49" i="5"/>
  <c r="G107" i="5"/>
  <c r="G59" i="5"/>
  <c r="G97" i="5"/>
  <c r="G24" i="5"/>
  <c r="G79" i="5"/>
  <c r="G61" i="5"/>
  <c r="G100" i="5"/>
  <c r="G36" i="5"/>
  <c r="D54" i="5"/>
  <c r="D75" i="5"/>
  <c r="D88" i="5"/>
  <c r="D85" i="5"/>
  <c r="D9" i="5"/>
  <c r="D18" i="5"/>
  <c r="D73" i="5"/>
  <c r="D63" i="5"/>
  <c r="D95" i="5"/>
  <c r="D96" i="5"/>
  <c r="D51" i="5"/>
  <c r="D28" i="5"/>
  <c r="D109" i="5"/>
  <c r="D17" i="5"/>
  <c r="D32" i="5"/>
  <c r="D33" i="5"/>
  <c r="D64" i="5"/>
  <c r="D5" i="5"/>
  <c r="D76" i="5"/>
  <c r="D7" i="5"/>
  <c r="D86" i="5"/>
  <c r="D98" i="5"/>
  <c r="D111" i="5"/>
  <c r="D70" i="5"/>
  <c r="D120" i="5"/>
  <c r="D108" i="5"/>
  <c r="D40" i="5"/>
  <c r="D53" i="5"/>
  <c r="D117" i="5"/>
  <c r="D67" i="5"/>
  <c r="D102" i="5"/>
  <c r="D78" i="5"/>
  <c r="D72" i="5"/>
  <c r="D45" i="5"/>
  <c r="D112" i="5"/>
  <c r="D43" i="5"/>
  <c r="D27" i="5"/>
  <c r="D81" i="5"/>
  <c r="D82" i="5"/>
  <c r="D55" i="5"/>
  <c r="D2" i="5"/>
  <c r="D44" i="5"/>
  <c r="D94" i="5"/>
  <c r="D31" i="5"/>
  <c r="D4" i="5"/>
  <c r="D119" i="5"/>
  <c r="D47" i="5"/>
  <c r="D101" i="5"/>
  <c r="D83" i="5"/>
  <c r="D92" i="5"/>
  <c r="D46" i="5"/>
  <c r="D42" i="5"/>
  <c r="D50" i="5"/>
  <c r="D58" i="5"/>
  <c r="D41" i="5"/>
  <c r="D25" i="5"/>
  <c r="D91" i="5"/>
  <c r="D56" i="5"/>
  <c r="D39" i="5"/>
  <c r="D115" i="5"/>
  <c r="D74" i="5"/>
  <c r="D16" i="5"/>
  <c r="D8" i="5"/>
  <c r="D103" i="5"/>
  <c r="D21" i="5"/>
  <c r="D57" i="5"/>
  <c r="D66" i="5"/>
  <c r="D52" i="5"/>
  <c r="D104" i="5"/>
  <c r="D113" i="5"/>
  <c r="D48" i="5"/>
  <c r="D84" i="5"/>
  <c r="D19" i="5"/>
  <c r="D10" i="5"/>
  <c r="D68" i="5"/>
  <c r="D15" i="5"/>
  <c r="D65" i="5"/>
  <c r="D118" i="5"/>
  <c r="D6" i="5"/>
  <c r="D29" i="5"/>
  <c r="D114" i="5"/>
  <c r="D90" i="5"/>
  <c r="D93" i="5"/>
  <c r="D14" i="5"/>
  <c r="D30" i="5"/>
  <c r="D11" i="5"/>
  <c r="D69" i="5"/>
  <c r="D23" i="5"/>
  <c r="D60" i="5"/>
  <c r="D99" i="5"/>
  <c r="D20" i="5"/>
  <c r="D77" i="5"/>
  <c r="D22" i="5"/>
  <c r="D71" i="5"/>
  <c r="D3" i="5"/>
  <c r="D80" i="5"/>
  <c r="D106" i="5"/>
  <c r="D62" i="5"/>
  <c r="D13" i="5"/>
  <c r="D110" i="5"/>
  <c r="D116" i="5"/>
  <c r="D26" i="5"/>
  <c r="D89" i="5"/>
  <c r="D105" i="5"/>
  <c r="D87" i="5"/>
  <c r="D12" i="5"/>
  <c r="D49" i="5"/>
  <c r="D107" i="5"/>
  <c r="D59" i="5"/>
  <c r="D97" i="5"/>
  <c r="D24" i="5"/>
  <c r="D79" i="5"/>
  <c r="D61" i="5"/>
  <c r="D100" i="5"/>
  <c r="D36" i="5"/>
  <c r="O2" i="5" l="1"/>
  <c r="M53" i="5" l="1"/>
  <c r="K75" i="5" l="1"/>
  <c r="K18" i="5"/>
  <c r="K108" i="5"/>
  <c r="K65" i="5"/>
  <c r="K45" i="5"/>
  <c r="K30" i="5"/>
  <c r="K43" i="5"/>
  <c r="K3" i="5"/>
  <c r="K119" i="5"/>
  <c r="K46" i="5"/>
  <c r="K29" i="5"/>
  <c r="K40" i="5"/>
  <c r="K22" i="5"/>
  <c r="K19" i="5"/>
  <c r="K7" i="5"/>
  <c r="K112" i="5"/>
  <c r="K84" i="5"/>
  <c r="K63" i="5"/>
  <c r="K114" i="5"/>
  <c r="K107" i="5"/>
  <c r="K93" i="5"/>
  <c r="K91" i="5"/>
  <c r="K80" i="5"/>
  <c r="K74" i="5"/>
  <c r="K67" i="5"/>
  <c r="K59" i="5"/>
  <c r="K54" i="5"/>
  <c r="K52" i="5"/>
  <c r="K33" i="5"/>
  <c r="K20" i="5"/>
  <c r="K21" i="5"/>
  <c r="K5" i="5"/>
  <c r="K101" i="5"/>
  <c r="K76" i="5"/>
  <c r="K113" i="5"/>
  <c r="K106" i="5"/>
  <c r="K94" i="5"/>
  <c r="K89" i="5"/>
  <c r="K77" i="5"/>
  <c r="K72" i="5"/>
  <c r="K61" i="5"/>
  <c r="K56" i="5"/>
  <c r="K49" i="5"/>
  <c r="K92" i="5"/>
  <c r="K120" i="5"/>
  <c r="K115" i="5"/>
  <c r="K104" i="5"/>
  <c r="K97" i="5"/>
  <c r="K86" i="5"/>
  <c r="K81" i="5"/>
  <c r="K73" i="5"/>
  <c r="K62" i="5"/>
  <c r="K58" i="5"/>
  <c r="K48" i="5"/>
  <c r="K41" i="5"/>
  <c r="K24" i="5"/>
  <c r="K11" i="5"/>
  <c r="K16" i="5"/>
  <c r="K23" i="5"/>
  <c r="K42" i="5"/>
  <c r="K14" i="5"/>
  <c r="K118" i="5"/>
  <c r="K103" i="5"/>
  <c r="K87" i="5"/>
  <c r="K85" i="5"/>
  <c r="K69" i="5"/>
  <c r="K66" i="5"/>
  <c r="K53" i="5"/>
  <c r="K47" i="5"/>
  <c r="K31" i="5"/>
  <c r="K26" i="5"/>
  <c r="K6" i="5"/>
  <c r="K4" i="5"/>
  <c r="K9" i="5"/>
  <c r="K12" i="5"/>
  <c r="K25" i="5"/>
  <c r="K111" i="5"/>
  <c r="K100" i="5"/>
  <c r="K116" i="5"/>
  <c r="K109" i="5"/>
  <c r="K99" i="5"/>
  <c r="K95" i="5"/>
  <c r="K83" i="5"/>
  <c r="K79" i="5"/>
  <c r="K70" i="5"/>
  <c r="K64" i="5"/>
  <c r="K50" i="5"/>
  <c r="K88" i="5"/>
  <c r="K102" i="5"/>
  <c r="K82" i="5"/>
  <c r="K36" i="5"/>
  <c r="K2" i="5"/>
  <c r="K10" i="5"/>
  <c r="K27" i="5"/>
  <c r="K105" i="5"/>
  <c r="K78" i="5"/>
  <c r="K98" i="5"/>
  <c r="K68" i="5"/>
  <c r="K51" i="5"/>
  <c r="K13" i="5"/>
  <c r="K110" i="5"/>
  <c r="K71" i="5"/>
  <c r="K117" i="5"/>
  <c r="K90" i="5"/>
  <c r="K57" i="5"/>
  <c r="K44" i="5"/>
  <c r="K15" i="5"/>
  <c r="K96" i="5"/>
  <c r="K60" i="5"/>
  <c r="K55" i="5"/>
  <c r="K39" i="5"/>
  <c r="K32" i="5"/>
  <c r="K17" i="5"/>
  <c r="K28" i="5"/>
  <c r="K8" i="5"/>
</calcChain>
</file>

<file path=xl/sharedStrings.xml><?xml version="1.0" encoding="utf-8"?>
<sst xmlns="http://schemas.openxmlformats.org/spreadsheetml/2006/main" count="192" uniqueCount="182">
  <si>
    <t>config</t>
  </si>
  <si>
    <t>time</t>
  </si>
  <si>
    <t>config_FlowDroid_0.xml</t>
  </si>
  <si>
    <t>config_FlowDroid_1.xml</t>
  </si>
  <si>
    <t>config_FlowDroid_2.xml</t>
  </si>
  <si>
    <t>config_FlowDroid_3.xml</t>
  </si>
  <si>
    <t>config_FlowDroid_4.xml</t>
  </si>
  <si>
    <t>config_FlowDroid_5.xml</t>
  </si>
  <si>
    <t>config_FlowDroid_6.xml</t>
  </si>
  <si>
    <t>config_FlowDroid_7.xml</t>
  </si>
  <si>
    <t>config_FlowDroid_8.xml</t>
  </si>
  <si>
    <t>config_FlowDroid_9.xml</t>
  </si>
  <si>
    <t>config_FlowDroid_10.xml</t>
  </si>
  <si>
    <t>config_FlowDroid_11.xml</t>
  </si>
  <si>
    <t>config_FlowDroid_12.xml</t>
  </si>
  <si>
    <t>config_FlowDroid_13.xml</t>
  </si>
  <si>
    <t>config_FlowDroid_14.xml</t>
  </si>
  <si>
    <t>config_FlowDroid_15.xml</t>
  </si>
  <si>
    <t>config_FlowDroid_16.xml</t>
  </si>
  <si>
    <t>config_FlowDroid_17.xml</t>
  </si>
  <si>
    <t>config_FlowDroid_18.xml</t>
  </si>
  <si>
    <t>config_FlowDroid_19.xml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</si>
  <si>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</si>
  <si>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</si>
  <si>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</si>
  <si>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</si>
  <si>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</si>
  <si>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</si>
  <si>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</si>
  <si>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</si>
  <si>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</si>
  <si>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</si>
  <si>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</si>
  <si>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</si>
  <si>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</si>
  <si>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</si>
  <si>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</si>
  <si>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</si>
  <si>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</si>
  <si>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</si>
  <si>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</si>
  <si>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</si>
  <si>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</si>
  <si>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</si>
  <si>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</si>
  <si>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</si>
  <si>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</si>
  <si>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</si>
  <si>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</si>
  <si>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</si>
  <si>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</si>
  <si>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</si>
  <si>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</si>
  <si>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</si>
  <si>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</si>
  <si>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</si>
  <si>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</si>
  <si>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</si>
  <si>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</si>
  <si>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</si>
  <si>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</si>
  <si>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</si>
  <si>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</si>
  <si>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</si>
  <si>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</si>
  <si>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</si>
  <si>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</si>
  <si>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</si>
  <si>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</si>
  <si>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</si>
  <si>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</si>
  <si>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</si>
  <si>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</si>
  <si>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</si>
  <si>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</si>
  <si>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</si>
  <si>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</si>
  <si>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</si>
  <si>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</si>
  <si>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</si>
  <si>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</si>
  <si>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</si>
  <si>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</si>
  <si>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</si>
  <si>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</si>
  <si>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</si>
  <si>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</si>
  <si>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</si>
  <si>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</si>
  <si>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</si>
  <si>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</si>
  <si>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</si>
  <si>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</si>
  <si>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</si>
  <si>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</si>
  <si>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</si>
  <si>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</si>
  <si>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</si>
  <si>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</si>
  <si>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</si>
  <si>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</si>
  <si>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</si>
  <si>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</si>
  <si>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</si>
  <si>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</si>
  <si>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</si>
  <si>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</si>
  <si>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</si>
  <si>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</si>
  <si>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</si>
  <si>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</si>
  <si>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</si>
  <si>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config_FlowDroid_110.xml</t>
  </si>
  <si>
    <t>config_FlowDroid_111.xml</t>
  </si>
  <si>
    <t>config_FlowDroid_112.xml</t>
  </si>
  <si>
    <t>config_FlowDroid_113.xml</t>
  </si>
  <si>
    <t>complete</t>
  </si>
  <si>
    <t>config_FlowDroid_aplength5.xml</t>
  </si>
  <si>
    <t>(incomplete * -1)</t>
  </si>
  <si>
    <t>config_FlowDroid_aliasalgolazy.xml</t>
  </si>
  <si>
    <t>config_FlowDroid_aliasalgonone.xml</t>
  </si>
  <si>
    <t>config_FlowDroid_aliasalgoptsbased.xml</t>
  </si>
  <si>
    <t>config_FlowDroid_aliasflowins.xml</t>
  </si>
  <si>
    <t>config_FlowDroid_aplength1.xml</t>
  </si>
  <si>
    <t>config_FlowDroid_aplength10.xml</t>
  </si>
  <si>
    <t>config_FlowDroid_aplength2.xml</t>
  </si>
  <si>
    <t>config_FlowDroid_aplength20.xml</t>
  </si>
  <si>
    <t>config_FlowDroid_aplength3.xml</t>
  </si>
  <si>
    <t>config_FlowDroid_aplength4.xml</t>
  </si>
  <si>
    <t>config_FlowDroid_aplength7.xml</t>
  </si>
  <si>
    <t>config_FlowDroid_callbackanalyzerfast.xml</t>
  </si>
  <si>
    <t>config_FlowDroid_cgalgocha.xml</t>
  </si>
  <si>
    <t>config_FlowDroid_cgalgogeom.xml</t>
  </si>
  <si>
    <t>config_FlowDroid_cgalgorta.xml</t>
  </si>
  <si>
    <t>config_FlowDroid_cgalgovta.xml</t>
  </si>
  <si>
    <t>config_FlowDroid_codeeliminationnone.xml</t>
  </si>
  <si>
    <t>config_FlowDroid_codeeliminationrc.xml</t>
  </si>
  <si>
    <t>config_FlowDroid_dataflowsolverfins.xml</t>
  </si>
  <si>
    <t>config_FlowDroid_enablereflection.xml</t>
  </si>
  <si>
    <t>config_FlowDroid_implicitall.xml</t>
  </si>
  <si>
    <t>config_FlowDroid_implicitarronly.xml</t>
  </si>
  <si>
    <t>config_FlowDroid_maxcallbackchain1.xml</t>
  </si>
  <si>
    <t>config_FlowDroid_maxcallbackchain100.xml</t>
  </si>
  <si>
    <t>config_FlowDroid_maxcallbackchain110.xml</t>
  </si>
  <si>
    <t>config_FlowDroid_maxcallbackchain120.xml</t>
  </si>
  <si>
    <t>config_FlowDroid_maxcallbackchain150.xml</t>
  </si>
  <si>
    <t>config_FlowDroid_maxcallbackchain200.xml</t>
  </si>
  <si>
    <t>config_FlowDroid_maxcallbackchain50.xml</t>
  </si>
  <si>
    <t>config_FlowDroid_maxcallbackchain600.xml</t>
  </si>
  <si>
    <t>config_FlowDroid_maxcallbackchain80.xml</t>
  </si>
  <si>
    <t>config_FlowDroid_maxcallbackchain90.xml</t>
  </si>
  <si>
    <t>config_FlowDroid_maxcallbacks1.xml</t>
  </si>
  <si>
    <t>config_FlowDroid_maxcallbacks110.xml</t>
  </si>
  <si>
    <t>config_FlowDroid_maxcallbacks120.xml</t>
  </si>
  <si>
    <t>config_FlowDroid_maxcallbacks150.xml</t>
  </si>
  <si>
    <t>config_FlowDroid_maxcallbacks200.xml</t>
  </si>
  <si>
    <t>config_FlowDroid_maxcallbacks50.xml</t>
  </si>
  <si>
    <t>config_FlowDroid_maxcallbacks600.xml</t>
  </si>
  <si>
    <t>config_FlowDroid_maxcallbacks80.xml</t>
  </si>
  <si>
    <t>config_FlowDroid_maxcallbacks90.xml</t>
  </si>
  <si>
    <t>config_FlowDroid_nocallbacks.xml</t>
  </si>
  <si>
    <t>config_FlowDroid_noexceptions.xml</t>
  </si>
  <si>
    <t>config_FlowDroid_nothischainreduction.xml</t>
  </si>
  <si>
    <t>config_FlowDroid_onecomponentatatime.xml</t>
  </si>
  <si>
    <t>config_FlowDroid_onesourceatatime.xml</t>
  </si>
  <si>
    <t>config_FlowDroid_pathalgocontextinsensitive.xml</t>
  </si>
  <si>
    <t>config_FlowDroid_pathalgosourcesonly.xml</t>
  </si>
  <si>
    <t>config_FlowDroid_pathspecificresults.xml</t>
  </si>
  <si>
    <t>config_FlowDroid_singlejoinpointabstraction.xml</t>
  </si>
  <si>
    <t>config_FlowDroid_staticmodefins.xml</t>
  </si>
  <si>
    <t>config_FlowDroid_staticmodenone.xml</t>
  </si>
  <si>
    <t>config_FlowDroid_taintwrapperdefaultfallback.xml</t>
  </si>
  <si>
    <t>config_FlowDroid_taintwrappereasy.xml</t>
  </si>
  <si>
    <t>config_FlowDroid_taintwrappernone.xml</t>
  </si>
  <si>
    <t>Column1</t>
  </si>
  <si>
    <t>complete (1)</t>
  </si>
  <si>
    <t>complete (2)</t>
  </si>
  <si>
    <t>(incomplete * -1) (1)</t>
  </si>
  <si>
    <t>(incomplete * -1) (2)</t>
  </si>
  <si>
    <t>time (1)</t>
  </si>
  <si>
    <t>time (2)</t>
  </si>
  <si>
    <t>(incompleted * -1)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</si>
</sst>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'twoway chart'!$J$1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'twoway chart'!$J$2:$J$127</c:f>
              <c:numCache>
                <c:formatCode>General</c:formatCode>
                <c:ptCount val="126"/>
                <c:pt idx="0">
                  <c:v>91.330768428089783</c:v>
                </c:pt>
                <c:pt idx="1">
                  <c:v>144.18800418306847</c:v>
                </c:pt>
                <c:pt idx="2">
                  <c:v>161.00522292785288</c:v>
                </c:pt>
                <c:pt idx="3">
                  <c:v>161.89694134275743</c:v>
                </c:pt>
                <c:pt idx="4">
                  <c:v>163.85898330824719</c:v>
                </c:pt>
                <c:pt idx="5">
                  <c:v>169.28638389579294</c:v>
                </c:pt>
                <c:pt idx="6">
                  <c:v>174.36553032854721</c:v>
                </c:pt>
                <c:pt idx="7">
                  <c:v>248.15977190298236</c:v>
                </c:pt>
                <c:pt idx="8">
                  <c:v>258.05290966959831</c:v>
                </c:pt>
                <c:pt idx="9">
                  <c:v>291.36412346754241</c:v>
                </c:pt>
                <c:pt idx="10">
                  <c:v>342.86411209957095</c:v>
                </c:pt>
                <c:pt idx="11">
                  <c:v>358.21685891395543</c:v>
                </c:pt>
                <c:pt idx="12">
                  <c:v>382.38250843544336</c:v>
                </c:pt>
                <c:pt idx="13">
                  <c:v>421.71123841123813</c:v>
                </c:pt>
                <c:pt idx="14">
                  <c:v>437.83004796425149</c:v>
                </c:pt>
                <c:pt idx="15">
                  <c:v>446.57813461959398</c:v>
                </c:pt>
                <c:pt idx="16">
                  <c:v>493.85694255016909</c:v>
                </c:pt>
                <c:pt idx="17">
                  <c:v>493.88158424605621</c:v>
                </c:pt>
                <c:pt idx="18">
                  <c:v>504.25346754087127</c:v>
                </c:pt>
                <c:pt idx="19">
                  <c:v>525.92582914258708</c:v>
                </c:pt>
                <c:pt idx="20">
                  <c:v>571.26630875279614</c:v>
                </c:pt>
                <c:pt idx="21">
                  <c:v>609.63172737767911</c:v>
                </c:pt>
                <c:pt idx="22">
                  <c:v>689.45712575480843</c:v>
                </c:pt>
                <c:pt idx="23">
                  <c:v>813.86353510115134</c:v>
                </c:pt>
                <c:pt idx="24">
                  <c:v>1090.9817863692947</c:v>
                </c:pt>
                <c:pt idx="25">
                  <c:v>1642.4330619220354</c:v>
                </c:pt>
                <c:pt idx="26">
                  <c:v>1653.9925600439617</c:v>
                </c:pt>
                <c:pt idx="27">
                  <c:v>359.65570731117901</c:v>
                </c:pt>
                <c:pt idx="28">
                  <c:v>1978.7547922054691</c:v>
                </c:pt>
                <c:pt idx="29">
                  <c:v>308.68623866407438</c:v>
                </c:pt>
                <c:pt idx="30">
                  <c:v>406.57797603115239</c:v>
                </c:pt>
                <c:pt idx="31">
                  <c:v>432.24574195146971</c:v>
                </c:pt>
                <c:pt idx="32">
                  <c:v>0</c:v>
                </c:pt>
                <c:pt idx="33">
                  <c:v>0</c:v>
                </c:pt>
                <c:pt idx="34">
                  <c:v>468.13488587019998</c:v>
                </c:pt>
                <c:pt idx="35">
                  <c:v>0</c:v>
                </c:pt>
                <c:pt idx="36">
                  <c:v>0</c:v>
                </c:pt>
                <c:pt idx="37">
                  <c:v>606.12982126104134</c:v>
                </c:pt>
                <c:pt idx="38">
                  <c:v>784.01588880177985</c:v>
                </c:pt>
                <c:pt idx="39">
                  <c:v>912.90522786077008</c:v>
                </c:pt>
                <c:pt idx="40">
                  <c:v>989.37166418528625</c:v>
                </c:pt>
                <c:pt idx="41">
                  <c:v>1135.6096213327266</c:v>
                </c:pt>
                <c:pt idx="42">
                  <c:v>1401.1094383870748</c:v>
                </c:pt>
                <c:pt idx="43">
                  <c:v>1473.1072917791118</c:v>
                </c:pt>
                <c:pt idx="44">
                  <c:v>664.82742452167747</c:v>
                </c:pt>
                <c:pt idx="45">
                  <c:v>826.76021754138799</c:v>
                </c:pt>
                <c:pt idx="46">
                  <c:v>1964.7100267344892</c:v>
                </c:pt>
                <c:pt idx="47">
                  <c:v>2055.8509768778936</c:v>
                </c:pt>
                <c:pt idx="48">
                  <c:v>1346.8362573749757</c:v>
                </c:pt>
                <c:pt idx="49">
                  <c:v>799.03913941760015</c:v>
                </c:pt>
                <c:pt idx="50">
                  <c:v>2666.4626643568613</c:v>
                </c:pt>
                <c:pt idx="51">
                  <c:v>2089.0328845351742</c:v>
                </c:pt>
                <c:pt idx="52">
                  <c:v>1721.964703451566</c:v>
                </c:pt>
                <c:pt idx="53">
                  <c:v>752.33153721513941</c:v>
                </c:pt>
                <c:pt idx="54">
                  <c:v>799.52886975148363</c:v>
                </c:pt>
                <c:pt idx="55">
                  <c:v>1206.3035011591071</c:v>
                </c:pt>
                <c:pt idx="56">
                  <c:v>1331.0110419868058</c:v>
                </c:pt>
                <c:pt idx="57">
                  <c:v>1358.2581087687056</c:v>
                </c:pt>
                <c:pt idx="58">
                  <c:v>1182.3298900763655</c:v>
                </c:pt>
                <c:pt idx="59">
                  <c:v>1353.8162252983232</c:v>
                </c:pt>
                <c:pt idx="60">
                  <c:v>1490.7912582360611</c:v>
                </c:pt>
                <c:pt idx="61">
                  <c:v>1542.3952538845986</c:v>
                </c:pt>
                <c:pt idx="62">
                  <c:v>2242.7424100108683</c:v>
                </c:pt>
                <c:pt idx="63">
                  <c:v>1622.8423048060436</c:v>
                </c:pt>
                <c:pt idx="64">
                  <c:v>1673.5810385006557</c:v>
                </c:pt>
                <c:pt idx="65">
                  <c:v>1987.9803124047478</c:v>
                </c:pt>
                <c:pt idx="66">
                  <c:v>1918.2497684200619</c:v>
                </c:pt>
                <c:pt idx="67">
                  <c:v>1552.1199936091368</c:v>
                </c:pt>
                <c:pt idx="68">
                  <c:v>1933.0707096786255</c:v>
                </c:pt>
                <c:pt idx="69">
                  <c:v>2338.6555261767144</c:v>
                </c:pt>
                <c:pt idx="70">
                  <c:v>2219.0321867844614</c:v>
                </c:pt>
                <c:pt idx="71">
                  <c:v>2225.8937993936147</c:v>
                </c:pt>
                <c:pt idx="72">
                  <c:v>2351.4808077475609</c:v>
                </c:pt>
                <c:pt idx="73">
                  <c:v>2008.0910774586489</c:v>
                </c:pt>
                <c:pt idx="74">
                  <c:v>2873.5284068471851</c:v>
                </c:pt>
                <c:pt idx="75">
                  <c:v>3280.6185459259486</c:v>
                </c:pt>
                <c:pt idx="76">
                  <c:v>2225.7816782172931</c:v>
                </c:pt>
                <c:pt idx="77">
                  <c:v>2330.6991995857961</c:v>
                </c:pt>
                <c:pt idx="78">
                  <c:v>2816.6975300823538</c:v>
                </c:pt>
                <c:pt idx="79">
                  <c:v>2597.4913156194721</c:v>
                </c:pt>
                <c:pt idx="80">
                  <c:v>3200.9492807908246</c:v>
                </c:pt>
                <c:pt idx="81">
                  <c:v>2830.1718704547134</c:v>
                </c:pt>
                <c:pt idx="82">
                  <c:v>2919.3588547673498</c:v>
                </c:pt>
                <c:pt idx="83">
                  <c:v>3246.9415582016054</c:v>
                </c:pt>
                <c:pt idx="84">
                  <c:v>3071.8298055222936</c:v>
                </c:pt>
                <c:pt idx="85">
                  <c:v>3529.7483746106545</c:v>
                </c:pt>
                <c:pt idx="86">
                  <c:v>3402.0393035968618</c:v>
                </c:pt>
                <c:pt idx="87">
                  <c:v>3968.3615666992328</c:v>
                </c:pt>
                <c:pt idx="88">
                  <c:v>3491.3608508402126</c:v>
                </c:pt>
                <c:pt idx="89">
                  <c:v>3706.3017765409259</c:v>
                </c:pt>
                <c:pt idx="90">
                  <c:v>3700.7725152958592</c:v>
                </c:pt>
                <c:pt idx="91">
                  <c:v>4003.6304855980075</c:v>
                </c:pt>
                <c:pt idx="92">
                  <c:v>3878.4875359768134</c:v>
                </c:pt>
                <c:pt idx="93">
                  <c:v>4011.1503334120234</c:v>
                </c:pt>
                <c:pt idx="94">
                  <c:v>3662.0592320467522</c:v>
                </c:pt>
                <c:pt idx="95">
                  <c:v>3849.8473110262153</c:v>
                </c:pt>
                <c:pt idx="96">
                  <c:v>3617.7863820888351</c:v>
                </c:pt>
                <c:pt idx="97">
                  <c:v>3466.3347766115517</c:v>
                </c:pt>
                <c:pt idx="98">
                  <c:v>4118.1785011963657</c:v>
                </c:pt>
                <c:pt idx="99">
                  <c:v>4273.0599847750027</c:v>
                </c:pt>
                <c:pt idx="100">
                  <c:v>4192.3296831151029</c:v>
                </c:pt>
                <c:pt idx="101">
                  <c:v>4072.003463257945</c:v>
                </c:pt>
                <c:pt idx="102">
                  <c:v>4125.6295549435617</c:v>
                </c:pt>
                <c:pt idx="103">
                  <c:v>4159.0233984028227</c:v>
                </c:pt>
                <c:pt idx="104">
                  <c:v>3769.3756755925665</c:v>
                </c:pt>
                <c:pt idx="105">
                  <c:v>3866.7873025359022</c:v>
                </c:pt>
                <c:pt idx="106">
                  <c:v>4546.3949335358066</c:v>
                </c:pt>
                <c:pt idx="107">
                  <c:v>4391.4049199909314</c:v>
                </c:pt>
                <c:pt idx="108">
                  <c:v>4466.010385270758</c:v>
                </c:pt>
                <c:pt idx="109">
                  <c:v>4562.0542278581006</c:v>
                </c:pt>
                <c:pt idx="110">
                  <c:v>4735.5542456055546</c:v>
                </c:pt>
                <c:pt idx="111">
                  <c:v>4661.0604844746122</c:v>
                </c:pt>
                <c:pt idx="112">
                  <c:v>4430.2058269585277</c:v>
                </c:pt>
                <c:pt idx="113">
                  <c:v>4683.8116164959874</c:v>
                </c:pt>
                <c:pt idx="114">
                  <c:v>4626.8913632256144</c:v>
                </c:pt>
                <c:pt idx="115">
                  <c:v>4931.0500212070829</c:v>
                </c:pt>
                <c:pt idx="116">
                  <c:v>5158.9747294314793</c:v>
                </c:pt>
                <c:pt idx="117">
                  <c:v>5287.9960250084496</c:v>
                </c:pt>
                <c:pt idx="118">
                  <c:v>5471.5020153040505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D-084B-B352-8A5CFC629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7504448"/>
        <c:axId val="1087506080"/>
      </c:barChart>
      <c:barChart>
        <c:barDir val="col"/>
        <c:grouping val="stacked"/>
        <c:varyColors val="0"/>
        <c:ser>
          <c:idx val="0"/>
          <c:order val="0"/>
          <c:tx>
            <c:strRef>
              <c:f>'twoway chart'!$D$1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'twoway chart'!$D$2:$D$120</c:f>
              <c:numCache>
                <c:formatCode>General</c:formatCode>
                <c:ptCount val="1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49.5</c:v>
                </c:pt>
                <c:pt idx="28">
                  <c:v>49.5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48.5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47.5</c:v>
                </c:pt>
                <c:pt idx="49">
                  <c:v>47</c:v>
                </c:pt>
                <c:pt idx="50">
                  <c:v>47</c:v>
                </c:pt>
                <c:pt idx="51">
                  <c:v>46.5</c:v>
                </c:pt>
                <c:pt idx="52">
                  <c:v>46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42.5</c:v>
                </c:pt>
                <c:pt idx="64">
                  <c:v>42.5</c:v>
                </c:pt>
                <c:pt idx="65">
                  <c:v>42</c:v>
                </c:pt>
                <c:pt idx="66">
                  <c:v>41.5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38.5</c:v>
                </c:pt>
                <c:pt idx="71">
                  <c:v>38.5</c:v>
                </c:pt>
                <c:pt idx="72">
                  <c:v>37.5</c:v>
                </c:pt>
                <c:pt idx="73">
                  <c:v>36.5</c:v>
                </c:pt>
                <c:pt idx="74">
                  <c:v>36</c:v>
                </c:pt>
                <c:pt idx="75">
                  <c:v>36</c:v>
                </c:pt>
                <c:pt idx="76">
                  <c:v>35.5</c:v>
                </c:pt>
                <c:pt idx="77">
                  <c:v>34.5</c:v>
                </c:pt>
                <c:pt idx="78">
                  <c:v>34.5</c:v>
                </c:pt>
                <c:pt idx="79">
                  <c:v>34</c:v>
                </c:pt>
                <c:pt idx="80">
                  <c:v>34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32</c:v>
                </c:pt>
                <c:pt idx="85">
                  <c:v>30</c:v>
                </c:pt>
                <c:pt idx="86">
                  <c:v>29.5</c:v>
                </c:pt>
                <c:pt idx="87">
                  <c:v>29</c:v>
                </c:pt>
                <c:pt idx="88">
                  <c:v>28</c:v>
                </c:pt>
                <c:pt idx="89">
                  <c:v>27.5</c:v>
                </c:pt>
                <c:pt idx="90">
                  <c:v>27</c:v>
                </c:pt>
                <c:pt idx="91">
                  <c:v>27</c:v>
                </c:pt>
                <c:pt idx="92">
                  <c:v>26.5</c:v>
                </c:pt>
                <c:pt idx="93">
                  <c:v>26.5</c:v>
                </c:pt>
                <c:pt idx="94">
                  <c:v>25.5</c:v>
                </c:pt>
                <c:pt idx="95">
                  <c:v>25.5</c:v>
                </c:pt>
                <c:pt idx="96">
                  <c:v>24</c:v>
                </c:pt>
                <c:pt idx="97">
                  <c:v>23.5</c:v>
                </c:pt>
                <c:pt idx="98">
                  <c:v>22.5</c:v>
                </c:pt>
                <c:pt idx="99">
                  <c:v>22.5</c:v>
                </c:pt>
                <c:pt idx="100">
                  <c:v>22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</c:v>
                </c:pt>
                <c:pt idx="105">
                  <c:v>20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16.5</c:v>
                </c:pt>
                <c:pt idx="111">
                  <c:v>16</c:v>
                </c:pt>
                <c:pt idx="112">
                  <c:v>15.5</c:v>
                </c:pt>
                <c:pt idx="113">
                  <c:v>15.5</c:v>
                </c:pt>
                <c:pt idx="114">
                  <c:v>15</c:v>
                </c:pt>
                <c:pt idx="115">
                  <c:v>14.5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D-084B-B352-8A5CFC6296BC}"/>
            </c:ext>
          </c:extLst>
        </c:ser>
        <c:ser>
          <c:idx val="1"/>
          <c:order val="1"/>
          <c:tx>
            <c:strRef>
              <c:f>'twoway chart'!$G$1</c:f>
              <c:strCache>
                <c:ptCount val="1"/>
                <c:pt idx="0">
                  <c:v>(incomplete * -1)</c:v>
                </c:pt>
              </c:strCache>
            </c:strRef>
          </c:tx>
          <c:spPr>
            <a:solidFill>
              <a:schemeClr val="accent2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'twoway chart'!$G$2:$G$120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-0.5</c:v>
                </c:pt>
                <c:pt idx="28">
                  <c:v>-0.5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-1.5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-2.5</c:v>
                </c:pt>
                <c:pt idx="49">
                  <c:v>-3</c:v>
                </c:pt>
                <c:pt idx="50">
                  <c:v>-3</c:v>
                </c:pt>
                <c:pt idx="51">
                  <c:v>-3.5</c:v>
                </c:pt>
                <c:pt idx="52">
                  <c:v>-4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-7</c:v>
                </c:pt>
                <c:pt idx="62">
                  <c:v>-7</c:v>
                </c:pt>
                <c:pt idx="63">
                  <c:v>-7.5</c:v>
                </c:pt>
                <c:pt idx="64">
                  <c:v>-7.5</c:v>
                </c:pt>
                <c:pt idx="65">
                  <c:v>-8</c:v>
                </c:pt>
                <c:pt idx="66">
                  <c:v>-8.5</c:v>
                </c:pt>
                <c:pt idx="67">
                  <c:v>-9</c:v>
                </c:pt>
                <c:pt idx="68">
                  <c:v>-9</c:v>
                </c:pt>
                <c:pt idx="69">
                  <c:v>-10</c:v>
                </c:pt>
                <c:pt idx="70">
                  <c:v>-11.5</c:v>
                </c:pt>
                <c:pt idx="71">
                  <c:v>-11.5</c:v>
                </c:pt>
                <c:pt idx="72">
                  <c:v>-12.5</c:v>
                </c:pt>
                <c:pt idx="73">
                  <c:v>-13.5</c:v>
                </c:pt>
                <c:pt idx="74">
                  <c:v>-14</c:v>
                </c:pt>
                <c:pt idx="75">
                  <c:v>-14</c:v>
                </c:pt>
                <c:pt idx="76">
                  <c:v>-14.5</c:v>
                </c:pt>
                <c:pt idx="77">
                  <c:v>-15.5</c:v>
                </c:pt>
                <c:pt idx="78">
                  <c:v>-15.5</c:v>
                </c:pt>
                <c:pt idx="79">
                  <c:v>-16</c:v>
                </c:pt>
                <c:pt idx="80">
                  <c:v>-16</c:v>
                </c:pt>
                <c:pt idx="81">
                  <c:v>-17</c:v>
                </c:pt>
                <c:pt idx="82">
                  <c:v>-17</c:v>
                </c:pt>
                <c:pt idx="83">
                  <c:v>-17</c:v>
                </c:pt>
                <c:pt idx="84">
                  <c:v>-18</c:v>
                </c:pt>
                <c:pt idx="85">
                  <c:v>-20</c:v>
                </c:pt>
                <c:pt idx="86">
                  <c:v>-20.5</c:v>
                </c:pt>
                <c:pt idx="87">
                  <c:v>-21</c:v>
                </c:pt>
                <c:pt idx="88">
                  <c:v>-22</c:v>
                </c:pt>
                <c:pt idx="89">
                  <c:v>-22.5</c:v>
                </c:pt>
                <c:pt idx="90">
                  <c:v>-23</c:v>
                </c:pt>
                <c:pt idx="91">
                  <c:v>-23</c:v>
                </c:pt>
                <c:pt idx="92">
                  <c:v>-23.5</c:v>
                </c:pt>
                <c:pt idx="93">
                  <c:v>-23.5</c:v>
                </c:pt>
                <c:pt idx="94">
                  <c:v>-24.5</c:v>
                </c:pt>
                <c:pt idx="95">
                  <c:v>-24.5</c:v>
                </c:pt>
                <c:pt idx="96">
                  <c:v>-26</c:v>
                </c:pt>
                <c:pt idx="97">
                  <c:v>-26.5</c:v>
                </c:pt>
                <c:pt idx="98">
                  <c:v>-27.5</c:v>
                </c:pt>
                <c:pt idx="99">
                  <c:v>-27.5</c:v>
                </c:pt>
                <c:pt idx="100">
                  <c:v>-28</c:v>
                </c:pt>
                <c:pt idx="101">
                  <c:v>-28.5</c:v>
                </c:pt>
                <c:pt idx="102">
                  <c:v>-28.5</c:v>
                </c:pt>
                <c:pt idx="103">
                  <c:v>-28.5</c:v>
                </c:pt>
                <c:pt idx="104">
                  <c:v>-29</c:v>
                </c:pt>
                <c:pt idx="105">
                  <c:v>-30</c:v>
                </c:pt>
                <c:pt idx="106">
                  <c:v>-32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-33.5</c:v>
                </c:pt>
                <c:pt idx="111">
                  <c:v>-34</c:v>
                </c:pt>
                <c:pt idx="112">
                  <c:v>-34.5</c:v>
                </c:pt>
                <c:pt idx="113">
                  <c:v>-34.5</c:v>
                </c:pt>
                <c:pt idx="114">
                  <c:v>-35</c:v>
                </c:pt>
                <c:pt idx="115">
                  <c:v>-35.5</c:v>
                </c:pt>
                <c:pt idx="116">
                  <c:v>-42</c:v>
                </c:pt>
                <c:pt idx="117">
                  <c:v>-43</c:v>
                </c:pt>
                <c:pt idx="118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D-084B-B352-8A5CFC629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8224240"/>
        <c:axId val="1574356688"/>
      </c:barChart>
      <c:catAx>
        <c:axId val="10875044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FlowDroid two-way plus</a:t>
                </a:r>
                <a:r>
                  <a:rPr lang="en-US" baseline="0"/>
                  <a:t> default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87506080"/>
        <c:crosses val="autoZero"/>
        <c:auto val="1"/>
        <c:lblAlgn val="ctr"/>
        <c:lblOffset val="100"/>
        <c:noMultiLvlLbl val="0"/>
      </c:catAx>
      <c:valAx>
        <c:axId val="1087506080"/>
        <c:scaling>
          <c:orientation val="minMax"/>
          <c:max val="5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87504448"/>
        <c:crosses val="autoZero"/>
        <c:crossBetween val="between"/>
        <c:majorUnit val="500"/>
      </c:valAx>
      <c:valAx>
        <c:axId val="1574356688"/>
        <c:scaling>
          <c:orientation val="minMax"/>
          <c:max val="60"/>
          <c:min val="-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APKs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88224240"/>
        <c:crosses val="max"/>
        <c:crossBetween val="between"/>
        <c:majorUnit val="10"/>
      </c:valAx>
      <c:catAx>
        <c:axId val="108822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435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sz="800">
          <a:solidFill>
            <a:schemeClr val="dk1"/>
          </a:solidFill>
          <a:latin typeface="Helvetica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oneway!$J$1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oneway!$J$2:$J$61</c:f>
              <c:numCache>
                <c:formatCode>General</c:formatCode>
                <c:ptCount val="60"/>
                <c:pt idx="0">
                  <c:v>325.61025441593915</c:v>
                </c:pt>
                <c:pt idx="1">
                  <c:v>373.16041547552021</c:v>
                </c:pt>
                <c:pt idx="2">
                  <c:v>961.10775507702851</c:v>
                </c:pt>
                <c:pt idx="3">
                  <c:v>1259.40089428338</c:v>
                </c:pt>
                <c:pt idx="4">
                  <c:v>351.96557222323349</c:v>
                </c:pt>
                <c:pt idx="5">
                  <c:v>323.17214344053599</c:v>
                </c:pt>
                <c:pt idx="6">
                  <c:v>428.3417289092996</c:v>
                </c:pt>
                <c:pt idx="7">
                  <c:v>452.56731067080523</c:v>
                </c:pt>
                <c:pt idx="8">
                  <c:v>457.24267796464596</c:v>
                </c:pt>
                <c:pt idx="9">
                  <c:v>464.95169890729994</c:v>
                </c:pt>
                <c:pt idx="10">
                  <c:v>468.35033594700235</c:v>
                </c:pt>
                <c:pt idx="11">
                  <c:v>468.72266242540815</c:v>
                </c:pt>
                <c:pt idx="12">
                  <c:v>477.32401694620518</c:v>
                </c:pt>
                <c:pt idx="13">
                  <c:v>478.23862709719714</c:v>
                </c:pt>
                <c:pt idx="14">
                  <c:v>483.24130442014155</c:v>
                </c:pt>
                <c:pt idx="15">
                  <c:v>488.96197979167442</c:v>
                </c:pt>
                <c:pt idx="16">
                  <c:v>489.34689544615713</c:v>
                </c:pt>
                <c:pt idx="17">
                  <c:v>502.22188714031086</c:v>
                </c:pt>
                <c:pt idx="18">
                  <c:v>502.79261583444639</c:v>
                </c:pt>
                <c:pt idx="19">
                  <c:v>508.16252547716994</c:v>
                </c:pt>
                <c:pt idx="20">
                  <c:v>511.61268071747935</c:v>
                </c:pt>
                <c:pt idx="21">
                  <c:v>520.22970147039666</c:v>
                </c:pt>
                <c:pt idx="22">
                  <c:v>0</c:v>
                </c:pt>
                <c:pt idx="23">
                  <c:v>0</c:v>
                </c:pt>
                <c:pt idx="24">
                  <c:v>520.24023238202926</c:v>
                </c:pt>
                <c:pt idx="25">
                  <c:v>0</c:v>
                </c:pt>
                <c:pt idx="26">
                  <c:v>0</c:v>
                </c:pt>
                <c:pt idx="27">
                  <c:v>529.23531308654049</c:v>
                </c:pt>
                <c:pt idx="28">
                  <c:v>529.92546280960573</c:v>
                </c:pt>
                <c:pt idx="29">
                  <c:v>530.71566174279167</c:v>
                </c:pt>
                <c:pt idx="30">
                  <c:v>535.58025901692201</c:v>
                </c:pt>
                <c:pt idx="31">
                  <c:v>536.49260892185953</c:v>
                </c:pt>
                <c:pt idx="32">
                  <c:v>538.20060995825247</c:v>
                </c:pt>
                <c:pt idx="33">
                  <c:v>539.81595432646668</c:v>
                </c:pt>
                <c:pt idx="34">
                  <c:v>540.33820464198095</c:v>
                </c:pt>
                <c:pt idx="35">
                  <c:v>542.03805122179824</c:v>
                </c:pt>
                <c:pt idx="36">
                  <c:v>546.82187914705821</c:v>
                </c:pt>
                <c:pt idx="37">
                  <c:v>575.89097019062888</c:v>
                </c:pt>
                <c:pt idx="38">
                  <c:v>584.36712594559754</c:v>
                </c:pt>
                <c:pt idx="39">
                  <c:v>584.49217655277175</c:v>
                </c:pt>
                <c:pt idx="40">
                  <c:v>591.19025117536955</c:v>
                </c:pt>
                <c:pt idx="41">
                  <c:v>593.96070439702078</c:v>
                </c:pt>
                <c:pt idx="42">
                  <c:v>604.53792711734127</c:v>
                </c:pt>
                <c:pt idx="43">
                  <c:v>611.08127010227076</c:v>
                </c:pt>
                <c:pt idx="44">
                  <c:v>622.51842075329296</c:v>
                </c:pt>
                <c:pt idx="45">
                  <c:v>630.1747073661154</c:v>
                </c:pt>
                <c:pt idx="46">
                  <c:v>638.71451134230642</c:v>
                </c:pt>
                <c:pt idx="47">
                  <c:v>719.3030715066426</c:v>
                </c:pt>
                <c:pt idx="48">
                  <c:v>733.3021738678417</c:v>
                </c:pt>
                <c:pt idx="49">
                  <c:v>735.10253136649158</c:v>
                </c:pt>
                <c:pt idx="50">
                  <c:v>764.12678060469773</c:v>
                </c:pt>
                <c:pt idx="51">
                  <c:v>805.77861871023583</c:v>
                </c:pt>
                <c:pt idx="52">
                  <c:v>1127.329388331362</c:v>
                </c:pt>
                <c:pt idx="53">
                  <c:v>249.84720844556352</c:v>
                </c:pt>
                <c:pt idx="54">
                  <c:v>761.30229759517056</c:v>
                </c:pt>
                <c:pt idx="55">
                  <c:v>952.5208956255475</c:v>
                </c:pt>
                <c:pt idx="56">
                  <c:v>1129.1823643848963</c:v>
                </c:pt>
                <c:pt idx="57">
                  <c:v>1868.058776868103</c:v>
                </c:pt>
                <c:pt idx="58">
                  <c:v>2485.2028774478176</c:v>
                </c:pt>
                <c:pt idx="59">
                  <c:v>3397.9092284048434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E-0F4D-AB17-0904D682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5204495"/>
        <c:axId val="525206127"/>
      </c:barChart>
      <c:barChart>
        <c:barDir val="col"/>
        <c:grouping val="stacked"/>
        <c:varyColors val="0"/>
        <c:ser>
          <c:idx val="0"/>
          <c:order val="0"/>
          <c:tx>
            <c:strRef>
              <c:f>oneway!$D$1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oneway!$D$2:$D$61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49.5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49</c:v>
                </c:pt>
                <c:pt idx="25">
                  <c:v>0</c:v>
                </c:pt>
                <c:pt idx="26">
                  <c:v>0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48.5</c:v>
                </c:pt>
                <c:pt idx="54">
                  <c:v>48.5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39</c:v>
                </c:pt>
                <c:pt idx="5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0F4D-AB17-0904D68208E5}"/>
            </c:ext>
          </c:extLst>
        </c:ser>
        <c:ser>
          <c:idx val="1"/>
          <c:order val="1"/>
          <c:tx>
            <c:strRef>
              <c:f>oneway!$G$1</c:f>
              <c:strCache>
                <c:ptCount val="1"/>
                <c:pt idx="0">
                  <c:v>(incomplete * -1)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oneway!$G$2:$G$61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-1.5</c:v>
                </c:pt>
                <c:pt idx="54">
                  <c:v>-1.5</c:v>
                </c:pt>
                <c:pt idx="55">
                  <c:v>-2</c:v>
                </c:pt>
                <c:pt idx="56">
                  <c:v>-6</c:v>
                </c:pt>
                <c:pt idx="57">
                  <c:v>-8</c:v>
                </c:pt>
                <c:pt idx="58">
                  <c:v>-11</c:v>
                </c:pt>
                <c:pt idx="59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0F4D-AB17-0904D682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0792895"/>
        <c:axId val="570763807"/>
      </c:barChart>
      <c:catAx>
        <c:axId val="525204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FlowDroid single-option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25206127"/>
        <c:crosses val="autoZero"/>
        <c:auto val="1"/>
        <c:lblAlgn val="ctr"/>
        <c:lblOffset val="100"/>
        <c:noMultiLvlLbl val="0"/>
      </c:catAx>
      <c:valAx>
        <c:axId val="5252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25204495"/>
        <c:crosses val="autoZero"/>
        <c:crossBetween val="between"/>
      </c:valAx>
      <c:valAx>
        <c:axId val="5707638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APKs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70792895"/>
        <c:crosses val="max"/>
        <c:crossBetween val="between"/>
      </c:valAx>
      <c:catAx>
        <c:axId val="57079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570763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8307</xdr:colOff>
      <xdr:row>4</xdr:row>
      <xdr:rowOff>3648</xdr:rowOff>
    </xdr:from>
    <xdr:to>
      <xdr:col>15</xdr:col>
      <xdr:colOff>808034</xdr:colOff>
      <xdr:row>17</xdr:row>
      <xdr:rowOff>183598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8B005-CAA9-1E49-8FDD-288E1588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761445</xdr:colOff>
      <xdr:row>4</xdr:row>
      <xdr:rowOff>129676</xdr:rowOff>
    </xdr:from>
    <xdr:to>
      <xdr:col>14</xdr:col>
      <xdr:colOff>556236</xdr:colOff>
      <xdr:row>5</xdr:row>
      <xdr:rowOff>104302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8A622980-6540-A741-BD9D-32DC5D792EBA}"/>
            </a:ext>
          </a:extLst>
        </xdr:cNvPr>
        <xdr:cNvSpPr/>
      </xdr:nvSpPr>
      <xdr:spPr>
        <a:xfrm>
          <a:off x="13219869" y="930328"/>
          <a:ext cx="623052" cy="174789"/>
        </a:xfrm>
        <a:prstGeom prst="borderCallout1">
          <a:avLst>
            <a:gd name="adj1" fmla="val 33085"/>
            <a:gd name="adj2" fmla="val -6883"/>
            <a:gd name="adj3" fmla="val 108510"/>
            <a:gd name="adj4" fmla="val -61328"/>
          </a:avLst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latin typeface="Courier" pitchFamily="2" charset="0"/>
            </a:rPr>
            <a:t>default</a:t>
          </a:r>
          <a:endParaRPr lang="en-US" sz="700">
            <a:latin typeface="Courier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343</xdr:colOff>
      <xdr:row>5</xdr:row>
      <xdr:rowOff>2890</xdr:rowOff>
    </xdr:from>
    <xdr:to>
      <xdr:col>15</xdr:col>
      <xdr:colOff>821319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FFFFA-05A2-224F-A52B-EEAC2B867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139153</xdr:colOff>
      <xdr:row>5</xdr:row>
      <xdr:rowOff>101405</xdr:rowOff>
    </xdr:from>
    <xdr:to>
      <xdr:col>14</xdr:col>
      <xdr:colOff>757092</xdr:colOff>
      <xdr:row>6</xdr:row>
      <xdr:rowOff>76694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DE2DDC08-574D-CE41-9790-519F7CB97F2C}"/>
            </a:ext>
          </a:extLst>
        </xdr:cNvPr>
        <xdr:cNvSpPr/>
      </xdr:nvSpPr>
      <xdr:spPr>
        <a:xfrm>
          <a:off x="15916461" y="1127174"/>
          <a:ext cx="617939" cy="180443"/>
        </a:xfrm>
        <a:prstGeom prst="borderCallout1">
          <a:avLst>
            <a:gd name="adj1" fmla="val 33085"/>
            <a:gd name="adj2" fmla="val -6883"/>
            <a:gd name="adj3" fmla="val 158832"/>
            <a:gd name="adj4" fmla="val -47873"/>
          </a:avLst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latin typeface="Courier" pitchFamily="2" charset="0"/>
            </a:rPr>
            <a:t>default</a:t>
          </a:r>
          <a:endParaRPr lang="en-US" sz="700">
            <a:latin typeface="Courier" pitchFamily="2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120" totalsRowShown="0">
  <autoFilter ref="A1:K120" xr:uid="{00000000-0009-0000-0100-000003000000}"/>
  <sortState xmlns:xlrd2="http://schemas.microsoft.com/office/spreadsheetml/2017/richdata2" ref="A2:K120">
    <sortCondition descending="1" ref="D1:D120"/>
  </sortState>
  <tableColumns count="11">
    <tableColumn id="1" xr3:uid="{00000000-0010-0000-0000-000001000000}" name="config" dataDxfId="13"/>
    <tableColumn id="4" xr3:uid="{FD55A562-15A6-BC49-98BC-75D951C53E09}" name="complete (1)"/>
    <tableColumn id="3" xr3:uid="{1646F889-759D-EF44-AB20-2CC165BD16F2}" name="complete (2)" dataDxfId="12"/>
    <tableColumn id="8" xr3:uid="{0EAC4F65-3E94-D34C-8AFA-ECE2E7A101A2}" name="complete" dataDxfId="11">
      <calculatedColumnFormula>MEDIAN(Table3[[#This Row],[complete (1)]:[complete (2)]])</calculatedColumnFormula>
    </tableColumn>
    <tableColumn id="5" xr3:uid="{36BEFA8F-CEBF-414A-B352-18FC830FAE08}" name="(incomplete * -1) (1)" dataDxfId="10"/>
    <tableColumn id="9" xr3:uid="{FDB7078E-52FD-5E4E-A2F3-5D64CB033CF3}" name="(incomplete * -1) (2)" dataDxfId="9"/>
    <tableColumn id="10" xr3:uid="{6A732C17-6889-384C-A752-4AA6736B8774}" name="(incomplete * -1)" dataDxfId="8">
      <calculatedColumnFormula>MEDIAN(Table3[[#This Row],[(incomplete * -1) (1)]:[(incomplete * -1) (2)]])</calculatedColumnFormula>
    </tableColumn>
    <tableColumn id="6" xr3:uid="{94BECD25-0A25-D24B-85CC-4B5BE21D9AD9}" name="time (1)" dataDxfId="7"/>
    <tableColumn id="11" xr3:uid="{786E1197-ACA4-BD4A-B2A8-39F45E9A7A9E}" name="time (2)" dataDxfId="6"/>
    <tableColumn id="7" xr3:uid="{A2E117F3-631D-7140-9A32-A25FB2E5DE78}" name="time" dataDxfId="5">
      <calculatedColumnFormula>MEDIAN(Table3[[#This Row],[time (1)]:[time (2)]])/1000/60</calculatedColumnFormula>
    </tableColumn>
    <tableColumn id="2" xr3:uid="{21F14CBA-9131-194F-ADF1-8202F0ACE504}" name="Column1" dataDxfId="4">
      <calculatedColumnFormula>RANK(Table3[[#This Row],[time]],Table3[time],1)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451DF-8A0B-3944-92C1-6415CA9C96FF}" name="Table1" displayName="Table1" ref="A1:J61" totalsRowShown="0">
  <autoFilter ref="A1:J61" xr:uid="{0193774E-03E1-FE4D-9B64-7E84DDD41F15}"/>
  <sortState xmlns:xlrd2="http://schemas.microsoft.com/office/spreadsheetml/2017/richdata2" ref="A2:J61">
    <sortCondition descending="1" ref="D1:D61"/>
  </sortState>
  <tableColumns count="10">
    <tableColumn id="1" xr3:uid="{FCDDF07B-A19A-E244-9C98-21FEA419B18A}" name="config" dataDxfId="3"/>
    <tableColumn id="3" xr3:uid="{5215C0AD-5447-214D-80C0-80A0BE4C568C}" name="complete (1)"/>
    <tableColumn id="8" xr3:uid="{F92BB3DF-1B06-8049-9722-5209C9C3B063}" name="complete (2)"/>
    <tableColumn id="9" xr3:uid="{2F6D68D0-30A7-A94D-8FDC-6A76D7329636}" name="complete" dataDxfId="2">
      <calculatedColumnFormula>MEDIAN(Table1[[#This Row],[complete (1)]:[complete (2)]])</calculatedColumnFormula>
    </tableColumn>
    <tableColumn id="4" xr3:uid="{AD4ED10C-D492-6C49-8CE3-E3889D3A86C1}" name="(incompleted * -1) (1)"/>
    <tableColumn id="10" xr3:uid="{BB317C49-487A-D14F-A57C-F4ED14F28B48}" name="(incomplete * -1) (2)"/>
    <tableColumn id="11" xr3:uid="{536E8324-D666-E64C-B1CD-066452EE1B25}" name="(incomplete * -1)" dataDxfId="1">
      <calculatedColumnFormula>MEDIAN(Table1[[#This Row],[(incompleted * -1) (1)]:[(incomplete * -1) (2)]])</calculatedColumnFormula>
    </tableColumn>
    <tableColumn id="2" xr3:uid="{CC4AE2B3-EB2C-7845-9BB1-6AD0D14208C1}" name="time (1)"/>
    <tableColumn id="12" xr3:uid="{A62857BD-9809-5D40-99CC-088836DB8B21}" name="time (2)"/>
    <tableColumn id="5" xr3:uid="{9B6873A6-67AC-FF48-B6A3-125AE8EDF819}" name="time" dataDxfId="0">
      <calculatedColumnFormula>MEDIAN(Table1[[#This Row],[time (1)]:[time (2)]])/1000/60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6"/>
  <sheetViews>
    <sheetView tabSelected="1" topLeftCell="I5" zoomScale="336" zoomScaleNormal="260" workbookViewId="0">
      <selection activeCell="A2" sqref="A2:E28"/>
    </sheetView>
  </sheetViews>
  <sheetFormatPr baseColWidth="10" defaultRowHeight="16" x14ac:dyDescent="0.2"/>
  <cols>
    <col min="1" max="1" width="28.6640625" bestFit="1" customWidth="1"/>
    <col min="5" max="7" width="11.1640625" customWidth="1"/>
    <col min="8" max="9" width="12.6640625" customWidth="1"/>
  </cols>
  <sheetData>
    <row r="1" spans="1:15" x14ac:dyDescent="0.2">
      <c r="A1" t="s">
        <v>0</v>
      </c>
      <c r="B1" t="s">
        <v>175</v>
      </c>
      <c r="C1" t="s">
        <v>176</v>
      </c>
      <c r="D1" t="s">
        <v>116</v>
      </c>
      <c r="E1" t="s">
        <v>177</v>
      </c>
      <c r="F1" t="s">
        <v>178</v>
      </c>
      <c r="G1" t="s">
        <v>118</v>
      </c>
      <c r="H1" t="s">
        <v>179</v>
      </c>
      <c r="I1" t="s">
        <v>180</v>
      </c>
      <c r="J1" t="s">
        <v>1</v>
      </c>
      <c r="K1" t="s">
        <v>174</v>
      </c>
    </row>
    <row r="2" spans="1:15" x14ac:dyDescent="0.2">
      <c r="A2" s="1" t="s">
        <v>34</v>
      </c>
      <c r="B2" s="2">
        <v>50</v>
      </c>
      <c r="C2">
        <v>50</v>
      </c>
      <c r="D2" s="2">
        <f>MEDIAN(Table3[[#This Row],[complete (1)]:[complete (2)]])</f>
        <v>50</v>
      </c>
      <c r="E2" s="2">
        <v>0</v>
      </c>
      <c r="F2">
        <v>0</v>
      </c>
      <c r="G2" s="2">
        <f>MEDIAN(Table3[[#This Row],[(incomplete * -1) (1)]:[(incomplete * -1) (2)]])</f>
        <v>0</v>
      </c>
      <c r="H2" s="2">
        <v>6077968.9939200003</v>
      </c>
      <c r="I2">
        <v>4881723.2174507724</v>
      </c>
      <c r="J2">
        <f>MEDIAN(Table3[[#This Row],[time (1)]:[time (2)]])/1000/60</f>
        <v>91.330768428089783</v>
      </c>
      <c r="K2" t="e">
        <f>RANK(Table3[[#This Row],[time]],Table3[time],1)</f>
        <v>#NUM!</v>
      </c>
      <c r="M2">
        <v>5472</v>
      </c>
      <c r="N2">
        <v>101</v>
      </c>
      <c r="O2">
        <f>M2/N2</f>
        <v>54.178217821782177</v>
      </c>
    </row>
    <row r="3" spans="1:15" x14ac:dyDescent="0.2">
      <c r="A3" s="1" t="s">
        <v>83</v>
      </c>
      <c r="B3" s="2">
        <v>50</v>
      </c>
      <c r="C3">
        <v>50</v>
      </c>
      <c r="D3" s="2">
        <f>MEDIAN(Table3[[#This Row],[complete (1)]:[complete (2)]])</f>
        <v>50</v>
      </c>
      <c r="E3" s="2">
        <v>0</v>
      </c>
      <c r="F3">
        <v>0</v>
      </c>
      <c r="G3" s="2">
        <f>MEDIAN(Table3[[#This Row],[(incomplete * -1) (1)]:[(incomplete * -1) (2)]])</f>
        <v>0</v>
      </c>
      <c r="H3" s="2">
        <v>9508041.6915199999</v>
      </c>
      <c r="I3">
        <v>7794518.8104482172</v>
      </c>
      <c r="J3">
        <f>MEDIAN(Table3[[#This Row],[time (1)]:[time (2)]])/1000/60</f>
        <v>144.18800418306847</v>
      </c>
      <c r="K3" t="e">
        <f>RANK(Table3[[#This Row],[time]],Table3[time],1)</f>
        <v>#NUM!</v>
      </c>
    </row>
    <row r="4" spans="1:15" x14ac:dyDescent="0.2">
      <c r="A4" s="1" t="s">
        <v>38</v>
      </c>
      <c r="B4" s="2">
        <v>50</v>
      </c>
      <c r="C4">
        <v>50</v>
      </c>
      <c r="D4" s="2">
        <f>MEDIAN(Table3[[#This Row],[complete (1)]:[complete (2)]])</f>
        <v>50</v>
      </c>
      <c r="E4" s="2">
        <v>0</v>
      </c>
      <c r="F4">
        <v>0</v>
      </c>
      <c r="G4" s="2">
        <f>MEDIAN(Table3[[#This Row],[(incomplete * -1) (1)]:[(incomplete * -1) (2)]])</f>
        <v>0</v>
      </c>
      <c r="H4" s="2">
        <v>10186298.065969998</v>
      </c>
      <c r="I4">
        <v>9134328.685372347</v>
      </c>
      <c r="J4">
        <f>MEDIAN(Table3[[#This Row],[time (1)]:[time (2)]])/1000/60</f>
        <v>161.00522292785288</v>
      </c>
      <c r="K4" t="e">
        <f>RANK(Table3[[#This Row],[time]],Table3[time],1)</f>
        <v>#NUM!</v>
      </c>
    </row>
    <row r="5" spans="1:15" x14ac:dyDescent="0.2">
      <c r="A5" s="1" t="s">
        <v>115</v>
      </c>
      <c r="B5" s="2">
        <v>50</v>
      </c>
      <c r="C5">
        <v>50</v>
      </c>
      <c r="D5" s="2">
        <f>MEDIAN(Table3[[#This Row],[complete (1)]:[complete (2)]])</f>
        <v>50</v>
      </c>
      <c r="E5" s="2">
        <v>0</v>
      </c>
      <c r="F5">
        <v>0</v>
      </c>
      <c r="G5" s="2">
        <f>MEDIAN(Table3[[#This Row],[(incomplete * -1) (1)]:[(incomplete * -1) (2)]])</f>
        <v>0</v>
      </c>
      <c r="H5" s="2">
        <v>9345739.5249400008</v>
      </c>
      <c r="I5">
        <v>10081893.43619089</v>
      </c>
      <c r="J5">
        <f>MEDIAN(Table3[[#This Row],[time (1)]:[time (2)]])/1000/60</f>
        <v>161.89694134275743</v>
      </c>
      <c r="K5" t="e">
        <f>RANK(Table3[[#This Row],[time]],Table3[time],1)</f>
        <v>#NUM!</v>
      </c>
    </row>
    <row r="6" spans="1:15" x14ac:dyDescent="0.2">
      <c r="A6" s="1" t="s">
        <v>69</v>
      </c>
      <c r="B6" s="2">
        <v>50</v>
      </c>
      <c r="C6">
        <v>50</v>
      </c>
      <c r="D6" s="2">
        <f>MEDIAN(Table3[[#This Row],[complete (1)]:[complete (2)]])</f>
        <v>50</v>
      </c>
      <c r="E6" s="2">
        <v>0</v>
      </c>
      <c r="F6">
        <v>0</v>
      </c>
      <c r="G6" s="2">
        <f>MEDIAN(Table3[[#This Row],[(incomplete * -1) (1)]:[(incomplete * -1) (2)]])</f>
        <v>0</v>
      </c>
      <c r="H6" s="2">
        <v>11895911.425979998</v>
      </c>
      <c r="I6">
        <v>7767166.571009662</v>
      </c>
      <c r="J6">
        <f>MEDIAN(Table3[[#This Row],[time (1)]:[time (2)]])/1000/60</f>
        <v>163.85898330824719</v>
      </c>
      <c r="K6" t="e">
        <f>RANK(Table3[[#This Row],[time]],Table3[time],1)</f>
        <v>#NUM!</v>
      </c>
    </row>
    <row r="7" spans="1:15" x14ac:dyDescent="0.2">
      <c r="A7" s="1" t="s">
        <v>15</v>
      </c>
      <c r="B7" s="2">
        <v>50</v>
      </c>
      <c r="C7">
        <v>50</v>
      </c>
      <c r="D7" s="2">
        <f>MEDIAN(Table3[[#This Row],[complete (1)]:[complete (2)]])</f>
        <v>50</v>
      </c>
      <c r="E7" s="2">
        <v>0</v>
      </c>
      <c r="F7">
        <v>0</v>
      </c>
      <c r="G7" s="2">
        <f>MEDIAN(Table3[[#This Row],[(incomplete * -1) (1)]:[(incomplete * -1) (2)]])</f>
        <v>0</v>
      </c>
      <c r="H7" s="2">
        <v>8973051.6328999978</v>
      </c>
      <c r="I7">
        <v>11341314.434595156</v>
      </c>
      <c r="J7">
        <f>MEDIAN(Table3[[#This Row],[time (1)]:[time (2)]])/1000/60</f>
        <v>169.28638389579294</v>
      </c>
      <c r="K7" t="e">
        <f>RANK(Table3[[#This Row],[time]],Table3[time],1)</f>
        <v>#NUM!</v>
      </c>
    </row>
    <row r="8" spans="1:15" x14ac:dyDescent="0.2">
      <c r="A8" s="1" t="s">
        <v>54</v>
      </c>
      <c r="B8" s="2">
        <v>50</v>
      </c>
      <c r="C8">
        <v>50</v>
      </c>
      <c r="D8" s="2">
        <f>MEDIAN(Table3[[#This Row],[complete (1)]:[complete (2)]])</f>
        <v>50</v>
      </c>
      <c r="E8" s="2">
        <v>0</v>
      </c>
      <c r="F8">
        <v>0</v>
      </c>
      <c r="G8" s="2">
        <f>MEDIAN(Table3[[#This Row],[(incomplete * -1) (1)]:[(incomplete * -1) (2)]])</f>
        <v>0</v>
      </c>
      <c r="H8" s="2">
        <v>9047058.09564</v>
      </c>
      <c r="I8">
        <v>11876805.543785667</v>
      </c>
      <c r="J8">
        <f>MEDIAN(Table3[[#This Row],[time (1)]:[time (2)]])/1000/60</f>
        <v>174.36553032854721</v>
      </c>
      <c r="K8" t="e">
        <f>RANK(Table3[[#This Row],[time]],Table3[time],1)</f>
        <v>#NUM!</v>
      </c>
    </row>
    <row r="9" spans="1:15" x14ac:dyDescent="0.2">
      <c r="A9" s="1" t="s">
        <v>103</v>
      </c>
      <c r="B9" s="2">
        <v>50</v>
      </c>
      <c r="C9">
        <v>50</v>
      </c>
      <c r="D9" s="2">
        <f>MEDIAN(Table3[[#This Row],[complete (1)]:[complete (2)]])</f>
        <v>50</v>
      </c>
      <c r="E9" s="2">
        <v>0</v>
      </c>
      <c r="F9">
        <v>0</v>
      </c>
      <c r="G9" s="2">
        <f>MEDIAN(Table3[[#This Row],[(incomplete * -1) (1)]:[(incomplete * -1) (2)]])</f>
        <v>0</v>
      </c>
      <c r="H9" s="2">
        <v>10513062.529089998</v>
      </c>
      <c r="I9">
        <v>19266110.099267885</v>
      </c>
      <c r="J9">
        <f>MEDIAN(Table3[[#This Row],[time (1)]:[time (2)]])/1000/60</f>
        <v>248.15977190298236</v>
      </c>
      <c r="K9" t="e">
        <f>RANK(Table3[[#This Row],[time]],Table3[time],1)</f>
        <v>#NUM!</v>
      </c>
    </row>
    <row r="10" spans="1:15" x14ac:dyDescent="0.2">
      <c r="A10" s="1" t="s">
        <v>64</v>
      </c>
      <c r="B10" s="2">
        <v>50</v>
      </c>
      <c r="C10">
        <v>50</v>
      </c>
      <c r="D10" s="2">
        <f>MEDIAN(Table3[[#This Row],[complete (1)]:[complete (2)]])</f>
        <v>50</v>
      </c>
      <c r="E10" s="2">
        <v>0</v>
      </c>
      <c r="F10">
        <v>0</v>
      </c>
      <c r="G10" s="2">
        <f>MEDIAN(Table3[[#This Row],[(incomplete * -1) (1)]:[(incomplete * -1) (2)]])</f>
        <v>0</v>
      </c>
      <c r="H10" s="2">
        <v>17391602.782500003</v>
      </c>
      <c r="I10">
        <v>13574746.377851795</v>
      </c>
      <c r="J10">
        <f>MEDIAN(Table3[[#This Row],[time (1)]:[time (2)]])/1000/60</f>
        <v>258.05290966959831</v>
      </c>
      <c r="K10" t="e">
        <f>RANK(Table3[[#This Row],[time]],Table3[time],1)</f>
        <v>#NUM!</v>
      </c>
    </row>
    <row r="11" spans="1:15" x14ac:dyDescent="0.2">
      <c r="A11" s="1" t="s">
        <v>75</v>
      </c>
      <c r="B11" s="2">
        <v>50</v>
      </c>
      <c r="C11">
        <v>50</v>
      </c>
      <c r="D11" s="2">
        <f>MEDIAN(Table3[[#This Row],[complete (1)]:[complete (2)]])</f>
        <v>50</v>
      </c>
      <c r="E11" s="2">
        <v>0</v>
      </c>
      <c r="F11">
        <v>0</v>
      </c>
      <c r="G11" s="2">
        <f>MEDIAN(Table3[[#This Row],[(incomplete * -1) (1)]:[(incomplete * -1) (2)]])</f>
        <v>0</v>
      </c>
      <c r="H11" s="2">
        <v>21171466.634199996</v>
      </c>
      <c r="I11">
        <v>13792228.181905095</v>
      </c>
      <c r="J11">
        <f>MEDIAN(Table3[[#This Row],[time (1)]:[time (2)]])/1000/60</f>
        <v>291.36412346754241</v>
      </c>
      <c r="K11" t="e">
        <f>RANK(Table3[[#This Row],[time]],Table3[time],1)</f>
        <v>#NUM!</v>
      </c>
    </row>
    <row r="12" spans="1:15" x14ac:dyDescent="0.2">
      <c r="A12" s="1" t="s">
        <v>93</v>
      </c>
      <c r="B12" s="2">
        <v>50</v>
      </c>
      <c r="C12">
        <v>50</v>
      </c>
      <c r="D12" s="2">
        <f>MEDIAN(Table3[[#This Row],[complete (1)]:[complete (2)]])</f>
        <v>50</v>
      </c>
      <c r="E12" s="2">
        <v>0</v>
      </c>
      <c r="F12">
        <v>0</v>
      </c>
      <c r="G12" s="2">
        <f>MEDIAN(Table3[[#This Row],[(incomplete * -1) (1)]:[(incomplete * -1) (2)]])</f>
        <v>0</v>
      </c>
      <c r="H12" s="2">
        <v>17069752.105749998</v>
      </c>
      <c r="I12">
        <v>24073941.346198518</v>
      </c>
      <c r="J12">
        <f>MEDIAN(Table3[[#This Row],[time (1)]:[time (2)]])/1000/60</f>
        <v>342.86411209957095</v>
      </c>
      <c r="K12" t="e">
        <f>RANK(Table3[[#This Row],[time]],Table3[time],1)</f>
        <v>#NUM!</v>
      </c>
    </row>
    <row r="13" spans="1:15" x14ac:dyDescent="0.2">
      <c r="A13" s="1" t="s">
        <v>87</v>
      </c>
      <c r="B13" s="2">
        <v>50</v>
      </c>
      <c r="C13">
        <v>50</v>
      </c>
      <c r="D13" s="2">
        <f>MEDIAN(Table3[[#This Row],[complete (1)]:[complete (2)]])</f>
        <v>50</v>
      </c>
      <c r="E13" s="2">
        <v>0</v>
      </c>
      <c r="F13">
        <v>0</v>
      </c>
      <c r="G13" s="2">
        <f>MEDIAN(Table3[[#This Row],[(incomplete * -1) (1)]:[(incomplete * -1) (2)]])</f>
        <v>0</v>
      </c>
      <c r="H13" s="2">
        <v>22246307.537399996</v>
      </c>
      <c r="I13">
        <v>20739715.532274652</v>
      </c>
      <c r="J13">
        <f>MEDIAN(Table3[[#This Row],[time (1)]:[time (2)]])/1000/60</f>
        <v>358.21685891395543</v>
      </c>
      <c r="K13" t="e">
        <f>RANK(Table3[[#This Row],[time]],Table3[time],1)</f>
        <v>#NUM!</v>
      </c>
    </row>
    <row r="14" spans="1:15" x14ac:dyDescent="0.2">
      <c r="A14" s="1" t="s">
        <v>73</v>
      </c>
      <c r="B14" s="2">
        <v>50</v>
      </c>
      <c r="C14">
        <v>50</v>
      </c>
      <c r="D14" s="2">
        <f>MEDIAN(Table3[[#This Row],[complete (1)]:[complete (2)]])</f>
        <v>50</v>
      </c>
      <c r="E14" s="2">
        <v>0</v>
      </c>
      <c r="F14">
        <v>0</v>
      </c>
      <c r="G14" s="2">
        <f>MEDIAN(Table3[[#This Row],[(incomplete * -1) (1)]:[(incomplete * -1) (2)]])</f>
        <v>0</v>
      </c>
      <c r="H14" s="2">
        <v>24568711.627810005</v>
      </c>
      <c r="I14">
        <v>21317189.384443197</v>
      </c>
      <c r="J14">
        <f>MEDIAN(Table3[[#This Row],[time (1)]:[time (2)]])/1000/60</f>
        <v>382.38250843544336</v>
      </c>
      <c r="K14" t="e">
        <f>RANK(Table3[[#This Row],[time]],Table3[time],1)</f>
        <v>#NUM!</v>
      </c>
    </row>
    <row r="15" spans="1:15" x14ac:dyDescent="0.2">
      <c r="A15" s="1" t="s">
        <v>66</v>
      </c>
      <c r="B15" s="2">
        <v>50</v>
      </c>
      <c r="C15">
        <v>50</v>
      </c>
      <c r="D15" s="2">
        <f>MEDIAN(Table3[[#This Row],[complete (1)]:[complete (2)]])</f>
        <v>50</v>
      </c>
      <c r="E15" s="2">
        <v>0</v>
      </c>
      <c r="F15">
        <v>0</v>
      </c>
      <c r="G15" s="2">
        <f>MEDIAN(Table3[[#This Row],[(incomplete * -1) (1)]:[(incomplete * -1) (2)]])</f>
        <v>0</v>
      </c>
      <c r="H15" s="2">
        <v>26364179.971160006</v>
      </c>
      <c r="I15">
        <v>24241168.638188578</v>
      </c>
      <c r="J15">
        <f>MEDIAN(Table3[[#This Row],[time (1)]:[time (2)]])/1000/60</f>
        <v>421.71123841123813</v>
      </c>
      <c r="K15" t="e">
        <f>RANK(Table3[[#This Row],[time]],Table3[time],1)</f>
        <v>#NUM!</v>
      </c>
    </row>
    <row r="16" spans="1:15" x14ac:dyDescent="0.2">
      <c r="A16" s="1" t="s">
        <v>53</v>
      </c>
      <c r="B16" s="2">
        <v>50</v>
      </c>
      <c r="C16">
        <v>50</v>
      </c>
      <c r="D16" s="2">
        <f>MEDIAN(Table3[[#This Row],[complete (1)]:[complete (2)]])</f>
        <v>50</v>
      </c>
      <c r="E16" s="2">
        <v>0</v>
      </c>
      <c r="F16">
        <v>0</v>
      </c>
      <c r="G16" s="2">
        <f>MEDIAN(Table3[[#This Row],[(incomplete * -1) (1)]:[(incomplete * -1) (2)]])</f>
        <v>0</v>
      </c>
      <c r="H16" s="2">
        <v>25019917.188110001</v>
      </c>
      <c r="I16">
        <v>27519688.567600187</v>
      </c>
      <c r="J16">
        <f>MEDIAN(Table3[[#This Row],[time (1)]:[time (2)]])/1000/60</f>
        <v>437.83004796425149</v>
      </c>
      <c r="K16" t="e">
        <f>RANK(Table3[[#This Row],[time]],Table3[time],1)</f>
        <v>#NUM!</v>
      </c>
    </row>
    <row r="17" spans="1:11" x14ac:dyDescent="0.2">
      <c r="A17" s="1" t="s">
        <v>13</v>
      </c>
      <c r="B17" s="2">
        <v>50</v>
      </c>
      <c r="C17">
        <v>50</v>
      </c>
      <c r="D17" s="2">
        <f>MEDIAN(Table3[[#This Row],[complete (1)]:[complete (2)]])</f>
        <v>50</v>
      </c>
      <c r="E17" s="2">
        <v>0</v>
      </c>
      <c r="F17">
        <v>0</v>
      </c>
      <c r="G17" s="2">
        <f>MEDIAN(Table3[[#This Row],[(incomplete * -1) (1)]:[(incomplete * -1) (2)]])</f>
        <v>0</v>
      </c>
      <c r="H17" s="2">
        <v>23838898.985640001</v>
      </c>
      <c r="I17">
        <v>29750477.168711282</v>
      </c>
      <c r="J17">
        <f>MEDIAN(Table3[[#This Row],[time (1)]:[time (2)]])/1000/60</f>
        <v>446.57813461959398</v>
      </c>
      <c r="K17" t="e">
        <f>RANK(Table3[[#This Row],[time]],Table3[time],1)</f>
        <v>#NUM!</v>
      </c>
    </row>
    <row r="18" spans="1:11" x14ac:dyDescent="0.2">
      <c r="A18" s="1" t="s">
        <v>104</v>
      </c>
      <c r="B18" s="2">
        <v>50</v>
      </c>
      <c r="C18">
        <v>50</v>
      </c>
      <c r="D18" s="2">
        <f>MEDIAN(Table3[[#This Row],[complete (1)]:[complete (2)]])</f>
        <v>50</v>
      </c>
      <c r="E18" s="2">
        <v>0</v>
      </c>
      <c r="F18">
        <v>0</v>
      </c>
      <c r="G18" s="2">
        <f>MEDIAN(Table3[[#This Row],[(incomplete * -1) (1)]:[(incomplete * -1) (2)]])</f>
        <v>0</v>
      </c>
      <c r="H18" s="2">
        <v>21774954.825549997</v>
      </c>
      <c r="I18">
        <v>37487878.280470297</v>
      </c>
      <c r="J18">
        <f>MEDIAN(Table3[[#This Row],[time (1)]:[time (2)]])/1000/60</f>
        <v>493.85694255016909</v>
      </c>
      <c r="K18" t="e">
        <f>RANK(Table3[[#This Row],[time]],Table3[time],1)</f>
        <v>#NUM!</v>
      </c>
    </row>
    <row r="19" spans="1:11" x14ac:dyDescent="0.2">
      <c r="A19" s="1" t="s">
        <v>63</v>
      </c>
      <c r="B19" s="2">
        <v>50</v>
      </c>
      <c r="C19">
        <v>50</v>
      </c>
      <c r="D19" s="2">
        <f>MEDIAN(Table3[[#This Row],[complete (1)]:[complete (2)]])</f>
        <v>50</v>
      </c>
      <c r="E19" s="2">
        <v>0</v>
      </c>
      <c r="F19">
        <v>0</v>
      </c>
      <c r="G19" s="2">
        <f>MEDIAN(Table3[[#This Row],[(incomplete * -1) (1)]:[(incomplete * -1) (2)]])</f>
        <v>0</v>
      </c>
      <c r="H19" s="2">
        <v>30622316.484159999</v>
      </c>
      <c r="I19">
        <v>28643473.625366747</v>
      </c>
      <c r="J19">
        <f>MEDIAN(Table3[[#This Row],[time (1)]:[time (2)]])/1000/60</f>
        <v>493.88158424605621</v>
      </c>
      <c r="K19" t="e">
        <f>RANK(Table3[[#This Row],[time]],Table3[time],1)</f>
        <v>#NUM!</v>
      </c>
    </row>
    <row r="20" spans="1:11" x14ac:dyDescent="0.2">
      <c r="A20" s="1" t="s">
        <v>80</v>
      </c>
      <c r="B20" s="2">
        <v>50</v>
      </c>
      <c r="C20">
        <v>50</v>
      </c>
      <c r="D20" s="2">
        <f>MEDIAN(Table3[[#This Row],[complete (1)]:[complete (2)]])</f>
        <v>50</v>
      </c>
      <c r="E20" s="2">
        <v>0</v>
      </c>
      <c r="F20">
        <v>0</v>
      </c>
      <c r="G20" s="2">
        <f>MEDIAN(Table3[[#This Row],[(incomplete * -1) (1)]:[(incomplete * -1) (2)]])</f>
        <v>0</v>
      </c>
      <c r="H20" s="2">
        <v>36702820.996629998</v>
      </c>
      <c r="I20">
        <v>23807595.108274553</v>
      </c>
      <c r="J20">
        <f>MEDIAN(Table3[[#This Row],[time (1)]:[time (2)]])/1000/60</f>
        <v>504.25346754087127</v>
      </c>
      <c r="K20" t="e">
        <f>RANK(Table3[[#This Row],[time]],Table3[time],1)</f>
        <v>#NUM!</v>
      </c>
    </row>
    <row r="21" spans="1:11" x14ac:dyDescent="0.2">
      <c r="A21" s="1" t="s">
        <v>56</v>
      </c>
      <c r="B21" s="2">
        <v>50</v>
      </c>
      <c r="C21">
        <v>50</v>
      </c>
      <c r="D21" s="2">
        <f>MEDIAN(Table3[[#This Row],[complete (1)]:[complete (2)]])</f>
        <v>50</v>
      </c>
      <c r="E21" s="2">
        <v>0</v>
      </c>
      <c r="F21">
        <v>0</v>
      </c>
      <c r="G21" s="2">
        <f>MEDIAN(Table3[[#This Row],[(incomplete * -1) (1)]:[(incomplete * -1) (2)]])</f>
        <v>0</v>
      </c>
      <c r="H21" s="2">
        <v>31391643.976960003</v>
      </c>
      <c r="I21">
        <v>31719455.520150434</v>
      </c>
      <c r="J21">
        <f>MEDIAN(Table3[[#This Row],[time (1)]:[time (2)]])/1000/60</f>
        <v>525.92582914258708</v>
      </c>
      <c r="K21" t="e">
        <f>RANK(Table3[[#This Row],[time]],Table3[time],1)</f>
        <v>#NUM!</v>
      </c>
    </row>
    <row r="22" spans="1:11" x14ac:dyDescent="0.2">
      <c r="A22" s="1" t="s">
        <v>10</v>
      </c>
      <c r="B22" s="2">
        <v>50</v>
      </c>
      <c r="C22">
        <v>50</v>
      </c>
      <c r="D22" s="2">
        <f>MEDIAN(Table3[[#This Row],[complete (1)]:[complete (2)]])</f>
        <v>50</v>
      </c>
      <c r="E22" s="2">
        <v>0</v>
      </c>
      <c r="F22">
        <v>0</v>
      </c>
      <c r="G22" s="2">
        <f>MEDIAN(Table3[[#This Row],[(incomplete * -1) (1)]:[(incomplete * -1) (2)]])</f>
        <v>0</v>
      </c>
      <c r="H22" s="2">
        <v>35470338.158160001</v>
      </c>
      <c r="I22">
        <v>33081618.892175537</v>
      </c>
      <c r="J22">
        <f>MEDIAN(Table3[[#This Row],[time (1)]:[time (2)]])/1000/60</f>
        <v>571.26630875279614</v>
      </c>
      <c r="K22" t="e">
        <f>RANK(Table3[[#This Row],[time]],Table3[time],1)</f>
        <v>#NUM!</v>
      </c>
    </row>
    <row r="23" spans="1:11" x14ac:dyDescent="0.2">
      <c r="A23" s="1" t="s">
        <v>77</v>
      </c>
      <c r="B23" s="2">
        <v>50</v>
      </c>
      <c r="C23">
        <v>50</v>
      </c>
      <c r="D23" s="2">
        <f>MEDIAN(Table3[[#This Row],[complete (1)]:[complete (2)]])</f>
        <v>50</v>
      </c>
      <c r="E23" s="2">
        <v>0</v>
      </c>
      <c r="F23">
        <v>0</v>
      </c>
      <c r="G23" s="2">
        <f>MEDIAN(Table3[[#This Row],[(incomplete * -1) (1)]:[(incomplete * -1) (2)]])</f>
        <v>0</v>
      </c>
      <c r="H23" s="2">
        <v>45412664.241779998</v>
      </c>
      <c r="I23">
        <v>27743143.043541513</v>
      </c>
      <c r="J23">
        <f>MEDIAN(Table3[[#This Row],[time (1)]:[time (2)]])/1000/60</f>
        <v>609.63172737767911</v>
      </c>
      <c r="K23" t="e">
        <f>RANK(Table3[[#This Row],[time]],Table3[time],1)</f>
        <v>#NUM!</v>
      </c>
    </row>
    <row r="24" spans="1:11" x14ac:dyDescent="0.2">
      <c r="A24" s="1" t="s">
        <v>98</v>
      </c>
      <c r="B24" s="2">
        <v>50</v>
      </c>
      <c r="C24">
        <v>50</v>
      </c>
      <c r="D24" s="2">
        <f>MEDIAN(Table3[[#This Row],[complete (1)]:[complete (2)]])</f>
        <v>50</v>
      </c>
      <c r="E24" s="2">
        <v>0</v>
      </c>
      <c r="F24">
        <v>0</v>
      </c>
      <c r="G24" s="2">
        <f>MEDIAN(Table3[[#This Row],[(incomplete * -1) (1)]:[(incomplete * -1) (2)]])</f>
        <v>0</v>
      </c>
      <c r="H24" s="2">
        <v>37121410.05729001</v>
      </c>
      <c r="I24">
        <v>45613445.033287004</v>
      </c>
      <c r="J24">
        <f>MEDIAN(Table3[[#This Row],[time (1)]:[time (2)]])/1000/60</f>
        <v>689.45712575480843</v>
      </c>
      <c r="K24" t="e">
        <f>RANK(Table3[[#This Row],[time]],Table3[time],1)</f>
        <v>#NUM!</v>
      </c>
    </row>
    <row r="25" spans="1:11" x14ac:dyDescent="0.2">
      <c r="A25" s="1" t="s">
        <v>48</v>
      </c>
      <c r="B25" s="2">
        <v>50</v>
      </c>
      <c r="C25">
        <v>50</v>
      </c>
      <c r="D25" s="2">
        <f>MEDIAN(Table3[[#This Row],[complete (1)]:[complete (2)]])</f>
        <v>50</v>
      </c>
      <c r="E25" s="2">
        <v>0</v>
      </c>
      <c r="F25">
        <v>0</v>
      </c>
      <c r="G25" s="2">
        <f>MEDIAN(Table3[[#This Row],[(incomplete * -1) (1)]:[(incomplete * -1) (2)]])</f>
        <v>0</v>
      </c>
      <c r="H25" s="2">
        <v>44250191.507829987</v>
      </c>
      <c r="I25">
        <v>53413432.704308175</v>
      </c>
      <c r="J25">
        <f>MEDIAN(Table3[[#This Row],[time (1)]:[time (2)]])/1000/60</f>
        <v>813.86353510115134</v>
      </c>
      <c r="K25" t="e">
        <f>RANK(Table3[[#This Row],[time]],Table3[time],1)</f>
        <v>#NUM!</v>
      </c>
    </row>
    <row r="26" spans="1:11" x14ac:dyDescent="0.2">
      <c r="A26" s="1" t="s">
        <v>90</v>
      </c>
      <c r="B26" s="2">
        <v>50</v>
      </c>
      <c r="C26">
        <v>50</v>
      </c>
      <c r="D26" s="2">
        <f>MEDIAN(Table3[[#This Row],[complete (1)]:[complete (2)]])</f>
        <v>50</v>
      </c>
      <c r="E26" s="2">
        <v>0</v>
      </c>
      <c r="F26">
        <v>0</v>
      </c>
      <c r="G26" s="2">
        <f>MEDIAN(Table3[[#This Row],[(incomplete * -1) (1)]:[(incomplete * -1) (2)]])</f>
        <v>0</v>
      </c>
      <c r="H26" s="2">
        <v>59985300.418970004</v>
      </c>
      <c r="I26">
        <v>70932513.945345357</v>
      </c>
      <c r="J26">
        <f>MEDIAN(Table3[[#This Row],[time (1)]:[time (2)]])/1000/60</f>
        <v>1090.9817863692947</v>
      </c>
      <c r="K26" t="e">
        <f>RANK(Table3[[#This Row],[time]],Table3[time],1)</f>
        <v>#NUM!</v>
      </c>
    </row>
    <row r="27" spans="1:11" x14ac:dyDescent="0.2">
      <c r="A27" s="1" t="s">
        <v>31</v>
      </c>
      <c r="B27" s="2">
        <v>50</v>
      </c>
      <c r="C27">
        <v>50</v>
      </c>
      <c r="D27" s="2">
        <f>MEDIAN(Table3[[#This Row],[complete (1)]:[complete (2)]])</f>
        <v>50</v>
      </c>
      <c r="E27" s="2">
        <v>0</v>
      </c>
      <c r="F27">
        <v>0</v>
      </c>
      <c r="G27" s="2">
        <f>MEDIAN(Table3[[#This Row],[(incomplete * -1) (1)]:[(incomplete * -1) (2)]])</f>
        <v>0</v>
      </c>
      <c r="H27" s="2">
        <v>123782695.80365999</v>
      </c>
      <c r="I27">
        <v>73309271.626984298</v>
      </c>
      <c r="J27">
        <f>MEDIAN(Table3[[#This Row],[time (1)]:[time (2)]])/1000/60</f>
        <v>1642.4330619220354</v>
      </c>
      <c r="K27" t="e">
        <f>RANK(Table3[[#This Row],[time]],Table3[time],1)</f>
        <v>#NUM!</v>
      </c>
    </row>
    <row r="28" spans="1:11" x14ac:dyDescent="0.2">
      <c r="A28" s="1" t="s">
        <v>110</v>
      </c>
      <c r="B28" s="2">
        <v>50</v>
      </c>
      <c r="C28">
        <v>50</v>
      </c>
      <c r="D28" s="2">
        <f>MEDIAN(Table3[[#This Row],[complete (1)]:[complete (2)]])</f>
        <v>50</v>
      </c>
      <c r="E28" s="2">
        <v>0</v>
      </c>
      <c r="F28">
        <v>0</v>
      </c>
      <c r="G28" s="2">
        <f>MEDIAN(Table3[[#This Row],[(incomplete * -1) (1)]:[(incomplete * -1) (2)]])</f>
        <v>0</v>
      </c>
      <c r="H28" s="2">
        <v>98523463.349759996</v>
      </c>
      <c r="I28">
        <v>99955643.855515435</v>
      </c>
      <c r="J28">
        <f>MEDIAN(Table3[[#This Row],[time (1)]:[time (2)]])/1000/60</f>
        <v>1653.9925600439617</v>
      </c>
      <c r="K28" t="e">
        <f>RANK(Table3[[#This Row],[time]],Table3[time],1)</f>
        <v>#NUM!</v>
      </c>
    </row>
    <row r="29" spans="1:11" x14ac:dyDescent="0.2">
      <c r="A29" s="1" t="s">
        <v>70</v>
      </c>
      <c r="B29" s="2">
        <v>49</v>
      </c>
      <c r="C29">
        <v>50</v>
      </c>
      <c r="D29" s="2">
        <f>MEDIAN(Table3[[#This Row],[complete (1)]:[complete (2)]])</f>
        <v>49.5</v>
      </c>
      <c r="E29" s="2">
        <v>-1</v>
      </c>
      <c r="F29">
        <v>0</v>
      </c>
      <c r="G29" s="2">
        <f>MEDIAN(Table3[[#This Row],[(incomplete * -1) (1)]:[(incomplete * -1) (2)]])</f>
        <v>-0.5</v>
      </c>
      <c r="H29" s="2">
        <v>26676568.135230001</v>
      </c>
      <c r="I29">
        <v>16482116.742111476</v>
      </c>
      <c r="J29">
        <f>MEDIAN(Table3[[#This Row],[time (1)]:[time (2)]])/1000/60</f>
        <v>359.65570731117901</v>
      </c>
      <c r="K29" t="e">
        <f>RANK(Table3[[#This Row],[time]],Table3[time],1)</f>
        <v>#NUM!</v>
      </c>
    </row>
    <row r="30" spans="1:11" x14ac:dyDescent="0.2">
      <c r="A30" s="1" t="s">
        <v>74</v>
      </c>
      <c r="B30" s="2">
        <v>49</v>
      </c>
      <c r="C30">
        <v>50</v>
      </c>
      <c r="D30" s="2">
        <f>MEDIAN(Table3[[#This Row],[complete (1)]:[complete (2)]])</f>
        <v>49.5</v>
      </c>
      <c r="E30" s="2">
        <v>-1</v>
      </c>
      <c r="F30">
        <v>0</v>
      </c>
      <c r="G30" s="2">
        <f>MEDIAN(Table3[[#This Row],[(incomplete * -1) (1)]:[(incomplete * -1) (2)]])</f>
        <v>-0.5</v>
      </c>
      <c r="H30" s="2">
        <v>137606606.72557998</v>
      </c>
      <c r="I30">
        <v>99843968.33907631</v>
      </c>
      <c r="J30">
        <f>MEDIAN(Table3[[#This Row],[time (1)]:[time (2)]])/1000/60</f>
        <v>1978.7547922054691</v>
      </c>
      <c r="K30" t="e">
        <f>RANK(Table3[[#This Row],[time]],Table3[time],1)</f>
        <v>#NUM!</v>
      </c>
    </row>
    <row r="31" spans="1:11" x14ac:dyDescent="0.2">
      <c r="A31" s="1" t="s">
        <v>37</v>
      </c>
      <c r="B31" s="2">
        <v>49</v>
      </c>
      <c r="C31">
        <v>49</v>
      </c>
      <c r="D31" s="2">
        <f>MEDIAN(Table3[[#This Row],[complete (1)]:[complete (2)]])</f>
        <v>49</v>
      </c>
      <c r="E31" s="2">
        <v>-1</v>
      </c>
      <c r="F31">
        <v>-1</v>
      </c>
      <c r="G31" s="2">
        <f>MEDIAN(Table3[[#This Row],[(incomplete * -1) (1)]:[(incomplete * -1) (2)]])</f>
        <v>-1</v>
      </c>
      <c r="H31" s="2">
        <v>18507531.839919999</v>
      </c>
      <c r="I31">
        <v>18534816.799768921</v>
      </c>
      <c r="J31">
        <f>MEDIAN(Table3[[#This Row],[time (1)]:[time (2)]])/1000/60</f>
        <v>308.68623866407438</v>
      </c>
      <c r="K31" t="e">
        <f>RANK(Table3[[#This Row],[time]],Table3[time],1)</f>
        <v>#NUM!</v>
      </c>
    </row>
    <row r="32" spans="1:11" x14ac:dyDescent="0.2">
      <c r="A32" s="1" t="s">
        <v>112</v>
      </c>
      <c r="B32" s="2">
        <v>49</v>
      </c>
      <c r="C32">
        <v>49</v>
      </c>
      <c r="D32" s="2">
        <f>MEDIAN(Table3[[#This Row],[complete (1)]:[complete (2)]])</f>
        <v>49</v>
      </c>
      <c r="E32" s="2">
        <v>-1</v>
      </c>
      <c r="F32">
        <v>-1</v>
      </c>
      <c r="G32" s="2">
        <f>MEDIAN(Table3[[#This Row],[(incomplete * -1) (1)]:[(incomplete * -1) (2)]])</f>
        <v>-1</v>
      </c>
      <c r="H32" s="2">
        <v>23586964.86448</v>
      </c>
      <c r="I32">
        <v>25202392.259258285</v>
      </c>
      <c r="J32">
        <f>MEDIAN(Table3[[#This Row],[time (1)]:[time (2)]])/1000/60</f>
        <v>406.57797603115239</v>
      </c>
      <c r="K32" t="e">
        <f>RANK(Table3[[#This Row],[time]],Table3[time],1)</f>
        <v>#NUM!</v>
      </c>
    </row>
    <row r="33" spans="1:11" x14ac:dyDescent="0.2">
      <c r="A33" s="1" t="s">
        <v>113</v>
      </c>
      <c r="B33" s="2">
        <v>49</v>
      </c>
      <c r="C33">
        <v>49</v>
      </c>
      <c r="D33" s="2">
        <f>MEDIAN(Table3[[#This Row],[complete (1)]:[complete (2)]])</f>
        <v>49</v>
      </c>
      <c r="E33" s="2">
        <v>-1</v>
      </c>
      <c r="F33">
        <v>-1</v>
      </c>
      <c r="G33" s="2">
        <f>MEDIAN(Table3[[#This Row],[(incomplete * -1) (1)]:[(incomplete * -1) (2)]])</f>
        <v>-1</v>
      </c>
      <c r="H33" s="2">
        <v>26009481.182830002</v>
      </c>
      <c r="I33">
        <v>25860007.851346366</v>
      </c>
      <c r="J33">
        <f>MEDIAN(Table3[[#This Row],[time (1)]:[time (2)]])/1000/60</f>
        <v>432.24574195146971</v>
      </c>
      <c r="K33" t="e">
        <f>RANK(Table3[[#This Row],[time]],Table3[time],1)</f>
        <v>#NUM!</v>
      </c>
    </row>
    <row r="34" spans="1:11" x14ac:dyDescent="0.2">
      <c r="A34" s="3"/>
      <c r="B34" s="2"/>
      <c r="C34" s="2"/>
      <c r="D34" s="2" t="e">
        <f>MEDIAN(Table3[[#This Row],[complete (1)]:[complete (2)]])</f>
        <v>#NUM!</v>
      </c>
      <c r="E34" s="5"/>
      <c r="F34" s="2"/>
      <c r="G34" s="2" t="e">
        <f>MEDIAN(Table3[[#This Row],[(incomplete * -1) (1)]:[(incomplete * -1) (2)]])</f>
        <v>#NUM!</v>
      </c>
      <c r="H34" s="2"/>
      <c r="I34" s="2"/>
      <c r="J34" s="2" t="e">
        <f>MEDIAN(Table3[[#This Row],[time (1)]:[time (2)]])/1000/60</f>
        <v>#NUM!</v>
      </c>
      <c r="K34" s="2" t="e">
        <f>RANK(Table3[[#This Row],[time]],Table3[time],1)</f>
        <v>#NUM!</v>
      </c>
    </row>
    <row r="35" spans="1:11" x14ac:dyDescent="0.2">
      <c r="A35" s="3"/>
      <c r="B35" s="2"/>
      <c r="C35" s="2"/>
      <c r="D35" s="2" t="e">
        <f>MEDIAN(Table3[[#This Row],[complete (1)]:[complete (2)]])</f>
        <v>#NUM!</v>
      </c>
      <c r="E35" s="5"/>
      <c r="F35" s="2"/>
      <c r="G35" s="2" t="e">
        <f>MEDIAN(Table3[[#This Row],[(incomplete * -1) (1)]:[(incomplete * -1) (2)]])</f>
        <v>#NUM!</v>
      </c>
      <c r="H35" s="2"/>
      <c r="I35" s="2"/>
      <c r="J35" s="2" t="e">
        <f>MEDIAN(Table3[[#This Row],[time (1)]:[time (2)]])/1000/60</f>
        <v>#NUM!</v>
      </c>
      <c r="K35" s="2" t="e">
        <f>RANK(Table3[[#This Row],[time]],Table3[time],1)</f>
        <v>#NUM!</v>
      </c>
    </row>
    <row r="36" spans="1:11" x14ac:dyDescent="0.2">
      <c r="A36" s="1" t="s">
        <v>117</v>
      </c>
      <c r="B36" s="2">
        <v>49</v>
      </c>
      <c r="C36" s="2"/>
      <c r="D36" s="2">
        <f>MEDIAN(Table3[[#This Row],[complete (1)]:[complete (2)]])</f>
        <v>49</v>
      </c>
      <c r="E36" s="2">
        <v>-1</v>
      </c>
      <c r="F36" s="2"/>
      <c r="G36" s="2">
        <f>MEDIAN(Table3[[#This Row],[(incomplete * -1) (1)]:[(incomplete * -1) (2)]])</f>
        <v>-1</v>
      </c>
      <c r="H36" s="2">
        <v>28088093.152211998</v>
      </c>
      <c r="I36" s="2"/>
      <c r="J36">
        <f>MEDIAN(Table3[[#This Row],[time (1)]:[time (2)]])/1000/60</f>
        <v>468.13488587019998</v>
      </c>
      <c r="K36" t="e">
        <f>RANK(Table3[[#This Row],[time]],Table3[time],1)</f>
        <v>#NUM!</v>
      </c>
    </row>
    <row r="37" spans="1:11" x14ac:dyDescent="0.2">
      <c r="A37" s="3"/>
      <c r="B37" s="2"/>
      <c r="C37" s="2"/>
      <c r="D37" s="2" t="e">
        <f>MEDIAN(Table3[[#This Row],[complete (1)]:[complete (2)]])</f>
        <v>#NUM!</v>
      </c>
      <c r="E37" s="5"/>
      <c r="F37" s="2"/>
      <c r="G37" s="2" t="e">
        <f>MEDIAN(Table3[[#This Row],[(incomplete * -1) (1)]:[(incomplete * -1) (2)]])</f>
        <v>#NUM!</v>
      </c>
      <c r="H37" s="2"/>
      <c r="I37" s="2"/>
      <c r="J37" s="2" t="e">
        <f>MEDIAN(Table3[[#This Row],[time (1)]:[time (2)]])/1000/60</f>
        <v>#NUM!</v>
      </c>
      <c r="K37" s="2" t="e">
        <f>RANK(Table3[[#This Row],[time]],Table3[time],1)</f>
        <v>#NUM!</v>
      </c>
    </row>
    <row r="38" spans="1:11" x14ac:dyDescent="0.2">
      <c r="A38" s="3"/>
      <c r="B38" s="2"/>
      <c r="C38" s="2"/>
      <c r="D38" s="2" t="e">
        <f>MEDIAN(Table3[[#This Row],[complete (1)]:[complete (2)]])</f>
        <v>#NUM!</v>
      </c>
      <c r="E38" s="5"/>
      <c r="F38" s="2"/>
      <c r="G38" s="2" t="e">
        <f>MEDIAN(Table3[[#This Row],[(incomplete * -1) (1)]:[(incomplete * -1) (2)]])</f>
        <v>#NUM!</v>
      </c>
      <c r="H38" s="2"/>
      <c r="I38" s="2"/>
      <c r="J38" s="2" t="e">
        <f>MEDIAN(Table3[[#This Row],[time (1)]:[time (2)]])/1000/60</f>
        <v>#NUM!</v>
      </c>
      <c r="K38" s="2" t="e">
        <f>RANK(Table3[[#This Row],[time]],Table3[time],1)</f>
        <v>#NUM!</v>
      </c>
    </row>
    <row r="39" spans="1:11" x14ac:dyDescent="0.2">
      <c r="A39" s="1" t="s">
        <v>51</v>
      </c>
      <c r="B39" s="2">
        <v>49</v>
      </c>
      <c r="C39">
        <v>49</v>
      </c>
      <c r="D39" s="2">
        <f>MEDIAN(Table3[[#This Row],[complete (1)]:[complete (2)]])</f>
        <v>49</v>
      </c>
      <c r="E39" s="2">
        <v>-1</v>
      </c>
      <c r="F39">
        <v>-1</v>
      </c>
      <c r="G39" s="2">
        <f>MEDIAN(Table3[[#This Row],[(incomplete * -1) (1)]:[(incomplete * -1) (2)]])</f>
        <v>-1</v>
      </c>
      <c r="H39" s="2">
        <v>33840608.932259999</v>
      </c>
      <c r="I39">
        <v>38894969.619064972</v>
      </c>
      <c r="J39">
        <f>MEDIAN(Table3[[#This Row],[time (1)]:[time (2)]])/1000/60</f>
        <v>606.12982126104134</v>
      </c>
      <c r="K39" t="e">
        <f>RANK(Table3[[#This Row],[time]],Table3[time],1)</f>
        <v>#NUM!</v>
      </c>
    </row>
    <row r="40" spans="1:11" x14ac:dyDescent="0.2">
      <c r="A40" s="1" t="s">
        <v>4</v>
      </c>
      <c r="B40" s="2">
        <v>49</v>
      </c>
      <c r="C40">
        <v>49</v>
      </c>
      <c r="D40" s="2">
        <f>MEDIAN(Table3[[#This Row],[complete (1)]:[complete (2)]])</f>
        <v>49</v>
      </c>
      <c r="E40" s="2">
        <v>-1</v>
      </c>
      <c r="F40">
        <v>-1</v>
      </c>
      <c r="G40" s="2">
        <f>MEDIAN(Table3[[#This Row],[(incomplete * -1) (1)]:[(incomplete * -1) (2)]])</f>
        <v>-1</v>
      </c>
      <c r="H40" s="2">
        <v>45165777.95527</v>
      </c>
      <c r="I40">
        <v>48916128.700943589</v>
      </c>
      <c r="J40">
        <f>MEDIAN(Table3[[#This Row],[time (1)]:[time (2)]])/1000/60</f>
        <v>784.01588880177985</v>
      </c>
      <c r="K40" t="e">
        <f>RANK(Table3[[#This Row],[time]],Table3[time],1)</f>
        <v>#NUM!</v>
      </c>
    </row>
    <row r="41" spans="1:11" x14ac:dyDescent="0.2">
      <c r="A41" s="1" t="s">
        <v>47</v>
      </c>
      <c r="B41" s="2">
        <v>49</v>
      </c>
      <c r="C41">
        <v>49</v>
      </c>
      <c r="D41" s="2">
        <f>MEDIAN(Table3[[#This Row],[complete (1)]:[complete (2)]])</f>
        <v>49</v>
      </c>
      <c r="E41" s="2">
        <v>-1</v>
      </c>
      <c r="F41">
        <v>-1</v>
      </c>
      <c r="G41" s="2">
        <f>MEDIAN(Table3[[#This Row],[(incomplete * -1) (1)]:[(incomplete * -1) (2)]])</f>
        <v>-1</v>
      </c>
      <c r="H41" s="2">
        <v>52201820.995489992</v>
      </c>
      <c r="I41">
        <v>57346806.347802408</v>
      </c>
      <c r="J41">
        <f>MEDIAN(Table3[[#This Row],[time (1)]:[time (2)]])/1000/60</f>
        <v>912.90522786077008</v>
      </c>
      <c r="K41" t="e">
        <f>RANK(Table3[[#This Row],[time]],Table3[time],1)</f>
        <v>#NUM!</v>
      </c>
    </row>
    <row r="42" spans="1:11" x14ac:dyDescent="0.2">
      <c r="A42" s="1" t="s">
        <v>44</v>
      </c>
      <c r="B42" s="2">
        <v>49</v>
      </c>
      <c r="C42">
        <v>49</v>
      </c>
      <c r="D42" s="2">
        <f>MEDIAN(Table3[[#This Row],[complete (1)]:[complete (2)]])</f>
        <v>49</v>
      </c>
      <c r="E42" s="2">
        <v>-1</v>
      </c>
      <c r="F42">
        <v>-1</v>
      </c>
      <c r="G42" s="2">
        <f>MEDIAN(Table3[[#This Row],[(incomplete * -1) (1)]:[(incomplete * -1) (2)]])</f>
        <v>-1</v>
      </c>
      <c r="H42" s="2">
        <v>47850901.980640002</v>
      </c>
      <c r="I42">
        <v>70873697.721594363</v>
      </c>
      <c r="J42">
        <f>MEDIAN(Table3[[#This Row],[time (1)]:[time (2)]])/1000/60</f>
        <v>989.37166418528625</v>
      </c>
      <c r="K42" t="e">
        <f>RANK(Table3[[#This Row],[time]],Table3[time],1)</f>
        <v>#NUM!</v>
      </c>
    </row>
    <row r="43" spans="1:11" x14ac:dyDescent="0.2">
      <c r="A43" s="1" t="s">
        <v>30</v>
      </c>
      <c r="B43" s="2">
        <v>49</v>
      </c>
      <c r="C43">
        <v>49</v>
      </c>
      <c r="D43" s="2">
        <f>MEDIAN(Table3[[#This Row],[complete (1)]:[complete (2)]])</f>
        <v>49</v>
      </c>
      <c r="E43" s="2">
        <v>-1</v>
      </c>
      <c r="F43">
        <v>-1</v>
      </c>
      <c r="G43" s="2">
        <f>MEDIAN(Table3[[#This Row],[(incomplete * -1) (1)]:[(incomplete * -1) (2)]])</f>
        <v>-1</v>
      </c>
      <c r="H43" s="2">
        <v>93540501.62198998</v>
      </c>
      <c r="I43">
        <v>42732652.937937222</v>
      </c>
      <c r="J43">
        <f>MEDIAN(Table3[[#This Row],[time (1)]:[time (2)]])/1000/60</f>
        <v>1135.6096213327266</v>
      </c>
      <c r="K43" t="e">
        <f>RANK(Table3[[#This Row],[time]],Table3[time],1)</f>
        <v>#NUM!</v>
      </c>
    </row>
    <row r="44" spans="1:11" x14ac:dyDescent="0.2">
      <c r="A44" s="1" t="s">
        <v>35</v>
      </c>
      <c r="B44" s="2">
        <v>49</v>
      </c>
      <c r="C44">
        <v>49</v>
      </c>
      <c r="D44" s="2">
        <f>MEDIAN(Table3[[#This Row],[complete (1)]:[complete (2)]])</f>
        <v>49</v>
      </c>
      <c r="E44" s="2">
        <v>-1</v>
      </c>
      <c r="F44">
        <v>-1</v>
      </c>
      <c r="G44" s="2">
        <f>MEDIAN(Table3[[#This Row],[(incomplete * -1) (1)]:[(incomplete * -1) (2)]])</f>
        <v>-1</v>
      </c>
      <c r="H44" s="2">
        <v>90271531.723459989</v>
      </c>
      <c r="I44">
        <v>77861600.882988989</v>
      </c>
      <c r="J44">
        <f>MEDIAN(Table3[[#This Row],[time (1)]:[time (2)]])/1000/60</f>
        <v>1401.1094383870748</v>
      </c>
      <c r="K44" t="e">
        <f>RANK(Table3[[#This Row],[time]],Table3[time],1)</f>
        <v>#NUM!</v>
      </c>
    </row>
    <row r="45" spans="1:11" x14ac:dyDescent="0.2">
      <c r="A45" s="1" t="s">
        <v>28</v>
      </c>
      <c r="B45" s="2">
        <v>47</v>
      </c>
      <c r="C45">
        <v>50</v>
      </c>
      <c r="D45" s="2">
        <f>MEDIAN(Table3[[#This Row],[complete (1)]:[complete (2)]])</f>
        <v>48.5</v>
      </c>
      <c r="E45" s="2">
        <v>-3</v>
      </c>
      <c r="F45">
        <v>0</v>
      </c>
      <c r="G45" s="2">
        <f>MEDIAN(Table3[[#This Row],[(incomplete * -1) (1)]:[(incomplete * -1) (2)]])</f>
        <v>-1.5</v>
      </c>
      <c r="H45" s="2">
        <v>114067181.49087001</v>
      </c>
      <c r="I45">
        <v>62705693.52262339</v>
      </c>
      <c r="J45">
        <f>MEDIAN(Table3[[#This Row],[time (1)]:[time (2)]])/1000/60</f>
        <v>1473.1072917791118</v>
      </c>
      <c r="K45" t="e">
        <f>RANK(Table3[[#This Row],[time]],Table3[time],1)</f>
        <v>#NUM!</v>
      </c>
    </row>
    <row r="46" spans="1:11" x14ac:dyDescent="0.2">
      <c r="A46" s="1" t="s">
        <v>43</v>
      </c>
      <c r="B46" s="2">
        <v>48</v>
      </c>
      <c r="C46">
        <v>48</v>
      </c>
      <c r="D46" s="2">
        <f>MEDIAN(Table3[[#This Row],[complete (1)]:[complete (2)]])</f>
        <v>48</v>
      </c>
      <c r="E46" s="2">
        <v>-2</v>
      </c>
      <c r="F46">
        <v>-2</v>
      </c>
      <c r="G46" s="2">
        <f>MEDIAN(Table3[[#This Row],[(incomplete * -1) (1)]:[(incomplete * -1) (2)]])</f>
        <v>-2</v>
      </c>
      <c r="H46" s="2">
        <v>35045121.031560004</v>
      </c>
      <c r="I46">
        <v>44734169.911041297</v>
      </c>
      <c r="J46">
        <f>MEDIAN(Table3[[#This Row],[time (1)]:[time (2)]])/1000/60</f>
        <v>664.82742452167747</v>
      </c>
      <c r="K46" t="e">
        <f>RANK(Table3[[#This Row],[time]],Table3[time],1)</f>
        <v>#NUM!</v>
      </c>
    </row>
    <row r="47" spans="1:11" x14ac:dyDescent="0.2">
      <c r="A47" s="1" t="s">
        <v>40</v>
      </c>
      <c r="B47" s="2">
        <v>48</v>
      </c>
      <c r="C47">
        <v>48</v>
      </c>
      <c r="D47" s="2">
        <f>MEDIAN(Table3[[#This Row],[complete (1)]:[complete (2)]])</f>
        <v>48</v>
      </c>
      <c r="E47" s="2">
        <v>-2</v>
      </c>
      <c r="F47">
        <v>-2</v>
      </c>
      <c r="G47" s="2">
        <f>MEDIAN(Table3[[#This Row],[(incomplete * -1) (1)]:[(incomplete * -1) (2)]])</f>
        <v>-2</v>
      </c>
      <c r="H47" s="2">
        <v>49215278.41612</v>
      </c>
      <c r="I47">
        <v>49995947.688846551</v>
      </c>
      <c r="J47">
        <f>MEDIAN(Table3[[#This Row],[time (1)]:[time (2)]])/1000/60</f>
        <v>826.76021754138799</v>
      </c>
      <c r="K47" t="e">
        <f>RANK(Table3[[#This Row],[time]],Table3[time],1)</f>
        <v>#NUM!</v>
      </c>
    </row>
    <row r="48" spans="1:11" x14ac:dyDescent="0.2">
      <c r="A48" s="1" t="s">
        <v>8</v>
      </c>
      <c r="B48" s="2">
        <v>48</v>
      </c>
      <c r="C48">
        <v>48</v>
      </c>
      <c r="D48" s="2">
        <f>MEDIAN(Table3[[#This Row],[complete (1)]:[complete (2)]])</f>
        <v>48</v>
      </c>
      <c r="E48" s="2">
        <v>-2</v>
      </c>
      <c r="F48">
        <v>-2</v>
      </c>
      <c r="G48" s="2">
        <f>MEDIAN(Table3[[#This Row],[(incomplete * -1) (1)]:[(incomplete * -1) (2)]])</f>
        <v>-2</v>
      </c>
      <c r="H48" s="2">
        <v>116279049.13107999</v>
      </c>
      <c r="I48">
        <v>119486154.07705872</v>
      </c>
      <c r="J48">
        <f>MEDIAN(Table3[[#This Row],[time (1)]:[time (2)]])/1000/60</f>
        <v>1964.7100267344892</v>
      </c>
      <c r="K48" t="e">
        <f>RANK(Table3[[#This Row],[time]],Table3[time],1)</f>
        <v>#NUM!</v>
      </c>
    </row>
    <row r="49" spans="1:13" x14ac:dyDescent="0.2">
      <c r="A49" s="1" t="s">
        <v>94</v>
      </c>
      <c r="B49" s="2">
        <v>48</v>
      </c>
      <c r="C49">
        <v>48</v>
      </c>
      <c r="D49" s="2">
        <f>MEDIAN(Table3[[#This Row],[complete (1)]:[complete (2)]])</f>
        <v>48</v>
      </c>
      <c r="E49" s="2">
        <v>-2</v>
      </c>
      <c r="F49">
        <v>-2</v>
      </c>
      <c r="G49" s="2">
        <f>MEDIAN(Table3[[#This Row],[(incomplete * -1) (1)]:[(incomplete * -1) (2)]])</f>
        <v>-2</v>
      </c>
      <c r="H49" s="2">
        <v>116404310.19935998</v>
      </c>
      <c r="I49">
        <v>130297807.02598724</v>
      </c>
      <c r="J49">
        <f>MEDIAN(Table3[[#This Row],[time (1)]:[time (2)]])/1000/60</f>
        <v>2055.8509768778936</v>
      </c>
      <c r="K49" t="e">
        <f>RANK(Table3[[#This Row],[time]],Table3[time],1)</f>
        <v>#NUM!</v>
      </c>
    </row>
    <row r="50" spans="1:13" x14ac:dyDescent="0.2">
      <c r="A50" s="1" t="s">
        <v>45</v>
      </c>
      <c r="B50" s="2">
        <v>47</v>
      </c>
      <c r="C50">
        <v>48</v>
      </c>
      <c r="D50" s="2">
        <f>MEDIAN(Table3[[#This Row],[complete (1)]:[complete (2)]])</f>
        <v>47.5</v>
      </c>
      <c r="E50" s="2">
        <v>-3</v>
      </c>
      <c r="F50">
        <v>-2</v>
      </c>
      <c r="G50" s="2">
        <f>MEDIAN(Table3[[#This Row],[(incomplete * -1) (1)]:[(incomplete * -1) (2)]])</f>
        <v>-2.5</v>
      </c>
      <c r="H50" s="2">
        <v>81739893.503289998</v>
      </c>
      <c r="I50">
        <v>79880457.381707057</v>
      </c>
      <c r="J50">
        <f>MEDIAN(Table3[[#This Row],[time (1)]:[time (2)]])/1000/60</f>
        <v>1346.8362573749757</v>
      </c>
      <c r="K50" t="e">
        <f>RANK(Table3[[#This Row],[time]],Table3[time],1)</f>
        <v>#NUM!</v>
      </c>
    </row>
    <row r="51" spans="1:13" x14ac:dyDescent="0.2">
      <c r="A51" s="1" t="s">
        <v>109</v>
      </c>
      <c r="B51" s="2">
        <v>47</v>
      </c>
      <c r="C51">
        <v>47</v>
      </c>
      <c r="D51" s="2">
        <f>MEDIAN(Table3[[#This Row],[complete (1)]:[complete (2)]])</f>
        <v>47</v>
      </c>
      <c r="E51" s="2">
        <v>-3</v>
      </c>
      <c r="F51">
        <v>-3</v>
      </c>
      <c r="G51" s="2">
        <f>MEDIAN(Table3[[#This Row],[(incomplete * -1) (1)]:[(incomplete * -1) (2)]])</f>
        <v>-3</v>
      </c>
      <c r="H51" s="2">
        <v>46424739.353929996</v>
      </c>
      <c r="I51">
        <v>49459957.376182012</v>
      </c>
      <c r="J51">
        <f>MEDIAN(Table3[[#This Row],[time (1)]:[time (2)]])/1000/60</f>
        <v>799.03913941760015</v>
      </c>
      <c r="K51" t="e">
        <f>RANK(Table3[[#This Row],[time]],Table3[time],1)</f>
        <v>#NUM!</v>
      </c>
    </row>
    <row r="52" spans="1:13" x14ac:dyDescent="0.2">
      <c r="A52" s="1" t="s">
        <v>59</v>
      </c>
      <c r="B52" s="2">
        <v>49</v>
      </c>
      <c r="C52">
        <v>45</v>
      </c>
      <c r="D52" s="2">
        <f>MEDIAN(Table3[[#This Row],[complete (1)]:[complete (2)]])</f>
        <v>47</v>
      </c>
      <c r="E52" s="2">
        <v>-1</v>
      </c>
      <c r="F52">
        <v>-5</v>
      </c>
      <c r="G52" s="2">
        <f>MEDIAN(Table3[[#This Row],[(incomplete * -1) (1)]:[(incomplete * -1) (2)]])</f>
        <v>-3</v>
      </c>
      <c r="H52" s="2">
        <v>158162322.94810003</v>
      </c>
      <c r="I52">
        <v>161813196.77472329</v>
      </c>
      <c r="J52">
        <f>MEDIAN(Table3[[#This Row],[time (1)]:[time (2)]])/1000/60</f>
        <v>2666.4626643568613</v>
      </c>
      <c r="K52" t="e">
        <f>RANK(Table3[[#This Row],[time]],Table3[time],1)</f>
        <v>#NUM!</v>
      </c>
    </row>
    <row r="53" spans="1:13" x14ac:dyDescent="0.2">
      <c r="A53" s="1" t="s">
        <v>22</v>
      </c>
      <c r="B53" s="2">
        <v>46</v>
      </c>
      <c r="C53">
        <v>47</v>
      </c>
      <c r="D53" s="2">
        <f>MEDIAN(Table3[[#This Row],[complete (1)]:[complete (2)]])</f>
        <v>46.5</v>
      </c>
      <c r="E53" s="2">
        <v>-4</v>
      </c>
      <c r="F53">
        <v>-3</v>
      </c>
      <c r="G53" s="2">
        <f>MEDIAN(Table3[[#This Row],[(incomplete * -1) (1)]:[(incomplete * -1) (2)]])</f>
        <v>-3.5</v>
      </c>
      <c r="H53" s="2">
        <v>132787978.40090001</v>
      </c>
      <c r="I53">
        <v>117895967.7433209</v>
      </c>
      <c r="J53">
        <f>MEDIAN(Table3[[#This Row],[time (1)]:[time (2)]])/1000/60</f>
        <v>2089.0328845351742</v>
      </c>
      <c r="K53" t="e">
        <f>RANK(Table3[[#This Row],[time]],Table3[time],1)</f>
        <v>#NUM!</v>
      </c>
      <c r="M53">
        <f>(115-22)/115</f>
        <v>0.80869565217391304</v>
      </c>
    </row>
    <row r="54" spans="1:13" x14ac:dyDescent="0.2">
      <c r="A54" s="1" t="s">
        <v>2</v>
      </c>
      <c r="B54" s="2">
        <v>47</v>
      </c>
      <c r="C54">
        <v>45</v>
      </c>
      <c r="D54" s="2">
        <f>MEDIAN(Table3[[#This Row],[complete (1)]:[complete (2)]])</f>
        <v>46</v>
      </c>
      <c r="E54" s="2">
        <v>-3</v>
      </c>
      <c r="F54">
        <v>-5</v>
      </c>
      <c r="G54" s="2">
        <f>MEDIAN(Table3[[#This Row],[(incomplete * -1) (1)]:[(incomplete * -1) (2)]])</f>
        <v>-4</v>
      </c>
      <c r="H54" s="2">
        <v>92988895.418550014</v>
      </c>
      <c r="I54">
        <v>113646868.99563792</v>
      </c>
      <c r="J54">
        <f>MEDIAN(Table3[[#This Row],[time (1)]:[time (2)]])/1000/60</f>
        <v>1721.964703451566</v>
      </c>
      <c r="K54" t="e">
        <f>RANK(Table3[[#This Row],[time]],Table3[time],1)</f>
        <v>#NUM!</v>
      </c>
    </row>
    <row r="55" spans="1:13" x14ac:dyDescent="0.2">
      <c r="A55" s="1" t="s">
        <v>33</v>
      </c>
      <c r="B55" s="2">
        <v>45</v>
      </c>
      <c r="C55">
        <v>45</v>
      </c>
      <c r="D55" s="2">
        <f>MEDIAN(Table3[[#This Row],[complete (1)]:[complete (2)]])</f>
        <v>45</v>
      </c>
      <c r="E55" s="2">
        <v>-5</v>
      </c>
      <c r="F55">
        <v>-5</v>
      </c>
      <c r="G55" s="2">
        <f>MEDIAN(Table3[[#This Row],[(incomplete * -1) (1)]:[(incomplete * -1) (2)]])</f>
        <v>-5</v>
      </c>
      <c r="H55" s="2">
        <v>47333012.515160009</v>
      </c>
      <c r="I55">
        <v>42946771.950656727</v>
      </c>
      <c r="J55">
        <f>MEDIAN(Table3[[#This Row],[time (1)]:[time (2)]])/1000/60</f>
        <v>752.33153721513941</v>
      </c>
      <c r="K55" t="e">
        <f>RANK(Table3[[#This Row],[time]],Table3[time],1)</f>
        <v>#NUM!</v>
      </c>
    </row>
    <row r="56" spans="1:13" x14ac:dyDescent="0.2">
      <c r="A56" s="1" t="s">
        <v>50</v>
      </c>
      <c r="B56" s="2">
        <v>45</v>
      </c>
      <c r="C56">
        <v>45</v>
      </c>
      <c r="D56" s="2">
        <f>MEDIAN(Table3[[#This Row],[complete (1)]:[complete (2)]])</f>
        <v>45</v>
      </c>
      <c r="E56" s="2">
        <v>-5</v>
      </c>
      <c r="F56">
        <v>-5</v>
      </c>
      <c r="G56" s="2">
        <f>MEDIAN(Table3[[#This Row],[(incomplete * -1) (1)]:[(incomplete * -1) (2)]])</f>
        <v>-5</v>
      </c>
      <c r="H56" s="2">
        <v>46639572.783900008</v>
      </c>
      <c r="I56">
        <v>49303891.586278021</v>
      </c>
      <c r="J56">
        <f>MEDIAN(Table3[[#This Row],[time (1)]:[time (2)]])/1000/60</f>
        <v>799.52886975148363</v>
      </c>
      <c r="K56" t="e">
        <f>RANK(Table3[[#This Row],[time]],Table3[time],1)</f>
        <v>#NUM!</v>
      </c>
    </row>
    <row r="57" spans="1:13" x14ac:dyDescent="0.2">
      <c r="A57" s="1" t="s">
        <v>57</v>
      </c>
      <c r="B57" s="2">
        <v>44</v>
      </c>
      <c r="C57">
        <v>46</v>
      </c>
      <c r="D57" s="2">
        <f>MEDIAN(Table3[[#This Row],[complete (1)]:[complete (2)]])</f>
        <v>45</v>
      </c>
      <c r="E57" s="2">
        <v>-6</v>
      </c>
      <c r="F57">
        <v>-4</v>
      </c>
      <c r="G57" s="2">
        <f>MEDIAN(Table3[[#This Row],[(incomplete * -1) (1)]:[(incomplete * -1) (2)]])</f>
        <v>-5</v>
      </c>
      <c r="H57" s="2">
        <v>71398979.291260004</v>
      </c>
      <c r="I57">
        <v>73357440.847832859</v>
      </c>
      <c r="J57">
        <f>MEDIAN(Table3[[#This Row],[time (1)]:[time (2)]])/1000/60</f>
        <v>1206.3035011591071</v>
      </c>
      <c r="K57" t="e">
        <f>RANK(Table3[[#This Row],[time]],Table3[time],1)</f>
        <v>#NUM!</v>
      </c>
    </row>
    <row r="58" spans="1:13" x14ac:dyDescent="0.2">
      <c r="A58" s="1" t="s">
        <v>46</v>
      </c>
      <c r="B58" s="2">
        <v>45</v>
      </c>
      <c r="C58">
        <v>45</v>
      </c>
      <c r="D58" s="2">
        <f>MEDIAN(Table3[[#This Row],[complete (1)]:[complete (2)]])</f>
        <v>45</v>
      </c>
      <c r="E58" s="2">
        <v>-5</v>
      </c>
      <c r="F58">
        <v>-5</v>
      </c>
      <c r="G58" s="2">
        <f>MEDIAN(Table3[[#This Row],[(incomplete * -1) (1)]:[(incomplete * -1) (2)]])</f>
        <v>-5</v>
      </c>
      <c r="H58" s="2">
        <v>74785046.859490007</v>
      </c>
      <c r="I58">
        <v>84936278.178926691</v>
      </c>
      <c r="J58">
        <f>MEDIAN(Table3[[#This Row],[time (1)]:[time (2)]])/1000/60</f>
        <v>1331.0110419868058</v>
      </c>
      <c r="K58" t="e">
        <f>RANK(Table3[[#This Row],[time]],Table3[time],1)</f>
        <v>#NUM!</v>
      </c>
    </row>
    <row r="59" spans="1:13" x14ac:dyDescent="0.2">
      <c r="A59" s="1" t="s">
        <v>96</v>
      </c>
      <c r="B59" s="2">
        <v>45</v>
      </c>
      <c r="C59">
        <v>45</v>
      </c>
      <c r="D59" s="2">
        <f>MEDIAN(Table3[[#This Row],[complete (1)]:[complete (2)]])</f>
        <v>45</v>
      </c>
      <c r="E59" s="2">
        <v>-5</v>
      </c>
      <c r="F59">
        <v>-5</v>
      </c>
      <c r="G59" s="2">
        <f>MEDIAN(Table3[[#This Row],[(incomplete * -1) (1)]:[(incomplete * -1) (2)]])</f>
        <v>-5</v>
      </c>
      <c r="H59" s="2">
        <v>80292685.254339993</v>
      </c>
      <c r="I59">
        <v>82698287.797904685</v>
      </c>
      <c r="J59">
        <f>MEDIAN(Table3[[#This Row],[time (1)]:[time (2)]])/1000/60</f>
        <v>1358.2581087687056</v>
      </c>
      <c r="K59" t="e">
        <f>RANK(Table3[[#This Row],[time]],Table3[time],1)</f>
        <v>#NUM!</v>
      </c>
    </row>
    <row r="60" spans="1:13" x14ac:dyDescent="0.2">
      <c r="A60" s="1" t="s">
        <v>78</v>
      </c>
      <c r="B60" s="2">
        <v>43</v>
      </c>
      <c r="C60">
        <v>43</v>
      </c>
      <c r="D60" s="2">
        <f>MEDIAN(Table3[[#This Row],[complete (1)]:[complete (2)]])</f>
        <v>43</v>
      </c>
      <c r="E60" s="2">
        <v>-7</v>
      </c>
      <c r="F60">
        <v>-7</v>
      </c>
      <c r="G60" s="2">
        <f>MEDIAN(Table3[[#This Row],[(incomplete * -1) (1)]:[(incomplete * -1) (2)]])</f>
        <v>-7</v>
      </c>
      <c r="H60" s="2">
        <v>74321911.223230004</v>
      </c>
      <c r="I60">
        <v>67557675.585933879</v>
      </c>
      <c r="J60">
        <f>MEDIAN(Table3[[#This Row],[time (1)]:[time (2)]])/1000/60</f>
        <v>1182.3298900763655</v>
      </c>
      <c r="K60" t="e">
        <f>RANK(Table3[[#This Row],[time]],Table3[time],1)</f>
        <v>#NUM!</v>
      </c>
    </row>
    <row r="61" spans="1:13" x14ac:dyDescent="0.2">
      <c r="A61" s="1" t="s">
        <v>100</v>
      </c>
      <c r="B61" s="2">
        <v>43</v>
      </c>
      <c r="C61">
        <v>43</v>
      </c>
      <c r="D61" s="2">
        <f>MEDIAN(Table3[[#This Row],[complete (1)]:[complete (2)]])</f>
        <v>43</v>
      </c>
      <c r="E61" s="2">
        <v>-7</v>
      </c>
      <c r="F61">
        <v>-7</v>
      </c>
      <c r="G61" s="2">
        <f>MEDIAN(Table3[[#This Row],[(incomplete * -1) (1)]:[(incomplete * -1) (2)]])</f>
        <v>-7</v>
      </c>
      <c r="H61" s="2">
        <v>71270359.902869999</v>
      </c>
      <c r="I61">
        <v>91187587.132928774</v>
      </c>
      <c r="J61">
        <f>MEDIAN(Table3[[#This Row],[time (1)]:[time (2)]])/1000/60</f>
        <v>1353.8162252983232</v>
      </c>
      <c r="K61" t="e">
        <f>RANK(Table3[[#This Row],[time]],Table3[time],1)</f>
        <v>#NUM!</v>
      </c>
    </row>
    <row r="62" spans="1:13" x14ac:dyDescent="0.2">
      <c r="A62" s="1" t="s">
        <v>86</v>
      </c>
      <c r="B62" s="2">
        <v>43</v>
      </c>
      <c r="C62">
        <v>43</v>
      </c>
      <c r="D62" s="2">
        <f>MEDIAN(Table3[[#This Row],[complete (1)]:[complete (2)]])</f>
        <v>43</v>
      </c>
      <c r="E62" s="2">
        <v>-7</v>
      </c>
      <c r="F62">
        <v>-7</v>
      </c>
      <c r="G62" s="2">
        <f>MEDIAN(Table3[[#This Row],[(incomplete * -1) (1)]:[(incomplete * -1) (2)]])</f>
        <v>-7</v>
      </c>
      <c r="H62" s="2">
        <v>88640817.298370004</v>
      </c>
      <c r="I62">
        <v>90254133.689957306</v>
      </c>
      <c r="J62">
        <f>MEDIAN(Table3[[#This Row],[time (1)]:[time (2)]])/1000/60</f>
        <v>1490.7912582360611</v>
      </c>
      <c r="K62" t="e">
        <f>RANK(Table3[[#This Row],[time]],Table3[time],1)</f>
        <v>#NUM!</v>
      </c>
    </row>
    <row r="63" spans="1:13" x14ac:dyDescent="0.2">
      <c r="A63" s="1" t="s">
        <v>106</v>
      </c>
      <c r="B63" s="2">
        <v>43</v>
      </c>
      <c r="C63">
        <v>43</v>
      </c>
      <c r="D63" s="2">
        <f>MEDIAN(Table3[[#This Row],[complete (1)]:[complete (2)]])</f>
        <v>43</v>
      </c>
      <c r="E63" s="2">
        <v>-7</v>
      </c>
      <c r="F63">
        <v>-7</v>
      </c>
      <c r="G63" s="2">
        <f>MEDIAN(Table3[[#This Row],[(incomplete * -1) (1)]:[(incomplete * -1) (2)]])</f>
        <v>-7</v>
      </c>
      <c r="H63" s="2">
        <v>85346726.568470001</v>
      </c>
      <c r="I63">
        <v>99740703.897681832</v>
      </c>
      <c r="J63">
        <f>MEDIAN(Table3[[#This Row],[time (1)]:[time (2)]])/1000/60</f>
        <v>1542.3952538845986</v>
      </c>
      <c r="K63" t="e">
        <f>RANK(Table3[[#This Row],[time]],Table3[time],1)</f>
        <v>#NUM!</v>
      </c>
    </row>
    <row r="64" spans="1:13" x14ac:dyDescent="0.2">
      <c r="A64" s="1" t="s">
        <v>114</v>
      </c>
      <c r="B64" s="2">
        <v>43</v>
      </c>
      <c r="C64">
        <v>43</v>
      </c>
      <c r="D64" s="2">
        <f>MEDIAN(Table3[[#This Row],[complete (1)]:[complete (2)]])</f>
        <v>43</v>
      </c>
      <c r="E64" s="2">
        <v>-7</v>
      </c>
      <c r="F64">
        <v>-7</v>
      </c>
      <c r="G64" s="2">
        <f>MEDIAN(Table3[[#This Row],[(incomplete * -1) (1)]:[(incomplete * -1) (2)]])</f>
        <v>-7</v>
      </c>
      <c r="H64" s="2">
        <v>137002538.78865999</v>
      </c>
      <c r="I64">
        <v>132126550.41264419</v>
      </c>
      <c r="J64">
        <f>MEDIAN(Table3[[#This Row],[time (1)]:[time (2)]])/1000/60</f>
        <v>2242.7424100108683</v>
      </c>
      <c r="K64" t="e">
        <f>RANK(Table3[[#This Row],[time]],Table3[time],1)</f>
        <v>#NUM!</v>
      </c>
    </row>
    <row r="65" spans="1:11" x14ac:dyDescent="0.2">
      <c r="A65" s="1" t="s">
        <v>67</v>
      </c>
      <c r="B65" s="2">
        <v>42</v>
      </c>
      <c r="C65">
        <v>43</v>
      </c>
      <c r="D65" s="2">
        <f>MEDIAN(Table3[[#This Row],[complete (1)]:[complete (2)]])</f>
        <v>42.5</v>
      </c>
      <c r="E65" s="2">
        <v>-8</v>
      </c>
      <c r="F65">
        <v>-7</v>
      </c>
      <c r="G65" s="2">
        <f>MEDIAN(Table3[[#This Row],[(incomplete * -1) (1)]:[(incomplete * -1) (2)]])</f>
        <v>-7.5</v>
      </c>
      <c r="H65" s="2">
        <v>100252698.8255</v>
      </c>
      <c r="I65">
        <v>94488377.751225248</v>
      </c>
      <c r="J65">
        <f>MEDIAN(Table3[[#This Row],[time (1)]:[time (2)]])/1000/60</f>
        <v>1622.8423048060436</v>
      </c>
      <c r="K65" t="e">
        <f>RANK(Table3[[#This Row],[time]],Table3[time],1)</f>
        <v>#NUM!</v>
      </c>
    </row>
    <row r="66" spans="1:11" x14ac:dyDescent="0.2">
      <c r="A66" s="1" t="s">
        <v>58</v>
      </c>
      <c r="B66" s="2">
        <v>43</v>
      </c>
      <c r="C66">
        <v>42</v>
      </c>
      <c r="D66" s="2">
        <f>MEDIAN(Table3[[#This Row],[complete (1)]:[complete (2)]])</f>
        <v>42.5</v>
      </c>
      <c r="E66" s="2">
        <v>-7</v>
      </c>
      <c r="F66">
        <v>-8</v>
      </c>
      <c r="G66" s="2">
        <f>MEDIAN(Table3[[#This Row],[(incomplete * -1) (1)]:[(incomplete * -1) (2)]])</f>
        <v>-7.5</v>
      </c>
      <c r="H66" s="2">
        <v>96259207.875430003</v>
      </c>
      <c r="I66">
        <v>104570516.74464867</v>
      </c>
      <c r="J66">
        <f>MEDIAN(Table3[[#This Row],[time (1)]:[time (2)]])/1000/60</f>
        <v>1673.5810385006557</v>
      </c>
      <c r="K66" t="e">
        <f>RANK(Table3[[#This Row],[time]],Table3[time],1)</f>
        <v>#NUM!</v>
      </c>
    </row>
    <row r="67" spans="1:11" x14ac:dyDescent="0.2">
      <c r="A67" s="1" t="s">
        <v>24</v>
      </c>
      <c r="B67" s="2">
        <v>42</v>
      </c>
      <c r="C67">
        <v>42</v>
      </c>
      <c r="D67" s="2">
        <f>MEDIAN(Table3[[#This Row],[complete (1)]:[complete (2)]])</f>
        <v>42</v>
      </c>
      <c r="E67" s="2">
        <v>-8</v>
      </c>
      <c r="F67">
        <v>-8</v>
      </c>
      <c r="G67" s="2">
        <f>MEDIAN(Table3[[#This Row],[(incomplete * -1) (1)]:[(incomplete * -1) (2)]])</f>
        <v>-8</v>
      </c>
      <c r="H67" s="2">
        <v>126365008.58518</v>
      </c>
      <c r="I67">
        <v>112192628.90338974</v>
      </c>
      <c r="J67">
        <f>MEDIAN(Table3[[#This Row],[time (1)]:[time (2)]])/1000/60</f>
        <v>1987.9803124047478</v>
      </c>
      <c r="K67" t="e">
        <f>RANK(Table3[[#This Row],[time]],Table3[time],1)</f>
        <v>#NUM!</v>
      </c>
    </row>
    <row r="68" spans="1:11" x14ac:dyDescent="0.2">
      <c r="A68" s="1" t="s">
        <v>65</v>
      </c>
      <c r="B68" s="2">
        <v>42</v>
      </c>
      <c r="C68">
        <v>41</v>
      </c>
      <c r="D68" s="2">
        <f>MEDIAN(Table3[[#This Row],[complete (1)]:[complete (2)]])</f>
        <v>41.5</v>
      </c>
      <c r="E68" s="2">
        <v>-8</v>
      </c>
      <c r="F68">
        <v>-9</v>
      </c>
      <c r="G68" s="2">
        <f>MEDIAN(Table3[[#This Row],[(incomplete * -1) (1)]:[(incomplete * -1) (2)]])</f>
        <v>-8.5</v>
      </c>
      <c r="H68" s="2">
        <v>117720107.03048</v>
      </c>
      <c r="I68">
        <v>112469865.17992742</v>
      </c>
      <c r="J68">
        <f>MEDIAN(Table3[[#This Row],[time (1)]:[time (2)]])/1000/60</f>
        <v>1918.2497684200619</v>
      </c>
      <c r="K68" t="e">
        <f>RANK(Table3[[#This Row],[time]],Table3[time],1)</f>
        <v>#NUM!</v>
      </c>
    </row>
    <row r="69" spans="1:11" x14ac:dyDescent="0.2">
      <c r="A69" s="1" t="s">
        <v>76</v>
      </c>
      <c r="B69" s="2">
        <v>41</v>
      </c>
      <c r="C69">
        <v>41</v>
      </c>
      <c r="D69" s="2">
        <f>MEDIAN(Table3[[#This Row],[complete (1)]:[complete (2)]])</f>
        <v>41</v>
      </c>
      <c r="E69" s="2">
        <v>-9</v>
      </c>
      <c r="F69">
        <v>-9</v>
      </c>
      <c r="G69" s="2">
        <f>MEDIAN(Table3[[#This Row],[(incomplete * -1) (1)]:[(incomplete * -1) (2)]])</f>
        <v>-9</v>
      </c>
      <c r="H69" s="2">
        <v>98583628.881840006</v>
      </c>
      <c r="I69">
        <v>87670770.3512564</v>
      </c>
      <c r="J69">
        <f>MEDIAN(Table3[[#This Row],[time (1)]:[time (2)]])/1000/60</f>
        <v>1552.1199936091368</v>
      </c>
      <c r="K69" t="e">
        <f>RANK(Table3[[#This Row],[time]],Table3[time],1)</f>
        <v>#NUM!</v>
      </c>
    </row>
    <row r="70" spans="1:11" x14ac:dyDescent="0.2">
      <c r="A70" s="1" t="s">
        <v>19</v>
      </c>
      <c r="B70" s="2">
        <v>41</v>
      </c>
      <c r="C70">
        <v>41</v>
      </c>
      <c r="D70" s="2">
        <f>MEDIAN(Table3[[#This Row],[complete (1)]:[complete (2)]])</f>
        <v>41</v>
      </c>
      <c r="E70" s="2">
        <v>-9</v>
      </c>
      <c r="F70">
        <v>-9</v>
      </c>
      <c r="G70" s="2">
        <f>MEDIAN(Table3[[#This Row],[(incomplete * -1) (1)]:[(incomplete * -1) (2)]])</f>
        <v>-9</v>
      </c>
      <c r="H70" s="2">
        <v>122999122.83884999</v>
      </c>
      <c r="I70">
        <v>108969362.32258506</v>
      </c>
      <c r="J70">
        <f>MEDIAN(Table3[[#This Row],[time (1)]:[time (2)]])/1000/60</f>
        <v>1933.0707096786255</v>
      </c>
      <c r="K70" t="e">
        <f>RANK(Table3[[#This Row],[time]],Table3[time],1)</f>
        <v>#NUM!</v>
      </c>
    </row>
    <row r="71" spans="1:11" x14ac:dyDescent="0.2">
      <c r="A71" s="1" t="s">
        <v>82</v>
      </c>
      <c r="B71" s="2">
        <v>39</v>
      </c>
      <c r="C71">
        <v>41</v>
      </c>
      <c r="D71" s="2">
        <f>MEDIAN(Table3[[#This Row],[complete (1)]:[complete (2)]])</f>
        <v>40</v>
      </c>
      <c r="E71" s="2">
        <v>-11</v>
      </c>
      <c r="F71">
        <v>-9</v>
      </c>
      <c r="G71" s="2">
        <f>MEDIAN(Table3[[#This Row],[(incomplete * -1) (1)]:[(incomplete * -1) (2)]])</f>
        <v>-10</v>
      </c>
      <c r="H71" s="2">
        <v>146107521.08728999</v>
      </c>
      <c r="I71">
        <v>134531142.05391574</v>
      </c>
      <c r="J71">
        <f>MEDIAN(Table3[[#This Row],[time (1)]:[time (2)]])/1000/60</f>
        <v>2338.6555261767144</v>
      </c>
      <c r="K71" t="e">
        <f>RANK(Table3[[#This Row],[time]],Table3[time],1)</f>
        <v>#NUM!</v>
      </c>
    </row>
    <row r="72" spans="1:11" x14ac:dyDescent="0.2">
      <c r="A72" s="1" t="s">
        <v>27</v>
      </c>
      <c r="B72" s="2">
        <v>38</v>
      </c>
      <c r="C72">
        <v>39</v>
      </c>
      <c r="D72" s="2">
        <f>MEDIAN(Table3[[#This Row],[complete (1)]:[complete (2)]])</f>
        <v>38.5</v>
      </c>
      <c r="E72" s="2">
        <v>-12</v>
      </c>
      <c r="F72">
        <v>-11</v>
      </c>
      <c r="G72" s="2">
        <f>MEDIAN(Table3[[#This Row],[(incomplete * -1) (1)]:[(incomplete * -1) (2)]])</f>
        <v>-11.5</v>
      </c>
      <c r="H72" s="2">
        <v>137715734.92431</v>
      </c>
      <c r="I72">
        <v>128568127.48982535</v>
      </c>
      <c r="J72">
        <f>MEDIAN(Table3[[#This Row],[time (1)]:[time (2)]])/1000/60</f>
        <v>2219.0321867844614</v>
      </c>
      <c r="K72" t="e">
        <f>RANK(Table3[[#This Row],[time]],Table3[time],1)</f>
        <v>#NUM!</v>
      </c>
    </row>
    <row r="73" spans="1:11" x14ac:dyDescent="0.2">
      <c r="A73" s="1" t="s">
        <v>105</v>
      </c>
      <c r="B73" s="2">
        <v>38</v>
      </c>
      <c r="C73">
        <v>39</v>
      </c>
      <c r="D73" s="2">
        <f>MEDIAN(Table3[[#This Row],[complete (1)]:[complete (2)]])</f>
        <v>38.5</v>
      </c>
      <c r="E73" s="2">
        <v>-12</v>
      </c>
      <c r="F73">
        <v>-11</v>
      </c>
      <c r="G73" s="2">
        <f>MEDIAN(Table3[[#This Row],[(incomplete * -1) (1)]:[(incomplete * -1) (2)]])</f>
        <v>-11.5</v>
      </c>
      <c r="H73" s="2">
        <v>129669051.79425</v>
      </c>
      <c r="I73">
        <v>137438204.13298374</v>
      </c>
      <c r="J73">
        <f>MEDIAN(Table3[[#This Row],[time (1)]:[time (2)]])/1000/60</f>
        <v>2225.8937993936147</v>
      </c>
      <c r="K73" t="e">
        <f>RANK(Table3[[#This Row],[time]],Table3[time],1)</f>
        <v>#NUM!</v>
      </c>
    </row>
    <row r="74" spans="1:11" x14ac:dyDescent="0.2">
      <c r="A74" s="1" t="s">
        <v>52</v>
      </c>
      <c r="B74" s="2">
        <v>38</v>
      </c>
      <c r="C74">
        <v>37</v>
      </c>
      <c r="D74" s="2">
        <f>MEDIAN(Table3[[#This Row],[complete (1)]:[complete (2)]])</f>
        <v>37.5</v>
      </c>
      <c r="E74" s="2">
        <v>-12</v>
      </c>
      <c r="F74">
        <v>-13</v>
      </c>
      <c r="G74" s="2">
        <f>MEDIAN(Table3[[#This Row],[(incomplete * -1) (1)]:[(incomplete * -1) (2)]])</f>
        <v>-12.5</v>
      </c>
      <c r="H74" s="2">
        <v>139986701.79981998</v>
      </c>
      <c r="I74">
        <v>142190995.12988734</v>
      </c>
      <c r="J74">
        <f>MEDIAN(Table3[[#This Row],[time (1)]:[time (2)]])/1000/60</f>
        <v>2351.4808077475609</v>
      </c>
      <c r="K74" t="e">
        <f>RANK(Table3[[#This Row],[time]],Table3[time],1)</f>
        <v>#NUM!</v>
      </c>
    </row>
    <row r="75" spans="1:11" x14ac:dyDescent="0.2">
      <c r="A75" s="1" t="s">
        <v>3</v>
      </c>
      <c r="B75" s="2">
        <v>36</v>
      </c>
      <c r="C75">
        <v>37</v>
      </c>
      <c r="D75" s="2">
        <f>MEDIAN(Table3[[#This Row],[complete (1)]:[complete (2)]])</f>
        <v>36.5</v>
      </c>
      <c r="E75" s="2">
        <v>-14</v>
      </c>
      <c r="F75">
        <v>-13</v>
      </c>
      <c r="G75" s="2">
        <f>MEDIAN(Table3[[#This Row],[(incomplete * -1) (1)]:[(incomplete * -1) (2)]])</f>
        <v>-13.5</v>
      </c>
      <c r="H75" s="2">
        <v>123111278.42642</v>
      </c>
      <c r="I75">
        <v>117859650.86861785</v>
      </c>
      <c r="J75">
        <f>MEDIAN(Table3[[#This Row],[time (1)]:[time (2)]])/1000/60</f>
        <v>2008.0910774586489</v>
      </c>
      <c r="K75" t="e">
        <f>RANK(Table3[[#This Row],[time]],Table3[time],1)</f>
        <v>#NUM!</v>
      </c>
    </row>
    <row r="76" spans="1:11" x14ac:dyDescent="0.2">
      <c r="A76" s="1" t="s">
        <v>14</v>
      </c>
      <c r="B76" s="2">
        <v>36</v>
      </c>
      <c r="C76">
        <v>36</v>
      </c>
      <c r="D76" s="2">
        <f>MEDIAN(Table3[[#This Row],[complete (1)]:[complete (2)]])</f>
        <v>36</v>
      </c>
      <c r="E76" s="2">
        <v>-14</v>
      </c>
      <c r="F76">
        <v>-14</v>
      </c>
      <c r="G76" s="2">
        <f>MEDIAN(Table3[[#This Row],[(incomplete * -1) (1)]:[(incomplete * -1) (2)]])</f>
        <v>-14</v>
      </c>
      <c r="H76" s="2">
        <v>159835864.68842998</v>
      </c>
      <c r="I76">
        <v>184987544.13323221</v>
      </c>
      <c r="J76">
        <f>MEDIAN(Table3[[#This Row],[time (1)]:[time (2)]])/1000/60</f>
        <v>2873.5284068471851</v>
      </c>
      <c r="K76" t="e">
        <f>RANK(Table3[[#This Row],[time]],Table3[time],1)</f>
        <v>#NUM!</v>
      </c>
    </row>
    <row r="77" spans="1:11" x14ac:dyDescent="0.2">
      <c r="A77" s="1" t="s">
        <v>81</v>
      </c>
      <c r="B77" s="2">
        <v>34</v>
      </c>
      <c r="C77">
        <v>38</v>
      </c>
      <c r="D77" s="2">
        <f>MEDIAN(Table3[[#This Row],[complete (1)]:[complete (2)]])</f>
        <v>36</v>
      </c>
      <c r="E77" s="2">
        <v>-16</v>
      </c>
      <c r="F77">
        <v>-12</v>
      </c>
      <c r="G77" s="2">
        <f>MEDIAN(Table3[[#This Row],[(incomplete * -1) (1)]:[(incomplete * -1) (2)]])</f>
        <v>-14</v>
      </c>
      <c r="H77" s="2">
        <v>207288547.49600002</v>
      </c>
      <c r="I77">
        <v>186385678.0151138</v>
      </c>
      <c r="J77">
        <f>MEDIAN(Table3[[#This Row],[time (1)]:[time (2)]])/1000/60</f>
        <v>3280.6185459259486</v>
      </c>
      <c r="K77" t="e">
        <f>RANK(Table3[[#This Row],[time]],Table3[time],1)</f>
        <v>#NUM!</v>
      </c>
    </row>
    <row r="78" spans="1:11" x14ac:dyDescent="0.2">
      <c r="A78" s="1" t="s">
        <v>26</v>
      </c>
      <c r="B78" s="2">
        <v>35</v>
      </c>
      <c r="C78">
        <v>36</v>
      </c>
      <c r="D78" s="2">
        <f>MEDIAN(Table3[[#This Row],[complete (1)]:[complete (2)]])</f>
        <v>35.5</v>
      </c>
      <c r="E78" s="2">
        <v>-15</v>
      </c>
      <c r="F78">
        <v>-14</v>
      </c>
      <c r="G78" s="2">
        <f>MEDIAN(Table3[[#This Row],[(incomplete * -1) (1)]:[(incomplete * -1) (2)]])</f>
        <v>-14.5</v>
      </c>
      <c r="H78" s="2">
        <v>141625605.38300002</v>
      </c>
      <c r="I78">
        <v>125468196.00307511</v>
      </c>
      <c r="J78">
        <f>MEDIAN(Table3[[#This Row],[time (1)]:[time (2)]])/1000/60</f>
        <v>2225.7816782172931</v>
      </c>
      <c r="K78" t="e">
        <f>RANK(Table3[[#This Row],[time]],Table3[time],1)</f>
        <v>#NUM!</v>
      </c>
    </row>
    <row r="79" spans="1:11" x14ac:dyDescent="0.2">
      <c r="A79" s="1" t="s">
        <v>99</v>
      </c>
      <c r="B79" s="2">
        <v>36</v>
      </c>
      <c r="C79">
        <v>33</v>
      </c>
      <c r="D79" s="2">
        <f>MEDIAN(Table3[[#This Row],[complete (1)]:[complete (2)]])</f>
        <v>34.5</v>
      </c>
      <c r="E79" s="2">
        <v>-14</v>
      </c>
      <c r="F79">
        <v>-17</v>
      </c>
      <c r="G79" s="2">
        <f>MEDIAN(Table3[[#This Row],[(incomplete * -1) (1)]:[(incomplete * -1) (2)]])</f>
        <v>-15.5</v>
      </c>
      <c r="H79" s="2">
        <v>131536074.38749</v>
      </c>
      <c r="I79">
        <v>148147829.5628055</v>
      </c>
      <c r="J79">
        <f>MEDIAN(Table3[[#This Row],[time (1)]:[time (2)]])/1000/60</f>
        <v>2330.6991995857961</v>
      </c>
      <c r="K79" t="e">
        <f>RANK(Table3[[#This Row],[time]],Table3[time],1)</f>
        <v>#NUM!</v>
      </c>
    </row>
    <row r="80" spans="1:11" x14ac:dyDescent="0.2">
      <c r="A80" s="1" t="s">
        <v>84</v>
      </c>
      <c r="B80" s="2">
        <v>34</v>
      </c>
      <c r="C80">
        <v>35</v>
      </c>
      <c r="D80" s="2">
        <f>MEDIAN(Table3[[#This Row],[complete (1)]:[complete (2)]])</f>
        <v>34.5</v>
      </c>
      <c r="E80" s="2">
        <v>-16</v>
      </c>
      <c r="F80">
        <v>-15</v>
      </c>
      <c r="G80" s="2">
        <f>MEDIAN(Table3[[#This Row],[(incomplete * -1) (1)]:[(incomplete * -1) (2)]])</f>
        <v>-15.5</v>
      </c>
      <c r="H80" s="2">
        <v>165228295.70067003</v>
      </c>
      <c r="I80">
        <v>172775407.90921244</v>
      </c>
      <c r="J80">
        <f>MEDIAN(Table3[[#This Row],[time (1)]:[time (2)]])/1000/60</f>
        <v>2816.6975300823538</v>
      </c>
      <c r="K80" t="e">
        <f>RANK(Table3[[#This Row],[time]],Table3[time],1)</f>
        <v>#NUM!</v>
      </c>
    </row>
    <row r="81" spans="1:11" x14ac:dyDescent="0.2">
      <c r="A81" s="1" t="s">
        <v>5</v>
      </c>
      <c r="B81" s="2">
        <v>34</v>
      </c>
      <c r="C81">
        <v>34</v>
      </c>
      <c r="D81" s="2">
        <f>MEDIAN(Table3[[#This Row],[complete (1)]:[complete (2)]])</f>
        <v>34</v>
      </c>
      <c r="E81" s="2">
        <v>-16</v>
      </c>
      <c r="F81">
        <v>-16</v>
      </c>
      <c r="G81" s="2">
        <f>MEDIAN(Table3[[#This Row],[(incomplete * -1) (1)]:[(incomplete * -1) (2)]])</f>
        <v>-16</v>
      </c>
      <c r="H81" s="2">
        <v>156304650.2723</v>
      </c>
      <c r="I81">
        <v>155394307.6020366</v>
      </c>
      <c r="J81">
        <f>MEDIAN(Table3[[#This Row],[time (1)]:[time (2)]])/1000/60</f>
        <v>2597.4913156194721</v>
      </c>
      <c r="K81" t="e">
        <f>RANK(Table3[[#This Row],[time]],Table3[time],1)</f>
        <v>#NUM!</v>
      </c>
    </row>
    <row r="82" spans="1:11" x14ac:dyDescent="0.2">
      <c r="A82" s="1" t="s">
        <v>32</v>
      </c>
      <c r="B82" s="2">
        <v>33</v>
      </c>
      <c r="C82">
        <v>35</v>
      </c>
      <c r="D82" s="2">
        <f>MEDIAN(Table3[[#This Row],[complete (1)]:[complete (2)]])</f>
        <v>34</v>
      </c>
      <c r="E82" s="2">
        <v>-17</v>
      </c>
      <c r="F82">
        <v>-15</v>
      </c>
      <c r="G82" s="2">
        <f>MEDIAN(Table3[[#This Row],[(incomplete * -1) (1)]:[(incomplete * -1) (2)]])</f>
        <v>-16</v>
      </c>
      <c r="H82" s="2">
        <v>205866242.50867003</v>
      </c>
      <c r="I82">
        <v>178247671.18622896</v>
      </c>
      <c r="J82">
        <f>MEDIAN(Table3[[#This Row],[time (1)]:[time (2)]])/1000/60</f>
        <v>3200.9492807908246</v>
      </c>
      <c r="K82" t="e">
        <f>RANK(Table3[[#This Row],[time]],Table3[time],1)</f>
        <v>#NUM!</v>
      </c>
    </row>
    <row r="83" spans="1:11" x14ac:dyDescent="0.2">
      <c r="A83" s="1" t="s">
        <v>6</v>
      </c>
      <c r="B83" s="2">
        <v>32</v>
      </c>
      <c r="C83">
        <v>34</v>
      </c>
      <c r="D83" s="2">
        <f>MEDIAN(Table3[[#This Row],[complete (1)]:[complete (2)]])</f>
        <v>33</v>
      </c>
      <c r="E83" s="2">
        <v>-18</v>
      </c>
      <c r="F83">
        <v>-16</v>
      </c>
      <c r="G83" s="2">
        <f>MEDIAN(Table3[[#This Row],[(incomplete * -1) (1)]:[(incomplete * -1) (2)]])</f>
        <v>-17</v>
      </c>
      <c r="H83" s="2">
        <v>166224805.55530998</v>
      </c>
      <c r="I83">
        <v>173395818.8992556</v>
      </c>
      <c r="J83">
        <f>MEDIAN(Table3[[#This Row],[time (1)]:[time (2)]])/1000/60</f>
        <v>2830.1718704547134</v>
      </c>
      <c r="K83" t="e">
        <f>RANK(Table3[[#This Row],[time]],Table3[time],1)</f>
        <v>#NUM!</v>
      </c>
    </row>
    <row r="84" spans="1:11" x14ac:dyDescent="0.2">
      <c r="A84" s="1" t="s">
        <v>62</v>
      </c>
      <c r="B84" s="2">
        <v>33</v>
      </c>
      <c r="C84">
        <v>33</v>
      </c>
      <c r="D84" s="2">
        <f>MEDIAN(Table3[[#This Row],[complete (1)]:[complete (2)]])</f>
        <v>33</v>
      </c>
      <c r="E84" s="2">
        <v>-17</v>
      </c>
      <c r="F84">
        <v>-17</v>
      </c>
      <c r="G84" s="2">
        <f>MEDIAN(Table3[[#This Row],[(incomplete * -1) (1)]:[(incomplete * -1) (2)]])</f>
        <v>-17</v>
      </c>
      <c r="H84" s="2">
        <v>176631049.11408001</v>
      </c>
      <c r="I84">
        <v>173692013.45800197</v>
      </c>
      <c r="J84">
        <f>MEDIAN(Table3[[#This Row],[time (1)]:[time (2)]])/1000/60</f>
        <v>2919.3588547673498</v>
      </c>
      <c r="K84" t="e">
        <f>RANK(Table3[[#This Row],[time]],Table3[time],1)</f>
        <v>#NUM!</v>
      </c>
    </row>
    <row r="85" spans="1:11" x14ac:dyDescent="0.2">
      <c r="A85" s="1" t="s">
        <v>102</v>
      </c>
      <c r="B85" s="2">
        <v>35</v>
      </c>
      <c r="C85">
        <v>31</v>
      </c>
      <c r="D85" s="2">
        <f>MEDIAN(Table3[[#This Row],[complete (1)]:[complete (2)]])</f>
        <v>33</v>
      </c>
      <c r="E85" s="2">
        <v>-15</v>
      </c>
      <c r="F85">
        <v>-19</v>
      </c>
      <c r="G85" s="2">
        <f>MEDIAN(Table3[[#This Row],[(incomplete * -1) (1)]:[(incomplete * -1) (2)]])</f>
        <v>-17</v>
      </c>
      <c r="H85" s="2">
        <v>170686374.80013001</v>
      </c>
      <c r="I85">
        <v>218946612.1840626</v>
      </c>
      <c r="J85">
        <f>MEDIAN(Table3[[#This Row],[time (1)]:[time (2)]])/1000/60</f>
        <v>3246.9415582016054</v>
      </c>
      <c r="K85" t="e">
        <f>RANK(Table3[[#This Row],[time]],Table3[time],1)</f>
        <v>#NUM!</v>
      </c>
    </row>
    <row r="86" spans="1:11" x14ac:dyDescent="0.2">
      <c r="A86" s="1" t="s">
        <v>16</v>
      </c>
      <c r="B86" s="2">
        <v>31</v>
      </c>
      <c r="C86">
        <v>33</v>
      </c>
      <c r="D86" s="2">
        <f>MEDIAN(Table3[[#This Row],[complete (1)]:[complete (2)]])</f>
        <v>32</v>
      </c>
      <c r="E86" s="2">
        <v>-19</v>
      </c>
      <c r="F86">
        <v>-17</v>
      </c>
      <c r="G86" s="2">
        <f>MEDIAN(Table3[[#This Row],[(incomplete * -1) (1)]:[(incomplete * -1) (2)]])</f>
        <v>-18</v>
      </c>
      <c r="H86" s="2">
        <v>192058052.57691997</v>
      </c>
      <c r="I86">
        <v>176561524.08575532</v>
      </c>
      <c r="J86">
        <f>MEDIAN(Table3[[#This Row],[time (1)]:[time (2)]])/1000/60</f>
        <v>3071.8298055222936</v>
      </c>
      <c r="K86" t="e">
        <f>RANK(Table3[[#This Row],[time]],Table3[time],1)</f>
        <v>#NUM!</v>
      </c>
    </row>
    <row r="87" spans="1:11" x14ac:dyDescent="0.2">
      <c r="A87" s="1" t="s">
        <v>92</v>
      </c>
      <c r="B87" s="2">
        <v>32</v>
      </c>
      <c r="C87">
        <v>28</v>
      </c>
      <c r="D87" s="2">
        <f>MEDIAN(Table3[[#This Row],[complete (1)]:[complete (2)]])</f>
        <v>30</v>
      </c>
      <c r="E87" s="2">
        <v>-18</v>
      </c>
      <c r="F87">
        <v>-22</v>
      </c>
      <c r="G87" s="2">
        <f>MEDIAN(Table3[[#This Row],[(incomplete * -1) (1)]:[(incomplete * -1) (2)]])</f>
        <v>-20</v>
      </c>
      <c r="H87" s="2">
        <v>197157961.82093006</v>
      </c>
      <c r="I87">
        <v>226411843.13234848</v>
      </c>
      <c r="J87">
        <f>MEDIAN(Table3[[#This Row],[time (1)]:[time (2)]])/1000/60</f>
        <v>3529.7483746106545</v>
      </c>
      <c r="K87" t="e">
        <f>RANK(Table3[[#This Row],[time]],Table3[time],1)</f>
        <v>#NUM!</v>
      </c>
    </row>
    <row r="88" spans="1:11" x14ac:dyDescent="0.2">
      <c r="A88" s="1" t="s">
        <v>12</v>
      </c>
      <c r="B88" s="2">
        <v>31</v>
      </c>
      <c r="C88">
        <v>28</v>
      </c>
      <c r="D88" s="2">
        <f>MEDIAN(Table3[[#This Row],[complete (1)]:[complete (2)]])</f>
        <v>29.5</v>
      </c>
      <c r="E88" s="2">
        <v>-19</v>
      </c>
      <c r="F88">
        <v>-22</v>
      </c>
      <c r="G88" s="2">
        <f>MEDIAN(Table3[[#This Row],[(incomplete * -1) (1)]:[(incomplete * -1) (2)]])</f>
        <v>-20.5</v>
      </c>
      <c r="H88" s="2">
        <v>201349299.47571</v>
      </c>
      <c r="I88">
        <v>206895416.95591345</v>
      </c>
      <c r="J88">
        <f>MEDIAN(Table3[[#This Row],[time (1)]:[time (2)]])/1000/60</f>
        <v>3402.0393035968618</v>
      </c>
      <c r="K88" t="e">
        <f>RANK(Table3[[#This Row],[time]],Table3[time],1)</f>
        <v>#NUM!</v>
      </c>
    </row>
    <row r="89" spans="1:11" x14ac:dyDescent="0.2">
      <c r="A89" s="1" t="s">
        <v>91</v>
      </c>
      <c r="B89" s="2">
        <v>31</v>
      </c>
      <c r="C89">
        <v>27</v>
      </c>
      <c r="D89" s="2">
        <f>MEDIAN(Table3[[#This Row],[complete (1)]:[complete (2)]])</f>
        <v>29</v>
      </c>
      <c r="E89" s="2">
        <v>-19</v>
      </c>
      <c r="F89">
        <v>-23</v>
      </c>
      <c r="G89" s="2">
        <f>MEDIAN(Table3[[#This Row],[(incomplete * -1) (1)]:[(incomplete * -1) (2)]])</f>
        <v>-21</v>
      </c>
      <c r="H89" s="2">
        <v>231598449.84939</v>
      </c>
      <c r="I89">
        <v>244604938.15451789</v>
      </c>
      <c r="J89">
        <f>MEDIAN(Table3[[#This Row],[time (1)]:[time (2)]])/1000/60</f>
        <v>3968.3615666992328</v>
      </c>
      <c r="K89" t="e">
        <f>RANK(Table3[[#This Row],[time]],Table3[time],1)</f>
        <v>#NUM!</v>
      </c>
    </row>
    <row r="90" spans="1:11" x14ac:dyDescent="0.2">
      <c r="A90" s="1" t="s">
        <v>9</v>
      </c>
      <c r="B90" s="2">
        <v>29</v>
      </c>
      <c r="C90">
        <v>27</v>
      </c>
      <c r="D90" s="2">
        <f>MEDIAN(Table3[[#This Row],[complete (1)]:[complete (2)]])</f>
        <v>28</v>
      </c>
      <c r="E90" s="2">
        <v>-21</v>
      </c>
      <c r="F90">
        <v>-23</v>
      </c>
      <c r="G90" s="2">
        <f>MEDIAN(Table3[[#This Row],[(incomplete * -1) (1)]:[(incomplete * -1) (2)]])</f>
        <v>-22</v>
      </c>
      <c r="H90" s="2">
        <v>207634291.39294001</v>
      </c>
      <c r="I90">
        <v>211329010.7078855</v>
      </c>
      <c r="J90">
        <f>MEDIAN(Table3[[#This Row],[time (1)]:[time (2)]])/1000/60</f>
        <v>3491.3608508402126</v>
      </c>
      <c r="K90" t="e">
        <f>RANK(Table3[[#This Row],[time]],Table3[time],1)</f>
        <v>#NUM!</v>
      </c>
    </row>
    <row r="91" spans="1:11" x14ac:dyDescent="0.2">
      <c r="A91" s="1" t="s">
        <v>49</v>
      </c>
      <c r="B91" s="2">
        <v>29</v>
      </c>
      <c r="C91">
        <v>26</v>
      </c>
      <c r="D91" s="2">
        <f>MEDIAN(Table3[[#This Row],[complete (1)]:[complete (2)]])</f>
        <v>27.5</v>
      </c>
      <c r="E91" s="2">
        <v>-21</v>
      </c>
      <c r="F91">
        <v>-24</v>
      </c>
      <c r="G91" s="2">
        <f>MEDIAN(Table3[[#This Row],[(incomplete * -1) (1)]:[(incomplete * -1) (2)]])</f>
        <v>-22.5</v>
      </c>
      <c r="H91" s="2">
        <v>212264272.00997996</v>
      </c>
      <c r="I91">
        <v>232491941.17493117</v>
      </c>
      <c r="J91">
        <f>MEDIAN(Table3[[#This Row],[time (1)]:[time (2)]])/1000/60</f>
        <v>3706.3017765409259</v>
      </c>
      <c r="K91" t="e">
        <f>RANK(Table3[[#This Row],[time]],Table3[time],1)</f>
        <v>#NUM!</v>
      </c>
    </row>
    <row r="92" spans="1:11" x14ac:dyDescent="0.2">
      <c r="A92" s="1" t="s">
        <v>42</v>
      </c>
      <c r="B92" s="2">
        <v>28</v>
      </c>
      <c r="C92">
        <v>26</v>
      </c>
      <c r="D92" s="2">
        <f>MEDIAN(Table3[[#This Row],[complete (1)]:[complete (2)]])</f>
        <v>27</v>
      </c>
      <c r="E92" s="2">
        <v>-22</v>
      </c>
      <c r="F92">
        <v>-24</v>
      </c>
      <c r="G92" s="2">
        <f>MEDIAN(Table3[[#This Row],[(incomplete * -1) (1)]:[(incomplete * -1) (2)]])</f>
        <v>-23</v>
      </c>
      <c r="H92" s="2">
        <v>213037441.69242999</v>
      </c>
      <c r="I92">
        <v>231055260.14307311</v>
      </c>
      <c r="J92">
        <f>MEDIAN(Table3[[#This Row],[time (1)]:[time (2)]])/1000/60</f>
        <v>3700.7725152958592</v>
      </c>
      <c r="K92" t="e">
        <f>RANK(Table3[[#This Row],[time]],Table3[time],1)</f>
        <v>#NUM!</v>
      </c>
    </row>
    <row r="93" spans="1:11" x14ac:dyDescent="0.2">
      <c r="A93" s="1" t="s">
        <v>72</v>
      </c>
      <c r="B93" s="2">
        <v>25</v>
      </c>
      <c r="C93">
        <v>29</v>
      </c>
      <c r="D93" s="2">
        <f>MEDIAN(Table3[[#This Row],[complete (1)]:[complete (2)]])</f>
        <v>27</v>
      </c>
      <c r="E93" s="2">
        <v>-25</v>
      </c>
      <c r="F93">
        <v>-21</v>
      </c>
      <c r="G93" s="2">
        <f>MEDIAN(Table3[[#This Row],[(incomplete * -1) (1)]:[(incomplete * -1) (2)]])</f>
        <v>-23</v>
      </c>
      <c r="H93" s="2">
        <v>244219706.09298998</v>
      </c>
      <c r="I93">
        <v>236215952.17877093</v>
      </c>
      <c r="J93">
        <f>MEDIAN(Table3[[#This Row],[time (1)]:[time (2)]])/1000/60</f>
        <v>4003.6304855980075</v>
      </c>
      <c r="K93" t="e">
        <f>RANK(Table3[[#This Row],[time]],Table3[time],1)</f>
        <v>#NUM!</v>
      </c>
    </row>
    <row r="94" spans="1:11" x14ac:dyDescent="0.2">
      <c r="A94" s="1" t="s">
        <v>36</v>
      </c>
      <c r="B94" s="2">
        <v>25</v>
      </c>
      <c r="C94">
        <v>28</v>
      </c>
      <c r="D94" s="2">
        <f>MEDIAN(Table3[[#This Row],[complete (1)]:[complete (2)]])</f>
        <v>26.5</v>
      </c>
      <c r="E94" s="2">
        <v>-25</v>
      </c>
      <c r="F94">
        <v>-22</v>
      </c>
      <c r="G94" s="2">
        <f>MEDIAN(Table3[[#This Row],[(incomplete * -1) (1)]:[(incomplete * -1) (2)]])</f>
        <v>-23.5</v>
      </c>
      <c r="H94" s="2">
        <v>237991141.97388002</v>
      </c>
      <c r="I94">
        <v>227427362.34333763</v>
      </c>
      <c r="J94">
        <f>MEDIAN(Table3[[#This Row],[time (1)]:[time (2)]])/1000/60</f>
        <v>3878.4875359768134</v>
      </c>
      <c r="K94" t="e">
        <f>RANK(Table3[[#This Row],[time]],Table3[time],1)</f>
        <v>#NUM!</v>
      </c>
    </row>
    <row r="95" spans="1:11" x14ac:dyDescent="0.2">
      <c r="A95" s="1" t="s">
        <v>107</v>
      </c>
      <c r="B95" s="2">
        <v>27</v>
      </c>
      <c r="C95">
        <v>26</v>
      </c>
      <c r="D95" s="2">
        <f>MEDIAN(Table3[[#This Row],[complete (1)]:[complete (2)]])</f>
        <v>26.5</v>
      </c>
      <c r="E95" s="2">
        <v>-23</v>
      </c>
      <c r="F95">
        <v>-24</v>
      </c>
      <c r="G95" s="2">
        <f>MEDIAN(Table3[[#This Row],[(incomplete * -1) (1)]:[(incomplete * -1) (2)]])</f>
        <v>-23.5</v>
      </c>
      <c r="H95" s="2">
        <v>236569258.10468999</v>
      </c>
      <c r="I95">
        <v>244768781.90475285</v>
      </c>
      <c r="J95">
        <f>MEDIAN(Table3[[#This Row],[time (1)]:[time (2)]])/1000/60</f>
        <v>4011.1503334120234</v>
      </c>
      <c r="K95" t="e">
        <f>RANK(Table3[[#This Row],[time]],Table3[time],1)</f>
        <v>#NUM!</v>
      </c>
    </row>
    <row r="96" spans="1:11" x14ac:dyDescent="0.2">
      <c r="A96" s="1" t="s">
        <v>108</v>
      </c>
      <c r="B96" s="2">
        <v>26</v>
      </c>
      <c r="C96">
        <v>25</v>
      </c>
      <c r="D96" s="2">
        <f>MEDIAN(Table3[[#This Row],[complete (1)]:[complete (2)]])</f>
        <v>25.5</v>
      </c>
      <c r="E96" s="2">
        <v>-24</v>
      </c>
      <c r="F96">
        <v>-25</v>
      </c>
      <c r="G96" s="2">
        <f>MEDIAN(Table3[[#This Row],[(incomplete * -1) (1)]:[(incomplete * -1) (2)]])</f>
        <v>-24.5</v>
      </c>
      <c r="H96" s="2">
        <v>215146036.69477001</v>
      </c>
      <c r="I96">
        <v>224301071.15084028</v>
      </c>
      <c r="J96">
        <f>MEDIAN(Table3[[#This Row],[time (1)]:[time (2)]])/1000/60</f>
        <v>3662.0592320467522</v>
      </c>
      <c r="K96" t="e">
        <f>RANK(Table3[[#This Row],[time]],Table3[time],1)</f>
        <v>#NUM!</v>
      </c>
    </row>
    <row r="97" spans="1:11" x14ac:dyDescent="0.2">
      <c r="A97" s="1" t="s">
        <v>97</v>
      </c>
      <c r="B97" s="2">
        <v>26</v>
      </c>
      <c r="C97">
        <v>25</v>
      </c>
      <c r="D97" s="2">
        <f>MEDIAN(Table3[[#This Row],[complete (1)]:[complete (2)]])</f>
        <v>25.5</v>
      </c>
      <c r="E97" s="2">
        <v>-24</v>
      </c>
      <c r="F97">
        <v>-25</v>
      </c>
      <c r="G97" s="2">
        <f>MEDIAN(Table3[[#This Row],[(incomplete * -1) (1)]:[(incomplete * -1) (2)]])</f>
        <v>-24.5</v>
      </c>
      <c r="H97" s="2">
        <v>229317863.96509001</v>
      </c>
      <c r="I97">
        <v>232663813.35805589</v>
      </c>
      <c r="J97">
        <f>MEDIAN(Table3[[#This Row],[time (1)]:[time (2)]])/1000/60</f>
        <v>3849.8473110262153</v>
      </c>
      <c r="K97" t="e">
        <f>RANK(Table3[[#This Row],[time]],Table3[time],1)</f>
        <v>#NUM!</v>
      </c>
    </row>
    <row r="98" spans="1:11" x14ac:dyDescent="0.2">
      <c r="A98" s="1" t="s">
        <v>17</v>
      </c>
      <c r="B98" s="2">
        <v>23</v>
      </c>
      <c r="C98">
        <v>25</v>
      </c>
      <c r="D98" s="2">
        <f>MEDIAN(Table3[[#This Row],[complete (1)]:[complete (2)]])</f>
        <v>24</v>
      </c>
      <c r="E98" s="2">
        <v>-27</v>
      </c>
      <c r="F98">
        <v>-25</v>
      </c>
      <c r="G98" s="2">
        <f>MEDIAN(Table3[[#This Row],[(incomplete * -1) (1)]:[(incomplete * -1) (2)]])</f>
        <v>-26</v>
      </c>
      <c r="H98" s="2">
        <v>227275101.78852999</v>
      </c>
      <c r="I98">
        <v>206859264.06213024</v>
      </c>
      <c r="J98">
        <f>MEDIAN(Table3[[#This Row],[time (1)]:[time (2)]])/1000/60</f>
        <v>3617.7863820888351</v>
      </c>
      <c r="K98" t="e">
        <f>RANK(Table3[[#This Row],[time]],Table3[time],1)</f>
        <v>#NUM!</v>
      </c>
    </row>
    <row r="99" spans="1:11" x14ac:dyDescent="0.2">
      <c r="A99" s="1" t="s">
        <v>79</v>
      </c>
      <c r="B99" s="2">
        <v>23</v>
      </c>
      <c r="C99">
        <v>24</v>
      </c>
      <c r="D99" s="2">
        <f>MEDIAN(Table3[[#This Row],[complete (1)]:[complete (2)]])</f>
        <v>23.5</v>
      </c>
      <c r="E99" s="2">
        <v>-27</v>
      </c>
      <c r="F99">
        <v>-26</v>
      </c>
      <c r="G99" s="2">
        <f>MEDIAN(Table3[[#This Row],[(incomplete * -1) (1)]:[(incomplete * -1) (2)]])</f>
        <v>-26.5</v>
      </c>
      <c r="H99" s="2">
        <v>215299449.88119</v>
      </c>
      <c r="I99">
        <v>200660723.3121962</v>
      </c>
      <c r="J99">
        <f>MEDIAN(Table3[[#This Row],[time (1)]:[time (2)]])/1000/60</f>
        <v>3466.3347766115517</v>
      </c>
      <c r="K99" t="e">
        <f>RANK(Table3[[#This Row],[time]],Table3[time],1)</f>
        <v>#NUM!</v>
      </c>
    </row>
    <row r="100" spans="1:11" x14ac:dyDescent="0.2">
      <c r="A100" s="1" t="s">
        <v>101</v>
      </c>
      <c r="B100" s="2">
        <v>27</v>
      </c>
      <c r="C100">
        <v>18</v>
      </c>
      <c r="D100" s="2">
        <f>MEDIAN(Table3[[#This Row],[complete (1)]:[complete (2)]])</f>
        <v>22.5</v>
      </c>
      <c r="E100" s="2">
        <v>-23</v>
      </c>
      <c r="F100">
        <v>-32</v>
      </c>
      <c r="G100" s="2">
        <f>MEDIAN(Table3[[#This Row],[(incomplete * -1) (1)]:[(incomplete * -1) (2)]])</f>
        <v>-27.5</v>
      </c>
      <c r="H100" s="2">
        <v>233984747.9237</v>
      </c>
      <c r="I100">
        <v>260196672.21986386</v>
      </c>
      <c r="J100">
        <f>MEDIAN(Table3[[#This Row],[time (1)]:[time (2)]])/1000/60</f>
        <v>4118.1785011963657</v>
      </c>
      <c r="K100" t="e">
        <f>RANK(Table3[[#This Row],[time]],Table3[time],1)</f>
        <v>#NUM!</v>
      </c>
    </row>
    <row r="101" spans="1:11" x14ac:dyDescent="0.2">
      <c r="A101" s="1" t="s">
        <v>41</v>
      </c>
      <c r="B101" s="2">
        <v>23</v>
      </c>
      <c r="C101">
        <v>22</v>
      </c>
      <c r="D101" s="2">
        <f>MEDIAN(Table3[[#This Row],[complete (1)]:[complete (2)]])</f>
        <v>22.5</v>
      </c>
      <c r="E101" s="2">
        <v>-27</v>
      </c>
      <c r="F101">
        <v>-28</v>
      </c>
      <c r="G101" s="2">
        <f>MEDIAN(Table3[[#This Row],[(incomplete * -1) (1)]:[(incomplete * -1) (2)]])</f>
        <v>-27.5</v>
      </c>
      <c r="H101" s="2">
        <v>251986594.50904</v>
      </c>
      <c r="I101">
        <v>260780603.66396028</v>
      </c>
      <c r="J101">
        <f>MEDIAN(Table3[[#This Row],[time (1)]:[time (2)]])/1000/60</f>
        <v>4273.0599847750027</v>
      </c>
      <c r="K101" t="e">
        <f>RANK(Table3[[#This Row],[time]],Table3[time],1)</f>
        <v>#NUM!</v>
      </c>
    </row>
    <row r="102" spans="1:11" x14ac:dyDescent="0.2">
      <c r="A102" s="1" t="s">
        <v>25</v>
      </c>
      <c r="B102" s="2">
        <v>19</v>
      </c>
      <c r="C102">
        <v>25</v>
      </c>
      <c r="D102" s="2">
        <f>MEDIAN(Table3[[#This Row],[complete (1)]:[complete (2)]])</f>
        <v>22</v>
      </c>
      <c r="E102" s="2">
        <v>-31</v>
      </c>
      <c r="F102">
        <v>-25</v>
      </c>
      <c r="G102" s="2">
        <f>MEDIAN(Table3[[#This Row],[(incomplete * -1) (1)]:[(incomplete * -1) (2)]])</f>
        <v>-28</v>
      </c>
      <c r="H102" s="2">
        <v>260294723.22778004</v>
      </c>
      <c r="I102">
        <v>242784838.7460323</v>
      </c>
      <c r="J102">
        <f>MEDIAN(Table3[[#This Row],[time (1)]:[time (2)]])/1000/60</f>
        <v>4192.3296831151029</v>
      </c>
      <c r="K102" t="e">
        <f>RANK(Table3[[#This Row],[time]],Table3[time],1)</f>
        <v>#NUM!</v>
      </c>
    </row>
    <row r="103" spans="1:11" x14ac:dyDescent="0.2">
      <c r="A103" s="1" t="s">
        <v>55</v>
      </c>
      <c r="B103" s="2">
        <v>22</v>
      </c>
      <c r="C103">
        <v>21</v>
      </c>
      <c r="D103" s="2">
        <f>MEDIAN(Table3[[#This Row],[complete (1)]:[complete (2)]])</f>
        <v>21.5</v>
      </c>
      <c r="E103" s="2">
        <v>-28</v>
      </c>
      <c r="F103">
        <v>-29</v>
      </c>
      <c r="G103" s="2">
        <f>MEDIAN(Table3[[#This Row],[(incomplete * -1) (1)]:[(incomplete * -1) (2)]])</f>
        <v>-28.5</v>
      </c>
      <c r="H103" s="2">
        <v>241859001.94116399</v>
      </c>
      <c r="I103">
        <v>246781413.64978933</v>
      </c>
      <c r="J103">
        <f>MEDIAN(Table3[[#This Row],[time (1)]:[time (2)]])/1000/60</f>
        <v>4072.003463257945</v>
      </c>
      <c r="K103" t="e">
        <f>RANK(Table3[[#This Row],[time]],Table3[time],1)</f>
        <v>#NUM!</v>
      </c>
    </row>
    <row r="104" spans="1:11" x14ac:dyDescent="0.2">
      <c r="A104" s="1" t="s">
        <v>60</v>
      </c>
      <c r="B104" s="2">
        <v>21</v>
      </c>
      <c r="C104">
        <v>22</v>
      </c>
      <c r="D104" s="2">
        <f>MEDIAN(Table3[[#This Row],[complete (1)]:[complete (2)]])</f>
        <v>21.5</v>
      </c>
      <c r="E104" s="2">
        <v>-29</v>
      </c>
      <c r="F104">
        <v>-28</v>
      </c>
      <c r="G104" s="2">
        <f>MEDIAN(Table3[[#This Row],[(incomplete * -1) (1)]:[(incomplete * -1) (2)]])</f>
        <v>-28.5</v>
      </c>
      <c r="H104" s="2">
        <v>251424959.45284992</v>
      </c>
      <c r="I104">
        <v>243650587.14037743</v>
      </c>
      <c r="J104">
        <f>MEDIAN(Table3[[#This Row],[time (1)]:[time (2)]])/1000/60</f>
        <v>4125.6295549435617</v>
      </c>
      <c r="K104" t="e">
        <f>RANK(Table3[[#This Row],[time]],Table3[time],1)</f>
        <v>#NUM!</v>
      </c>
    </row>
    <row r="105" spans="1:11" x14ac:dyDescent="0.2">
      <c r="A105" s="1" t="s">
        <v>11</v>
      </c>
      <c r="B105" s="2">
        <v>22</v>
      </c>
      <c r="C105">
        <v>21</v>
      </c>
      <c r="D105" s="2">
        <f>MEDIAN(Table3[[#This Row],[complete (1)]:[complete (2)]])</f>
        <v>21.5</v>
      </c>
      <c r="E105" s="2">
        <v>-28</v>
      </c>
      <c r="F105">
        <v>-29</v>
      </c>
      <c r="G105" s="2">
        <f>MEDIAN(Table3[[#This Row],[(incomplete * -1) (1)]:[(incomplete * -1) (2)]])</f>
        <v>-28.5</v>
      </c>
      <c r="H105" s="2">
        <v>247659638.67775002</v>
      </c>
      <c r="I105">
        <v>251423169.13058868</v>
      </c>
      <c r="J105">
        <f>MEDIAN(Table3[[#This Row],[time (1)]:[time (2)]])/1000/60</f>
        <v>4159.0233984028227</v>
      </c>
      <c r="K105" t="e">
        <f>RANK(Table3[[#This Row],[time]],Table3[time],1)</f>
        <v>#NUM!</v>
      </c>
    </row>
    <row r="106" spans="1:11" x14ac:dyDescent="0.2">
      <c r="A106" s="1" t="s">
        <v>85</v>
      </c>
      <c r="B106" s="2">
        <v>21</v>
      </c>
      <c r="C106">
        <v>21</v>
      </c>
      <c r="D106" s="2">
        <f>MEDIAN(Table3[[#This Row],[complete (1)]:[complete (2)]])</f>
        <v>21</v>
      </c>
      <c r="E106" s="2">
        <v>-29</v>
      </c>
      <c r="F106">
        <v>-29</v>
      </c>
      <c r="G106" s="2">
        <f>MEDIAN(Table3[[#This Row],[(incomplete * -1) (1)]:[(incomplete * -1) (2)]])</f>
        <v>-29</v>
      </c>
      <c r="H106" s="2">
        <v>225892889.17838997</v>
      </c>
      <c r="I106">
        <v>226432191.89271805</v>
      </c>
      <c r="J106">
        <f>MEDIAN(Table3[[#This Row],[time (1)]:[time (2)]])/1000/60</f>
        <v>3769.3756755925665</v>
      </c>
      <c r="K106" t="e">
        <f>RANK(Table3[[#This Row],[time]],Table3[time],1)</f>
        <v>#NUM!</v>
      </c>
    </row>
    <row r="107" spans="1:11" x14ac:dyDescent="0.2">
      <c r="A107" s="1" t="s">
        <v>95</v>
      </c>
      <c r="B107" s="2">
        <v>20</v>
      </c>
      <c r="C107">
        <v>20</v>
      </c>
      <c r="D107" s="2">
        <f>MEDIAN(Table3[[#This Row],[complete (1)]:[complete (2)]])</f>
        <v>20</v>
      </c>
      <c r="E107" s="2">
        <v>-30</v>
      </c>
      <c r="F107">
        <v>-30</v>
      </c>
      <c r="G107" s="2">
        <f>MEDIAN(Table3[[#This Row],[(incomplete * -1) (1)]:[(incomplete * -1) (2)]])</f>
        <v>-30</v>
      </c>
      <c r="H107" s="2">
        <v>232119920.66091996</v>
      </c>
      <c r="I107">
        <v>231894555.64338833</v>
      </c>
      <c r="J107">
        <f>MEDIAN(Table3[[#This Row],[time (1)]:[time (2)]])/1000/60</f>
        <v>3866.7873025359022</v>
      </c>
      <c r="K107" t="e">
        <f>RANK(Table3[[#This Row],[time]],Table3[time],1)</f>
        <v>#NUM!</v>
      </c>
    </row>
    <row r="108" spans="1:11" x14ac:dyDescent="0.2">
      <c r="A108" s="1" t="s">
        <v>21</v>
      </c>
      <c r="B108" s="2">
        <v>18</v>
      </c>
      <c r="C108">
        <v>18</v>
      </c>
      <c r="D108" s="2">
        <f>MEDIAN(Table3[[#This Row],[complete (1)]:[complete (2)]])</f>
        <v>18</v>
      </c>
      <c r="E108" s="2">
        <v>-32</v>
      </c>
      <c r="F108">
        <v>-32</v>
      </c>
      <c r="G108" s="2">
        <f>MEDIAN(Table3[[#This Row],[(incomplete * -1) (1)]:[(incomplete * -1) (2)]])</f>
        <v>-32</v>
      </c>
      <c r="H108" s="2">
        <v>275351712.81169999</v>
      </c>
      <c r="I108">
        <v>270215679.21259683</v>
      </c>
      <c r="J108">
        <f>MEDIAN(Table3[[#This Row],[time (1)]:[time (2)]])/1000/60</f>
        <v>4546.3949335358066</v>
      </c>
      <c r="K108" t="e">
        <f>RANK(Table3[[#This Row],[time]],Table3[time],1)</f>
        <v>#NUM!</v>
      </c>
    </row>
    <row r="109" spans="1:11" x14ac:dyDescent="0.2">
      <c r="A109" s="1" t="s">
        <v>111</v>
      </c>
      <c r="B109" s="2">
        <v>17</v>
      </c>
      <c r="C109">
        <v>17</v>
      </c>
      <c r="D109" s="2">
        <f>MEDIAN(Table3[[#This Row],[complete (1)]:[complete (2)]])</f>
        <v>17</v>
      </c>
      <c r="E109" s="2">
        <v>-33</v>
      </c>
      <c r="F109">
        <v>-33</v>
      </c>
      <c r="G109" s="2">
        <f>MEDIAN(Table3[[#This Row],[(incomplete * -1) (1)]:[(incomplete * -1) (2)]])</f>
        <v>-33</v>
      </c>
      <c r="H109" s="2">
        <v>263053809.53659993</v>
      </c>
      <c r="I109">
        <v>263914780.86231184</v>
      </c>
      <c r="J109">
        <f>MEDIAN(Table3[[#This Row],[time (1)]:[time (2)]])/1000/60</f>
        <v>4391.4049199909314</v>
      </c>
      <c r="K109" t="e">
        <f>RANK(Table3[[#This Row],[time]],Table3[time],1)</f>
        <v>#NUM!</v>
      </c>
    </row>
    <row r="110" spans="1:11" x14ac:dyDescent="0.2">
      <c r="A110" s="1" t="s">
        <v>88</v>
      </c>
      <c r="B110" s="2">
        <v>17</v>
      </c>
      <c r="C110">
        <v>17</v>
      </c>
      <c r="D110" s="2">
        <f>MEDIAN(Table3[[#This Row],[complete (1)]:[complete (2)]])</f>
        <v>17</v>
      </c>
      <c r="E110" s="2">
        <v>-33</v>
      </c>
      <c r="F110">
        <v>-33</v>
      </c>
      <c r="G110" s="2">
        <f>MEDIAN(Table3[[#This Row],[(incomplete * -1) (1)]:[(incomplete * -1) (2)]])</f>
        <v>-33</v>
      </c>
      <c r="H110" s="2">
        <v>268011110.85014999</v>
      </c>
      <c r="I110">
        <v>267910135.38234103</v>
      </c>
      <c r="J110">
        <f>MEDIAN(Table3[[#This Row],[time (1)]:[time (2)]])/1000/60</f>
        <v>4466.010385270758</v>
      </c>
      <c r="K110" t="e">
        <f>RANK(Table3[[#This Row],[time]],Table3[time],1)</f>
        <v>#NUM!</v>
      </c>
    </row>
    <row r="111" spans="1:11" x14ac:dyDescent="0.2">
      <c r="A111" s="1" t="s">
        <v>18</v>
      </c>
      <c r="B111" s="2">
        <v>17</v>
      </c>
      <c r="C111">
        <v>17</v>
      </c>
      <c r="D111" s="2">
        <f>MEDIAN(Table3[[#This Row],[complete (1)]:[complete (2)]])</f>
        <v>17</v>
      </c>
      <c r="E111" s="2">
        <v>-33</v>
      </c>
      <c r="F111">
        <v>-33</v>
      </c>
      <c r="G111" s="2">
        <f>MEDIAN(Table3[[#This Row],[(incomplete * -1) (1)]:[(incomplete * -1) (2)]])</f>
        <v>-33</v>
      </c>
      <c r="H111" s="2">
        <v>276145068.13069999</v>
      </c>
      <c r="I111">
        <v>271301439.21227199</v>
      </c>
      <c r="J111">
        <f>MEDIAN(Table3[[#This Row],[time (1)]:[time (2)]])/1000/60</f>
        <v>4562.0542278581006</v>
      </c>
      <c r="K111" t="e">
        <f>RANK(Table3[[#This Row],[time]],Table3[time],1)</f>
        <v>#NUM!</v>
      </c>
    </row>
    <row r="112" spans="1:11" x14ac:dyDescent="0.2">
      <c r="A112" s="1" t="s">
        <v>29</v>
      </c>
      <c r="B112" s="2">
        <v>14</v>
      </c>
      <c r="C112">
        <v>19</v>
      </c>
      <c r="D112" s="2">
        <f>MEDIAN(Table3[[#This Row],[complete (1)]:[complete (2)]])</f>
        <v>16.5</v>
      </c>
      <c r="E112" s="2">
        <v>-36</v>
      </c>
      <c r="F112">
        <v>-31</v>
      </c>
      <c r="G112" s="2">
        <f>MEDIAN(Table3[[#This Row],[(incomplete * -1) (1)]:[(incomplete * -1) (2)]])</f>
        <v>-33.5</v>
      </c>
      <c r="H112" s="2">
        <v>298937304.69719994</v>
      </c>
      <c r="I112">
        <v>269329204.77546662</v>
      </c>
      <c r="J112">
        <f>MEDIAN(Table3[[#This Row],[time (1)]:[time (2)]])/1000/60</f>
        <v>4735.5542456055546</v>
      </c>
      <c r="K112" t="e">
        <f>RANK(Table3[[#This Row],[time]],Table3[time],1)</f>
        <v>#NUM!</v>
      </c>
    </row>
    <row r="113" spans="1:11" x14ac:dyDescent="0.2">
      <c r="A113" s="1" t="s">
        <v>61</v>
      </c>
      <c r="B113" s="2">
        <v>16</v>
      </c>
      <c r="C113">
        <v>16</v>
      </c>
      <c r="D113" s="2">
        <f>MEDIAN(Table3[[#This Row],[complete (1)]:[complete (2)]])</f>
        <v>16</v>
      </c>
      <c r="E113" s="2">
        <v>-34</v>
      </c>
      <c r="F113">
        <v>-34</v>
      </c>
      <c r="G113" s="2">
        <f>MEDIAN(Table3[[#This Row],[(incomplete * -1) (1)]:[(incomplete * -1) (2)]])</f>
        <v>-34</v>
      </c>
      <c r="H113" s="2">
        <v>278923106.52426004</v>
      </c>
      <c r="I113">
        <v>280404151.61269343</v>
      </c>
      <c r="J113">
        <f>MEDIAN(Table3[[#This Row],[time (1)]:[time (2)]])/1000/60</f>
        <v>4661.0604844746122</v>
      </c>
      <c r="K113" t="e">
        <f>RANK(Table3[[#This Row],[time]],Table3[time],1)</f>
        <v>#NUM!</v>
      </c>
    </row>
    <row r="114" spans="1:11" x14ac:dyDescent="0.2">
      <c r="A114" s="1" t="s">
        <v>71</v>
      </c>
      <c r="B114" s="2">
        <v>15</v>
      </c>
      <c r="C114">
        <v>16</v>
      </c>
      <c r="D114" s="2">
        <f>MEDIAN(Table3[[#This Row],[complete (1)]:[complete (2)]])</f>
        <v>15.5</v>
      </c>
      <c r="E114" s="2">
        <v>-35</v>
      </c>
      <c r="F114">
        <v>-34</v>
      </c>
      <c r="G114" s="2">
        <f>MEDIAN(Table3[[#This Row],[(incomplete * -1) (1)]:[(incomplete * -1) (2)]])</f>
        <v>-34.5</v>
      </c>
      <c r="H114" s="2">
        <v>267106319.40140003</v>
      </c>
      <c r="I114">
        <v>264518379.83362332</v>
      </c>
      <c r="J114">
        <f>MEDIAN(Table3[[#This Row],[time (1)]:[time (2)]])/1000/60</f>
        <v>4430.2058269585277</v>
      </c>
      <c r="K114" t="e">
        <f>RANK(Table3[[#This Row],[time]],Table3[time],1)</f>
        <v>#NUM!</v>
      </c>
    </row>
    <row r="115" spans="1:11" x14ac:dyDescent="0.2">
      <c r="A115" s="1" t="s">
        <v>7</v>
      </c>
      <c r="B115" s="2">
        <v>16</v>
      </c>
      <c r="C115">
        <v>15</v>
      </c>
      <c r="D115" s="2">
        <f>MEDIAN(Table3[[#This Row],[complete (1)]:[complete (2)]])</f>
        <v>15.5</v>
      </c>
      <c r="E115" s="2">
        <v>-34</v>
      </c>
      <c r="F115">
        <v>-35</v>
      </c>
      <c r="G115" s="2">
        <f>MEDIAN(Table3[[#This Row],[(incomplete * -1) (1)]:[(incomplete * -1) (2)]])</f>
        <v>-34.5</v>
      </c>
      <c r="H115" s="2">
        <v>275398917.97166997</v>
      </c>
      <c r="I115">
        <v>286658476.00784844</v>
      </c>
      <c r="J115">
        <f>MEDIAN(Table3[[#This Row],[time (1)]:[time (2)]])/1000/60</f>
        <v>4683.8116164959874</v>
      </c>
      <c r="K115" t="e">
        <f>RANK(Table3[[#This Row],[time]],Table3[time],1)</f>
        <v>#NUM!</v>
      </c>
    </row>
    <row r="116" spans="1:11" x14ac:dyDescent="0.2">
      <c r="A116" s="1" t="s">
        <v>89</v>
      </c>
      <c r="B116" s="2">
        <v>14</v>
      </c>
      <c r="C116">
        <v>16</v>
      </c>
      <c r="D116" s="2">
        <f>MEDIAN(Table3[[#This Row],[complete (1)]:[complete (2)]])</f>
        <v>15</v>
      </c>
      <c r="E116" s="2">
        <v>-36</v>
      </c>
      <c r="F116">
        <v>-34</v>
      </c>
      <c r="G116" s="2">
        <f>MEDIAN(Table3[[#This Row],[(incomplete * -1) (1)]:[(incomplete * -1) (2)]])</f>
        <v>-35</v>
      </c>
      <c r="H116" s="2">
        <v>279258545.93085998</v>
      </c>
      <c r="I116">
        <v>275968417.6562137</v>
      </c>
      <c r="J116">
        <f>MEDIAN(Table3[[#This Row],[time (1)]:[time (2)]])/1000/60</f>
        <v>4626.8913632256144</v>
      </c>
      <c r="K116" t="e">
        <f>RANK(Table3[[#This Row],[time]],Table3[time],1)</f>
        <v>#NUM!</v>
      </c>
    </row>
    <row r="117" spans="1:11" x14ac:dyDescent="0.2">
      <c r="A117" s="1" t="s">
        <v>23</v>
      </c>
      <c r="B117" s="2">
        <v>14</v>
      </c>
      <c r="C117">
        <v>15</v>
      </c>
      <c r="D117" s="2">
        <f>MEDIAN(Table3[[#This Row],[complete (1)]:[complete (2)]])</f>
        <v>14.5</v>
      </c>
      <c r="E117" s="2">
        <v>-36</v>
      </c>
      <c r="F117">
        <v>-35</v>
      </c>
      <c r="G117" s="2">
        <f>MEDIAN(Table3[[#This Row],[(incomplete * -1) (1)]:[(incomplete * -1) (2)]])</f>
        <v>-35.5</v>
      </c>
      <c r="H117" s="2">
        <v>298475671.55419999</v>
      </c>
      <c r="I117">
        <v>293250330.99065</v>
      </c>
      <c r="J117">
        <f>MEDIAN(Table3[[#This Row],[time (1)]:[time (2)]])/1000/60</f>
        <v>4931.0500212070829</v>
      </c>
      <c r="K117" t="e">
        <f>RANK(Table3[[#This Row],[time]],Table3[time],1)</f>
        <v>#NUM!</v>
      </c>
    </row>
    <row r="118" spans="1:11" x14ac:dyDescent="0.2">
      <c r="A118" s="1" t="s">
        <v>68</v>
      </c>
      <c r="B118" s="2">
        <v>8</v>
      </c>
      <c r="C118">
        <v>8</v>
      </c>
      <c r="D118" s="2">
        <f>MEDIAN(Table3[[#This Row],[complete (1)]:[complete (2)]])</f>
        <v>8</v>
      </c>
      <c r="E118" s="2">
        <v>-42</v>
      </c>
      <c r="F118">
        <v>-42</v>
      </c>
      <c r="G118" s="2">
        <f>MEDIAN(Table3[[#This Row],[(incomplete * -1) (1)]:[(incomplete * -1) (2)]])</f>
        <v>-42</v>
      </c>
      <c r="H118" s="2">
        <v>310302801.67171001</v>
      </c>
      <c r="I118">
        <v>308774165.86006767</v>
      </c>
      <c r="J118">
        <f>MEDIAN(Table3[[#This Row],[time (1)]:[time (2)]])/1000/60</f>
        <v>5158.9747294314793</v>
      </c>
      <c r="K118" t="e">
        <f>RANK(Table3[[#This Row],[time]],Table3[time],1)</f>
        <v>#NUM!</v>
      </c>
    </row>
    <row r="119" spans="1:11" x14ac:dyDescent="0.2">
      <c r="A119" s="1" t="s">
        <v>39</v>
      </c>
      <c r="B119" s="2">
        <v>7</v>
      </c>
      <c r="C119">
        <v>7</v>
      </c>
      <c r="D119" s="2">
        <f>MEDIAN(Table3[[#This Row],[complete (1)]:[complete (2)]])</f>
        <v>7</v>
      </c>
      <c r="E119" s="2">
        <v>-43</v>
      </c>
      <c r="F119">
        <v>-43</v>
      </c>
      <c r="G119" s="2">
        <f>MEDIAN(Table3[[#This Row],[(incomplete * -1) (1)]:[(incomplete * -1) (2)]])</f>
        <v>-43</v>
      </c>
      <c r="H119" s="2">
        <v>316680494.52313989</v>
      </c>
      <c r="I119">
        <v>317879028.47787398</v>
      </c>
      <c r="J119">
        <f>MEDIAN(Table3[[#This Row],[time (1)]:[time (2)]])/1000/60</f>
        <v>5287.9960250084496</v>
      </c>
      <c r="K119" t="e">
        <f>RANK(Table3[[#This Row],[time]],Table3[time],1)</f>
        <v>#NUM!</v>
      </c>
    </row>
    <row r="120" spans="1:11" x14ac:dyDescent="0.2">
      <c r="A120" s="1" t="s">
        <v>20</v>
      </c>
      <c r="B120" s="2">
        <v>5</v>
      </c>
      <c r="C120">
        <v>5</v>
      </c>
      <c r="D120" s="2">
        <f>MEDIAN(Table3[[#This Row],[complete (1)]:[complete (2)]])</f>
        <v>5</v>
      </c>
      <c r="E120" s="2">
        <v>-45</v>
      </c>
      <c r="F120">
        <v>-45</v>
      </c>
      <c r="G120" s="2">
        <f>MEDIAN(Table3[[#This Row],[(incomplete * -1) (1)]:[(incomplete * -1) (2)]])</f>
        <v>-45</v>
      </c>
      <c r="H120" s="2">
        <v>328301186.33639002</v>
      </c>
      <c r="I120">
        <v>328279055.50009596</v>
      </c>
      <c r="J120">
        <f>MEDIAN(Table3[[#This Row],[time (1)]:[time (2)]])/1000/60</f>
        <v>5471.5020153040505</v>
      </c>
      <c r="K120" t="e">
        <f>RANK(Table3[[#This Row],[time]],Table3[time],1)</f>
        <v>#NUM!</v>
      </c>
    </row>
    <row r="121" spans="1:11" x14ac:dyDescent="0.2">
      <c r="A121" s="1"/>
      <c r="B121" s="2"/>
      <c r="C121" s="2"/>
      <c r="D121" s="2"/>
      <c r="E121" s="2"/>
      <c r="F121" s="2"/>
      <c r="G121" s="2"/>
      <c r="H121" s="2"/>
      <c r="I121" s="2"/>
    </row>
    <row r="122" spans="1:11" x14ac:dyDescent="0.2">
      <c r="A122" s="3"/>
      <c r="E122" s="4"/>
      <c r="F122" s="4"/>
      <c r="G122" s="4"/>
      <c r="H122" s="4"/>
      <c r="I122" s="4"/>
    </row>
    <row r="123" spans="1:11" x14ac:dyDescent="0.2">
      <c r="A123" s="1"/>
      <c r="B123" s="2"/>
      <c r="C123" s="2"/>
      <c r="D123" s="2"/>
      <c r="E123" s="2"/>
      <c r="F123" s="2"/>
      <c r="G123" s="2"/>
      <c r="H123" s="2"/>
      <c r="I123" s="2"/>
    </row>
    <row r="124" spans="1:11" x14ac:dyDescent="0.2">
      <c r="A124" s="1"/>
      <c r="B124" s="2"/>
      <c r="C124" s="2"/>
      <c r="D124" s="2"/>
      <c r="E124" s="2"/>
      <c r="F124" s="2"/>
      <c r="G124" s="2"/>
      <c r="H124" s="2"/>
      <c r="I124" s="2"/>
    </row>
    <row r="125" spans="1:11" x14ac:dyDescent="0.2">
      <c r="A125" s="1"/>
      <c r="B125" s="2"/>
      <c r="C125" s="2"/>
      <c r="D125" s="2"/>
      <c r="E125" s="2"/>
      <c r="F125" s="2"/>
      <c r="G125" s="2"/>
      <c r="H125" s="2"/>
      <c r="I125" s="2"/>
    </row>
    <row r="126" spans="1:11" x14ac:dyDescent="0.2">
      <c r="A126" s="1"/>
      <c r="B126" s="2"/>
      <c r="C126" s="2"/>
      <c r="D126" s="2"/>
      <c r="E126" s="2"/>
      <c r="F126" s="2"/>
      <c r="G126" s="2"/>
      <c r="H126" s="2"/>
      <c r="I126" s="2"/>
    </row>
  </sheetData>
  <phoneticPr fontId="19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6B47-D3C1-3441-AF0B-0F371043F058}">
  <dimension ref="A1:J61"/>
  <sheetViews>
    <sheetView topLeftCell="K4" zoomScale="252" zoomScaleNormal="260" workbookViewId="0">
      <selection activeCell="R13" sqref="R13"/>
    </sheetView>
  </sheetViews>
  <sheetFormatPr baseColWidth="10" defaultRowHeight="16" x14ac:dyDescent="0.2"/>
  <cols>
    <col min="1" max="1" width="43.83203125" bestFit="1" customWidth="1"/>
    <col min="3" max="7" width="12.1640625" customWidth="1"/>
    <col min="8" max="9" width="18.6640625" customWidth="1"/>
  </cols>
  <sheetData>
    <row r="1" spans="1:10" x14ac:dyDescent="0.2">
      <c r="A1" t="s">
        <v>0</v>
      </c>
      <c r="B1" t="s">
        <v>175</v>
      </c>
      <c r="C1" t="s">
        <v>176</v>
      </c>
      <c r="D1" t="s">
        <v>116</v>
      </c>
      <c r="E1" t="s">
        <v>181</v>
      </c>
      <c r="F1" t="s">
        <v>178</v>
      </c>
      <c r="G1" t="s">
        <v>118</v>
      </c>
      <c r="H1" t="s">
        <v>179</v>
      </c>
      <c r="I1" t="s">
        <v>180</v>
      </c>
      <c r="J1" t="s">
        <v>1</v>
      </c>
    </row>
    <row r="2" spans="1:10" x14ac:dyDescent="0.2">
      <c r="A2" s="1" t="s">
        <v>141</v>
      </c>
      <c r="B2">
        <v>50</v>
      </c>
      <c r="C2">
        <v>50</v>
      </c>
      <c r="D2">
        <f>MEDIAN(Table1[[#This Row],[complete (1)]:[complete (2)]])</f>
        <v>50</v>
      </c>
      <c r="E2">
        <v>0</v>
      </c>
      <c r="F2">
        <v>0</v>
      </c>
      <c r="G2">
        <f>MEDIAN(Table1[[#This Row],[(incompleted * -1) (1)]:[(incomplete * -1) (2)]])</f>
        <v>0</v>
      </c>
      <c r="H2">
        <v>17075998.689651005</v>
      </c>
      <c r="I2">
        <v>21997231.840261694</v>
      </c>
      <c r="J2">
        <f>MEDIAN(Table1[[#This Row],[time (1)]:[time (2)]])/1000/60</f>
        <v>325.61025441593915</v>
      </c>
    </row>
    <row r="3" spans="1:10" x14ac:dyDescent="0.2">
      <c r="A3" s="1" t="s">
        <v>160</v>
      </c>
      <c r="B3">
        <v>50</v>
      </c>
      <c r="C3">
        <v>50</v>
      </c>
      <c r="D3">
        <f>MEDIAN(Table1[[#This Row],[complete (1)]:[complete (2)]])</f>
        <v>50</v>
      </c>
      <c r="E3">
        <v>0</v>
      </c>
      <c r="F3">
        <v>0</v>
      </c>
      <c r="G3">
        <f>MEDIAN(Table1[[#This Row],[(incompleted * -1) (1)]:[(incomplete * -1) (2)]])</f>
        <v>0</v>
      </c>
      <c r="H3">
        <v>21981265.54638122</v>
      </c>
      <c r="I3">
        <v>22797984.310681202</v>
      </c>
      <c r="J3">
        <f>MEDIAN(Table1[[#This Row],[time (1)]:[time (2)]])/1000/60</f>
        <v>373.16041547552021</v>
      </c>
    </row>
    <row r="4" spans="1:10" x14ac:dyDescent="0.2">
      <c r="A4" s="1" t="s">
        <v>138</v>
      </c>
      <c r="B4">
        <v>50</v>
      </c>
      <c r="C4">
        <v>50</v>
      </c>
      <c r="D4">
        <f>MEDIAN(Table1[[#This Row],[complete (1)]:[complete (2)]])</f>
        <v>50</v>
      </c>
      <c r="E4">
        <v>0</v>
      </c>
      <c r="F4">
        <v>0</v>
      </c>
      <c r="G4">
        <f>MEDIAN(Table1[[#This Row],[(incompleted * -1) (1)]:[(incomplete * -1) (2)]])</f>
        <v>0</v>
      </c>
      <c r="H4">
        <v>55849152.804178528</v>
      </c>
      <c r="I4">
        <v>59483777.805064902</v>
      </c>
      <c r="J4">
        <f>MEDIAN(Table1[[#This Row],[time (1)]:[time (2)]])/1000/60</f>
        <v>961.10775507702851</v>
      </c>
    </row>
    <row r="5" spans="1:10" x14ac:dyDescent="0.2">
      <c r="A5" s="1" t="s">
        <v>133</v>
      </c>
      <c r="B5">
        <v>50</v>
      </c>
      <c r="C5">
        <v>50</v>
      </c>
      <c r="D5">
        <f>MEDIAN(Table1[[#This Row],[complete (1)]:[complete (2)]])</f>
        <v>50</v>
      </c>
      <c r="E5">
        <v>0</v>
      </c>
      <c r="F5">
        <v>0</v>
      </c>
      <c r="G5">
        <f>MEDIAN(Table1[[#This Row],[(incompleted * -1) (1)]:[(incomplete * -1) (2)]])</f>
        <v>0</v>
      </c>
      <c r="H5">
        <v>66853843.396964058</v>
      </c>
      <c r="I5">
        <v>84274263.91704154</v>
      </c>
      <c r="J5">
        <f>MEDIAN(Table1[[#This Row],[time (1)]:[time (2)]])/1000/60</f>
        <v>1259.40089428338</v>
      </c>
    </row>
    <row r="6" spans="1:10" x14ac:dyDescent="0.2">
      <c r="A6" s="1" t="s">
        <v>151</v>
      </c>
      <c r="B6">
        <v>49</v>
      </c>
      <c r="C6">
        <v>50</v>
      </c>
      <c r="D6">
        <f>MEDIAN(Table1[[#This Row],[complete (1)]:[complete (2)]])</f>
        <v>49.5</v>
      </c>
      <c r="E6">
        <v>-1</v>
      </c>
      <c r="F6">
        <v>0</v>
      </c>
      <c r="G6">
        <f>MEDIAN(Table1[[#This Row],[(incompleted * -1) (1)]:[(incomplete * -1) (2)]])</f>
        <v>-0.5</v>
      </c>
      <c r="H6">
        <v>13602870.262914786</v>
      </c>
      <c r="I6">
        <v>28632998.403873231</v>
      </c>
      <c r="J6">
        <f>MEDIAN(Table1[[#This Row],[time (1)]:[time (2)]])/1000/60</f>
        <v>351.96557222323349</v>
      </c>
    </row>
    <row r="7" spans="1:10" x14ac:dyDescent="0.2">
      <c r="A7" s="1" t="s">
        <v>121</v>
      </c>
      <c r="B7">
        <v>49</v>
      </c>
      <c r="C7">
        <v>49</v>
      </c>
      <c r="D7">
        <f>MEDIAN(Table1[[#This Row],[complete (1)]:[complete (2)]])</f>
        <v>49</v>
      </c>
      <c r="E7">
        <v>-1</v>
      </c>
      <c r="F7">
        <v>-1</v>
      </c>
      <c r="G7">
        <f>MEDIAN(Table1[[#This Row],[(incompleted * -1) (1)]:[(incomplete * -1) (2)]])</f>
        <v>-1</v>
      </c>
      <c r="H7">
        <v>17480060.662111472</v>
      </c>
      <c r="I7">
        <v>21300596.550752845</v>
      </c>
      <c r="J7">
        <f>MEDIAN(Table1[[#This Row],[time (1)]:[time (2)]])/1000/60</f>
        <v>323.17214344053599</v>
      </c>
    </row>
    <row r="8" spans="1:10" x14ac:dyDescent="0.2">
      <c r="A8" s="1" t="s">
        <v>119</v>
      </c>
      <c r="B8">
        <v>49</v>
      </c>
      <c r="C8">
        <v>49</v>
      </c>
      <c r="D8">
        <f>MEDIAN(Table1[[#This Row],[complete (1)]:[complete (2)]])</f>
        <v>49</v>
      </c>
      <c r="E8">
        <v>-1</v>
      </c>
      <c r="F8">
        <v>-1</v>
      </c>
      <c r="G8">
        <f>MEDIAN(Table1[[#This Row],[(incompleted * -1) (1)]:[(incomplete * -1) (2)]])</f>
        <v>-1</v>
      </c>
      <c r="H8">
        <v>22961050.309104595</v>
      </c>
      <c r="I8">
        <v>28439957.160011355</v>
      </c>
      <c r="J8">
        <f>MEDIAN(Table1[[#This Row],[time (1)]:[time (2)]])/1000/60</f>
        <v>428.3417289092996</v>
      </c>
    </row>
    <row r="9" spans="1:10" x14ac:dyDescent="0.2">
      <c r="A9" s="1" t="s">
        <v>156</v>
      </c>
      <c r="B9">
        <v>49</v>
      </c>
      <c r="C9">
        <v>49</v>
      </c>
      <c r="D9">
        <f>MEDIAN(Table1[[#This Row],[complete (1)]:[complete (2)]])</f>
        <v>49</v>
      </c>
      <c r="E9">
        <v>-1</v>
      </c>
      <c r="F9">
        <v>-1</v>
      </c>
      <c r="G9">
        <f>MEDIAN(Table1[[#This Row],[(incompleted * -1) (1)]:[(incomplete * -1) (2)]])</f>
        <v>-1</v>
      </c>
      <c r="H9">
        <v>20440495.761738941</v>
      </c>
      <c r="I9">
        <v>33867581.518757686</v>
      </c>
      <c r="J9">
        <f>MEDIAN(Table1[[#This Row],[time (1)]:[time (2)]])/1000/60</f>
        <v>452.56731067080523</v>
      </c>
    </row>
    <row r="10" spans="1:10" x14ac:dyDescent="0.2">
      <c r="A10" s="1" t="s">
        <v>173</v>
      </c>
      <c r="B10">
        <v>49</v>
      </c>
      <c r="C10">
        <v>49</v>
      </c>
      <c r="D10">
        <f>MEDIAN(Table1[[#This Row],[complete (1)]:[complete (2)]])</f>
        <v>49</v>
      </c>
      <c r="E10">
        <v>-1</v>
      </c>
      <c r="F10">
        <v>-1</v>
      </c>
      <c r="G10">
        <f>MEDIAN(Table1[[#This Row],[(incompleted * -1) (1)]:[(incomplete * -1) (2)]])</f>
        <v>-1</v>
      </c>
      <c r="H10">
        <v>31109979.016786866</v>
      </c>
      <c r="I10">
        <v>23759142.33897065</v>
      </c>
      <c r="J10">
        <f>MEDIAN(Table1[[#This Row],[time (1)]:[time (2)]])/1000/60</f>
        <v>457.24267796464596</v>
      </c>
    </row>
    <row r="11" spans="1:10" x14ac:dyDescent="0.2">
      <c r="A11" s="1" t="s">
        <v>153</v>
      </c>
      <c r="B11">
        <v>49</v>
      </c>
      <c r="C11">
        <v>49</v>
      </c>
      <c r="D11">
        <f>MEDIAN(Table1[[#This Row],[complete (1)]:[complete (2)]])</f>
        <v>49</v>
      </c>
      <c r="E11">
        <v>-1</v>
      </c>
      <c r="F11">
        <v>-1</v>
      </c>
      <c r="G11">
        <f>MEDIAN(Table1[[#This Row],[(incompleted * -1) (1)]:[(incomplete * -1) (2)]])</f>
        <v>-1</v>
      </c>
      <c r="H11">
        <v>20747948.377329022</v>
      </c>
      <c r="I11">
        <v>35046255.491546974</v>
      </c>
      <c r="J11">
        <f>MEDIAN(Table1[[#This Row],[time (1)]:[time (2)]])/1000/60</f>
        <v>464.95169890729994</v>
      </c>
    </row>
    <row r="12" spans="1:10" x14ac:dyDescent="0.2">
      <c r="A12" s="1" t="s">
        <v>158</v>
      </c>
      <c r="B12">
        <v>49</v>
      </c>
      <c r="C12">
        <v>49</v>
      </c>
      <c r="D12">
        <f>MEDIAN(Table1[[#This Row],[complete (1)]:[complete (2)]])</f>
        <v>49</v>
      </c>
      <c r="E12">
        <v>-1</v>
      </c>
      <c r="F12">
        <v>-1</v>
      </c>
      <c r="G12">
        <f>MEDIAN(Table1[[#This Row],[(incompleted * -1) (1)]:[(incomplete * -1) (2)]])</f>
        <v>-1</v>
      </c>
      <c r="H12">
        <v>21497844.814644165</v>
      </c>
      <c r="I12">
        <v>34704195.498996116</v>
      </c>
      <c r="J12">
        <f>MEDIAN(Table1[[#This Row],[time (1)]:[time (2)]])/1000/60</f>
        <v>468.35033594700235</v>
      </c>
    </row>
    <row r="13" spans="1:10" x14ac:dyDescent="0.2">
      <c r="A13" s="1" t="s">
        <v>157</v>
      </c>
      <c r="B13">
        <v>49</v>
      </c>
      <c r="C13">
        <v>49</v>
      </c>
      <c r="D13">
        <f>MEDIAN(Table1[[#This Row],[complete (1)]:[complete (2)]])</f>
        <v>49</v>
      </c>
      <c r="E13">
        <v>-1</v>
      </c>
      <c r="F13">
        <v>-1</v>
      </c>
      <c r="G13">
        <f>MEDIAN(Table1[[#This Row],[(incompleted * -1) (1)]:[(incomplete * -1) (2)]])</f>
        <v>-1</v>
      </c>
      <c r="H13">
        <v>19901320.987839229</v>
      </c>
      <c r="I13">
        <v>36345398.503209747</v>
      </c>
      <c r="J13">
        <f>MEDIAN(Table1[[#This Row],[time (1)]:[time (2)]])/1000/60</f>
        <v>468.72266242540815</v>
      </c>
    </row>
    <row r="14" spans="1:10" x14ac:dyDescent="0.2">
      <c r="A14" s="1" t="s">
        <v>155</v>
      </c>
      <c r="B14">
        <v>49</v>
      </c>
      <c r="C14">
        <v>49</v>
      </c>
      <c r="D14">
        <f>MEDIAN(Table1[[#This Row],[complete (1)]:[complete (2)]])</f>
        <v>49</v>
      </c>
      <c r="E14">
        <v>-1</v>
      </c>
      <c r="F14">
        <v>-1</v>
      </c>
      <c r="G14">
        <f>MEDIAN(Table1[[#This Row],[(incompleted * -1) (1)]:[(incomplete * -1) (2)]])</f>
        <v>-1</v>
      </c>
      <c r="H14">
        <v>20469674.780777052</v>
      </c>
      <c r="I14">
        <v>36809207.25276757</v>
      </c>
      <c r="J14">
        <f>MEDIAN(Table1[[#This Row],[time (1)]:[time (2)]])/1000/60</f>
        <v>477.32401694620518</v>
      </c>
    </row>
    <row r="15" spans="1:10" x14ac:dyDescent="0.2">
      <c r="A15" s="1" t="s">
        <v>154</v>
      </c>
      <c r="B15">
        <v>49</v>
      </c>
      <c r="C15">
        <v>49</v>
      </c>
      <c r="D15">
        <f>MEDIAN(Table1[[#This Row],[complete (1)]:[complete (2)]])</f>
        <v>49</v>
      </c>
      <c r="E15">
        <v>-1</v>
      </c>
      <c r="F15">
        <v>-1</v>
      </c>
      <c r="G15">
        <f>MEDIAN(Table1[[#This Row],[(incompleted * -1) (1)]:[(incomplete * -1) (2)]])</f>
        <v>-1</v>
      </c>
      <c r="H15">
        <v>21520105.445970874</v>
      </c>
      <c r="I15">
        <v>35868529.805692784</v>
      </c>
      <c r="J15">
        <f>MEDIAN(Table1[[#This Row],[time (1)]:[time (2)]])/1000/60</f>
        <v>478.23862709719714</v>
      </c>
    </row>
    <row r="16" spans="1:10" x14ac:dyDescent="0.2">
      <c r="A16" s="1" t="s">
        <v>159</v>
      </c>
      <c r="B16">
        <v>49</v>
      </c>
      <c r="C16">
        <v>49</v>
      </c>
      <c r="D16">
        <f>MEDIAN(Table1[[#This Row],[complete (1)]:[complete (2)]])</f>
        <v>49</v>
      </c>
      <c r="E16">
        <v>-1</v>
      </c>
      <c r="F16">
        <v>-1</v>
      </c>
      <c r="G16">
        <f>MEDIAN(Table1[[#This Row],[(incompleted * -1) (1)]:[(incomplete * -1) (2)]])</f>
        <v>-1</v>
      </c>
      <c r="H16">
        <v>21363806.994590305</v>
      </c>
      <c r="I16">
        <v>36625149.535826683</v>
      </c>
      <c r="J16">
        <f>MEDIAN(Table1[[#This Row],[time (1)]:[time (2)]])/1000/60</f>
        <v>483.24130442014155</v>
      </c>
    </row>
    <row r="17" spans="1:10" x14ac:dyDescent="0.2">
      <c r="A17" s="1" t="s">
        <v>140</v>
      </c>
      <c r="B17">
        <v>49</v>
      </c>
      <c r="C17">
        <v>49</v>
      </c>
      <c r="D17">
        <f>MEDIAN(Table1[[#This Row],[complete (1)]:[complete (2)]])</f>
        <v>49</v>
      </c>
      <c r="E17">
        <v>-1</v>
      </c>
      <c r="F17">
        <v>-1</v>
      </c>
      <c r="G17">
        <f>MEDIAN(Table1[[#This Row],[(incompleted * -1) (1)]:[(incomplete * -1) (2)]])</f>
        <v>-1</v>
      </c>
      <c r="H17">
        <v>26624355.819239937</v>
      </c>
      <c r="I17">
        <v>32051081.75576099</v>
      </c>
      <c r="J17">
        <f>MEDIAN(Table1[[#This Row],[time (1)]:[time (2)]])/1000/60</f>
        <v>488.96197979167442</v>
      </c>
    </row>
    <row r="18" spans="1:10" x14ac:dyDescent="0.2">
      <c r="A18" s="1" t="s">
        <v>152</v>
      </c>
      <c r="B18">
        <v>49</v>
      </c>
      <c r="C18">
        <v>49</v>
      </c>
      <c r="D18">
        <f>MEDIAN(Table1[[#This Row],[complete (1)]:[complete (2)]])</f>
        <v>49</v>
      </c>
      <c r="E18">
        <v>-1</v>
      </c>
      <c r="F18">
        <v>-1</v>
      </c>
      <c r="G18">
        <f>MEDIAN(Table1[[#This Row],[(incompleted * -1) (1)]:[(incomplete * -1) (2)]])</f>
        <v>-1</v>
      </c>
      <c r="H18">
        <v>22006752.15233697</v>
      </c>
      <c r="I18">
        <v>36714875.301201887</v>
      </c>
      <c r="J18">
        <f>MEDIAN(Table1[[#This Row],[time (1)]:[time (2)]])/1000/60</f>
        <v>489.34689544615713</v>
      </c>
    </row>
    <row r="19" spans="1:10" x14ac:dyDescent="0.2">
      <c r="A19" s="1" t="s">
        <v>126</v>
      </c>
      <c r="B19">
        <v>49</v>
      </c>
      <c r="C19">
        <v>49</v>
      </c>
      <c r="D19">
        <f>MEDIAN(Table1[[#This Row],[complete (1)]:[complete (2)]])</f>
        <v>49</v>
      </c>
      <c r="E19">
        <v>-1</v>
      </c>
      <c r="F19">
        <v>-1</v>
      </c>
      <c r="G19">
        <f>MEDIAN(Table1[[#This Row],[(incompleted * -1) (1)]:[(incomplete * -1) (2)]])</f>
        <v>-1</v>
      </c>
      <c r="H19">
        <v>27649200.292730905</v>
      </c>
      <c r="I19">
        <v>32617426.164106399</v>
      </c>
      <c r="J19">
        <f>MEDIAN(Table1[[#This Row],[time (1)]:[time (2)]])/1000/60</f>
        <v>502.22188714031086</v>
      </c>
    </row>
    <row r="20" spans="1:10" x14ac:dyDescent="0.2">
      <c r="A20" s="1" t="s">
        <v>161</v>
      </c>
      <c r="B20">
        <v>49</v>
      </c>
      <c r="C20">
        <v>49</v>
      </c>
      <c r="D20">
        <f>MEDIAN(Table1[[#This Row],[complete (1)]:[complete (2)]])</f>
        <v>49</v>
      </c>
      <c r="E20">
        <v>-1</v>
      </c>
      <c r="F20">
        <v>-1</v>
      </c>
      <c r="G20">
        <f>MEDIAN(Table1[[#This Row],[(incompleted * -1) (1)]:[(incomplete * -1) (2)]])</f>
        <v>-1</v>
      </c>
      <c r="H20">
        <v>28722506.773854576</v>
      </c>
      <c r="I20">
        <v>31612607.126278989</v>
      </c>
      <c r="J20">
        <f>MEDIAN(Table1[[#This Row],[time (1)]:[time (2)]])/1000/60</f>
        <v>502.79261583444639</v>
      </c>
    </row>
    <row r="21" spans="1:10" x14ac:dyDescent="0.2">
      <c r="A21" s="1" t="s">
        <v>147</v>
      </c>
      <c r="B21">
        <v>49</v>
      </c>
      <c r="C21">
        <v>49</v>
      </c>
      <c r="D21">
        <f>MEDIAN(Table1[[#This Row],[complete (1)]:[complete (2)]])</f>
        <v>49</v>
      </c>
      <c r="E21">
        <v>-1</v>
      </c>
      <c r="F21">
        <v>-1</v>
      </c>
      <c r="G21">
        <f>MEDIAN(Table1[[#This Row],[(incompleted * -1) (1)]:[(incomplete * -1) (2)]])</f>
        <v>-1</v>
      </c>
      <c r="H21">
        <v>28071111.224525329</v>
      </c>
      <c r="I21">
        <v>32908391.832735069</v>
      </c>
      <c r="J21">
        <f>MEDIAN(Table1[[#This Row],[time (1)]:[time (2)]])/1000/60</f>
        <v>508.16252547716994</v>
      </c>
    </row>
    <row r="22" spans="1:10" x14ac:dyDescent="0.2">
      <c r="A22" s="1" t="s">
        <v>124</v>
      </c>
      <c r="B22">
        <v>49</v>
      </c>
      <c r="C22">
        <v>49</v>
      </c>
      <c r="D22">
        <f>MEDIAN(Table1[[#This Row],[complete (1)]:[complete (2)]])</f>
        <v>49</v>
      </c>
      <c r="E22">
        <v>-1</v>
      </c>
      <c r="F22">
        <v>-1</v>
      </c>
      <c r="G22">
        <f>MEDIAN(Table1[[#This Row],[(incompleted * -1) (1)]:[(incomplete * -1) (2)]])</f>
        <v>-1</v>
      </c>
      <c r="H22">
        <v>27867112.331691626</v>
      </c>
      <c r="I22">
        <v>33526409.354405895</v>
      </c>
      <c r="J22">
        <f>MEDIAN(Table1[[#This Row],[time (1)]:[time (2)]])/1000/60</f>
        <v>511.61268071747935</v>
      </c>
    </row>
    <row r="23" spans="1:10" x14ac:dyDescent="0.2">
      <c r="A23" s="1" t="s">
        <v>136</v>
      </c>
      <c r="B23">
        <v>49</v>
      </c>
      <c r="C23">
        <v>49</v>
      </c>
      <c r="D23">
        <f>MEDIAN(Table1[[#This Row],[complete (1)]:[complete (2)]])</f>
        <v>49</v>
      </c>
      <c r="E23">
        <v>-1</v>
      </c>
      <c r="F23">
        <v>-1</v>
      </c>
      <c r="G23">
        <f>MEDIAN(Table1[[#This Row],[(incompleted * -1) (1)]:[(incomplete * -1) (2)]])</f>
        <v>-1</v>
      </c>
      <c r="H23">
        <v>29210610.368592393</v>
      </c>
      <c r="I23">
        <v>33216953.807855207</v>
      </c>
      <c r="J23">
        <f>MEDIAN(Table1[[#This Row],[time (1)]:[time (2)]])/1000/60</f>
        <v>520.22970147039666</v>
      </c>
    </row>
    <row r="24" spans="1:10" x14ac:dyDescent="0.2">
      <c r="A24" s="1"/>
      <c r="D24" s="2" t="e">
        <f>MEDIAN(Table1[[#This Row],[complete (1)]:[complete (2)]])</f>
        <v>#NUM!</v>
      </c>
      <c r="G24" s="2" t="e">
        <f>MEDIAN(Table1[[#This Row],[(incompleted * -1) (1)]:[(incomplete * -1) (2)]])</f>
        <v>#NUM!</v>
      </c>
      <c r="J24" s="2" t="e">
        <f>MEDIAN(Table1[[#This Row],[time (1)]:[time (2)]])/1000/60</f>
        <v>#NUM!</v>
      </c>
    </row>
    <row r="25" spans="1:10" x14ac:dyDescent="0.2">
      <c r="A25" s="1"/>
      <c r="D25" s="2" t="e">
        <f>MEDIAN(Table1[[#This Row],[complete (1)]:[complete (2)]])</f>
        <v>#NUM!</v>
      </c>
      <c r="G25" s="2" t="e">
        <f>MEDIAN(Table1[[#This Row],[(incompleted * -1) (1)]:[(incomplete * -1) (2)]])</f>
        <v>#NUM!</v>
      </c>
      <c r="J25" s="2" t="e">
        <f>MEDIAN(Table1[[#This Row],[time (1)]:[time (2)]])/1000/60</f>
        <v>#NUM!</v>
      </c>
    </row>
    <row r="26" spans="1:10" x14ac:dyDescent="0.2">
      <c r="A26" s="1" t="s">
        <v>117</v>
      </c>
      <c r="B26">
        <v>49</v>
      </c>
      <c r="C26">
        <v>49</v>
      </c>
      <c r="D26">
        <f>MEDIAN(Table1[[#This Row],[complete (1)]:[complete (2)]])</f>
        <v>49</v>
      </c>
      <c r="E26">
        <v>-1</v>
      </c>
      <c r="F26">
        <v>-1</v>
      </c>
      <c r="G26">
        <f>MEDIAN(Table1[[#This Row],[(incompleted * -1) (1)]:[(incomplete * -1) (2)]])</f>
        <v>-1</v>
      </c>
      <c r="H26">
        <v>28088093.151592162</v>
      </c>
      <c r="I26">
        <v>34340734.73425135</v>
      </c>
      <c r="J26">
        <f>MEDIAN(Table1[[#This Row],[time (1)]:[time (2)]])/1000/60</f>
        <v>520.24023238202926</v>
      </c>
    </row>
    <row r="27" spans="1:10" x14ac:dyDescent="0.2">
      <c r="A27" s="1"/>
      <c r="D27" s="2" t="e">
        <f>MEDIAN(Table1[[#This Row],[complete (1)]:[complete (2)]])</f>
        <v>#NUM!</v>
      </c>
      <c r="G27" s="2" t="e">
        <f>MEDIAN(Table1[[#This Row],[(incompleted * -1) (1)]:[(incomplete * -1) (2)]])</f>
        <v>#NUM!</v>
      </c>
      <c r="J27" s="2" t="e">
        <f>MEDIAN(Table1[[#This Row],[time (1)]:[time (2)]])/1000/60</f>
        <v>#NUM!</v>
      </c>
    </row>
    <row r="28" spans="1:10" x14ac:dyDescent="0.2">
      <c r="A28" s="1"/>
      <c r="D28" s="2" t="e">
        <f>MEDIAN(Table1[[#This Row],[complete (1)]:[complete (2)]])</f>
        <v>#NUM!</v>
      </c>
      <c r="G28" s="2" t="e">
        <f>MEDIAN(Table1[[#This Row],[(incompleted * -1) (1)]:[(incomplete * -1) (2)]])</f>
        <v>#NUM!</v>
      </c>
      <c r="J28" s="2" t="e">
        <f>MEDIAN(Table1[[#This Row],[time (1)]:[time (2)]])/1000/60</f>
        <v>#NUM!</v>
      </c>
    </row>
    <row r="29" spans="1:10" x14ac:dyDescent="0.2">
      <c r="A29" s="1" t="s">
        <v>145</v>
      </c>
      <c r="B29">
        <v>49</v>
      </c>
      <c r="C29">
        <v>49</v>
      </c>
      <c r="D29">
        <f>MEDIAN(Table1[[#This Row],[complete (1)]:[complete (2)]])</f>
        <v>49</v>
      </c>
      <c r="E29">
        <v>-1</v>
      </c>
      <c r="F29">
        <v>-1</v>
      </c>
      <c r="G29">
        <f>MEDIAN(Table1[[#This Row],[(incompleted * -1) (1)]:[(incomplete * -1) (2)]])</f>
        <v>-1</v>
      </c>
      <c r="H29">
        <v>30847583.280820105</v>
      </c>
      <c r="I29">
        <v>32660654.289564751</v>
      </c>
      <c r="J29">
        <f>MEDIAN(Table1[[#This Row],[time (1)]:[time (2)]])/1000/60</f>
        <v>529.23531308654049</v>
      </c>
    </row>
    <row r="30" spans="1:10" x14ac:dyDescent="0.2">
      <c r="A30" s="1" t="s">
        <v>143</v>
      </c>
      <c r="B30">
        <v>49</v>
      </c>
      <c r="C30">
        <v>49</v>
      </c>
      <c r="D30">
        <f>MEDIAN(Table1[[#This Row],[complete (1)]:[complete (2)]])</f>
        <v>49</v>
      </c>
      <c r="E30">
        <v>-1</v>
      </c>
      <c r="F30">
        <v>-1</v>
      </c>
      <c r="G30">
        <f>MEDIAN(Table1[[#This Row],[(incompleted * -1) (1)]:[(incomplete * -1) (2)]])</f>
        <v>-1</v>
      </c>
      <c r="H30">
        <v>29166121.943922654</v>
      </c>
      <c r="I30">
        <v>34424933.593230039</v>
      </c>
      <c r="J30">
        <f>MEDIAN(Table1[[#This Row],[time (1)]:[time (2)]])/1000/60</f>
        <v>529.92546280960573</v>
      </c>
    </row>
    <row r="31" spans="1:10" x14ac:dyDescent="0.2">
      <c r="A31" s="1" t="s">
        <v>135</v>
      </c>
      <c r="B31">
        <v>49</v>
      </c>
      <c r="C31">
        <v>49</v>
      </c>
      <c r="D31">
        <f>MEDIAN(Table1[[#This Row],[complete (1)]:[complete (2)]])</f>
        <v>49</v>
      </c>
      <c r="E31">
        <v>-1</v>
      </c>
      <c r="F31">
        <v>-1</v>
      </c>
      <c r="G31">
        <f>MEDIAN(Table1[[#This Row],[(incompleted * -1) (1)]:[(incomplete * -1) (2)]])</f>
        <v>-1</v>
      </c>
      <c r="H31">
        <v>27185521.625239599</v>
      </c>
      <c r="I31">
        <v>36500357.783895396</v>
      </c>
      <c r="J31">
        <f>MEDIAN(Table1[[#This Row],[time (1)]:[time (2)]])/1000/60</f>
        <v>530.71566174279167</v>
      </c>
    </row>
    <row r="32" spans="1:10" x14ac:dyDescent="0.2">
      <c r="A32" s="1" t="s">
        <v>142</v>
      </c>
      <c r="B32">
        <v>49</v>
      </c>
      <c r="C32">
        <v>49</v>
      </c>
      <c r="D32">
        <f>MEDIAN(Table1[[#This Row],[complete (1)]:[complete (2)]])</f>
        <v>49</v>
      </c>
      <c r="E32">
        <v>-1</v>
      </c>
      <c r="F32">
        <v>-1</v>
      </c>
      <c r="G32">
        <f>MEDIAN(Table1[[#This Row],[(incompleted * -1) (1)]:[(incomplete * -1) (2)]])</f>
        <v>-1</v>
      </c>
      <c r="H32">
        <v>28417965.128242012</v>
      </c>
      <c r="I32">
        <v>35851665.953788623</v>
      </c>
      <c r="J32">
        <f>MEDIAN(Table1[[#This Row],[time (1)]:[time (2)]])/1000/60</f>
        <v>535.58025901692201</v>
      </c>
    </row>
    <row r="33" spans="1:10" x14ac:dyDescent="0.2">
      <c r="A33" s="1" t="s">
        <v>129</v>
      </c>
      <c r="B33">
        <v>49</v>
      </c>
      <c r="C33">
        <v>49</v>
      </c>
      <c r="D33">
        <f>MEDIAN(Table1[[#This Row],[complete (1)]:[complete (2)]])</f>
        <v>49</v>
      </c>
      <c r="E33">
        <v>-1</v>
      </c>
      <c r="F33">
        <v>-1</v>
      </c>
      <c r="G33">
        <f>MEDIAN(Table1[[#This Row],[(incompleted * -1) (1)]:[(incomplete * -1) (2)]])</f>
        <v>-1</v>
      </c>
      <c r="H33">
        <v>28772817.816743352</v>
      </c>
      <c r="I33">
        <v>35606295.253879793</v>
      </c>
      <c r="J33">
        <f>MEDIAN(Table1[[#This Row],[time (1)]:[time (2)]])/1000/60</f>
        <v>536.49260892185953</v>
      </c>
    </row>
    <row r="34" spans="1:10" x14ac:dyDescent="0.2">
      <c r="A34" s="1" t="s">
        <v>162</v>
      </c>
      <c r="B34">
        <v>49</v>
      </c>
      <c r="C34">
        <v>49</v>
      </c>
      <c r="D34">
        <f>MEDIAN(Table1[[#This Row],[complete (1)]:[complete (2)]])</f>
        <v>49</v>
      </c>
      <c r="E34">
        <v>-1</v>
      </c>
      <c r="F34">
        <v>-1</v>
      </c>
      <c r="G34">
        <f>MEDIAN(Table1[[#This Row],[(incompleted * -1) (1)]:[(incomplete * -1) (2)]])</f>
        <v>-1</v>
      </c>
      <c r="H34">
        <v>29034972.036803801</v>
      </c>
      <c r="I34">
        <v>35549101.158186495</v>
      </c>
      <c r="J34">
        <f>MEDIAN(Table1[[#This Row],[time (1)]:[time (2)]])/1000/60</f>
        <v>538.20060995825247</v>
      </c>
    </row>
    <row r="35" spans="1:10" x14ac:dyDescent="0.2">
      <c r="A35" s="1" t="s">
        <v>146</v>
      </c>
      <c r="B35">
        <v>49</v>
      </c>
      <c r="C35">
        <v>49</v>
      </c>
      <c r="D35">
        <f>MEDIAN(Table1[[#This Row],[complete (1)]:[complete (2)]])</f>
        <v>49</v>
      </c>
      <c r="E35">
        <v>-1</v>
      </c>
      <c r="F35">
        <v>-1</v>
      </c>
      <c r="G35">
        <f>MEDIAN(Table1[[#This Row],[(incompleted * -1) (1)]:[(incomplete * -1) (2)]])</f>
        <v>-1</v>
      </c>
      <c r="H35">
        <v>30276808.811868262</v>
      </c>
      <c r="I35">
        <v>34501105.707307741</v>
      </c>
      <c r="J35">
        <f>MEDIAN(Table1[[#This Row],[time (1)]:[time (2)]])/1000/60</f>
        <v>539.81595432646668</v>
      </c>
    </row>
    <row r="36" spans="1:10" x14ac:dyDescent="0.2">
      <c r="A36" s="1" t="s">
        <v>130</v>
      </c>
      <c r="B36">
        <v>49</v>
      </c>
      <c r="C36">
        <v>49</v>
      </c>
      <c r="D36">
        <f>MEDIAN(Table1[[#This Row],[complete (1)]:[complete (2)]])</f>
        <v>49</v>
      </c>
      <c r="E36">
        <v>-1</v>
      </c>
      <c r="F36">
        <v>-1</v>
      </c>
      <c r="G36">
        <f>MEDIAN(Table1[[#This Row],[(incompleted * -1) (1)]:[(incomplete * -1) (2)]])</f>
        <v>-1</v>
      </c>
      <c r="H36">
        <v>28203110.603405602</v>
      </c>
      <c r="I36">
        <v>36637473.953632109</v>
      </c>
      <c r="J36">
        <f>MEDIAN(Table1[[#This Row],[time (1)]:[time (2)]])/1000/60</f>
        <v>540.33820464198095</v>
      </c>
    </row>
    <row r="37" spans="1:10" x14ac:dyDescent="0.2">
      <c r="A37" s="1" t="s">
        <v>149</v>
      </c>
      <c r="B37">
        <v>49</v>
      </c>
      <c r="C37">
        <v>49</v>
      </c>
      <c r="D37">
        <f>MEDIAN(Table1[[#This Row],[complete (1)]:[complete (2)]])</f>
        <v>49</v>
      </c>
      <c r="E37">
        <v>-1</v>
      </c>
      <c r="F37">
        <v>-1</v>
      </c>
      <c r="G37">
        <f>MEDIAN(Table1[[#This Row],[(incompleted * -1) (1)]:[(incomplete * -1) (2)]])</f>
        <v>-1</v>
      </c>
      <c r="H37">
        <v>30925943.06266978</v>
      </c>
      <c r="I37">
        <v>34118623.083946005</v>
      </c>
      <c r="J37">
        <f>MEDIAN(Table1[[#This Row],[time (1)]:[time (2)]])/1000/60</f>
        <v>542.03805122179824</v>
      </c>
    </row>
    <row r="38" spans="1:10" x14ac:dyDescent="0.2">
      <c r="A38" s="1" t="s">
        <v>150</v>
      </c>
      <c r="B38">
        <v>49</v>
      </c>
      <c r="C38">
        <v>49</v>
      </c>
      <c r="D38">
        <f>MEDIAN(Table1[[#This Row],[complete (1)]:[complete (2)]])</f>
        <v>49</v>
      </c>
      <c r="E38">
        <v>-1</v>
      </c>
      <c r="F38">
        <v>-1</v>
      </c>
      <c r="G38">
        <f>MEDIAN(Table1[[#This Row],[(incompleted * -1) (1)]:[(incomplete * -1) (2)]])</f>
        <v>-1</v>
      </c>
      <c r="H38">
        <v>31039897.626838822</v>
      </c>
      <c r="I38">
        <v>34578727.870808154</v>
      </c>
      <c r="J38">
        <f>MEDIAN(Table1[[#This Row],[time (1)]:[time (2)]])/1000/60</f>
        <v>546.82187914705821</v>
      </c>
    </row>
    <row r="39" spans="1:10" x14ac:dyDescent="0.2">
      <c r="A39" s="1" t="s">
        <v>144</v>
      </c>
      <c r="B39">
        <v>49</v>
      </c>
      <c r="C39">
        <v>49</v>
      </c>
      <c r="D39">
        <f>MEDIAN(Table1[[#This Row],[complete (1)]:[complete (2)]])</f>
        <v>49</v>
      </c>
      <c r="E39">
        <v>-1</v>
      </c>
      <c r="F39">
        <v>-1</v>
      </c>
      <c r="G39">
        <f>MEDIAN(Table1[[#This Row],[(incompleted * -1) (1)]:[(incomplete * -1) (2)]])</f>
        <v>-1</v>
      </c>
      <c r="H39">
        <v>31886815.560038842</v>
      </c>
      <c r="I39">
        <v>37220100.862836629</v>
      </c>
      <c r="J39">
        <f>MEDIAN(Table1[[#This Row],[time (1)]:[time (2)]])/1000/60</f>
        <v>575.89097019062888</v>
      </c>
    </row>
    <row r="40" spans="1:10" x14ac:dyDescent="0.2">
      <c r="A40" s="1" t="s">
        <v>128</v>
      </c>
      <c r="B40">
        <v>49</v>
      </c>
      <c r="C40">
        <v>49</v>
      </c>
      <c r="D40">
        <f>MEDIAN(Table1[[#This Row],[complete (1)]:[complete (2)]])</f>
        <v>49</v>
      </c>
      <c r="E40">
        <v>-1</v>
      </c>
      <c r="F40">
        <v>-1</v>
      </c>
      <c r="G40">
        <f>MEDIAN(Table1[[#This Row],[(incompleted * -1) (1)]:[(incomplete * -1) (2)]])</f>
        <v>-1</v>
      </c>
      <c r="H40">
        <v>31359850.870558947</v>
      </c>
      <c r="I40">
        <v>38764204.242912762</v>
      </c>
      <c r="J40">
        <f>MEDIAN(Table1[[#This Row],[time (1)]:[time (2)]])/1000/60</f>
        <v>584.36712594559754</v>
      </c>
    </row>
    <row r="41" spans="1:10" x14ac:dyDescent="0.2">
      <c r="A41" s="1" t="s">
        <v>148</v>
      </c>
      <c r="B41">
        <v>49</v>
      </c>
      <c r="C41">
        <v>49</v>
      </c>
      <c r="D41">
        <f>MEDIAN(Table1[[#This Row],[complete (1)]:[complete (2)]])</f>
        <v>49</v>
      </c>
      <c r="E41">
        <v>-1</v>
      </c>
      <c r="F41">
        <v>-1</v>
      </c>
      <c r="G41">
        <f>MEDIAN(Table1[[#This Row],[(incompleted * -1) (1)]:[(incomplete * -1) (2)]])</f>
        <v>-1</v>
      </c>
      <c r="H41">
        <v>32819766.224660393</v>
      </c>
      <c r="I41">
        <v>37319294.961672202</v>
      </c>
      <c r="J41">
        <f>MEDIAN(Table1[[#This Row],[time (1)]:[time (2)]])/1000/60</f>
        <v>584.49217655277175</v>
      </c>
    </row>
    <row r="42" spans="1:10" x14ac:dyDescent="0.2">
      <c r="A42" s="1" t="s">
        <v>125</v>
      </c>
      <c r="B42">
        <v>49</v>
      </c>
      <c r="C42">
        <v>49</v>
      </c>
      <c r="D42">
        <f>MEDIAN(Table1[[#This Row],[complete (1)]:[complete (2)]])</f>
        <v>49</v>
      </c>
      <c r="E42">
        <v>-1</v>
      </c>
      <c r="F42">
        <v>-1</v>
      </c>
      <c r="G42">
        <f>MEDIAN(Table1[[#This Row],[(incompleted * -1) (1)]:[(incomplete * -1) (2)]])</f>
        <v>-1</v>
      </c>
      <c r="H42">
        <v>32213549.212980736</v>
      </c>
      <c r="I42">
        <v>38729280.928063609</v>
      </c>
      <c r="J42">
        <f>MEDIAN(Table1[[#This Row],[time (1)]:[time (2)]])/1000/60</f>
        <v>591.19025117536955</v>
      </c>
    </row>
    <row r="43" spans="1:10" x14ac:dyDescent="0.2">
      <c r="A43" s="1" t="s">
        <v>127</v>
      </c>
      <c r="B43">
        <v>49</v>
      </c>
      <c r="C43">
        <v>49</v>
      </c>
      <c r="D43">
        <f>MEDIAN(Table1[[#This Row],[complete (1)]:[complete (2)]])</f>
        <v>49</v>
      </c>
      <c r="E43">
        <v>-1</v>
      </c>
      <c r="F43">
        <v>-1</v>
      </c>
      <c r="G43">
        <f>MEDIAN(Table1[[#This Row],[(incompleted * -1) (1)]:[(incomplete * -1) (2)]])</f>
        <v>-1</v>
      </c>
      <c r="H43">
        <v>33623509.183922954</v>
      </c>
      <c r="I43">
        <v>37651775.343719535</v>
      </c>
      <c r="J43">
        <f>MEDIAN(Table1[[#This Row],[time (1)]:[time (2)]])/1000/60</f>
        <v>593.96070439702078</v>
      </c>
    </row>
    <row r="44" spans="1:10" x14ac:dyDescent="0.2">
      <c r="A44" s="1" t="s">
        <v>172</v>
      </c>
      <c r="B44">
        <v>49</v>
      </c>
      <c r="C44">
        <v>49</v>
      </c>
      <c r="D44">
        <f>MEDIAN(Table1[[#This Row],[complete (1)]:[complete (2)]])</f>
        <v>49</v>
      </c>
      <c r="E44">
        <v>-1</v>
      </c>
      <c r="F44">
        <v>-1</v>
      </c>
      <c r="G44">
        <f>MEDIAN(Table1[[#This Row],[(incompleted * -1) (1)]:[(incomplete * -1) (2)]])</f>
        <v>-1</v>
      </c>
      <c r="H44">
        <v>37028657.33968576</v>
      </c>
      <c r="I44">
        <v>35515893.914395191</v>
      </c>
      <c r="J44">
        <f>MEDIAN(Table1[[#This Row],[time (1)]:[time (2)]])/1000/60</f>
        <v>604.53792711734127</v>
      </c>
    </row>
    <row r="45" spans="1:10" x14ac:dyDescent="0.2">
      <c r="A45" s="1" t="s">
        <v>165</v>
      </c>
      <c r="B45">
        <v>49</v>
      </c>
      <c r="C45">
        <v>49</v>
      </c>
      <c r="D45">
        <f>MEDIAN(Table1[[#This Row],[complete (1)]:[complete (2)]])</f>
        <v>49</v>
      </c>
      <c r="E45">
        <v>-1</v>
      </c>
      <c r="F45">
        <v>-1</v>
      </c>
      <c r="G45">
        <f>MEDIAN(Table1[[#This Row],[(incompleted * -1) (1)]:[(incomplete * -1) (2)]])</f>
        <v>-1</v>
      </c>
      <c r="H45">
        <v>32933322.67839992</v>
      </c>
      <c r="I45">
        <v>40396429.73387257</v>
      </c>
      <c r="J45">
        <f>MEDIAN(Table1[[#This Row],[time (1)]:[time (2)]])/1000/60</f>
        <v>611.08127010227076</v>
      </c>
    </row>
    <row r="46" spans="1:10" x14ac:dyDescent="0.2">
      <c r="A46" s="1" t="s">
        <v>170</v>
      </c>
      <c r="B46">
        <v>49</v>
      </c>
      <c r="C46">
        <v>49</v>
      </c>
      <c r="D46">
        <f>MEDIAN(Table1[[#This Row],[complete (1)]:[complete (2)]])</f>
        <v>49</v>
      </c>
      <c r="E46">
        <v>-1</v>
      </c>
      <c r="F46">
        <v>-1</v>
      </c>
      <c r="G46">
        <f>MEDIAN(Table1[[#This Row],[(incompleted * -1) (1)]:[(incomplete * -1) (2)]])</f>
        <v>-1</v>
      </c>
      <c r="H46">
        <v>39521974.663250059</v>
      </c>
      <c r="I46">
        <v>35180235.827145092</v>
      </c>
      <c r="J46">
        <f>MEDIAN(Table1[[#This Row],[time (1)]:[time (2)]])/1000/60</f>
        <v>622.51842075329296</v>
      </c>
    </row>
    <row r="47" spans="1:10" x14ac:dyDescent="0.2">
      <c r="A47" s="1" t="s">
        <v>123</v>
      </c>
      <c r="B47">
        <v>49</v>
      </c>
      <c r="C47">
        <v>49</v>
      </c>
      <c r="D47">
        <f>MEDIAN(Table1[[#This Row],[complete (1)]:[complete (2)]])</f>
        <v>49</v>
      </c>
      <c r="E47">
        <v>-1</v>
      </c>
      <c r="F47">
        <v>-1</v>
      </c>
      <c r="G47">
        <f>MEDIAN(Table1[[#This Row],[(incompleted * -1) (1)]:[(incomplete * -1) (2)]])</f>
        <v>-1</v>
      </c>
      <c r="H47">
        <v>35556444.356289402</v>
      </c>
      <c r="I47">
        <v>40064520.527644448</v>
      </c>
      <c r="J47">
        <f>MEDIAN(Table1[[#This Row],[time (1)]:[time (2)]])/1000/60</f>
        <v>630.1747073661154</v>
      </c>
    </row>
    <row r="48" spans="1:10" x14ac:dyDescent="0.2">
      <c r="A48" s="1" t="s">
        <v>122</v>
      </c>
      <c r="B48">
        <v>49</v>
      </c>
      <c r="C48">
        <v>49</v>
      </c>
      <c r="D48">
        <f>MEDIAN(Table1[[#This Row],[complete (1)]:[complete (2)]])</f>
        <v>49</v>
      </c>
      <c r="E48">
        <v>-1</v>
      </c>
      <c r="F48">
        <v>-1</v>
      </c>
      <c r="G48">
        <f>MEDIAN(Table1[[#This Row],[(incompleted * -1) (1)]:[(incomplete * -1) (2)]])</f>
        <v>-1</v>
      </c>
      <c r="H48">
        <v>34984331.408722937</v>
      </c>
      <c r="I48">
        <v>41661409.952353828</v>
      </c>
      <c r="J48">
        <f>MEDIAN(Table1[[#This Row],[time (1)]:[time (2)]])/1000/60</f>
        <v>638.71451134230642</v>
      </c>
    </row>
    <row r="49" spans="1:10" x14ac:dyDescent="0.2">
      <c r="A49" s="1" t="s">
        <v>131</v>
      </c>
      <c r="B49">
        <v>49</v>
      </c>
      <c r="C49">
        <v>49</v>
      </c>
      <c r="D49">
        <f>MEDIAN(Table1[[#This Row],[complete (1)]:[complete (2)]])</f>
        <v>49</v>
      </c>
      <c r="E49">
        <v>-1</v>
      </c>
      <c r="F49">
        <v>-1</v>
      </c>
      <c r="G49">
        <f>MEDIAN(Table1[[#This Row],[(incompleted * -1) (1)]:[(incomplete * -1) (2)]])</f>
        <v>-1</v>
      </c>
      <c r="H49">
        <v>37703701.788558565</v>
      </c>
      <c r="I49">
        <v>48612666.792238541</v>
      </c>
      <c r="J49">
        <f>MEDIAN(Table1[[#This Row],[time (1)]:[time (2)]])/1000/60</f>
        <v>719.3030715066426</v>
      </c>
    </row>
    <row r="50" spans="1:10" x14ac:dyDescent="0.2">
      <c r="A50" s="1" t="s">
        <v>134</v>
      </c>
      <c r="B50">
        <v>49</v>
      </c>
      <c r="C50">
        <v>49</v>
      </c>
      <c r="D50">
        <f>MEDIAN(Table1[[#This Row],[complete (1)]:[complete (2)]])</f>
        <v>49</v>
      </c>
      <c r="E50">
        <v>-1</v>
      </c>
      <c r="F50">
        <v>-1</v>
      </c>
      <c r="G50">
        <f>MEDIAN(Table1[[#This Row],[(incompleted * -1) (1)]:[(incomplete * -1) (2)]])</f>
        <v>-1</v>
      </c>
      <c r="H50">
        <v>39955973.334646247</v>
      </c>
      <c r="I50">
        <v>48040287.529494755</v>
      </c>
      <c r="J50">
        <f>MEDIAN(Table1[[#This Row],[time (1)]:[time (2)]])/1000/60</f>
        <v>733.3021738678417</v>
      </c>
    </row>
    <row r="51" spans="1:10" x14ac:dyDescent="0.2">
      <c r="A51" s="1" t="s">
        <v>139</v>
      </c>
      <c r="B51">
        <v>49</v>
      </c>
      <c r="C51">
        <v>49</v>
      </c>
      <c r="D51">
        <f>MEDIAN(Table1[[#This Row],[complete (1)]:[complete (2)]])</f>
        <v>49</v>
      </c>
      <c r="E51">
        <v>-1</v>
      </c>
      <c r="F51">
        <v>-1</v>
      </c>
      <c r="G51">
        <f>MEDIAN(Table1[[#This Row],[(incompleted * -1) (1)]:[(incomplete * -1) (2)]])</f>
        <v>-1</v>
      </c>
      <c r="H51">
        <v>41515945.636673309</v>
      </c>
      <c r="I51">
        <v>46696358.127305672</v>
      </c>
      <c r="J51">
        <f>MEDIAN(Table1[[#This Row],[time (1)]:[time (2)]])/1000/60</f>
        <v>735.10253136649158</v>
      </c>
    </row>
    <row r="52" spans="1:10" x14ac:dyDescent="0.2">
      <c r="A52" s="1" t="s">
        <v>169</v>
      </c>
      <c r="B52">
        <v>49</v>
      </c>
      <c r="C52">
        <v>49</v>
      </c>
      <c r="D52">
        <f>MEDIAN(Table1[[#This Row],[complete (1)]:[complete (2)]])</f>
        <v>49</v>
      </c>
      <c r="E52">
        <v>-1</v>
      </c>
      <c r="F52">
        <v>-1</v>
      </c>
      <c r="G52">
        <f>MEDIAN(Table1[[#This Row],[(incompleted * -1) (1)]:[(incomplete * -1) (2)]])</f>
        <v>-1</v>
      </c>
      <c r="H52">
        <v>46515306.776976816</v>
      </c>
      <c r="I52">
        <v>45179906.895586908</v>
      </c>
      <c r="J52">
        <f>MEDIAN(Table1[[#This Row],[time (1)]:[time (2)]])/1000/60</f>
        <v>764.12678060469773</v>
      </c>
    </row>
    <row r="53" spans="1:10" x14ac:dyDescent="0.2">
      <c r="A53" s="1" t="s">
        <v>168</v>
      </c>
      <c r="B53">
        <v>49</v>
      </c>
      <c r="C53">
        <v>49</v>
      </c>
      <c r="D53">
        <f>MEDIAN(Table1[[#This Row],[complete (1)]:[complete (2)]])</f>
        <v>49</v>
      </c>
      <c r="E53">
        <v>-1</v>
      </c>
      <c r="F53">
        <v>-1</v>
      </c>
      <c r="G53">
        <f>MEDIAN(Table1[[#This Row],[(incompleted * -1) (1)]:[(incomplete * -1) (2)]])</f>
        <v>-1</v>
      </c>
      <c r="H53">
        <v>48911932.481886931</v>
      </c>
      <c r="I53">
        <v>47781501.763341375</v>
      </c>
      <c r="J53">
        <f>MEDIAN(Table1[[#This Row],[time (1)]:[time (2)]])/1000/60</f>
        <v>805.77861871023583</v>
      </c>
    </row>
    <row r="54" spans="1:10" x14ac:dyDescent="0.2">
      <c r="A54" s="1" t="s">
        <v>167</v>
      </c>
      <c r="B54">
        <v>49</v>
      </c>
      <c r="C54">
        <v>49</v>
      </c>
      <c r="D54">
        <f>MEDIAN(Table1[[#This Row],[complete (1)]:[complete (2)]])</f>
        <v>49</v>
      </c>
      <c r="E54">
        <v>-1</v>
      </c>
      <c r="F54">
        <v>-1</v>
      </c>
      <c r="G54">
        <f>MEDIAN(Table1[[#This Row],[(incompleted * -1) (1)]:[(incomplete * -1) (2)]])</f>
        <v>-1</v>
      </c>
      <c r="H54">
        <v>57753838.199740157</v>
      </c>
      <c r="I54">
        <v>77525688.400023267</v>
      </c>
      <c r="J54">
        <f>MEDIAN(Table1[[#This Row],[time (1)]:[time (2)]])/1000/60</f>
        <v>1127.329388331362</v>
      </c>
    </row>
    <row r="55" spans="1:10" x14ac:dyDescent="0.2">
      <c r="A55" s="1" t="s">
        <v>120</v>
      </c>
      <c r="B55">
        <v>48</v>
      </c>
      <c r="C55">
        <v>49</v>
      </c>
      <c r="D55">
        <f>MEDIAN(Table1[[#This Row],[complete (1)]:[complete (2)]])</f>
        <v>48.5</v>
      </c>
      <c r="E55">
        <v>-2</v>
      </c>
      <c r="F55">
        <v>-1</v>
      </c>
      <c r="G55">
        <f>MEDIAN(Table1[[#This Row],[(incompleted * -1) (1)]:[(incomplete * -1) (2)]])</f>
        <v>-1.5</v>
      </c>
      <c r="H55">
        <v>14984802.34599996</v>
      </c>
      <c r="I55">
        <v>14996862.667467663</v>
      </c>
      <c r="J55">
        <f>MEDIAN(Table1[[#This Row],[time (1)]:[time (2)]])/1000/60</f>
        <v>249.84720844556352</v>
      </c>
    </row>
    <row r="56" spans="1:10" x14ac:dyDescent="0.2">
      <c r="A56" s="1" t="s">
        <v>171</v>
      </c>
      <c r="B56">
        <v>49</v>
      </c>
      <c r="C56">
        <v>48</v>
      </c>
      <c r="D56">
        <f>MEDIAN(Table1[[#This Row],[complete (1)]:[complete (2)]])</f>
        <v>48.5</v>
      </c>
      <c r="E56">
        <v>-1</v>
      </c>
      <c r="F56">
        <v>-2</v>
      </c>
      <c r="G56">
        <f>MEDIAN(Table1[[#This Row],[(incompleted * -1) (1)]:[(incomplete * -1) (2)]])</f>
        <v>-1.5</v>
      </c>
      <c r="H56">
        <v>43198039.392303795</v>
      </c>
      <c r="I56">
        <v>48158236.319116682</v>
      </c>
      <c r="J56">
        <f>MEDIAN(Table1[[#This Row],[time (1)]:[time (2)]])/1000/60</f>
        <v>761.30229759517056</v>
      </c>
    </row>
    <row r="57" spans="1:10" x14ac:dyDescent="0.2">
      <c r="A57" s="1" t="s">
        <v>137</v>
      </c>
      <c r="B57">
        <v>48</v>
      </c>
      <c r="C57">
        <v>48</v>
      </c>
      <c r="D57">
        <f>MEDIAN(Table1[[#This Row],[complete (1)]:[complete (2)]])</f>
        <v>48</v>
      </c>
      <c r="E57">
        <v>-2</v>
      </c>
      <c r="F57">
        <v>-2</v>
      </c>
      <c r="G57">
        <f>MEDIAN(Table1[[#This Row],[(incompleted * -1) (1)]:[(incomplete * -1) (2)]])</f>
        <v>-2</v>
      </c>
      <c r="H57">
        <v>56117196.97219003</v>
      </c>
      <c r="I57">
        <v>58185310.502875663</v>
      </c>
      <c r="J57">
        <f>MEDIAN(Table1[[#This Row],[time (1)]:[time (2)]])/1000/60</f>
        <v>952.5208956255475</v>
      </c>
    </row>
    <row r="58" spans="1:10" x14ac:dyDescent="0.2">
      <c r="A58" s="1" t="s">
        <v>132</v>
      </c>
      <c r="B58">
        <v>44</v>
      </c>
      <c r="C58">
        <v>44</v>
      </c>
      <c r="D58">
        <f>MEDIAN(Table1[[#This Row],[complete (1)]:[complete (2)]])</f>
        <v>44</v>
      </c>
      <c r="E58">
        <v>-6</v>
      </c>
      <c r="F58">
        <v>-6</v>
      </c>
      <c r="G58">
        <f>MEDIAN(Table1[[#This Row],[(incompleted * -1) (1)]:[(incomplete * -1) (2)]])</f>
        <v>-6</v>
      </c>
      <c r="H58">
        <v>65607290.170112073</v>
      </c>
      <c r="I58">
        <v>69894593.556075513</v>
      </c>
      <c r="J58">
        <f>MEDIAN(Table1[[#This Row],[time (1)]:[time (2)]])/1000/60</f>
        <v>1129.1823643848963</v>
      </c>
    </row>
    <row r="59" spans="1:10" x14ac:dyDescent="0.2">
      <c r="A59" s="1" t="s">
        <v>164</v>
      </c>
      <c r="B59">
        <v>42</v>
      </c>
      <c r="C59">
        <v>42</v>
      </c>
      <c r="D59">
        <f>MEDIAN(Table1[[#This Row],[complete (1)]:[complete (2)]])</f>
        <v>42</v>
      </c>
      <c r="E59">
        <v>-8</v>
      </c>
      <c r="F59">
        <v>-8</v>
      </c>
      <c r="G59">
        <f>MEDIAN(Table1[[#This Row],[(incompleted * -1) (1)]:[(incomplete * -1) (2)]])</f>
        <v>-8</v>
      </c>
      <c r="H59">
        <v>106672095.94922383</v>
      </c>
      <c r="I59">
        <v>117494957.27494851</v>
      </c>
      <c r="J59">
        <f>MEDIAN(Table1[[#This Row],[time (1)]:[time (2)]])/1000/60</f>
        <v>1868.058776868103</v>
      </c>
    </row>
    <row r="60" spans="1:10" x14ac:dyDescent="0.2">
      <c r="A60" s="1" t="s">
        <v>166</v>
      </c>
      <c r="B60">
        <v>40</v>
      </c>
      <c r="C60">
        <v>38</v>
      </c>
      <c r="D60">
        <f>MEDIAN(Table1[[#This Row],[complete (1)]:[complete (2)]])</f>
        <v>39</v>
      </c>
      <c r="E60">
        <v>-10</v>
      </c>
      <c r="F60">
        <v>-12</v>
      </c>
      <c r="G60">
        <f>MEDIAN(Table1[[#This Row],[(incompleted * -1) (1)]:[(incomplete * -1) (2)]])</f>
        <v>-11</v>
      </c>
      <c r="H60">
        <v>123883783.98854902</v>
      </c>
      <c r="I60">
        <v>174340561.3051891</v>
      </c>
      <c r="J60">
        <f>MEDIAN(Table1[[#This Row],[time (1)]:[time (2)]])/1000/60</f>
        <v>2485.2028774478176</v>
      </c>
    </row>
    <row r="61" spans="1:10" x14ac:dyDescent="0.2">
      <c r="A61" s="1" t="s">
        <v>163</v>
      </c>
      <c r="B61">
        <v>31</v>
      </c>
      <c r="C61">
        <v>31</v>
      </c>
      <c r="D61">
        <f>MEDIAN(Table1[[#This Row],[complete (1)]:[complete (2)]])</f>
        <v>31</v>
      </c>
      <c r="E61">
        <v>-19</v>
      </c>
      <c r="F61">
        <v>-19</v>
      </c>
      <c r="G61">
        <f>MEDIAN(Table1[[#This Row],[(incompleted * -1) (1)]:[(incomplete * -1) (2)]])</f>
        <v>-19</v>
      </c>
      <c r="H61">
        <v>202981342.18264568</v>
      </c>
      <c r="I61">
        <v>204767765.22593552</v>
      </c>
      <c r="J61">
        <f>MEDIAN(Table1[[#This Row],[time (1)]:[time (2)]])/1000/60</f>
        <v>3397.9092284048434</v>
      </c>
    </row>
  </sheetData>
  <phoneticPr fontId="19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twoway chart</vt:lpstr>
      <vt:lpstr>oneway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Mordahl, Austin</cp:lastModifiedBy>
  <dcterms:created xsi:type="dcterms:W3CDTF">2020-04-25T17:57:46Z</dcterms:created>
  <dcterms:modified xsi:type="dcterms:W3CDTF">2020-05-09T01:07:30Z</dcterms:modified>
</cp:coreProperties>
</file>