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AndroidTAEnvironment/results/"/>
    </mc:Choice>
  </mc:AlternateContent>
  <xr:revisionPtr revIDLastSave="0" documentId="13_ncr:1_{53A43681-22EC-0840-B315-E1CF804A8423}" xr6:coauthVersionLast="45" xr6:coauthVersionMax="45" xr10:uidLastSave="{00000000-0000-0000-0000-000000000000}"/>
  <bookViews>
    <workbookView xWindow="0" yWindow="460" windowWidth="28800" windowHeight="17540" xr2:uid="{85746B35-EAB0-E34F-8B16-5A732025E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" i="1"/>
  <c r="AA10" i="1" l="1"/>
  <c r="AA18" i="1"/>
  <c r="AA9" i="1"/>
  <c r="AA15" i="1"/>
  <c r="AA23" i="1"/>
  <c r="AA8" i="1"/>
  <c r="AA7" i="1"/>
  <c r="AA16" i="1"/>
  <c r="AA2" i="1"/>
  <c r="AA24" i="1"/>
  <c r="AA3" i="1"/>
  <c r="AA14" i="1"/>
  <c r="AA11" i="1"/>
  <c r="AA17" i="1"/>
  <c r="AA22" i="1"/>
  <c r="AA19" i="1"/>
  <c r="AA6" i="1"/>
  <c r="AA21" i="1"/>
  <c r="AA13" i="1"/>
  <c r="AA5" i="1"/>
  <c r="AA20" i="1"/>
  <c r="AA12" i="1"/>
  <c r="AA4" i="1"/>
</calcChain>
</file>

<file path=xl/sharedStrings.xml><?xml version="1.0" encoding="utf-8"?>
<sst xmlns="http://schemas.openxmlformats.org/spreadsheetml/2006/main" count="322" uniqueCount="84">
  <si>
    <t>aliasalgo</t>
  </si>
  <si>
    <t>aliasflowins</t>
  </si>
  <si>
    <t>analyzeframeworks</t>
  </si>
  <si>
    <t>aplength</t>
  </si>
  <si>
    <t>callbackanalyzer</t>
  </si>
  <si>
    <t>cgalgo</t>
  </si>
  <si>
    <t>codeelimination</t>
  </si>
  <si>
    <t>dataflowsolver</t>
  </si>
  <si>
    <t>enablereflection</t>
  </si>
  <si>
    <t>implicit</t>
  </si>
  <si>
    <t>maxcallbacksdepth</t>
  </si>
  <si>
    <t>maxcallbackspercomponent</t>
  </si>
  <si>
    <t>nocallbacks</t>
  </si>
  <si>
    <t>noexceptions</t>
  </si>
  <si>
    <t>nothischainreduction</t>
  </si>
  <si>
    <t>onecomponentatatime</t>
  </si>
  <si>
    <t>onesourceatatime</t>
  </si>
  <si>
    <t>pathalgo</t>
  </si>
  <si>
    <t>pathspecificresults</t>
  </si>
  <si>
    <t>singlejoinpointabstraction</t>
  </si>
  <si>
    <t>staticmode</t>
  </si>
  <si>
    <t>taintwrapper</t>
  </si>
  <si>
    <t>FlowDroid Options</t>
  </si>
  <si>
    <t>p-value</t>
  </si>
  <si>
    <t>rank</t>
  </si>
  <si>
    <t>time</t>
  </si>
  <si>
    <t>f-measure</t>
  </si>
  <si>
    <t>droidbench</t>
  </si>
  <si>
    <t>fossdroid</t>
  </si>
  <si>
    <t>google play</t>
  </si>
  <si>
    <t>analyzestrings_unfiltered</t>
  </si>
  <si>
    <t>apicalldepth</t>
  </si>
  <si>
    <t>filetransforms</t>
  </si>
  <si>
    <t>ignoreexceptionflows</t>
  </si>
  <si>
    <t>ignorenocontextflows</t>
  </si>
  <si>
    <t>implicitflow</t>
  </si>
  <si>
    <t>imprecisestrings</t>
  </si>
  <si>
    <t>kobjsens</t>
  </si>
  <si>
    <t>limitcontextforcomplex</t>
  </si>
  <si>
    <t>limitcontextforgui</t>
  </si>
  <si>
    <t>limitcontextforstrings</t>
  </si>
  <si>
    <t>multipassfb</t>
  </si>
  <si>
    <t>noarrayindex</t>
  </si>
  <si>
    <t>noclinitcontext</t>
  </si>
  <si>
    <t>noclonestatics</t>
  </si>
  <si>
    <t>nofallback</t>
  </si>
  <si>
    <t>nojsa</t>
  </si>
  <si>
    <t>noscalaropts</t>
  </si>
  <si>
    <t>nova</t>
  </si>
  <si>
    <t>preciseinfoflow</t>
  </si>
  <si>
    <t>pta</t>
  </si>
  <si>
    <t>transfertaintfield</t>
  </si>
  <si>
    <t>typesforcontext</t>
  </si>
  <si>
    <t>DroidSafe Options</t>
  </si>
  <si>
    <t>precision</t>
  </si>
  <si>
    <t>-</t>
  </si>
  <si>
    <t>Amandroid Options</t>
  </si>
  <si>
    <t>kcontext</t>
  </si>
  <si>
    <t>Term</t>
  </si>
  <si>
    <t>Estimate</t>
  </si>
  <si>
    <t>Std Error</t>
  </si>
  <si>
    <t>t Ratio</t>
  </si>
  <si>
    <t>Prob&gt;|t|</t>
  </si>
  <si>
    <t>&lt;.0001*</t>
  </si>
  <si>
    <t>Intercept</t>
  </si>
  <si>
    <t> -7.44</t>
  </si>
  <si>
    <t> -21.44</t>
  </si>
  <si>
    <t> -3.24</t>
  </si>
  <si>
    <t>0.0012*</t>
  </si>
  <si>
    <t> -3.96</t>
  </si>
  <si>
    <t> -8.69</t>
  </si>
  <si>
    <t> -0.77</t>
  </si>
  <si>
    <t> -0.41</t>
  </si>
  <si>
    <t>0.0408*</t>
  </si>
  <si>
    <t> -0.32</t>
  </si>
  <si>
    <t>0.0021*</t>
  </si>
  <si>
    <t> -6.62</t>
  </si>
  <si>
    <t> -3.29</t>
  </si>
  <si>
    <t>0.0010*</t>
  </si>
  <si>
    <t> -2.09</t>
  </si>
  <si>
    <t>0.0371*</t>
  </si>
  <si>
    <t> -2.77</t>
  </si>
  <si>
    <t>0.0056*</t>
  </si>
  <si>
    <t> -5.79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</si>
</sst>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i/>
      <u/>
      <sz val="12"/>
      <color theme="1"/>
      <name val="Helvetica"/>
      <family val="2"/>
    </font>
    <font>
      <u/>
      <sz val="12"/>
      <color theme="1"/>
      <name val="Helvetica"/>
      <family val="2"/>
    </font>
    <font>
      <i/>
      <sz val="12"/>
      <color theme="1"/>
      <name val="Helvetica"/>
      <family val="2"/>
    </font>
    <font>
      <sz val="13"/>
      <color theme="1"/>
      <name val="Helvetica"/>
      <family val="2"/>
    </font>
    <font>
      <b/>
      <sz val="13"/>
      <color theme="1"/>
      <name val="Helvetica"/>
      <family val="2"/>
    </font>
    <font>
      <sz val="13"/>
      <color rgb="FFE57406"/>
      <name val="Helvetica"/>
      <family val="2"/>
    </font>
    <font>
      <sz val="13"/>
      <color rgb="FFF03246"/>
      <name val="Helvetica"/>
      <family val="2"/>
    </font>
    <font>
      <b/>
      <sz val="12"/>
      <color theme="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Border="1"/>
    <xf numFmtId="0" fontId="3" fillId="0" borderId="7" xfId="0" applyFont="1" applyBorder="1"/>
    <xf numFmtId="0" fontId="4" fillId="0" borderId="7" xfId="0" applyFont="1" applyBorder="1"/>
    <xf numFmtId="0" fontId="5" fillId="0" borderId="7" xfId="0" applyFont="1" applyBorder="1"/>
    <xf numFmtId="0" fontId="4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0" xfId="0" applyNumberFormat="1" applyFont="1"/>
    <xf numFmtId="2" fontId="1" fillId="0" borderId="1" xfId="0" applyNumberFormat="1" applyFont="1" applyBorder="1"/>
    <xf numFmtId="2" fontId="2" fillId="0" borderId="0" xfId="0" applyNumberFormat="1" applyFont="1"/>
    <xf numFmtId="2" fontId="1" fillId="0" borderId="0" xfId="0" applyNumberFormat="1" applyFont="1" applyBorder="1"/>
    <xf numFmtId="0" fontId="1" fillId="0" borderId="5" xfId="0" applyFont="1" applyBorder="1"/>
    <xf numFmtId="0" fontId="2" fillId="0" borderId="6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" fillId="0" borderId="9" xfId="0" applyFont="1" applyBorder="1"/>
    <xf numFmtId="0" fontId="6" fillId="3" borderId="9" xfId="0" applyFont="1" applyFill="1" applyBorder="1"/>
    <xf numFmtId="0" fontId="6" fillId="0" borderId="9" xfId="0" applyFont="1" applyBorder="1"/>
    <xf numFmtId="0" fontId="10" fillId="2" borderId="0" xfId="0" applyFont="1" applyFill="1" applyBorder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Helvetic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894D6-2576-F54C-987B-0B2D6816592A}" name="Table1" displayName="Table1" ref="U1:V44" totalsRowShown="0" headerRowDxfId="11" dataDxfId="8">
  <sortState xmlns:xlrd2="http://schemas.microsoft.com/office/spreadsheetml/2017/richdata2" ref="U2:V44">
    <sortCondition ref="U4"/>
  </sortState>
  <tableColumns count="2">
    <tableColumn id="1" xr3:uid="{063E2F51-5D58-B54F-827B-DFCE455C1094}" name="Term" dataDxfId="10"/>
    <tableColumn id="2" xr3:uid="{1BB83A5D-DF81-3442-B90B-3C2E03D3C1E9}" name="Estimat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A05DF-9AAB-EC40-8A3E-3209C9C0CBEB}" name="Table3" displayName="Table3" ref="Y1:AA24" totalsRowShown="0" headerRowDxfId="3" tableBorderDxfId="7">
  <autoFilter ref="Y1:AA24" xr:uid="{33E01F4E-1EE5-E04E-B57B-780E04FAC794}"/>
  <sortState xmlns:xlrd2="http://schemas.microsoft.com/office/spreadsheetml/2017/richdata2" ref="Y2:AA24">
    <sortCondition ref="Y1:Y24"/>
  </sortState>
  <tableColumns count="3">
    <tableColumn id="1" xr3:uid="{EF0AAB32-9E63-FC40-B3B8-1C05A673B8A1}" name="Term" dataDxfId="6"/>
    <tableColumn id="2" xr3:uid="{F87234D8-3B97-5D46-918D-C22CF38345A3}" name="Estimate" dataDxfId="5">
      <calculatedColumnFormula>VLOOKUP(Table3[[#This Row],[Term]],Table1[#All],2)</calculatedColumnFormula>
    </tableColumn>
    <tableColumn id="3" xr3:uid="{F592794F-12A5-E94A-97BE-193D9300BECE}" name="rank" dataDxfId="4">
      <calculatedColumnFormula>RANK(Table3[[#This Row],[Estimate]],Table3[Estimate])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AE27-83F2-0A40-93C3-548CDFD4E9EE}">
  <dimension ref="A1:AA53"/>
  <sheetViews>
    <sheetView tabSelected="1" zoomScale="124" workbookViewId="0">
      <selection activeCell="I16" sqref="I16"/>
    </sheetView>
  </sheetViews>
  <sheetFormatPr baseColWidth="10" defaultRowHeight="16"/>
  <cols>
    <col min="1" max="1" width="27.5" style="1" bestFit="1" customWidth="1"/>
    <col min="2" max="25" width="10.83203125" style="1"/>
    <col min="26" max="26" width="12" style="1" customWidth="1"/>
    <col min="27" max="16384" width="10.83203125" style="1"/>
  </cols>
  <sheetData>
    <row r="1" spans="1:27" ht="17">
      <c r="A1" s="7"/>
      <c r="B1" s="26" t="s">
        <v>27</v>
      </c>
      <c r="C1" s="26"/>
      <c r="D1" s="26"/>
      <c r="E1" s="26"/>
      <c r="F1" s="26" t="s">
        <v>28</v>
      </c>
      <c r="G1" s="26"/>
      <c r="H1" s="26"/>
      <c r="I1" s="26"/>
      <c r="J1" s="26" t="s">
        <v>29</v>
      </c>
      <c r="K1" s="27"/>
      <c r="M1" s="31" t="s">
        <v>58</v>
      </c>
      <c r="N1" s="31"/>
      <c r="O1" s="31"/>
      <c r="P1" s="31" t="s">
        <v>60</v>
      </c>
      <c r="Q1" s="31" t="s">
        <v>61</v>
      </c>
      <c r="R1" s="31" t="s">
        <v>62</v>
      </c>
      <c r="S1" s="31"/>
      <c r="T1" s="31"/>
      <c r="U1" s="31" t="s">
        <v>58</v>
      </c>
      <c r="V1" s="31" t="s">
        <v>59</v>
      </c>
      <c r="Y1" s="38" t="s">
        <v>58</v>
      </c>
      <c r="Z1" s="38" t="s">
        <v>59</v>
      </c>
      <c r="AA1" s="38" t="s">
        <v>24</v>
      </c>
    </row>
    <row r="2" spans="1:27" ht="17">
      <c r="A2" s="8"/>
      <c r="B2" s="28" t="s">
        <v>25</v>
      </c>
      <c r="C2" s="28"/>
      <c r="D2" s="28" t="s">
        <v>26</v>
      </c>
      <c r="E2" s="28"/>
      <c r="F2" s="28" t="s">
        <v>25</v>
      </c>
      <c r="G2" s="28"/>
      <c r="H2" s="28" t="s">
        <v>54</v>
      </c>
      <c r="I2" s="28"/>
      <c r="J2" s="29" t="s">
        <v>25</v>
      </c>
      <c r="K2" s="30"/>
      <c r="M2" s="32" t="s">
        <v>64</v>
      </c>
      <c r="N2" s="32">
        <v>3206751.2401999999</v>
      </c>
      <c r="O2" s="32"/>
      <c r="P2" s="32">
        <v>36487.08</v>
      </c>
      <c r="Q2" s="32">
        <v>87.89</v>
      </c>
      <c r="R2" s="33" t="s">
        <v>63</v>
      </c>
      <c r="S2" s="33"/>
      <c r="T2" s="33"/>
      <c r="U2" s="32" t="s">
        <v>30</v>
      </c>
      <c r="V2" s="32">
        <v>348845.28016000002</v>
      </c>
      <c r="Y2" s="37" t="s">
        <v>30</v>
      </c>
      <c r="Z2" s="35">
        <f>VLOOKUP(Table3[[#This Row],[Term]],Table1[#All],2)</f>
        <v>348845.28016000002</v>
      </c>
      <c r="AA2" s="35">
        <f>RANK(Table3[[#This Row],[Estimate]],Table3[Estimate])</f>
        <v>5</v>
      </c>
    </row>
    <row r="3" spans="1:27" ht="17">
      <c r="A3" s="14"/>
      <c r="B3" s="17" t="s">
        <v>23</v>
      </c>
      <c r="C3" s="17" t="s">
        <v>24</v>
      </c>
      <c r="D3" s="17" t="s">
        <v>23</v>
      </c>
      <c r="E3" s="17" t="s">
        <v>24</v>
      </c>
      <c r="F3" s="17" t="s">
        <v>23</v>
      </c>
      <c r="G3" s="17" t="s">
        <v>24</v>
      </c>
      <c r="H3" s="17" t="s">
        <v>23</v>
      </c>
      <c r="I3" s="17" t="s">
        <v>24</v>
      </c>
      <c r="J3" s="17" t="s">
        <v>23</v>
      </c>
      <c r="K3" s="18" t="s">
        <v>24</v>
      </c>
      <c r="M3" s="32" t="s">
        <v>31</v>
      </c>
      <c r="N3" s="32">
        <v>392600.22447999998</v>
      </c>
      <c r="O3" s="32"/>
      <c r="P3" s="32">
        <v>76816.44</v>
      </c>
      <c r="Q3" s="32">
        <v>5.1100000000000003</v>
      </c>
      <c r="R3" s="33" t="s">
        <v>63</v>
      </c>
      <c r="S3" s="33"/>
      <c r="T3" s="33"/>
      <c r="U3" s="32" t="s">
        <v>31</v>
      </c>
      <c r="V3" s="32">
        <v>392600.22447999998</v>
      </c>
      <c r="Y3" s="36" t="s">
        <v>31</v>
      </c>
      <c r="Z3" s="35">
        <f>VLOOKUP(Table3[[#This Row],[Term]],Table1[#All],2)</f>
        <v>392600.22447999998</v>
      </c>
      <c r="AA3" s="35">
        <f>RANK(Table3[[#This Row],[Estimate]],Table3[Estimate])</f>
        <v>4</v>
      </c>
    </row>
    <row r="4" spans="1:27" ht="17">
      <c r="A4" s="9" t="s">
        <v>22</v>
      </c>
      <c r="J4" s="4"/>
      <c r="K4" s="5"/>
      <c r="M4" s="32" t="s">
        <v>37</v>
      </c>
      <c r="N4" s="32">
        <v>471542.57741000003</v>
      </c>
      <c r="O4" s="32"/>
      <c r="P4" s="32">
        <v>63417.04</v>
      </c>
      <c r="Q4" s="32" t="s">
        <v>65</v>
      </c>
      <c r="R4" s="33" t="s">
        <v>63</v>
      </c>
      <c r="S4" s="32"/>
      <c r="T4" s="32"/>
      <c r="U4" s="32" t="s">
        <v>32</v>
      </c>
      <c r="V4" s="32">
        <v>193835.27179</v>
      </c>
      <c r="Y4" s="36" t="s">
        <v>32</v>
      </c>
      <c r="Z4" s="35">
        <f>VLOOKUP(Table3[[#This Row],[Term]],Table1[#All],2)</f>
        <v>193835.27179</v>
      </c>
      <c r="AA4" s="35">
        <f>RANK(Table3[[#This Row],[Estimate]],Table3[Estimate])</f>
        <v>10</v>
      </c>
    </row>
    <row r="5" spans="1:27" ht="17">
      <c r="A5" s="10" t="s">
        <v>0</v>
      </c>
      <c r="B5" s="19">
        <v>0</v>
      </c>
      <c r="C5" s="1">
        <v>4</v>
      </c>
      <c r="D5" s="19">
        <v>0</v>
      </c>
      <c r="E5" s="1">
        <v>2</v>
      </c>
      <c r="F5" s="19">
        <v>8.5999999999999998E-4</v>
      </c>
      <c r="G5" s="1">
        <v>6</v>
      </c>
      <c r="H5" s="1" t="s">
        <v>55</v>
      </c>
      <c r="I5" s="1" t="s">
        <v>55</v>
      </c>
      <c r="J5" s="22">
        <v>0</v>
      </c>
      <c r="K5" s="5">
        <v>3</v>
      </c>
      <c r="M5" s="32" t="s">
        <v>50</v>
      </c>
      <c r="N5" s="32">
        <v>1109382.7172000001</v>
      </c>
      <c r="O5" s="32"/>
      <c r="P5" s="32">
        <v>65204.46</v>
      </c>
      <c r="Q5" s="32">
        <v>17.010000000000002</v>
      </c>
      <c r="R5" s="33" t="s">
        <v>63</v>
      </c>
      <c r="S5" s="32"/>
      <c r="T5" s="32"/>
      <c r="U5" s="32" t="s">
        <v>33</v>
      </c>
      <c r="V5" s="32">
        <v>168401.31758999999</v>
      </c>
      <c r="Y5" s="37" t="s">
        <v>33</v>
      </c>
      <c r="Z5" s="35">
        <f>VLOOKUP(Table3[[#This Row],[Term]],Table1[#All],2)</f>
        <v>168401.31758999999</v>
      </c>
      <c r="AA5" s="35">
        <f>RANK(Table3[[#This Row],[Estimate]],Table3[Estimate])</f>
        <v>11</v>
      </c>
    </row>
    <row r="6" spans="1:27" ht="17">
      <c r="A6" s="11" t="s">
        <v>1</v>
      </c>
      <c r="B6" s="19">
        <v>0</v>
      </c>
      <c r="C6" s="1">
        <v>14</v>
      </c>
      <c r="D6" s="19">
        <v>1.6000000000000001E-3</v>
      </c>
      <c r="E6" s="1">
        <v>15</v>
      </c>
      <c r="F6" s="19">
        <v>0.56398000000000004</v>
      </c>
      <c r="G6" s="1">
        <v>20</v>
      </c>
      <c r="H6" s="1" t="s">
        <v>55</v>
      </c>
      <c r="I6" s="1" t="s">
        <v>55</v>
      </c>
      <c r="J6" s="22">
        <v>0</v>
      </c>
      <c r="K6" s="5">
        <v>18</v>
      </c>
      <c r="M6" s="32" t="s">
        <v>50</v>
      </c>
      <c r="N6" s="32">
        <v>1627964.6825999999</v>
      </c>
      <c r="O6" s="32"/>
      <c r="P6" s="32">
        <v>75928.149999999994</v>
      </c>
      <c r="Q6" s="32" t="s">
        <v>66</v>
      </c>
      <c r="R6" s="33" t="s">
        <v>63</v>
      </c>
      <c r="S6" s="34"/>
      <c r="T6" s="34"/>
      <c r="U6" s="32" t="s">
        <v>34</v>
      </c>
      <c r="V6" s="32">
        <v>41270.199702999998</v>
      </c>
      <c r="Y6" s="36" t="s">
        <v>34</v>
      </c>
      <c r="Z6" s="35">
        <f>VLOOKUP(Table3[[#This Row],[Term]],Table1[#All],2)</f>
        <v>41270.199702999998</v>
      </c>
      <c r="AA6" s="35">
        <f>RANK(Table3[[#This Row],[Estimate]],Table3[Estimate])</f>
        <v>19</v>
      </c>
    </row>
    <row r="7" spans="1:27" ht="17">
      <c r="A7" s="12" t="s">
        <v>2</v>
      </c>
      <c r="B7" s="19">
        <v>0.69849000000000006</v>
      </c>
      <c r="C7" s="1">
        <v>22</v>
      </c>
      <c r="D7" s="19">
        <v>0</v>
      </c>
      <c r="E7" s="1">
        <v>10</v>
      </c>
      <c r="F7" s="19">
        <v>0.15611</v>
      </c>
      <c r="G7" s="1">
        <v>17</v>
      </c>
      <c r="H7" s="1" t="s">
        <v>55</v>
      </c>
      <c r="I7" s="1" t="s">
        <v>55</v>
      </c>
      <c r="J7" s="22">
        <v>0</v>
      </c>
      <c r="K7" s="5">
        <v>10</v>
      </c>
      <c r="M7" s="32" t="s">
        <v>50</v>
      </c>
      <c r="N7" s="32">
        <v>518581.96542999998</v>
      </c>
      <c r="O7" s="32"/>
      <c r="P7" s="32">
        <v>61780.74</v>
      </c>
      <c r="Q7" s="32">
        <v>8.39</v>
      </c>
      <c r="R7" s="33" t="s">
        <v>63</v>
      </c>
      <c r="S7" s="32"/>
      <c r="T7" s="32"/>
      <c r="U7" s="32" t="s">
        <v>35</v>
      </c>
      <c r="V7" s="32">
        <v>81743.819359000001</v>
      </c>
      <c r="Y7" s="37" t="s">
        <v>35</v>
      </c>
      <c r="Z7" s="35">
        <f>VLOOKUP(Table3[[#This Row],[Term]],Table1[#All],2)</f>
        <v>81743.819359000001</v>
      </c>
      <c r="AA7" s="35">
        <f>RANK(Table3[[#This Row],[Estimate]],Table3[Estimate])</f>
        <v>17</v>
      </c>
    </row>
    <row r="8" spans="1:27" ht="17">
      <c r="A8" s="11" t="s">
        <v>3</v>
      </c>
      <c r="B8" s="19">
        <v>1.3799999999999999E-3</v>
      </c>
      <c r="C8" s="1">
        <v>15</v>
      </c>
      <c r="D8" s="19">
        <v>0.1404</v>
      </c>
      <c r="E8" s="1">
        <v>16</v>
      </c>
      <c r="F8" s="19">
        <v>9.0649999999999994E-2</v>
      </c>
      <c r="G8" s="1">
        <v>16</v>
      </c>
      <c r="H8" s="1" t="s">
        <v>55</v>
      </c>
      <c r="I8" s="1" t="s">
        <v>55</v>
      </c>
      <c r="J8" s="22">
        <v>0.58723999999999998</v>
      </c>
      <c r="K8" s="5">
        <v>22</v>
      </c>
      <c r="M8" s="32" t="s">
        <v>30</v>
      </c>
      <c r="N8" s="32">
        <v>348845.28016000002</v>
      </c>
      <c r="O8" s="32"/>
      <c r="P8" s="32">
        <v>54012.45</v>
      </c>
      <c r="Q8" s="32">
        <v>6.46</v>
      </c>
      <c r="R8" s="33" t="s">
        <v>63</v>
      </c>
      <c r="S8" s="33"/>
      <c r="T8" s="33"/>
      <c r="U8" s="32" t="s">
        <v>36</v>
      </c>
      <c r="V8" s="32">
        <v>210920.08975000001</v>
      </c>
      <c r="Y8" s="36" t="s">
        <v>36</v>
      </c>
      <c r="Z8" s="35">
        <f>VLOOKUP(Table3[[#This Row],[Term]],Table1[#All],2)</f>
        <v>210920.08975000001</v>
      </c>
      <c r="AA8" s="35">
        <f>RANK(Table3[[#This Row],[Estimate]],Table3[Estimate])</f>
        <v>9</v>
      </c>
    </row>
    <row r="9" spans="1:27" ht="17">
      <c r="A9" s="11" t="s">
        <v>4</v>
      </c>
      <c r="B9" s="19">
        <v>1.4400000000000001E-3</v>
      </c>
      <c r="C9" s="1">
        <v>18</v>
      </c>
      <c r="D9" s="19">
        <v>0.81996000000000002</v>
      </c>
      <c r="E9" s="1">
        <v>22</v>
      </c>
      <c r="F9" s="19">
        <v>1.4400000000000001E-3</v>
      </c>
      <c r="G9" s="1">
        <v>10</v>
      </c>
      <c r="H9" s="1" t="s">
        <v>55</v>
      </c>
      <c r="I9" s="1" t="s">
        <v>55</v>
      </c>
      <c r="J9" s="22">
        <v>0</v>
      </c>
      <c r="K9" s="5">
        <v>14</v>
      </c>
      <c r="M9" s="32" t="s">
        <v>32</v>
      </c>
      <c r="N9" s="32">
        <v>193835.27179</v>
      </c>
      <c r="O9" s="32"/>
      <c r="P9" s="32">
        <v>49492.35</v>
      </c>
      <c r="Q9" s="32">
        <v>3.92</v>
      </c>
      <c r="R9" s="33" t="s">
        <v>63</v>
      </c>
      <c r="S9" s="33"/>
      <c r="T9" s="33"/>
      <c r="U9" s="32" t="s">
        <v>37</v>
      </c>
      <c r="V9" s="32">
        <v>471542.57741000003</v>
      </c>
      <c r="Y9" s="37" t="s">
        <v>37</v>
      </c>
      <c r="Z9" s="35">
        <f>VLOOKUP(Table3[[#This Row],[Term]],Table1[#All],2)</f>
        <v>471542.57741000003</v>
      </c>
      <c r="AA9" s="35">
        <f>RANK(Table3[[#This Row],[Estimate]],Table3[Estimate])</f>
        <v>3</v>
      </c>
    </row>
    <row r="10" spans="1:27" ht="17">
      <c r="A10" s="11" t="s">
        <v>5</v>
      </c>
      <c r="B10" s="19">
        <v>0</v>
      </c>
      <c r="C10" s="1">
        <v>1</v>
      </c>
      <c r="D10" s="19">
        <v>0</v>
      </c>
      <c r="E10" s="1">
        <v>1</v>
      </c>
      <c r="F10" s="19">
        <v>7.3999999999999999E-4</v>
      </c>
      <c r="G10" s="1">
        <v>14</v>
      </c>
      <c r="H10" s="1" t="s">
        <v>55</v>
      </c>
      <c r="I10" s="1" t="s">
        <v>55</v>
      </c>
      <c r="J10" s="22">
        <v>0</v>
      </c>
      <c r="K10" s="5">
        <v>2</v>
      </c>
      <c r="M10" s="32" t="s">
        <v>33</v>
      </c>
      <c r="N10" s="32">
        <v>168401.31758999999</v>
      </c>
      <c r="O10" s="32"/>
      <c r="P10" s="32">
        <v>51937.31</v>
      </c>
      <c r="Q10" s="32" t="s">
        <v>67</v>
      </c>
      <c r="R10" s="33" t="s">
        <v>68</v>
      </c>
      <c r="S10" s="33"/>
      <c r="T10" s="33"/>
      <c r="U10" s="32" t="s">
        <v>38</v>
      </c>
      <c r="V10" s="32">
        <v>478469.54096999997</v>
      </c>
      <c r="Y10" s="37" t="s">
        <v>38</v>
      </c>
      <c r="Z10" s="35">
        <f>VLOOKUP(Table3[[#This Row],[Term]],Table1[#All],2)</f>
        <v>478469.54096999997</v>
      </c>
      <c r="AA10" s="35">
        <f>RANK(Table3[[#This Row],[Estimate]],Table3[Estimate])</f>
        <v>2</v>
      </c>
    </row>
    <row r="11" spans="1:27" ht="17">
      <c r="A11" s="11" t="s">
        <v>6</v>
      </c>
      <c r="B11" s="19">
        <v>0</v>
      </c>
      <c r="C11" s="1">
        <v>13</v>
      </c>
      <c r="D11" s="19">
        <v>1.2600000000000001E-3</v>
      </c>
      <c r="E11" s="1">
        <v>12</v>
      </c>
      <c r="F11" s="19">
        <v>1.49E-3</v>
      </c>
      <c r="G11" s="1">
        <v>7</v>
      </c>
      <c r="H11" s="1" t="s">
        <v>55</v>
      </c>
      <c r="I11" s="1" t="s">
        <v>55</v>
      </c>
      <c r="J11" s="22">
        <v>0</v>
      </c>
      <c r="K11" s="5">
        <v>7</v>
      </c>
      <c r="M11" s="32" t="s">
        <v>34</v>
      </c>
      <c r="N11" s="32">
        <v>41270.199702999998</v>
      </c>
      <c r="O11" s="32"/>
      <c r="P11" s="32">
        <v>54324.44</v>
      </c>
      <c r="Q11" s="32">
        <v>0.76</v>
      </c>
      <c r="R11" s="32">
        <v>0.44750000000000001</v>
      </c>
      <c r="S11" s="32"/>
      <c r="T11" s="32"/>
      <c r="U11" s="32" t="s">
        <v>39</v>
      </c>
      <c r="V11" s="32">
        <v>37878.973962999997</v>
      </c>
      <c r="Y11" s="36" t="s">
        <v>39</v>
      </c>
      <c r="Z11" s="35">
        <f>VLOOKUP(Table3[[#This Row],[Term]],Table1[#All],2)</f>
        <v>37878.973962999997</v>
      </c>
      <c r="AA11" s="35">
        <f>RANK(Table3[[#This Row],[Estimate]],Table3[Estimate])</f>
        <v>20</v>
      </c>
    </row>
    <row r="12" spans="1:27" ht="17">
      <c r="A12" s="11" t="s">
        <v>7</v>
      </c>
      <c r="B12" s="19">
        <v>0</v>
      </c>
      <c r="C12" s="1">
        <v>7</v>
      </c>
      <c r="D12" s="19">
        <v>0</v>
      </c>
      <c r="E12" s="1">
        <v>3</v>
      </c>
      <c r="F12" s="19">
        <v>0.40625</v>
      </c>
      <c r="G12" s="1">
        <v>19</v>
      </c>
      <c r="H12" s="1" t="s">
        <v>55</v>
      </c>
      <c r="I12" s="1" t="s">
        <v>55</v>
      </c>
      <c r="J12" s="22">
        <v>0</v>
      </c>
      <c r="K12" s="5">
        <v>16</v>
      </c>
      <c r="M12" s="32" t="s">
        <v>35</v>
      </c>
      <c r="N12" s="32">
        <v>81743.819359000001</v>
      </c>
      <c r="O12" s="32"/>
      <c r="P12" s="32">
        <v>51230.18</v>
      </c>
      <c r="Q12" s="32">
        <v>1.6</v>
      </c>
      <c r="R12" s="32">
        <v>0.1106</v>
      </c>
      <c r="S12" s="34"/>
      <c r="T12" s="34"/>
      <c r="U12" s="32" t="s">
        <v>40</v>
      </c>
      <c r="V12" s="32">
        <v>18704.295756</v>
      </c>
      <c r="Y12" s="37" t="s">
        <v>40</v>
      </c>
      <c r="Z12" s="35">
        <f>VLOOKUP(Table3[[#This Row],[Term]],Table1[#All],2)</f>
        <v>18704.295756</v>
      </c>
      <c r="AA12" s="35">
        <f>RANK(Table3[[#This Row],[Estimate]],Table3[Estimate])</f>
        <v>22</v>
      </c>
    </row>
    <row r="13" spans="1:27" ht="17">
      <c r="A13" s="12" t="s">
        <v>8</v>
      </c>
      <c r="B13" s="19">
        <v>6.7600000000000004E-3</v>
      </c>
      <c r="C13" s="1">
        <v>19</v>
      </c>
      <c r="D13" s="19">
        <v>1.6000000000000001E-4</v>
      </c>
      <c r="E13" s="1">
        <v>14</v>
      </c>
      <c r="F13" s="19">
        <v>7.5000000000000002E-4</v>
      </c>
      <c r="G13" s="1">
        <v>9</v>
      </c>
      <c r="H13" s="1" t="s">
        <v>55</v>
      </c>
      <c r="I13" s="1" t="s">
        <v>55</v>
      </c>
      <c r="J13" s="22">
        <v>2.0000000000000001E-4</v>
      </c>
      <c r="K13" s="5">
        <v>20</v>
      </c>
      <c r="M13" s="32" t="s">
        <v>36</v>
      </c>
      <c r="N13" s="32">
        <v>210920.08975000001</v>
      </c>
      <c r="O13" s="32"/>
      <c r="P13" s="32">
        <v>53230.81</v>
      </c>
      <c r="Q13" s="32" t="s">
        <v>69</v>
      </c>
      <c r="R13" s="33" t="s">
        <v>63</v>
      </c>
      <c r="S13" s="32"/>
      <c r="T13" s="32"/>
      <c r="U13" s="32" t="s">
        <v>41</v>
      </c>
      <c r="V13" s="32">
        <v>136715.68515999999</v>
      </c>
      <c r="Y13" s="36" t="s">
        <v>41</v>
      </c>
      <c r="Z13" s="35">
        <f>VLOOKUP(Table3[[#This Row],[Term]],Table1[#All],2)</f>
        <v>136715.68515999999</v>
      </c>
      <c r="AA13" s="35">
        <f>RANK(Table3[[#This Row],[Estimate]],Table3[Estimate])</f>
        <v>15</v>
      </c>
    </row>
    <row r="14" spans="1:27" ht="17">
      <c r="A14" s="12" t="s">
        <v>9</v>
      </c>
      <c r="B14" s="19">
        <v>0</v>
      </c>
      <c r="C14" s="1">
        <v>10</v>
      </c>
      <c r="D14" s="19">
        <v>0</v>
      </c>
      <c r="E14" s="1">
        <v>4</v>
      </c>
      <c r="F14" s="19">
        <v>2.97E-3</v>
      </c>
      <c r="G14" s="1">
        <v>8</v>
      </c>
      <c r="H14" s="1" t="s">
        <v>55</v>
      </c>
      <c r="I14" s="1" t="s">
        <v>55</v>
      </c>
      <c r="J14" s="22">
        <v>0</v>
      </c>
      <c r="K14" s="5">
        <v>6</v>
      </c>
      <c r="M14" s="32" t="s">
        <v>38</v>
      </c>
      <c r="N14" s="32">
        <v>478469.54096999997</v>
      </c>
      <c r="O14" s="32"/>
      <c r="P14" s="32">
        <v>55069.05</v>
      </c>
      <c r="Q14" s="32" t="s">
        <v>70</v>
      </c>
      <c r="R14" s="33" t="s">
        <v>63</v>
      </c>
      <c r="S14" s="32"/>
      <c r="T14" s="32"/>
      <c r="U14" s="32" t="s">
        <v>42</v>
      </c>
      <c r="V14" s="32">
        <v>16742.738526000001</v>
      </c>
      <c r="Y14" s="37" t="s">
        <v>42</v>
      </c>
      <c r="Z14" s="35">
        <f>VLOOKUP(Table3[[#This Row],[Term]],Table1[#All],2)</f>
        <v>16742.738526000001</v>
      </c>
      <c r="AA14" s="35">
        <f>RANK(Table3[[#This Row],[Estimate]],Table3[Estimate])</f>
        <v>23</v>
      </c>
    </row>
    <row r="15" spans="1:27" ht="17">
      <c r="A15" s="12" t="s">
        <v>10</v>
      </c>
      <c r="B15" s="19">
        <v>0</v>
      </c>
      <c r="C15" s="1">
        <v>5</v>
      </c>
      <c r="D15" s="19">
        <v>4.3899999999999998E-3</v>
      </c>
      <c r="E15" s="1">
        <v>13</v>
      </c>
      <c r="F15" s="19">
        <v>1.6199999999999999E-3</v>
      </c>
      <c r="G15" s="1">
        <v>11</v>
      </c>
      <c r="H15" s="1" t="s">
        <v>55</v>
      </c>
      <c r="I15" s="1" t="s">
        <v>55</v>
      </c>
      <c r="J15" s="22">
        <v>0</v>
      </c>
      <c r="K15" s="5">
        <v>5</v>
      </c>
      <c r="M15" s="32" t="s">
        <v>39</v>
      </c>
      <c r="N15" s="32">
        <v>37878.973962999997</v>
      </c>
      <c r="O15" s="32"/>
      <c r="P15" s="32">
        <v>49239.48</v>
      </c>
      <c r="Q15" s="32" t="s">
        <v>71</v>
      </c>
      <c r="R15" s="32">
        <v>0.44180000000000003</v>
      </c>
      <c r="S15" s="34"/>
      <c r="T15" s="34"/>
      <c r="U15" s="32" t="s">
        <v>43</v>
      </c>
      <c r="V15" s="32">
        <v>162923.89726</v>
      </c>
      <c r="Y15" s="36" t="s">
        <v>43</v>
      </c>
      <c r="Z15" s="35">
        <f>VLOOKUP(Table3[[#This Row],[Term]],Table1[#All],2)</f>
        <v>162923.89726</v>
      </c>
      <c r="AA15" s="35">
        <f>RANK(Table3[[#This Row],[Estimate]],Table3[Estimate])</f>
        <v>13</v>
      </c>
    </row>
    <row r="16" spans="1:27" ht="17">
      <c r="A16" s="12" t="s">
        <v>11</v>
      </c>
      <c r="B16" s="19">
        <v>0</v>
      </c>
      <c r="C16" s="1">
        <v>9</v>
      </c>
      <c r="D16" s="19">
        <v>0.45408999999999999</v>
      </c>
      <c r="E16" s="1">
        <v>20</v>
      </c>
      <c r="F16" s="19">
        <v>0.33912999999999999</v>
      </c>
      <c r="G16" s="1">
        <v>18</v>
      </c>
      <c r="H16" s="1" t="s">
        <v>55</v>
      </c>
      <c r="I16" s="1" t="s">
        <v>55</v>
      </c>
      <c r="J16" s="22">
        <v>0</v>
      </c>
      <c r="K16" s="5">
        <v>11</v>
      </c>
      <c r="M16" s="32" t="s">
        <v>40</v>
      </c>
      <c r="N16" s="32">
        <v>18704.295756</v>
      </c>
      <c r="O16" s="32"/>
      <c r="P16" s="32">
        <v>45628.23</v>
      </c>
      <c r="Q16" s="32" t="s">
        <v>72</v>
      </c>
      <c r="R16" s="32">
        <v>0.68189999999999995</v>
      </c>
      <c r="S16" s="34"/>
      <c r="T16" s="34"/>
      <c r="U16" s="32" t="s">
        <v>44</v>
      </c>
      <c r="V16" s="32">
        <v>36129.166923999997</v>
      </c>
      <c r="Y16" s="37" t="s">
        <v>44</v>
      </c>
      <c r="Z16" s="35">
        <f>VLOOKUP(Table3[[#This Row],[Term]],Table1[#All],2)</f>
        <v>36129.166923999997</v>
      </c>
      <c r="AA16" s="35">
        <f>RANK(Table3[[#This Row],[Estimate]],Table3[Estimate])</f>
        <v>21</v>
      </c>
    </row>
    <row r="17" spans="1:27" ht="17">
      <c r="A17" s="12" t="s">
        <v>12</v>
      </c>
      <c r="B17" s="19">
        <v>0</v>
      </c>
      <c r="C17" s="1">
        <v>8</v>
      </c>
      <c r="D17" s="19">
        <v>0</v>
      </c>
      <c r="E17" s="1">
        <v>5</v>
      </c>
      <c r="F17" s="19">
        <v>0</v>
      </c>
      <c r="G17" s="1">
        <v>3</v>
      </c>
      <c r="H17" s="1" t="s">
        <v>55</v>
      </c>
      <c r="I17" s="1" t="s">
        <v>55</v>
      </c>
      <c r="J17" s="22">
        <v>0</v>
      </c>
      <c r="K17" s="5">
        <v>17</v>
      </c>
      <c r="M17" s="32" t="s">
        <v>41</v>
      </c>
      <c r="N17" s="32">
        <v>136715.68515999999</v>
      </c>
      <c r="O17" s="32"/>
      <c r="P17" s="32">
        <v>66806.83</v>
      </c>
      <c r="Q17" s="32">
        <v>2.0499999999999998</v>
      </c>
      <c r="R17" s="34" t="s">
        <v>73</v>
      </c>
      <c r="S17" s="32"/>
      <c r="T17" s="32"/>
      <c r="U17" s="32" t="s">
        <v>45</v>
      </c>
      <c r="V17" s="32">
        <v>78352.181058000002</v>
      </c>
      <c r="Y17" s="36" t="s">
        <v>45</v>
      </c>
      <c r="Z17" s="35">
        <f>VLOOKUP(Table3[[#This Row],[Term]],Table1[#All],2)</f>
        <v>78352.181058000002</v>
      </c>
      <c r="AA17" s="35">
        <f>RANK(Table3[[#This Row],[Estimate]],Table3[Estimate])</f>
        <v>18</v>
      </c>
    </row>
    <row r="18" spans="1:27" ht="17">
      <c r="A18" s="12" t="s">
        <v>13</v>
      </c>
      <c r="B18" s="19">
        <v>0</v>
      </c>
      <c r="C18" s="1">
        <v>12</v>
      </c>
      <c r="D18" s="19">
        <v>0</v>
      </c>
      <c r="E18" s="1">
        <v>9</v>
      </c>
      <c r="F18" s="19">
        <v>0.69360999999999995</v>
      </c>
      <c r="G18" s="1">
        <v>21</v>
      </c>
      <c r="H18" s="1" t="s">
        <v>55</v>
      </c>
      <c r="I18" s="1" t="s">
        <v>55</v>
      </c>
      <c r="J18" s="22">
        <v>2.351E-2</v>
      </c>
      <c r="K18" s="5">
        <v>21</v>
      </c>
      <c r="M18" s="32" t="s">
        <v>42</v>
      </c>
      <c r="N18" s="32">
        <v>16742.738526000001</v>
      </c>
      <c r="O18" s="32"/>
      <c r="P18" s="32">
        <v>52890.080000000002</v>
      </c>
      <c r="Q18" s="32" t="s">
        <v>74</v>
      </c>
      <c r="R18" s="32">
        <v>0.75160000000000005</v>
      </c>
      <c r="S18" s="33"/>
      <c r="T18" s="33"/>
      <c r="U18" s="32" t="s">
        <v>46</v>
      </c>
      <c r="V18" s="32">
        <v>307876.74385000003</v>
      </c>
      <c r="Y18" s="37" t="s">
        <v>46</v>
      </c>
      <c r="Z18" s="35">
        <f>VLOOKUP(Table3[[#This Row],[Term]],Table1[#All],2)</f>
        <v>307876.74385000003</v>
      </c>
      <c r="AA18" s="35">
        <f>RANK(Table3[[#This Row],[Estimate]],Table3[Estimate])</f>
        <v>7</v>
      </c>
    </row>
    <row r="19" spans="1:27" ht="17">
      <c r="A19" s="11" t="s">
        <v>14</v>
      </c>
      <c r="B19" s="19">
        <v>0.14544000000000001</v>
      </c>
      <c r="C19" s="1">
        <v>21</v>
      </c>
      <c r="D19" s="19">
        <v>0.12107</v>
      </c>
      <c r="E19" s="1">
        <v>18</v>
      </c>
      <c r="F19" s="19">
        <v>1.031E-2</v>
      </c>
      <c r="G19" s="1">
        <v>13</v>
      </c>
      <c r="H19" s="1" t="s">
        <v>55</v>
      </c>
      <c r="I19" s="1" t="s">
        <v>55</v>
      </c>
      <c r="J19" s="22">
        <v>0</v>
      </c>
      <c r="K19" s="5">
        <v>13</v>
      </c>
      <c r="M19" s="32" t="s">
        <v>43</v>
      </c>
      <c r="N19" s="32">
        <v>162923.89726</v>
      </c>
      <c r="O19" s="32"/>
      <c r="P19" s="32">
        <v>52929.71</v>
      </c>
      <c r="Q19" s="32">
        <v>3.08</v>
      </c>
      <c r="R19" s="33" t="s">
        <v>75</v>
      </c>
      <c r="S19" s="32"/>
      <c r="T19" s="32"/>
      <c r="U19" s="32" t="s">
        <v>47</v>
      </c>
      <c r="V19" s="32">
        <v>165769.11780000001</v>
      </c>
      <c r="Y19" s="36" t="s">
        <v>47</v>
      </c>
      <c r="Z19" s="35">
        <f>VLOOKUP(Table3[[#This Row],[Term]],Table1[#All],2)</f>
        <v>165769.11780000001</v>
      </c>
      <c r="AA19" s="35">
        <f>RANK(Table3[[#This Row],[Estimate]],Table3[Estimate])</f>
        <v>12</v>
      </c>
    </row>
    <row r="20" spans="1:27" ht="17">
      <c r="A20" s="10" t="s">
        <v>15</v>
      </c>
      <c r="B20" s="19">
        <v>4.6999999999999999E-4</v>
      </c>
      <c r="C20" s="1">
        <v>17</v>
      </c>
      <c r="D20" s="19">
        <v>0</v>
      </c>
      <c r="E20" s="1">
        <v>11</v>
      </c>
      <c r="F20" s="19">
        <v>0</v>
      </c>
      <c r="G20" s="1">
        <v>2</v>
      </c>
      <c r="H20" s="1" t="s">
        <v>55</v>
      </c>
      <c r="I20" s="1" t="s">
        <v>55</v>
      </c>
      <c r="J20" s="22">
        <v>0</v>
      </c>
      <c r="K20" s="5">
        <v>1</v>
      </c>
      <c r="M20" s="32" t="s">
        <v>44</v>
      </c>
      <c r="N20" s="32">
        <v>36129.166923999997</v>
      </c>
      <c r="O20" s="32"/>
      <c r="P20" s="32">
        <v>53500.49</v>
      </c>
      <c r="Q20" s="32">
        <v>0.68</v>
      </c>
      <c r="R20" s="32">
        <v>0.4995</v>
      </c>
      <c r="S20" s="32"/>
      <c r="T20" s="32"/>
      <c r="U20" s="32" t="s">
        <v>48</v>
      </c>
      <c r="V20" s="32">
        <v>118294.70535</v>
      </c>
      <c r="Y20" s="37" t="s">
        <v>48</v>
      </c>
      <c r="Z20" s="35">
        <f>VLOOKUP(Table3[[#This Row],[Term]],Table1[#All],2)</f>
        <v>118294.70535</v>
      </c>
      <c r="AA20" s="35">
        <f>RANK(Table3[[#This Row],[Estimate]],Table3[Estimate])</f>
        <v>16</v>
      </c>
    </row>
    <row r="21" spans="1:27" ht="17">
      <c r="A21" s="11" t="s">
        <v>16</v>
      </c>
      <c r="B21" s="19">
        <v>0</v>
      </c>
      <c r="C21" s="1">
        <v>2</v>
      </c>
      <c r="D21" s="19">
        <v>0.21478</v>
      </c>
      <c r="E21" s="1">
        <v>19</v>
      </c>
      <c r="F21" s="19">
        <v>0</v>
      </c>
      <c r="G21" s="1">
        <v>1</v>
      </c>
      <c r="H21" s="1" t="s">
        <v>55</v>
      </c>
      <c r="I21" s="1" t="s">
        <v>55</v>
      </c>
      <c r="J21" s="22">
        <v>0</v>
      </c>
      <c r="K21" s="5">
        <v>4</v>
      </c>
      <c r="M21" s="32" t="s">
        <v>45</v>
      </c>
      <c r="N21" s="32">
        <v>78352.181058000002</v>
      </c>
      <c r="O21" s="32"/>
      <c r="P21" s="32">
        <v>52326.96</v>
      </c>
      <c r="Q21" s="32">
        <v>1.5</v>
      </c>
      <c r="R21" s="32">
        <v>0.1343</v>
      </c>
      <c r="S21" s="32"/>
      <c r="T21" s="32"/>
      <c r="U21" s="32" t="s">
        <v>49</v>
      </c>
      <c r="V21" s="32">
        <v>154303.99083</v>
      </c>
      <c r="Y21" s="36" t="s">
        <v>49</v>
      </c>
      <c r="Z21" s="35">
        <f>VLOOKUP(Table3[[#This Row],[Term]],Table1[#All],2)</f>
        <v>154303.99083</v>
      </c>
      <c r="AA21" s="35">
        <f>RANK(Table3[[#This Row],[Estimate]],Table3[Estimate])</f>
        <v>14</v>
      </c>
    </row>
    <row r="22" spans="1:27" ht="17">
      <c r="A22" s="11" t="s">
        <v>17</v>
      </c>
      <c r="B22" s="19">
        <v>0</v>
      </c>
      <c r="C22" s="1">
        <v>3</v>
      </c>
      <c r="D22" s="19">
        <v>0</v>
      </c>
      <c r="E22" s="1">
        <v>6</v>
      </c>
      <c r="F22" s="19">
        <v>0</v>
      </c>
      <c r="G22" s="1">
        <v>5</v>
      </c>
      <c r="H22" s="1" t="s">
        <v>55</v>
      </c>
      <c r="I22" s="1" t="s">
        <v>55</v>
      </c>
      <c r="J22" s="22">
        <v>1.0000000000000001E-5</v>
      </c>
      <c r="K22" s="5">
        <v>15</v>
      </c>
      <c r="M22" s="32" t="s">
        <v>46</v>
      </c>
      <c r="N22" s="32">
        <v>307876.74385000003</v>
      </c>
      <c r="O22" s="32"/>
      <c r="P22" s="32">
        <v>46472.72</v>
      </c>
      <c r="Q22" s="32" t="s">
        <v>76</v>
      </c>
      <c r="R22" s="33" t="s">
        <v>63</v>
      </c>
      <c r="S22" s="33"/>
      <c r="T22" s="33"/>
      <c r="U22" s="32" t="s">
        <v>50</v>
      </c>
      <c r="V22" s="32">
        <v>518581.96542999998</v>
      </c>
      <c r="Y22" s="36" t="s">
        <v>50</v>
      </c>
      <c r="Z22" s="35">
        <f>VLOOKUP(Table3[[#This Row],[Term]],Table1[#All],2)</f>
        <v>1627964.6825999999</v>
      </c>
      <c r="AA22" s="35">
        <f>RANK(Table3[[#This Row],[Estimate]],Table3[Estimate])</f>
        <v>1</v>
      </c>
    </row>
    <row r="23" spans="1:27" ht="17">
      <c r="A23" s="10" t="s">
        <v>18</v>
      </c>
      <c r="B23" s="19">
        <v>3.2719999999999999E-2</v>
      </c>
      <c r="C23" s="1">
        <v>20</v>
      </c>
      <c r="D23" s="19">
        <v>0.25814999999999999</v>
      </c>
      <c r="E23" s="1">
        <v>21</v>
      </c>
      <c r="F23" s="19">
        <v>1.0000000000000001E-5</v>
      </c>
      <c r="G23" s="1">
        <v>4</v>
      </c>
      <c r="H23" s="1" t="s">
        <v>55</v>
      </c>
      <c r="I23" s="1" t="s">
        <v>55</v>
      </c>
      <c r="J23" s="22">
        <v>0</v>
      </c>
      <c r="K23" s="5">
        <v>12</v>
      </c>
      <c r="M23" s="32" t="s">
        <v>47</v>
      </c>
      <c r="N23" s="32">
        <v>165769.11780000001</v>
      </c>
      <c r="O23" s="32"/>
      <c r="P23" s="32">
        <v>50403.42</v>
      </c>
      <c r="Q23" s="32" t="s">
        <v>77</v>
      </c>
      <c r="R23" s="33" t="s">
        <v>78</v>
      </c>
      <c r="S23" s="32"/>
      <c r="T23" s="32"/>
      <c r="U23" s="32" t="s">
        <v>50</v>
      </c>
      <c r="V23" s="32">
        <v>1109382.7172000001</v>
      </c>
      <c r="Y23" s="37" t="s">
        <v>51</v>
      </c>
      <c r="Z23" s="35">
        <f>VLOOKUP(Table3[[#This Row],[Term]],Table1[#All],2)</f>
        <v>325052.75475999998</v>
      </c>
      <c r="AA23" s="35">
        <f>RANK(Table3[[#This Row],[Estimate]],Table3[Estimate])</f>
        <v>6</v>
      </c>
    </row>
    <row r="24" spans="1:27" ht="17">
      <c r="A24" s="12" t="s">
        <v>19</v>
      </c>
      <c r="B24" s="19">
        <v>1.0000000000000001E-5</v>
      </c>
      <c r="C24" s="1">
        <v>16</v>
      </c>
      <c r="D24" s="19">
        <v>4.1799999999999997E-2</v>
      </c>
      <c r="E24" s="1">
        <v>17</v>
      </c>
      <c r="F24" s="19">
        <v>0.74073999999999995</v>
      </c>
      <c r="G24" s="1">
        <v>22</v>
      </c>
      <c r="H24" s="1" t="s">
        <v>55</v>
      </c>
      <c r="I24" s="1" t="s">
        <v>55</v>
      </c>
      <c r="J24" s="22">
        <v>0</v>
      </c>
      <c r="K24" s="5">
        <v>8</v>
      </c>
      <c r="M24" s="32" t="s">
        <v>48</v>
      </c>
      <c r="N24" s="32">
        <v>118294.70535</v>
      </c>
      <c r="O24" s="32"/>
      <c r="P24" s="32">
        <v>56729.23</v>
      </c>
      <c r="Q24" s="32" t="s">
        <v>79</v>
      </c>
      <c r="R24" s="34" t="s">
        <v>80</v>
      </c>
      <c r="S24" s="32"/>
      <c r="T24" s="32"/>
      <c r="U24" s="32" t="s">
        <v>50</v>
      </c>
      <c r="V24" s="32">
        <v>1627964.6825999999</v>
      </c>
      <c r="Y24" s="36" t="s">
        <v>52</v>
      </c>
      <c r="Z24" s="35">
        <f>VLOOKUP(Table3[[#This Row],[Term]],Table1[#All],2)</f>
        <v>299782.36228</v>
      </c>
      <c r="AA24" s="35">
        <f>RANK(Table3[[#This Row],[Estimate]],Table3[Estimate])</f>
        <v>8</v>
      </c>
    </row>
    <row r="25" spans="1:27" ht="17">
      <c r="A25" s="10" t="s">
        <v>20</v>
      </c>
      <c r="B25" s="19">
        <v>0</v>
      </c>
      <c r="C25" s="1">
        <v>11</v>
      </c>
      <c r="D25" s="19">
        <v>1.0000000000000001E-5</v>
      </c>
      <c r="E25" s="1">
        <v>8</v>
      </c>
      <c r="F25" s="19">
        <v>3.3369999999999997E-2</v>
      </c>
      <c r="G25" s="1">
        <v>15</v>
      </c>
      <c r="H25" s="1" t="s">
        <v>55</v>
      </c>
      <c r="I25" s="1" t="s">
        <v>55</v>
      </c>
      <c r="J25" s="22">
        <v>0</v>
      </c>
      <c r="K25" s="5">
        <v>9</v>
      </c>
      <c r="M25" s="32" t="s">
        <v>49</v>
      </c>
      <c r="N25" s="32">
        <v>154303.99083</v>
      </c>
      <c r="O25" s="32"/>
      <c r="P25" s="32">
        <v>55719.08</v>
      </c>
      <c r="Q25" s="32" t="s">
        <v>81</v>
      </c>
      <c r="R25" s="33" t="s">
        <v>82</v>
      </c>
      <c r="S25" s="33"/>
      <c r="T25" s="33"/>
      <c r="U25" s="32" t="s">
        <v>51</v>
      </c>
      <c r="V25" s="32">
        <v>325052.75475999998</v>
      </c>
    </row>
    <row r="26" spans="1:27" ht="17">
      <c r="A26" s="15" t="s">
        <v>21</v>
      </c>
      <c r="B26" s="20">
        <v>0</v>
      </c>
      <c r="C26" s="3">
        <v>6</v>
      </c>
      <c r="D26" s="20">
        <v>1.0000000000000001E-5</v>
      </c>
      <c r="E26" s="3">
        <v>7</v>
      </c>
      <c r="F26" s="20">
        <v>9.5E-4</v>
      </c>
      <c r="G26" s="3">
        <v>12</v>
      </c>
      <c r="H26" s="3" t="s">
        <v>55</v>
      </c>
      <c r="I26" s="3" t="s">
        <v>55</v>
      </c>
      <c r="J26" s="20">
        <v>1.201E-2</v>
      </c>
      <c r="K26" s="6">
        <v>19</v>
      </c>
      <c r="M26" s="32" t="s">
        <v>51</v>
      </c>
      <c r="N26" s="32">
        <v>325052.75475999998</v>
      </c>
      <c r="O26" s="32"/>
      <c r="P26" s="32">
        <v>53191.57</v>
      </c>
      <c r="Q26" s="32">
        <v>6.11</v>
      </c>
      <c r="R26" s="33" t="s">
        <v>63</v>
      </c>
      <c r="S26" s="33"/>
      <c r="T26" s="33"/>
      <c r="U26" s="32" t="s">
        <v>52</v>
      </c>
      <c r="V26" s="32">
        <v>299782.36228</v>
      </c>
    </row>
    <row r="27" spans="1:27" ht="17">
      <c r="A27" s="9" t="s">
        <v>53</v>
      </c>
      <c r="B27" s="21"/>
      <c r="C27" s="2"/>
      <c r="D27" s="19"/>
      <c r="F27" s="19"/>
      <c r="J27" s="4"/>
      <c r="K27" s="16"/>
      <c r="M27" s="32" t="s">
        <v>52</v>
      </c>
      <c r="N27" s="32">
        <v>299782.36228</v>
      </c>
      <c r="O27" s="32"/>
      <c r="P27" s="32">
        <v>51814.6</v>
      </c>
      <c r="Q27" s="32" t="s">
        <v>83</v>
      </c>
      <c r="R27" s="33" t="s">
        <v>63</v>
      </c>
      <c r="S27" s="33"/>
      <c r="T27" s="33"/>
      <c r="U27" s="32"/>
      <c r="V27" s="32"/>
      <c r="Y27"/>
    </row>
    <row r="28" spans="1:27" ht="17">
      <c r="A28" s="12" t="s">
        <v>30</v>
      </c>
      <c r="B28" s="19">
        <v>2.094E-2</v>
      </c>
      <c r="C28" s="1">
        <v>18</v>
      </c>
      <c r="D28" s="19">
        <v>0</v>
      </c>
      <c r="E28" s="1">
        <v>5</v>
      </c>
      <c r="F28" s="19">
        <v>0</v>
      </c>
      <c r="G28" s="1">
        <v>5</v>
      </c>
      <c r="H28" s="1" t="s">
        <v>55</v>
      </c>
      <c r="I28" s="1" t="s">
        <v>55</v>
      </c>
      <c r="J28" s="1" t="s">
        <v>55</v>
      </c>
      <c r="K28" s="5" t="s">
        <v>55</v>
      </c>
      <c r="S28" s="33"/>
      <c r="T28" s="33"/>
      <c r="U28" s="32"/>
      <c r="V28" s="32"/>
      <c r="Y28"/>
    </row>
    <row r="29" spans="1:27" ht="17">
      <c r="A29" s="8" t="s">
        <v>31</v>
      </c>
      <c r="B29" s="19">
        <v>0</v>
      </c>
      <c r="C29" s="1">
        <v>2</v>
      </c>
      <c r="D29" s="19">
        <v>0</v>
      </c>
      <c r="E29" s="1">
        <v>2</v>
      </c>
      <c r="F29" s="19">
        <v>0</v>
      </c>
      <c r="G29" s="1">
        <v>4</v>
      </c>
      <c r="H29" s="1" t="s">
        <v>55</v>
      </c>
      <c r="I29" s="1" t="s">
        <v>55</v>
      </c>
      <c r="J29" s="1" t="s">
        <v>55</v>
      </c>
      <c r="K29" s="5" t="s">
        <v>55</v>
      </c>
      <c r="S29" s="32"/>
      <c r="T29" s="32"/>
      <c r="U29" s="32"/>
      <c r="V29" s="32"/>
      <c r="Y29"/>
    </row>
    <row r="30" spans="1:27" ht="17">
      <c r="A30" s="11" t="s">
        <v>32</v>
      </c>
      <c r="B30" s="19">
        <v>7.9159999999999994E-2</v>
      </c>
      <c r="C30" s="1">
        <v>21</v>
      </c>
      <c r="D30" s="19">
        <v>0.81235000000000002</v>
      </c>
      <c r="E30" s="1">
        <v>23</v>
      </c>
      <c r="F30" s="19">
        <v>9.0000000000000006E-5</v>
      </c>
      <c r="G30" s="1">
        <v>10</v>
      </c>
      <c r="H30" s="1" t="s">
        <v>55</v>
      </c>
      <c r="I30" s="1" t="s">
        <v>55</v>
      </c>
      <c r="J30" s="1" t="s">
        <v>55</v>
      </c>
      <c r="K30" s="5" t="s">
        <v>55</v>
      </c>
      <c r="S30" s="34"/>
      <c r="T30" s="34"/>
      <c r="U30" s="32"/>
      <c r="V30" s="32"/>
      <c r="Y30"/>
    </row>
    <row r="31" spans="1:27" ht="17">
      <c r="A31" s="12" t="s">
        <v>33</v>
      </c>
      <c r="B31" s="19">
        <v>0</v>
      </c>
      <c r="C31" s="1">
        <v>9</v>
      </c>
      <c r="D31" s="19">
        <v>0</v>
      </c>
      <c r="E31" s="1">
        <v>6</v>
      </c>
      <c r="F31" s="19">
        <v>1.1900000000000001E-3</v>
      </c>
      <c r="G31" s="1">
        <v>11</v>
      </c>
      <c r="H31" s="1" t="s">
        <v>55</v>
      </c>
      <c r="I31" s="1" t="s">
        <v>55</v>
      </c>
      <c r="J31" s="1" t="s">
        <v>55</v>
      </c>
      <c r="K31" s="5" t="s">
        <v>55</v>
      </c>
      <c r="S31" s="34"/>
      <c r="T31" s="34"/>
      <c r="U31" s="32"/>
      <c r="V31" s="32"/>
      <c r="Y31"/>
    </row>
    <row r="32" spans="1:27" ht="17">
      <c r="A32" s="12" t="s">
        <v>34</v>
      </c>
      <c r="B32" s="19">
        <v>1.0000000000000001E-5</v>
      </c>
      <c r="C32" s="1">
        <v>10</v>
      </c>
      <c r="D32" s="19">
        <v>1.6979999999999999E-2</v>
      </c>
      <c r="E32" s="1">
        <v>18</v>
      </c>
      <c r="F32" s="19">
        <v>0.44746000000000002</v>
      </c>
      <c r="G32" s="1">
        <v>19</v>
      </c>
      <c r="H32" s="1" t="s">
        <v>55</v>
      </c>
      <c r="I32" s="1" t="s">
        <v>55</v>
      </c>
      <c r="J32" s="1" t="s">
        <v>55</v>
      </c>
      <c r="K32" s="5" t="s">
        <v>55</v>
      </c>
      <c r="S32" s="32"/>
      <c r="T32" s="32"/>
      <c r="U32" s="32"/>
      <c r="V32" s="32"/>
      <c r="Y32"/>
    </row>
    <row r="33" spans="1:25" ht="17">
      <c r="A33" s="12" t="s">
        <v>35</v>
      </c>
      <c r="B33" s="19">
        <v>6.0000000000000002E-5</v>
      </c>
      <c r="C33" s="1">
        <v>12</v>
      </c>
      <c r="D33" s="19">
        <v>0</v>
      </c>
      <c r="E33" s="1">
        <v>11</v>
      </c>
      <c r="F33" s="19">
        <v>0.11062</v>
      </c>
      <c r="G33" s="1">
        <v>17</v>
      </c>
      <c r="H33" s="1" t="s">
        <v>55</v>
      </c>
      <c r="I33" s="1" t="s">
        <v>55</v>
      </c>
      <c r="J33" s="1" t="s">
        <v>55</v>
      </c>
      <c r="K33" s="5" t="s">
        <v>55</v>
      </c>
      <c r="S33" s="33"/>
      <c r="T33" s="33"/>
      <c r="U33" s="32"/>
      <c r="V33" s="32"/>
      <c r="Y33"/>
    </row>
    <row r="34" spans="1:25" ht="17">
      <c r="A34" s="11" t="s">
        <v>36</v>
      </c>
      <c r="B34" s="19">
        <v>0</v>
      </c>
      <c r="C34" s="1">
        <v>8</v>
      </c>
      <c r="D34" s="19">
        <v>0.56942999999999999</v>
      </c>
      <c r="E34" s="1">
        <v>21</v>
      </c>
      <c r="F34" s="19">
        <v>6.9999999999999994E-5</v>
      </c>
      <c r="G34" s="1">
        <v>9</v>
      </c>
      <c r="H34" s="1" t="s">
        <v>55</v>
      </c>
      <c r="I34" s="1" t="s">
        <v>55</v>
      </c>
      <c r="J34" s="1" t="s">
        <v>55</v>
      </c>
      <c r="K34" s="5" t="s">
        <v>55</v>
      </c>
      <c r="S34" s="32"/>
      <c r="T34" s="32"/>
      <c r="U34" s="32"/>
      <c r="V34" s="32"/>
      <c r="Y34"/>
    </row>
    <row r="35" spans="1:25" ht="17">
      <c r="A35" s="11" t="s">
        <v>37</v>
      </c>
      <c r="B35" s="19">
        <v>0</v>
      </c>
      <c r="C35" s="1">
        <v>3</v>
      </c>
      <c r="D35" s="19">
        <v>0</v>
      </c>
      <c r="E35" s="1">
        <v>4</v>
      </c>
      <c r="F35" s="19">
        <v>0</v>
      </c>
      <c r="G35" s="1">
        <v>3</v>
      </c>
      <c r="H35" s="1" t="s">
        <v>55</v>
      </c>
      <c r="I35" s="1" t="s">
        <v>55</v>
      </c>
      <c r="J35" s="1" t="s">
        <v>55</v>
      </c>
      <c r="K35" s="5" t="s">
        <v>55</v>
      </c>
      <c r="S35" s="33"/>
      <c r="T35" s="33"/>
      <c r="U35" s="32"/>
      <c r="V35" s="32"/>
      <c r="Y35"/>
    </row>
    <row r="36" spans="1:25" ht="17">
      <c r="A36" s="11" t="s">
        <v>38</v>
      </c>
      <c r="B36" s="19">
        <v>4.9300000000000004E-3</v>
      </c>
      <c r="C36" s="1">
        <v>14</v>
      </c>
      <c r="D36" s="19">
        <v>0.58255999999999997</v>
      </c>
      <c r="E36" s="1">
        <v>22</v>
      </c>
      <c r="F36" s="19">
        <v>0</v>
      </c>
      <c r="G36" s="1">
        <v>2</v>
      </c>
      <c r="H36" s="1" t="s">
        <v>55</v>
      </c>
      <c r="I36" s="1" t="s">
        <v>55</v>
      </c>
      <c r="J36" s="1" t="s">
        <v>55</v>
      </c>
      <c r="K36" s="5" t="s">
        <v>55</v>
      </c>
      <c r="S36" s="32"/>
      <c r="T36" s="32"/>
      <c r="U36" s="32"/>
      <c r="V36" s="32"/>
      <c r="Y36"/>
    </row>
    <row r="37" spans="1:25" ht="17">
      <c r="A37" s="11" t="s">
        <v>39</v>
      </c>
      <c r="B37" s="19">
        <v>9.0000000000000006E-5</v>
      </c>
      <c r="C37" s="1">
        <v>13</v>
      </c>
      <c r="D37" s="19">
        <v>6.1700000000000001E-3</v>
      </c>
      <c r="E37" s="1">
        <v>17</v>
      </c>
      <c r="F37" s="19">
        <v>0.44174999999999998</v>
      </c>
      <c r="G37" s="1">
        <v>20</v>
      </c>
      <c r="H37" s="1" t="s">
        <v>55</v>
      </c>
      <c r="I37" s="1" t="s">
        <v>55</v>
      </c>
      <c r="J37" s="1" t="s">
        <v>55</v>
      </c>
      <c r="K37" s="5" t="s">
        <v>55</v>
      </c>
      <c r="S37" s="32"/>
      <c r="T37" s="32"/>
      <c r="U37" s="32"/>
      <c r="V37" s="32"/>
      <c r="Y37"/>
    </row>
    <row r="38" spans="1:25" ht="17">
      <c r="A38" s="11" t="s">
        <v>40</v>
      </c>
      <c r="B38" s="19">
        <v>3.0589999999999999E-2</v>
      </c>
      <c r="C38" s="1">
        <v>20</v>
      </c>
      <c r="D38" s="19">
        <v>1.0000000000000001E-5</v>
      </c>
      <c r="E38" s="1">
        <v>13</v>
      </c>
      <c r="F38" s="19">
        <v>0.68186999999999998</v>
      </c>
      <c r="G38" s="1">
        <v>22</v>
      </c>
      <c r="H38" s="1" t="s">
        <v>55</v>
      </c>
      <c r="I38" s="1" t="s">
        <v>55</v>
      </c>
      <c r="J38" s="1" t="s">
        <v>55</v>
      </c>
      <c r="K38" s="5" t="s">
        <v>55</v>
      </c>
      <c r="S38" s="33"/>
      <c r="T38" s="33"/>
      <c r="U38" s="32"/>
      <c r="V38" s="32"/>
    </row>
    <row r="39" spans="1:25" ht="17">
      <c r="A39" s="10" t="s">
        <v>41</v>
      </c>
      <c r="B39" s="19">
        <v>2.6159999999999999E-2</v>
      </c>
      <c r="C39" s="1">
        <v>16</v>
      </c>
      <c r="D39" s="19">
        <v>2.24E-2</v>
      </c>
      <c r="E39" s="1">
        <v>15</v>
      </c>
      <c r="F39" s="19">
        <v>4.0750000000000001E-2</v>
      </c>
      <c r="G39" s="1">
        <v>15</v>
      </c>
      <c r="H39" s="1" t="s">
        <v>55</v>
      </c>
      <c r="I39" s="1" t="s">
        <v>55</v>
      </c>
      <c r="J39" s="1" t="s">
        <v>55</v>
      </c>
      <c r="K39" s="5" t="s">
        <v>55</v>
      </c>
      <c r="S39" s="32"/>
      <c r="T39" s="32"/>
      <c r="U39" s="32"/>
      <c r="V39" s="32"/>
    </row>
    <row r="40" spans="1:25" ht="17">
      <c r="A40" s="12" t="s">
        <v>42</v>
      </c>
      <c r="B40" s="19">
        <v>0.57647999999999999</v>
      </c>
      <c r="C40" s="1">
        <v>23</v>
      </c>
      <c r="D40" s="19">
        <v>0</v>
      </c>
      <c r="E40" s="1">
        <v>7</v>
      </c>
      <c r="F40" s="19">
        <v>0.75158999999999998</v>
      </c>
      <c r="G40" s="1">
        <v>23</v>
      </c>
      <c r="H40" s="1" t="s">
        <v>55</v>
      </c>
      <c r="I40" s="1" t="s">
        <v>55</v>
      </c>
      <c r="J40" s="1" t="s">
        <v>55</v>
      </c>
      <c r="K40" s="5" t="s">
        <v>55</v>
      </c>
      <c r="S40" s="34"/>
      <c r="T40" s="34"/>
      <c r="U40" s="32"/>
      <c r="V40" s="32"/>
    </row>
    <row r="41" spans="1:25" ht="17">
      <c r="A41" s="11" t="s">
        <v>43</v>
      </c>
      <c r="B41" s="19">
        <v>0.36878</v>
      </c>
      <c r="C41" s="1">
        <v>22</v>
      </c>
      <c r="D41" s="19">
        <v>0</v>
      </c>
      <c r="E41" s="1">
        <v>9</v>
      </c>
      <c r="F41" s="19">
        <v>2.0899999999999998E-3</v>
      </c>
      <c r="G41" s="1">
        <v>13</v>
      </c>
      <c r="H41" s="1" t="s">
        <v>55</v>
      </c>
      <c r="I41" s="1" t="s">
        <v>55</v>
      </c>
      <c r="J41" s="1" t="s">
        <v>55</v>
      </c>
      <c r="K41" s="5" t="s">
        <v>55</v>
      </c>
      <c r="S41" s="33"/>
      <c r="T41" s="33"/>
      <c r="U41" s="32"/>
      <c r="V41" s="32"/>
    </row>
    <row r="42" spans="1:25" ht="17">
      <c r="A42" s="11" t="s">
        <v>44</v>
      </c>
      <c r="B42" s="19">
        <v>3.2809999999999999E-2</v>
      </c>
      <c r="C42" s="1">
        <v>19</v>
      </c>
      <c r="D42" s="19">
        <v>5.1069999999999997E-2</v>
      </c>
      <c r="E42" s="1">
        <v>19</v>
      </c>
      <c r="F42" s="19">
        <v>0.4995</v>
      </c>
      <c r="G42" s="1">
        <v>21</v>
      </c>
      <c r="H42" s="1" t="s">
        <v>55</v>
      </c>
      <c r="I42" s="1" t="s">
        <v>55</v>
      </c>
      <c r="J42" s="1" t="s">
        <v>55</v>
      </c>
      <c r="K42" s="5" t="s">
        <v>55</v>
      </c>
      <c r="S42" s="33"/>
      <c r="T42" s="33"/>
      <c r="U42" s="32"/>
      <c r="V42" s="32"/>
    </row>
    <row r="43" spans="1:25" ht="17">
      <c r="A43" s="10" t="s">
        <v>45</v>
      </c>
      <c r="B43" s="19">
        <v>8.8900000000000003E-3</v>
      </c>
      <c r="C43" s="1">
        <v>17</v>
      </c>
      <c r="D43" s="19">
        <v>1.2999999999999999E-4</v>
      </c>
      <c r="E43" s="1">
        <v>14</v>
      </c>
      <c r="F43" s="19">
        <v>0.13435</v>
      </c>
      <c r="G43" s="1">
        <v>18</v>
      </c>
      <c r="H43" s="1" t="s">
        <v>55</v>
      </c>
      <c r="I43" s="1" t="s">
        <v>55</v>
      </c>
      <c r="J43" s="1" t="s">
        <v>55</v>
      </c>
      <c r="K43" s="5" t="s">
        <v>55</v>
      </c>
      <c r="S43" s="33"/>
      <c r="T43" s="33"/>
      <c r="U43" s="32"/>
      <c r="V43" s="32"/>
    </row>
    <row r="44" spans="1:25" ht="17">
      <c r="A44" s="10" t="s">
        <v>46</v>
      </c>
      <c r="B44" s="19">
        <v>0</v>
      </c>
      <c r="C44" s="1">
        <v>4</v>
      </c>
      <c r="D44" s="19">
        <v>0</v>
      </c>
      <c r="E44" s="1">
        <v>3</v>
      </c>
      <c r="F44" s="19">
        <v>0</v>
      </c>
      <c r="G44" s="1">
        <v>7</v>
      </c>
      <c r="H44" s="1" t="s">
        <v>55</v>
      </c>
      <c r="I44" s="1" t="s">
        <v>55</v>
      </c>
      <c r="J44" s="1" t="s">
        <v>55</v>
      </c>
      <c r="K44" s="5" t="s">
        <v>55</v>
      </c>
      <c r="S44" s="33"/>
      <c r="T44" s="33"/>
      <c r="U44" s="32"/>
      <c r="V44" s="32"/>
    </row>
    <row r="45" spans="1:25" ht="17">
      <c r="A45" s="11" t="s">
        <v>47</v>
      </c>
      <c r="B45" s="19">
        <v>2.4299999999999999E-3</v>
      </c>
      <c r="C45" s="1">
        <v>15</v>
      </c>
      <c r="D45" s="19">
        <v>0</v>
      </c>
      <c r="E45" s="1">
        <v>12</v>
      </c>
      <c r="F45" s="19">
        <v>1.01E-3</v>
      </c>
      <c r="G45" s="1">
        <v>12</v>
      </c>
      <c r="H45" s="1" t="s">
        <v>55</v>
      </c>
      <c r="I45" s="1" t="s">
        <v>55</v>
      </c>
      <c r="J45" s="1" t="s">
        <v>55</v>
      </c>
      <c r="K45" s="5" t="s">
        <v>55</v>
      </c>
      <c r="S45" s="32"/>
      <c r="T45" s="32"/>
    </row>
    <row r="46" spans="1:25">
      <c r="A46" s="10" t="s">
        <v>48</v>
      </c>
      <c r="B46" s="19">
        <v>0</v>
      </c>
      <c r="C46" s="1">
        <v>7</v>
      </c>
      <c r="D46" s="19">
        <v>0</v>
      </c>
      <c r="E46" s="1">
        <v>10</v>
      </c>
      <c r="F46" s="19">
        <v>3.7080000000000002E-2</v>
      </c>
      <c r="G46" s="1">
        <v>16</v>
      </c>
      <c r="H46" s="1" t="s">
        <v>55</v>
      </c>
      <c r="I46" s="1" t="s">
        <v>55</v>
      </c>
      <c r="J46" s="1" t="s">
        <v>55</v>
      </c>
      <c r="K46" s="5" t="s">
        <v>55</v>
      </c>
    </row>
    <row r="47" spans="1:25">
      <c r="A47" s="11" t="s">
        <v>49</v>
      </c>
      <c r="B47" s="19">
        <v>0</v>
      </c>
      <c r="C47" s="1">
        <v>6</v>
      </c>
      <c r="D47" s="19">
        <v>6.2399999999999999E-3</v>
      </c>
      <c r="E47" s="1">
        <v>16</v>
      </c>
      <c r="F47" s="19">
        <v>5.6299999999999996E-3</v>
      </c>
      <c r="G47" s="1">
        <v>14</v>
      </c>
      <c r="H47" s="1" t="s">
        <v>55</v>
      </c>
      <c r="I47" s="1" t="s">
        <v>55</v>
      </c>
      <c r="J47" s="1" t="s">
        <v>55</v>
      </c>
      <c r="K47" s="5" t="s">
        <v>55</v>
      </c>
    </row>
    <row r="48" spans="1:25">
      <c r="A48" s="8" t="s">
        <v>50</v>
      </c>
      <c r="B48" s="19">
        <v>0</v>
      </c>
      <c r="C48" s="1">
        <v>1</v>
      </c>
      <c r="D48" s="19">
        <v>0</v>
      </c>
      <c r="E48" s="1">
        <v>1</v>
      </c>
      <c r="F48" s="19">
        <v>0</v>
      </c>
      <c r="G48" s="1">
        <v>1</v>
      </c>
      <c r="H48" s="1" t="s">
        <v>55</v>
      </c>
      <c r="I48" s="1" t="s">
        <v>55</v>
      </c>
      <c r="J48" s="1" t="s">
        <v>55</v>
      </c>
      <c r="K48" s="5" t="s">
        <v>55</v>
      </c>
    </row>
    <row r="49" spans="1:13">
      <c r="A49" s="10" t="s">
        <v>51</v>
      </c>
      <c r="B49" s="19">
        <v>1.0000000000000001E-5</v>
      </c>
      <c r="C49" s="1">
        <v>11</v>
      </c>
      <c r="D49" s="19">
        <v>0</v>
      </c>
      <c r="E49" s="1">
        <v>8</v>
      </c>
      <c r="F49" s="19">
        <v>0</v>
      </c>
      <c r="G49" s="1">
        <v>6</v>
      </c>
      <c r="H49" s="1" t="s">
        <v>55</v>
      </c>
      <c r="I49" s="1" t="s">
        <v>55</v>
      </c>
      <c r="J49" s="1" t="s">
        <v>55</v>
      </c>
      <c r="K49" s="5" t="s">
        <v>55</v>
      </c>
    </row>
    <row r="50" spans="1:13">
      <c r="A50" s="13" t="s">
        <v>52</v>
      </c>
      <c r="B50" s="20">
        <v>0</v>
      </c>
      <c r="C50" s="3">
        <v>5</v>
      </c>
      <c r="D50" s="20">
        <v>0.49086000000000002</v>
      </c>
      <c r="E50" s="3">
        <v>20</v>
      </c>
      <c r="F50" s="20">
        <v>0</v>
      </c>
      <c r="G50" s="3">
        <v>8</v>
      </c>
      <c r="H50" s="3" t="s">
        <v>55</v>
      </c>
      <c r="I50" s="3" t="s">
        <v>55</v>
      </c>
      <c r="J50" s="3" t="s">
        <v>55</v>
      </c>
      <c r="K50" s="6" t="s">
        <v>55</v>
      </c>
    </row>
    <row r="51" spans="1:13">
      <c r="A51" s="24" t="s">
        <v>56</v>
      </c>
      <c r="B51" s="23"/>
      <c r="C51" s="23"/>
      <c r="D51" s="23"/>
      <c r="E51" s="23"/>
      <c r="F51" s="23"/>
      <c r="G51" s="23"/>
      <c r="H51" s="23"/>
      <c r="I51" s="23"/>
      <c r="J51" s="23"/>
      <c r="K51" s="16"/>
    </row>
    <row r="52" spans="1:13">
      <c r="A52" s="25" t="s">
        <v>57</v>
      </c>
      <c r="B52" s="20">
        <v>0.16064000000000001</v>
      </c>
      <c r="C52" s="3">
        <v>1</v>
      </c>
      <c r="D52" s="20">
        <v>0.72821000000000002</v>
      </c>
      <c r="E52" s="3">
        <v>1</v>
      </c>
      <c r="F52" s="20">
        <v>0.43157000000000001</v>
      </c>
      <c r="G52" s="3">
        <v>1</v>
      </c>
      <c r="H52" s="3" t="s">
        <v>55</v>
      </c>
      <c r="I52" s="3" t="s">
        <v>55</v>
      </c>
      <c r="J52" s="3" t="s">
        <v>55</v>
      </c>
      <c r="K52" s="6" t="s">
        <v>55</v>
      </c>
      <c r="M52"/>
    </row>
    <row r="53" spans="1:13">
      <c r="M53"/>
    </row>
  </sheetData>
  <mergeCells count="8">
    <mergeCell ref="B1:E1"/>
    <mergeCell ref="F1:I1"/>
    <mergeCell ref="J1:K1"/>
    <mergeCell ref="B2:C2"/>
    <mergeCell ref="D2:E2"/>
    <mergeCell ref="F2:G2"/>
    <mergeCell ref="H2:I2"/>
    <mergeCell ref="J2:K2"/>
  </mergeCells>
  <conditionalFormatting sqref="B5:E26 B28:E50">
    <cfRule type="cellIs" dxfId="2" priority="3" operator="lessThan">
      <formula>0.05</formula>
    </cfRule>
  </conditionalFormatting>
  <conditionalFormatting sqref="B5:G26 B28:G50">
    <cfRule type="cellIs" dxfId="1" priority="2" operator="lessThan">
      <formula>0.05</formula>
    </cfRule>
  </conditionalFormatting>
  <conditionalFormatting sqref="J5:J26">
    <cfRule type="cellIs" dxfId="0" priority="1" operator="lessThan">
      <formula>0.05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2020-06-21T19:56:13Z</dcterms:created>
  <dcterms:modified xsi:type="dcterms:W3CDTF">2020-06-27T00:22:33Z</dcterms:modified>
</cp:coreProperties>
</file>