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"/>
    </mc:Choice>
  </mc:AlternateContent>
  <xr:revisionPtr revIDLastSave="0" documentId="13_ncr:1_{12D2A8BF-E2EE-414A-842C-E37C959CFA3E}" xr6:coauthVersionLast="45" xr6:coauthVersionMax="45" xr10:uidLastSave="{00000000-0000-0000-0000-000000000000}"/>
  <bookViews>
    <workbookView xWindow="-37280" yWindow="-3140" windowWidth="37280" windowHeight="21140" xr2:uid="{85746B35-EAB0-E34F-8B16-5A732025E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4" i="1" l="1"/>
  <c r="Z20" i="1"/>
  <c r="Z4" i="1"/>
  <c r="Z6" i="1"/>
  <c r="Z5" i="1"/>
  <c r="Z7" i="1"/>
  <c r="Z10" i="1"/>
  <c r="Z12" i="1"/>
  <c r="Z11" i="1"/>
  <c r="Z18" i="1"/>
  <c r="Z21" i="1"/>
  <c r="Z23" i="1"/>
  <c r="Z9" i="1"/>
  <c r="Z22" i="1"/>
  <c r="Z13" i="1"/>
  <c r="Z14" i="1"/>
  <c r="Z15" i="1"/>
  <c r="Z17" i="1"/>
  <c r="Z16" i="1"/>
  <c r="Z19" i="1"/>
  <c r="Z8" i="1"/>
  <c r="Z3" i="1"/>
  <c r="AA24" i="1" l="1"/>
  <c r="AA11" i="1" l="1"/>
  <c r="AA15" i="1"/>
  <c r="AA12" i="1"/>
  <c r="AA22" i="1"/>
  <c r="AA20" i="1"/>
  <c r="AA10" i="1"/>
  <c r="AA7" i="1"/>
  <c r="AA13" i="1"/>
  <c r="AA3" i="1"/>
  <c r="AA2" i="1"/>
  <c r="AA9" i="1"/>
  <c r="AA18" i="1"/>
  <c r="AA14" i="1"/>
  <c r="AA8" i="1"/>
  <c r="AA17" i="1"/>
  <c r="AA5" i="1"/>
  <c r="AA19" i="1"/>
  <c r="AA23" i="1"/>
  <c r="AA6" i="1"/>
  <c r="AA16" i="1"/>
  <c r="AA21" i="1"/>
  <c r="AA4" i="1"/>
</calcChain>
</file>

<file path=xl/sharedStrings.xml><?xml version="1.0" encoding="utf-8"?>
<sst xmlns="http://schemas.openxmlformats.org/spreadsheetml/2006/main" count="375" uniqueCount="83">
  <si>
    <t>aliasalgo</t>
  </si>
  <si>
    <t>aliasflowins</t>
  </si>
  <si>
    <t>analyzeframeworks</t>
  </si>
  <si>
    <t>aplength</t>
  </si>
  <si>
    <t>callbackanalyzer</t>
  </si>
  <si>
    <t>cgalgo</t>
  </si>
  <si>
    <t>codeelimination</t>
  </si>
  <si>
    <t>dataflowsolver</t>
  </si>
  <si>
    <t>enablereflection</t>
  </si>
  <si>
    <t>implicit</t>
  </si>
  <si>
    <t>maxcallbacksdepth</t>
  </si>
  <si>
    <t>maxcallbackspercomponent</t>
  </si>
  <si>
    <t>nocallbacks</t>
  </si>
  <si>
    <t>noexceptions</t>
  </si>
  <si>
    <t>nothischainreduction</t>
  </si>
  <si>
    <t>onecomponentatatime</t>
  </si>
  <si>
    <t>onesourceatatime</t>
  </si>
  <si>
    <t>pathalgo</t>
  </si>
  <si>
    <t>pathspecificresults</t>
  </si>
  <si>
    <t>singlejoinpointabstraction</t>
  </si>
  <si>
    <t>staticmode</t>
  </si>
  <si>
    <t>taintwrapper</t>
  </si>
  <si>
    <t>FlowDroid Options</t>
  </si>
  <si>
    <t>p-value</t>
  </si>
  <si>
    <t>rank</t>
  </si>
  <si>
    <t>time</t>
  </si>
  <si>
    <t>f-measure</t>
  </si>
  <si>
    <t>droidbench</t>
  </si>
  <si>
    <t>fossdroid</t>
  </si>
  <si>
    <t>google play</t>
  </si>
  <si>
    <t>analyzestrings_unfiltered</t>
  </si>
  <si>
    <t>apicalldepth</t>
  </si>
  <si>
    <t>filetransforms</t>
  </si>
  <si>
    <t>ignoreexceptionflows</t>
  </si>
  <si>
    <t>ignorenocontextflows</t>
  </si>
  <si>
    <t>implicitflow</t>
  </si>
  <si>
    <t>imprecisestrings</t>
  </si>
  <si>
    <t>kobjsens</t>
  </si>
  <si>
    <t>limitcontextforcomplex</t>
  </si>
  <si>
    <t>limitcontextforgui</t>
  </si>
  <si>
    <t>limitcontextforstrings</t>
  </si>
  <si>
    <t>multipassfb</t>
  </si>
  <si>
    <t>noarrayindex</t>
  </si>
  <si>
    <t>noclinitcontext</t>
  </si>
  <si>
    <t>noclonestatics</t>
  </si>
  <si>
    <t>nofallback</t>
  </si>
  <si>
    <t>nojsa</t>
  </si>
  <si>
    <t>noscalaropts</t>
  </si>
  <si>
    <t>nova</t>
  </si>
  <si>
    <t>preciseinfoflow</t>
  </si>
  <si>
    <t>pta</t>
  </si>
  <si>
    <t>transfertaintfield</t>
  </si>
  <si>
    <t>typesforcontext</t>
  </si>
  <si>
    <t>DroidSafe Options</t>
  </si>
  <si>
    <t>precision</t>
  </si>
  <si>
    <t>-</t>
  </si>
  <si>
    <t>Amandroid Options</t>
  </si>
  <si>
    <t>kcontext</t>
  </si>
  <si>
    <t>Term</t>
  </si>
  <si>
    <t>Estimate</t>
  </si>
  <si>
    <t>Std Error</t>
  </si>
  <si>
    <t>t Ratio</t>
  </si>
  <si>
    <t>Prob&gt;|t|</t>
  </si>
  <si>
    <t>&lt;.0001*</t>
  </si>
  <si>
    <t>Intercept</t>
  </si>
  <si>
    <t>Source</t>
  </si>
  <si>
    <t>PValue</t>
  </si>
  <si>
    <t> -53.67</t>
  </si>
  <si>
    <t> -30.43</t>
  </si>
  <si>
    <t> -220.10</t>
  </si>
  <si>
    <t> -6.99</t>
  </si>
  <si>
    <t> -16.00</t>
  </si>
  <si>
    <t> -22.93</t>
  </si>
  <si>
    <t> -11.19</t>
  </si>
  <si>
    <t> -8.61</t>
  </si>
  <si>
    <t> -8.85</t>
  </si>
  <si>
    <t>0.0262*</t>
  </si>
  <si>
    <t>0.0003*</t>
  </si>
  <si>
    <t> -8.49</t>
  </si>
  <si>
    <t> -31.79</t>
  </si>
  <si>
    <t> -21.65</t>
  </si>
  <si>
    <t> -25.17</t>
  </si>
  <si>
    <t> -27.30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</si>
</sst>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u/>
      <sz val="12"/>
      <color theme="1"/>
      <name val="Helvetica"/>
      <family val="2"/>
    </font>
    <font>
      <u/>
      <sz val="12"/>
      <color theme="1"/>
      <name val="Helvetica"/>
      <family val="2"/>
    </font>
    <font>
      <i/>
      <sz val="12"/>
      <color theme="1"/>
      <name val="Helvetica"/>
      <family val="2"/>
    </font>
    <font>
      <sz val="13"/>
      <color theme="1"/>
      <name val="Helvetica"/>
      <family val="2"/>
    </font>
    <font>
      <b/>
      <sz val="13"/>
      <color theme="1"/>
      <name val="Helvetica"/>
      <family val="2"/>
    </font>
    <font>
      <sz val="13"/>
      <color rgb="FFE57406"/>
      <name val="Helvetica"/>
      <family val="2"/>
    </font>
    <font>
      <sz val="13"/>
      <color rgb="FFF03246"/>
      <name val="Helvetica"/>
      <family val="2"/>
    </font>
    <font>
      <b/>
      <sz val="12"/>
      <color theme="0"/>
      <name val="Helvetica"/>
      <family val="2"/>
    </font>
    <font>
      <sz val="12"/>
      <color rgb="FF006100"/>
      <name val="Calibri"/>
      <family val="2"/>
      <scheme val="minor"/>
    </font>
    <font>
      <b/>
      <sz val="13"/>
      <color theme="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7" xfId="0" applyFont="1" applyBorder="1"/>
    <xf numFmtId="0" fontId="3" fillId="0" borderId="7" xfId="0" applyFont="1" applyBorder="1"/>
    <xf numFmtId="0" fontId="4" fillId="0" borderId="7" xfId="0" applyFont="1" applyBorder="1"/>
    <xf numFmtId="0" fontId="5" fillId="0" borderId="7" xfId="0" applyFont="1" applyBorder="1"/>
    <xf numFmtId="0" fontId="4" fillId="0" borderId="8" xfId="0" applyFont="1" applyBorder="1"/>
    <xf numFmtId="0" fontId="2" fillId="0" borderId="8" xfId="0" applyFont="1" applyBorder="1"/>
    <xf numFmtId="0" fontId="3" fillId="0" borderId="8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0" xfId="0" applyNumberFormat="1" applyFont="1"/>
    <xf numFmtId="2" fontId="1" fillId="0" borderId="1" xfId="0" applyNumberFormat="1" applyFont="1" applyBorder="1"/>
    <xf numFmtId="2" fontId="2" fillId="0" borderId="0" xfId="0" applyNumberFormat="1" applyFont="1"/>
    <xf numFmtId="2" fontId="1" fillId="0" borderId="0" xfId="0" applyNumberFormat="1" applyFont="1" applyBorder="1"/>
    <xf numFmtId="0" fontId="1" fillId="0" borderId="5" xfId="0" applyFont="1" applyBorder="1"/>
    <xf numFmtId="0" fontId="2" fillId="0" borderId="6" xfId="0" applyFont="1" applyBorder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" fillId="0" borderId="9" xfId="0" applyFont="1" applyBorder="1"/>
    <xf numFmtId="0" fontId="6" fillId="3" borderId="9" xfId="0" applyFont="1" applyFill="1" applyBorder="1"/>
    <xf numFmtId="0" fontId="10" fillId="2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3" borderId="10" xfId="0" applyFont="1" applyFill="1" applyBorder="1"/>
    <xf numFmtId="0" fontId="6" fillId="0" borderId="10" xfId="0" applyFont="1" applyBorder="1"/>
    <xf numFmtId="0" fontId="12" fillId="2" borderId="0" xfId="0" applyFont="1" applyFill="1" applyBorder="1"/>
    <xf numFmtId="2" fontId="6" fillId="0" borderId="0" xfId="0" applyNumberFormat="1" applyFont="1"/>
    <xf numFmtId="2" fontId="6" fillId="0" borderId="11" xfId="0" applyNumberFormat="1" applyFont="1" applyBorder="1"/>
    <xf numFmtId="2" fontId="6" fillId="0" borderId="1" xfId="0" applyNumberFormat="1" applyFont="1" applyBorder="1"/>
    <xf numFmtId="0" fontId="0" fillId="0" borderId="9" xfId="0" applyFont="1" applyBorder="1"/>
    <xf numFmtId="0" fontId="1" fillId="3" borderId="9" xfId="0" applyFont="1" applyFill="1" applyBorder="1"/>
    <xf numFmtId="0" fontId="1" fillId="3" borderId="0" xfId="0" applyFont="1" applyFill="1" applyBorder="1"/>
    <xf numFmtId="2" fontId="11" fillId="4" borderId="1" xfId="1" applyNumberFormat="1" applyBorder="1"/>
  </cellXfs>
  <cellStyles count="2">
    <cellStyle name="Good" xfId="1" builtinId="26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Helvetica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DA05DF-9AAB-EC40-8A3E-3209C9C0CBEB}" name="Table3" displayName="Table3" ref="Y1:AA24" totalsRowShown="0" headerRowDxfId="13" tableBorderDxfId="12">
  <autoFilter ref="Y1:AA24" xr:uid="{33E01F4E-1EE5-E04E-B57B-780E04FAC794}"/>
  <sortState xmlns:xlrd2="http://schemas.microsoft.com/office/spreadsheetml/2017/richdata2" ref="Y2:AA24">
    <sortCondition ref="Y1:Y24"/>
  </sortState>
  <tableColumns count="3">
    <tableColumn id="1" xr3:uid="{EF0AAB32-9E63-FC40-B3B8-1C05A673B8A1}" name="Term" dataDxfId="4"/>
    <tableColumn id="2" xr3:uid="{F87234D8-3B97-5D46-918D-C22CF38345A3}" name="Estimate" dataDxfId="11">
      <calculatedColumnFormula>VLOOKUP(Table3[[#This Row],[Term]],Sheet1!$U$1:$V$26,2)</calculatedColumnFormula>
    </tableColumn>
    <tableColumn id="3" xr3:uid="{F592794F-12A5-E94A-97BE-193D9300BECE}" name="rank" dataDxfId="10">
      <calculatedColumnFormula>RANK(Table3[[#This Row],[Estimate]],Table3[Estimate])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63969-E6D9-A844-B8B8-D87D44289D52}" name="Table1" displayName="Table1" ref="U1:V26" totalsRowShown="0" headerRowDxfId="8" dataDxfId="1" tableBorderDxfId="9">
  <autoFilter ref="U1:V26" xr:uid="{36D10555-0186-7549-9AC5-0986B6AC17D2}"/>
  <sortState xmlns:xlrd2="http://schemas.microsoft.com/office/spreadsheetml/2017/richdata2" ref="U2:V26">
    <sortCondition ref="U1:U26"/>
  </sortState>
  <tableColumns count="2">
    <tableColumn id="1" xr3:uid="{6A78A226-1B56-8640-9DBC-8C03236F24E0}" name="Term" dataDxfId="3"/>
    <tableColumn id="2" xr3:uid="{538CC6A7-613B-2B45-A448-015C7FBC6B75}" name="Estim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AE27-83F2-0A40-93C3-548CDFD4E9EE}">
  <dimension ref="A1:AA52"/>
  <sheetViews>
    <sheetView tabSelected="1" zoomScale="124" workbookViewId="0">
      <selection activeCell="D5" sqref="D5:D27"/>
    </sheetView>
  </sheetViews>
  <sheetFormatPr baseColWidth="10" defaultRowHeight="16"/>
  <cols>
    <col min="1" max="1" width="27.5" style="1" bestFit="1" customWidth="1"/>
    <col min="2" max="21" width="10.83203125" style="1"/>
    <col min="22" max="22" width="11.6640625" style="1" customWidth="1"/>
    <col min="23" max="23" width="11" style="1" customWidth="1"/>
    <col min="24" max="24" width="10.83203125" style="1"/>
    <col min="25" max="25" width="12" style="1" customWidth="1"/>
    <col min="26" max="16384" width="10.83203125" style="1"/>
  </cols>
  <sheetData>
    <row r="1" spans="1:27" ht="17">
      <c r="A1" s="7"/>
      <c r="B1" s="32" t="s">
        <v>27</v>
      </c>
      <c r="C1" s="32"/>
      <c r="D1" s="32"/>
      <c r="E1" s="32"/>
      <c r="F1" s="32" t="s">
        <v>28</v>
      </c>
      <c r="G1" s="32"/>
      <c r="H1" s="32"/>
      <c r="I1" s="32"/>
      <c r="J1" s="32" t="s">
        <v>29</v>
      </c>
      <c r="K1" s="33"/>
      <c r="M1" s="25" t="s">
        <v>58</v>
      </c>
      <c r="N1" s="25"/>
      <c r="O1" s="25"/>
      <c r="P1" s="25" t="s">
        <v>60</v>
      </c>
      <c r="Q1" s="25" t="s">
        <v>61</v>
      </c>
      <c r="R1" s="25" t="s">
        <v>62</v>
      </c>
      <c r="S1" s="25"/>
      <c r="T1" s="25"/>
      <c r="U1" s="39" t="s">
        <v>58</v>
      </c>
      <c r="V1" s="39" t="s">
        <v>59</v>
      </c>
      <c r="Y1" s="31" t="s">
        <v>58</v>
      </c>
      <c r="Z1" s="31" t="s">
        <v>59</v>
      </c>
      <c r="AA1" s="31" t="s">
        <v>24</v>
      </c>
    </row>
    <row r="2" spans="1:27" ht="17">
      <c r="A2" s="8"/>
      <c r="B2" s="34" t="s">
        <v>25</v>
      </c>
      <c r="C2" s="34"/>
      <c r="D2" s="34" t="s">
        <v>26</v>
      </c>
      <c r="E2" s="34"/>
      <c r="F2" s="34" t="s">
        <v>25</v>
      </c>
      <c r="G2" s="34"/>
      <c r="H2" s="34" t="s">
        <v>54</v>
      </c>
      <c r="I2" s="34"/>
      <c r="J2" s="35" t="s">
        <v>25</v>
      </c>
      <c r="K2" s="36"/>
      <c r="M2" s="26" t="s">
        <v>64</v>
      </c>
      <c r="N2" s="26">
        <v>96202537.206</v>
      </c>
      <c r="O2" s="26"/>
      <c r="P2" s="26">
        <v>45735.4</v>
      </c>
      <c r="Q2" s="26">
        <v>1912.47</v>
      </c>
      <c r="R2" s="27" t="s">
        <v>63</v>
      </c>
      <c r="S2" s="27"/>
      <c r="T2" s="27"/>
      <c r="U2" s="26" t="s">
        <v>30</v>
      </c>
      <c r="V2" s="26">
        <v>10465358.404999999</v>
      </c>
      <c r="Y2" s="38" t="s">
        <v>30</v>
      </c>
      <c r="Z2" s="26">
        <v>10465358.404999999</v>
      </c>
      <c r="AA2" s="29">
        <f>RANK(Table3[[#This Row],[Estimate]],Table3[Estimate])</f>
        <v>5</v>
      </c>
    </row>
    <row r="3" spans="1:27" ht="17">
      <c r="A3" s="14"/>
      <c r="B3" s="17" t="s">
        <v>23</v>
      </c>
      <c r="C3" s="17" t="s">
        <v>24</v>
      </c>
      <c r="D3" s="17" t="s">
        <v>23</v>
      </c>
      <c r="E3" s="17" t="s">
        <v>24</v>
      </c>
      <c r="F3" s="17" t="s">
        <v>23</v>
      </c>
      <c r="G3" s="17" t="s">
        <v>24</v>
      </c>
      <c r="H3" s="17" t="s">
        <v>23</v>
      </c>
      <c r="I3" s="17" t="s">
        <v>24</v>
      </c>
      <c r="J3" s="17" t="s">
        <v>23</v>
      </c>
      <c r="K3" s="18" t="s">
        <v>24</v>
      </c>
      <c r="M3" s="26" t="s">
        <v>31</v>
      </c>
      <c r="N3" s="26">
        <v>11778006.733999999</v>
      </c>
      <c r="O3" s="26"/>
      <c r="P3" s="26">
        <v>96286.96</v>
      </c>
      <c r="Q3" s="26" t="s">
        <v>67</v>
      </c>
      <c r="R3" s="27" t="s">
        <v>63</v>
      </c>
      <c r="S3" s="27"/>
      <c r="T3" s="27"/>
      <c r="U3" s="26" t="s">
        <v>31</v>
      </c>
      <c r="V3" s="26">
        <v>11778006.733999999</v>
      </c>
      <c r="Y3" s="37" t="s">
        <v>31</v>
      </c>
      <c r="Z3" s="43">
        <f>VLOOKUP(Table3[[#This Row],[Term]],Sheet1!$U$1:$V$26,2)</f>
        <v>11778006.733999999</v>
      </c>
      <c r="AA3" s="29">
        <f>RANK(Table3[[#This Row],[Estimate]],Table3[Estimate])</f>
        <v>4</v>
      </c>
    </row>
    <row r="4" spans="1:27" ht="17">
      <c r="A4" s="9" t="s">
        <v>22</v>
      </c>
      <c r="J4" s="4"/>
      <c r="K4" s="5"/>
      <c r="M4" s="26" t="s">
        <v>37</v>
      </c>
      <c r="N4" s="26">
        <v>14146277.322000001</v>
      </c>
      <c r="O4" s="26"/>
      <c r="P4" s="26">
        <v>79491.240000000005</v>
      </c>
      <c r="Q4" s="26" t="s">
        <v>68</v>
      </c>
      <c r="R4" s="27" t="s">
        <v>63</v>
      </c>
      <c r="S4" s="26"/>
      <c r="T4" s="26"/>
      <c r="U4" s="26" t="s">
        <v>32</v>
      </c>
      <c r="V4" s="26">
        <v>5815058.1538000004</v>
      </c>
      <c r="Y4" s="37" t="s">
        <v>32</v>
      </c>
      <c r="Z4" s="43">
        <f>VLOOKUP(Table3[[#This Row],[Term]],Sheet1!$U$1:$V$26,2)</f>
        <v>5815058.1538000004</v>
      </c>
      <c r="AA4" s="29">
        <f>RANK(Table3[[#This Row],[Estimate]],Table3[Estimate])</f>
        <v>10</v>
      </c>
    </row>
    <row r="5" spans="1:27" ht="17">
      <c r="A5" s="10" t="s">
        <v>0</v>
      </c>
      <c r="B5" s="40">
        <v>0</v>
      </c>
      <c r="C5" s="1">
        <v>4</v>
      </c>
      <c r="D5" s="40">
        <v>0</v>
      </c>
      <c r="E5" s="1">
        <v>2</v>
      </c>
      <c r="F5" s="19">
        <v>0</v>
      </c>
      <c r="G5" s="1">
        <v>4</v>
      </c>
      <c r="H5" s="1" t="s">
        <v>55</v>
      </c>
      <c r="I5" s="1" t="s">
        <v>55</v>
      </c>
      <c r="J5" s="22">
        <v>0</v>
      </c>
      <c r="K5" s="5">
        <v>3</v>
      </c>
      <c r="M5" s="26" t="s">
        <v>50</v>
      </c>
      <c r="N5" s="26">
        <v>33281481.515999999</v>
      </c>
      <c r="O5" s="26"/>
      <c r="P5" s="26">
        <v>81731.710000000006</v>
      </c>
      <c r="Q5" s="26">
        <v>109.22</v>
      </c>
      <c r="R5" s="27" t="s">
        <v>63</v>
      </c>
      <c r="S5" s="26"/>
      <c r="T5" s="26"/>
      <c r="U5" s="26" t="s">
        <v>33</v>
      </c>
      <c r="V5" s="26">
        <v>5052039.5275999997</v>
      </c>
      <c r="Y5" s="38" t="s">
        <v>33</v>
      </c>
      <c r="Z5" s="43">
        <f>VLOOKUP(Table3[[#This Row],[Term]],Sheet1!$U$1:$V$26,2)</f>
        <v>5052039.5275999997</v>
      </c>
      <c r="AA5" s="29">
        <f>RANK(Table3[[#This Row],[Estimate]],Table3[Estimate])</f>
        <v>11</v>
      </c>
    </row>
    <row r="6" spans="1:27" ht="17">
      <c r="A6" s="11" t="s">
        <v>1</v>
      </c>
      <c r="B6" s="40">
        <v>0</v>
      </c>
      <c r="C6" s="1">
        <v>14</v>
      </c>
      <c r="D6" s="40">
        <v>0</v>
      </c>
      <c r="E6" s="1">
        <v>15</v>
      </c>
      <c r="F6" s="19">
        <v>3.3E-3</v>
      </c>
      <c r="G6" s="1">
        <v>20</v>
      </c>
      <c r="H6" s="1" t="s">
        <v>55</v>
      </c>
      <c r="I6" s="1" t="s">
        <v>55</v>
      </c>
      <c r="J6" s="22">
        <v>0</v>
      </c>
      <c r="K6" s="5">
        <v>18</v>
      </c>
      <c r="M6" s="26" t="s">
        <v>50</v>
      </c>
      <c r="N6" s="26">
        <v>48838940.479000002</v>
      </c>
      <c r="O6" s="26"/>
      <c r="P6" s="26">
        <v>95173.52</v>
      </c>
      <c r="Q6" s="26" t="s">
        <v>69</v>
      </c>
      <c r="R6" s="27" t="s">
        <v>63</v>
      </c>
      <c r="S6" s="28"/>
      <c r="T6" s="28"/>
      <c r="U6" s="26" t="s">
        <v>34</v>
      </c>
      <c r="V6" s="26">
        <v>1238105.9911</v>
      </c>
      <c r="Y6" s="37" t="s">
        <v>34</v>
      </c>
      <c r="Z6" s="43">
        <f>VLOOKUP(Table3[[#This Row],[Term]],Sheet1!$U$1:$V$26,2)</f>
        <v>1238105.9911</v>
      </c>
      <c r="AA6" s="29">
        <f>RANK(Table3[[#This Row],[Estimate]],Table3[Estimate])</f>
        <v>19</v>
      </c>
    </row>
    <row r="7" spans="1:27" ht="17">
      <c r="A7" s="12" t="s">
        <v>2</v>
      </c>
      <c r="B7" s="40">
        <v>4.5159999999999999E-2</v>
      </c>
      <c r="C7" s="1">
        <v>22</v>
      </c>
      <c r="D7" s="40">
        <v>0</v>
      </c>
      <c r="E7" s="1">
        <v>9</v>
      </c>
      <c r="F7" s="19">
        <v>0</v>
      </c>
      <c r="G7" s="1">
        <v>18</v>
      </c>
      <c r="H7" s="1" t="s">
        <v>55</v>
      </c>
      <c r="I7" s="1" t="s">
        <v>55</v>
      </c>
      <c r="J7" s="22">
        <v>0</v>
      </c>
      <c r="K7" s="5">
        <v>10</v>
      </c>
      <c r="M7" s="26" t="s">
        <v>50</v>
      </c>
      <c r="N7" s="26">
        <v>15557458.963</v>
      </c>
      <c r="O7" s="26"/>
      <c r="P7" s="26">
        <v>77440.19</v>
      </c>
      <c r="Q7" s="26">
        <v>155.22999999999999</v>
      </c>
      <c r="R7" s="27" t="s">
        <v>63</v>
      </c>
      <c r="S7" s="26"/>
      <c r="T7" s="26"/>
      <c r="U7" s="26" t="s">
        <v>35</v>
      </c>
      <c r="V7" s="26">
        <v>2452314.5808000001</v>
      </c>
      <c r="Y7" s="38" t="s">
        <v>35</v>
      </c>
      <c r="Z7" s="43">
        <f>VLOOKUP(Table3[[#This Row],[Term]],Sheet1!$U$1:$V$26,2)</f>
        <v>2452314.5808000001</v>
      </c>
      <c r="AA7" s="29">
        <f>RANK(Table3[[#This Row],[Estimate]],Table3[Estimate])</f>
        <v>17</v>
      </c>
    </row>
    <row r="8" spans="1:27" ht="17">
      <c r="A8" s="11" t="s">
        <v>3</v>
      </c>
      <c r="B8" s="40">
        <v>0</v>
      </c>
      <c r="C8" s="1">
        <v>15</v>
      </c>
      <c r="D8" s="40">
        <v>0</v>
      </c>
      <c r="E8" s="1">
        <v>16</v>
      </c>
      <c r="F8" s="19">
        <v>0</v>
      </c>
      <c r="G8" s="1">
        <v>16</v>
      </c>
      <c r="H8" s="1" t="s">
        <v>55</v>
      </c>
      <c r="I8" s="1" t="s">
        <v>55</v>
      </c>
      <c r="J8" s="22">
        <v>0.15171000000000001</v>
      </c>
      <c r="K8" s="5">
        <v>22</v>
      </c>
      <c r="M8" s="26" t="s">
        <v>30</v>
      </c>
      <c r="N8" s="26">
        <v>10465358.404999999</v>
      </c>
      <c r="O8" s="26"/>
      <c r="P8" s="26">
        <v>67702.880000000005</v>
      </c>
      <c r="Q8" s="26">
        <v>9.19</v>
      </c>
      <c r="R8" s="27" t="s">
        <v>63</v>
      </c>
      <c r="S8" s="27"/>
      <c r="T8" s="27"/>
      <c r="U8" s="26" t="s">
        <v>36</v>
      </c>
      <c r="V8" s="26">
        <v>6327602.6924999999</v>
      </c>
      <c r="Y8" s="37" t="s">
        <v>36</v>
      </c>
      <c r="Z8" s="43">
        <f>VLOOKUP(Table3[[#This Row],[Term]],Sheet1!$U$1:$V$26,2)</f>
        <v>6327602.6924999999</v>
      </c>
      <c r="AA8" s="29">
        <f>RANK(Table3[[#This Row],[Estimate]],Table3[Estimate])</f>
        <v>9</v>
      </c>
    </row>
    <row r="9" spans="1:27" ht="17">
      <c r="A9" s="11" t="s">
        <v>4</v>
      </c>
      <c r="B9" s="40">
        <v>0</v>
      </c>
      <c r="C9" s="1">
        <v>18</v>
      </c>
      <c r="D9" s="40">
        <v>0</v>
      </c>
      <c r="E9" s="1">
        <v>22</v>
      </c>
      <c r="F9" s="19">
        <v>0</v>
      </c>
      <c r="G9" s="1">
        <v>14</v>
      </c>
      <c r="H9" s="1" t="s">
        <v>55</v>
      </c>
      <c r="I9" s="1" t="s">
        <v>55</v>
      </c>
      <c r="J9" s="22">
        <v>0</v>
      </c>
      <c r="K9" s="5">
        <v>14</v>
      </c>
      <c r="M9" s="26" t="s">
        <v>32</v>
      </c>
      <c r="N9" s="26">
        <v>5815058.1538000004</v>
      </c>
      <c r="O9" s="26"/>
      <c r="P9" s="26">
        <v>62037.09</v>
      </c>
      <c r="Q9" s="26" t="s">
        <v>70</v>
      </c>
      <c r="R9" s="27" t="s">
        <v>63</v>
      </c>
      <c r="S9" s="27"/>
      <c r="T9" s="27"/>
      <c r="U9" s="26" t="s">
        <v>37</v>
      </c>
      <c r="V9" s="26">
        <v>14146277.322000001</v>
      </c>
      <c r="Y9" s="38" t="s">
        <v>37</v>
      </c>
      <c r="Z9" s="43">
        <f>VLOOKUP(Table3[[#This Row],[Term]],Sheet1!$U$1:$V$26,2)</f>
        <v>14146277.322000001</v>
      </c>
      <c r="AA9" s="29">
        <f>RANK(Table3[[#This Row],[Estimate]],Table3[Estimate])</f>
        <v>3</v>
      </c>
    </row>
    <row r="10" spans="1:27" ht="17">
      <c r="A10" s="11" t="s">
        <v>5</v>
      </c>
      <c r="B10" s="40">
        <v>0</v>
      </c>
      <c r="C10" s="1">
        <v>1</v>
      </c>
      <c r="D10" s="40">
        <v>0</v>
      </c>
      <c r="E10" s="1">
        <v>1</v>
      </c>
      <c r="F10" s="19">
        <v>0</v>
      </c>
      <c r="G10" s="1">
        <v>5</v>
      </c>
      <c r="H10" s="1" t="s">
        <v>55</v>
      </c>
      <c r="I10" s="1" t="s">
        <v>55</v>
      </c>
      <c r="J10" s="22">
        <v>0</v>
      </c>
      <c r="K10" s="5">
        <v>2</v>
      </c>
      <c r="M10" s="26" t="s">
        <v>33</v>
      </c>
      <c r="N10" s="26">
        <v>5052039.5275999997</v>
      </c>
      <c r="O10" s="26"/>
      <c r="P10" s="26">
        <v>65101.760000000002</v>
      </c>
      <c r="Q10" s="26">
        <v>20.56</v>
      </c>
      <c r="R10" s="27" t="s">
        <v>63</v>
      </c>
      <c r="S10" s="27"/>
      <c r="T10" s="27"/>
      <c r="U10" s="26" t="s">
        <v>38</v>
      </c>
      <c r="V10" s="26">
        <v>14354086.229</v>
      </c>
      <c r="Y10" s="38" t="s">
        <v>38</v>
      </c>
      <c r="Z10" s="43">
        <f>VLOOKUP(Table3[[#This Row],[Term]],Sheet1!$U$1:$V$26,2)</f>
        <v>14354086.229</v>
      </c>
      <c r="AA10" s="29">
        <f>RANK(Table3[[#This Row],[Estimate]],Table3[Estimate])</f>
        <v>2</v>
      </c>
    </row>
    <row r="11" spans="1:27" ht="17">
      <c r="A11" s="11" t="s">
        <v>6</v>
      </c>
      <c r="B11" s="40">
        <v>0</v>
      </c>
      <c r="C11" s="1">
        <v>13</v>
      </c>
      <c r="D11" s="40">
        <v>0</v>
      </c>
      <c r="E11" s="1">
        <v>10</v>
      </c>
      <c r="F11" s="19">
        <v>0</v>
      </c>
      <c r="G11" s="1">
        <v>6</v>
      </c>
      <c r="H11" s="1" t="s">
        <v>55</v>
      </c>
      <c r="I11" s="1" t="s">
        <v>55</v>
      </c>
      <c r="J11" s="22">
        <v>0</v>
      </c>
      <c r="K11" s="5">
        <v>7</v>
      </c>
      <c r="M11" s="26" t="s">
        <v>34</v>
      </c>
      <c r="N11" s="26">
        <v>1238105.9911</v>
      </c>
      <c r="O11" s="26"/>
      <c r="P11" s="26">
        <v>68093.95</v>
      </c>
      <c r="Q11" s="26">
        <v>17.79</v>
      </c>
      <c r="R11" s="27" t="s">
        <v>63</v>
      </c>
      <c r="S11" s="26"/>
      <c r="T11" s="26"/>
      <c r="U11" s="26" t="s">
        <v>39</v>
      </c>
      <c r="V11" s="26">
        <v>1136369.2189</v>
      </c>
      <c r="Y11" s="37" t="s">
        <v>39</v>
      </c>
      <c r="Z11" s="43">
        <f>VLOOKUP(Table3[[#This Row],[Term]],Sheet1!$U$1:$V$26,2)</f>
        <v>1136369.2189</v>
      </c>
      <c r="AA11" s="29">
        <f>RANK(Table3[[#This Row],[Estimate]],Table3[Estimate])</f>
        <v>20</v>
      </c>
    </row>
    <row r="12" spans="1:27" ht="17">
      <c r="A12" s="11" t="s">
        <v>7</v>
      </c>
      <c r="B12" s="40">
        <v>0</v>
      </c>
      <c r="C12" s="1">
        <v>7</v>
      </c>
      <c r="D12" s="40">
        <v>0</v>
      </c>
      <c r="E12" s="1">
        <v>3</v>
      </c>
      <c r="F12" s="19">
        <v>2.0000000000000002E-5</v>
      </c>
      <c r="G12" s="1">
        <v>19</v>
      </c>
      <c r="H12" s="1" t="s">
        <v>55</v>
      </c>
      <c r="I12" s="1" t="s">
        <v>55</v>
      </c>
      <c r="J12" s="22">
        <v>0</v>
      </c>
      <c r="K12" s="5">
        <v>16</v>
      </c>
      <c r="M12" s="26" t="s">
        <v>35</v>
      </c>
      <c r="N12" s="26">
        <v>2452314.5808000001</v>
      </c>
      <c r="O12" s="26"/>
      <c r="P12" s="26">
        <v>64215.4</v>
      </c>
      <c r="Q12" s="26" t="s">
        <v>71</v>
      </c>
      <c r="R12" s="27" t="s">
        <v>63</v>
      </c>
      <c r="S12" s="28"/>
      <c r="T12" s="28"/>
      <c r="U12" s="26" t="s">
        <v>40</v>
      </c>
      <c r="V12" s="26">
        <v>561128.87268999999</v>
      </c>
      <c r="Y12" s="38" t="s">
        <v>40</v>
      </c>
      <c r="Z12" s="43">
        <f>VLOOKUP(Table3[[#This Row],[Term]],Sheet1!$U$1:$V$26,2)</f>
        <v>561128.87268999999</v>
      </c>
      <c r="AA12" s="29">
        <f>RANK(Table3[[#This Row],[Estimate]],Table3[Estimate])</f>
        <v>22</v>
      </c>
    </row>
    <row r="13" spans="1:27" ht="17">
      <c r="A13" s="12" t="s">
        <v>8</v>
      </c>
      <c r="B13" s="40">
        <v>0</v>
      </c>
      <c r="C13" s="1">
        <v>19</v>
      </c>
      <c r="D13" s="40">
        <v>0</v>
      </c>
      <c r="E13" s="1">
        <v>13</v>
      </c>
      <c r="F13" s="19">
        <v>0</v>
      </c>
      <c r="G13" s="1">
        <v>12</v>
      </c>
      <c r="H13" s="1" t="s">
        <v>55</v>
      </c>
      <c r="I13" s="1" t="s">
        <v>55</v>
      </c>
      <c r="J13" s="22">
        <v>0</v>
      </c>
      <c r="K13" s="5">
        <v>20</v>
      </c>
      <c r="M13" s="26" t="s">
        <v>36</v>
      </c>
      <c r="N13" s="26">
        <v>6327602.6924999999</v>
      </c>
      <c r="O13" s="26"/>
      <c r="P13" s="26">
        <v>66723.12</v>
      </c>
      <c r="Q13" s="26" t="s">
        <v>72</v>
      </c>
      <c r="R13" s="27" t="s">
        <v>63</v>
      </c>
      <c r="S13" s="26"/>
      <c r="T13" s="26"/>
      <c r="U13" s="26" t="s">
        <v>41</v>
      </c>
      <c r="V13" s="26">
        <v>4101470.5548</v>
      </c>
      <c r="Y13" s="37" t="s">
        <v>41</v>
      </c>
      <c r="Z13" s="43">
        <f>VLOOKUP(Table3[[#This Row],[Term]],Sheet1!$U$1:$V$26,2)</f>
        <v>4101470.5548</v>
      </c>
      <c r="AA13" s="29">
        <f>RANK(Table3[[#This Row],[Estimate]],Table3[Estimate])</f>
        <v>15</v>
      </c>
    </row>
    <row r="14" spans="1:27" ht="17">
      <c r="A14" s="12" t="s">
        <v>9</v>
      </c>
      <c r="B14" s="40">
        <v>0</v>
      </c>
      <c r="C14" s="1">
        <v>10</v>
      </c>
      <c r="D14" s="40">
        <v>0</v>
      </c>
      <c r="E14" s="1">
        <v>4</v>
      </c>
      <c r="F14" s="19">
        <v>0</v>
      </c>
      <c r="G14" s="1">
        <v>9</v>
      </c>
      <c r="H14" s="1" t="s">
        <v>55</v>
      </c>
      <c r="I14" s="1" t="s">
        <v>55</v>
      </c>
      <c r="J14" s="22">
        <v>0</v>
      </c>
      <c r="K14" s="5">
        <v>6</v>
      </c>
      <c r="M14" s="26" t="s">
        <v>38</v>
      </c>
      <c r="N14" s="26">
        <v>14354086.229</v>
      </c>
      <c r="O14" s="26"/>
      <c r="P14" s="26">
        <v>69027.3</v>
      </c>
      <c r="Q14" s="26" t="s">
        <v>73</v>
      </c>
      <c r="R14" s="27" t="s">
        <v>63</v>
      </c>
      <c r="S14" s="26"/>
      <c r="T14" s="26"/>
      <c r="U14" s="26" t="s">
        <v>42</v>
      </c>
      <c r="V14" s="26">
        <v>502282.15577999997</v>
      </c>
      <c r="Y14" s="38" t="s">
        <v>42</v>
      </c>
      <c r="Z14" s="43">
        <f>VLOOKUP(Table3[[#This Row],[Term]],Sheet1!$U$1:$V$26,2)</f>
        <v>502282.15577999997</v>
      </c>
      <c r="AA14" s="29">
        <f>RANK(Table3[[#This Row],[Estimate]],Table3[Estimate])</f>
        <v>23</v>
      </c>
    </row>
    <row r="15" spans="1:27" ht="17">
      <c r="A15" s="12" t="s">
        <v>10</v>
      </c>
      <c r="B15" s="40">
        <v>0</v>
      </c>
      <c r="C15" s="1">
        <v>5</v>
      </c>
      <c r="D15" s="40">
        <v>0</v>
      </c>
      <c r="E15" s="1">
        <v>14</v>
      </c>
      <c r="F15" s="19">
        <v>0</v>
      </c>
      <c r="G15" s="1">
        <v>7</v>
      </c>
      <c r="H15" s="1" t="s">
        <v>55</v>
      </c>
      <c r="I15" s="1" t="s">
        <v>55</v>
      </c>
      <c r="J15" s="22">
        <v>0</v>
      </c>
      <c r="K15" s="5">
        <v>5</v>
      </c>
      <c r="M15" s="26" t="s">
        <v>39</v>
      </c>
      <c r="N15" s="26">
        <v>1136369.2189</v>
      </c>
      <c r="O15" s="26"/>
      <c r="P15" s="26">
        <v>61720.12</v>
      </c>
      <c r="Q15" s="26">
        <v>15.63</v>
      </c>
      <c r="R15" s="27" t="s">
        <v>63</v>
      </c>
      <c r="S15" s="28"/>
      <c r="T15" s="28"/>
      <c r="U15" s="26" t="s">
        <v>43</v>
      </c>
      <c r="V15" s="26">
        <v>4887716.9178999998</v>
      </c>
      <c r="Y15" s="37" t="s">
        <v>43</v>
      </c>
      <c r="Z15" s="43">
        <f>VLOOKUP(Table3[[#This Row],[Term]],Sheet1!$U$1:$V$26,2)</f>
        <v>4887716.9178999998</v>
      </c>
      <c r="AA15" s="29">
        <f>RANK(Table3[[#This Row],[Estimate]],Table3[Estimate])</f>
        <v>13</v>
      </c>
    </row>
    <row r="16" spans="1:27" ht="17">
      <c r="A16" s="12" t="s">
        <v>11</v>
      </c>
      <c r="B16" s="40">
        <v>0</v>
      </c>
      <c r="C16" s="1">
        <v>9</v>
      </c>
      <c r="D16" s="40">
        <v>0</v>
      </c>
      <c r="E16" s="1">
        <v>21</v>
      </c>
      <c r="F16" s="19">
        <v>0</v>
      </c>
      <c r="G16" s="1">
        <v>17</v>
      </c>
      <c r="H16" s="1" t="s">
        <v>55</v>
      </c>
      <c r="I16" s="1" t="s">
        <v>55</v>
      </c>
      <c r="J16" s="22">
        <v>0</v>
      </c>
      <c r="K16" s="5">
        <v>11</v>
      </c>
      <c r="M16" s="26" t="s">
        <v>40</v>
      </c>
      <c r="N16" s="26">
        <v>561128.87268999999</v>
      </c>
      <c r="O16" s="26"/>
      <c r="P16" s="26">
        <v>57193.53</v>
      </c>
      <c r="Q16" s="26" t="s">
        <v>74</v>
      </c>
      <c r="R16" s="27" t="s">
        <v>63</v>
      </c>
      <c r="S16" s="28"/>
      <c r="T16" s="28"/>
      <c r="U16" s="26" t="s">
        <v>44</v>
      </c>
      <c r="V16" s="26">
        <v>1083875.0077</v>
      </c>
      <c r="Y16" s="38" t="s">
        <v>44</v>
      </c>
      <c r="Z16" s="43">
        <f>VLOOKUP(Table3[[#This Row],[Term]],Sheet1!$U$1:$V$26,2)</f>
        <v>1083875.0077</v>
      </c>
      <c r="AA16" s="29">
        <f>RANK(Table3[[#This Row],[Estimate]],Table3[Estimate])</f>
        <v>21</v>
      </c>
    </row>
    <row r="17" spans="1:27" ht="17">
      <c r="A17" s="12" t="s">
        <v>12</v>
      </c>
      <c r="B17" s="40">
        <v>0</v>
      </c>
      <c r="C17" s="1">
        <v>8</v>
      </c>
      <c r="D17" s="40">
        <v>0</v>
      </c>
      <c r="E17" s="1">
        <v>5</v>
      </c>
      <c r="F17" s="19">
        <v>0</v>
      </c>
      <c r="G17" s="1">
        <v>10</v>
      </c>
      <c r="H17" s="1" t="s">
        <v>55</v>
      </c>
      <c r="I17" s="1" t="s">
        <v>55</v>
      </c>
      <c r="J17" s="22">
        <v>0</v>
      </c>
      <c r="K17" s="5">
        <v>17</v>
      </c>
      <c r="M17" s="26" t="s">
        <v>41</v>
      </c>
      <c r="N17" s="26">
        <v>4101470.5548</v>
      </c>
      <c r="O17" s="26"/>
      <c r="P17" s="26">
        <v>83740.23</v>
      </c>
      <c r="Q17" s="26" t="s">
        <v>75</v>
      </c>
      <c r="R17" s="27" t="s">
        <v>63</v>
      </c>
      <c r="S17" s="26"/>
      <c r="T17" s="26"/>
      <c r="U17" s="26" t="s">
        <v>45</v>
      </c>
      <c r="V17" s="26">
        <v>2350565.4317999999</v>
      </c>
      <c r="Y17" s="37" t="s">
        <v>45</v>
      </c>
      <c r="Z17" s="43">
        <f>VLOOKUP(Table3[[#This Row],[Term]],Sheet1!$U$1:$V$26,2)</f>
        <v>2350565.4317999999</v>
      </c>
      <c r="AA17" s="29">
        <f>RANK(Table3[[#This Row],[Estimate]],Table3[Estimate])</f>
        <v>18</v>
      </c>
    </row>
    <row r="18" spans="1:27" ht="17">
      <c r="A18" s="12" t="s">
        <v>13</v>
      </c>
      <c r="B18" s="40">
        <v>0</v>
      </c>
      <c r="C18" s="1">
        <v>12</v>
      </c>
      <c r="D18" s="40">
        <v>0</v>
      </c>
      <c r="E18" s="1">
        <v>12</v>
      </c>
      <c r="F18" s="19">
        <v>4.4769999999999997E-2</v>
      </c>
      <c r="G18" s="1">
        <v>21</v>
      </c>
      <c r="H18" s="1" t="s">
        <v>55</v>
      </c>
      <c r="I18" s="1" t="s">
        <v>55</v>
      </c>
      <c r="J18" s="22">
        <v>0</v>
      </c>
      <c r="K18" s="5">
        <v>21</v>
      </c>
      <c r="M18" s="26" t="s">
        <v>42</v>
      </c>
      <c r="N18" s="26">
        <v>502282.15577999997</v>
      </c>
      <c r="O18" s="26"/>
      <c r="P18" s="26">
        <v>66296.03</v>
      </c>
      <c r="Q18" s="26">
        <v>2.2200000000000002</v>
      </c>
      <c r="R18" s="28" t="s">
        <v>76</v>
      </c>
      <c r="S18" s="27"/>
      <c r="T18" s="27"/>
      <c r="U18" s="26" t="s">
        <v>46</v>
      </c>
      <c r="V18" s="26">
        <v>9236302.3155000005</v>
      </c>
      <c r="Y18" s="38" t="s">
        <v>46</v>
      </c>
      <c r="Z18" s="43">
        <f>VLOOKUP(Table3[[#This Row],[Term]],Sheet1!$U$1:$V$26,2)</f>
        <v>9236302.3155000005</v>
      </c>
      <c r="AA18" s="29">
        <f>RANK(Table3[[#This Row],[Estimate]],Table3[Estimate])</f>
        <v>7</v>
      </c>
    </row>
    <row r="19" spans="1:27" ht="17">
      <c r="A19" s="11" t="s">
        <v>14</v>
      </c>
      <c r="B19" s="40">
        <v>0</v>
      </c>
      <c r="C19" s="1">
        <v>21</v>
      </c>
      <c r="D19" s="40">
        <v>0</v>
      </c>
      <c r="E19" s="1">
        <v>19</v>
      </c>
      <c r="F19" s="19">
        <v>0</v>
      </c>
      <c r="G19" s="1">
        <v>15</v>
      </c>
      <c r="H19" s="1" t="s">
        <v>55</v>
      </c>
      <c r="I19" s="1" t="s">
        <v>55</v>
      </c>
      <c r="J19" s="22">
        <v>0</v>
      </c>
      <c r="K19" s="5">
        <v>13</v>
      </c>
      <c r="M19" s="26" t="s">
        <v>43</v>
      </c>
      <c r="N19" s="26">
        <v>4887716.9178999998</v>
      </c>
      <c r="O19" s="26"/>
      <c r="P19" s="26">
        <v>66345.7</v>
      </c>
      <c r="Q19" s="26">
        <v>3.58</v>
      </c>
      <c r="R19" s="27" t="s">
        <v>77</v>
      </c>
      <c r="S19" s="26"/>
      <c r="T19" s="26"/>
      <c r="U19" s="26" t="s">
        <v>47</v>
      </c>
      <c r="V19" s="26">
        <v>4973073.5339000002</v>
      </c>
      <c r="Y19" s="37" t="s">
        <v>47</v>
      </c>
      <c r="Z19" s="43">
        <f>VLOOKUP(Table3[[#This Row],[Term]],Sheet1!$U$1:$V$26,2)</f>
        <v>4973073.5339000002</v>
      </c>
      <c r="AA19" s="29">
        <f>RANK(Table3[[#This Row],[Estimate]],Table3[Estimate])</f>
        <v>12</v>
      </c>
    </row>
    <row r="20" spans="1:27" ht="17">
      <c r="A20" s="10" t="s">
        <v>15</v>
      </c>
      <c r="B20" s="40">
        <v>0</v>
      </c>
      <c r="C20" s="1">
        <v>17</v>
      </c>
      <c r="D20" s="40">
        <v>0</v>
      </c>
      <c r="E20" s="1">
        <v>11</v>
      </c>
      <c r="F20" s="19">
        <v>0</v>
      </c>
      <c r="G20" s="1">
        <v>3</v>
      </c>
      <c r="H20" s="1" t="s">
        <v>55</v>
      </c>
      <c r="I20" s="1" t="s">
        <v>55</v>
      </c>
      <c r="J20" s="22">
        <v>0</v>
      </c>
      <c r="K20" s="5">
        <v>1</v>
      </c>
      <c r="M20" s="26" t="s">
        <v>44</v>
      </c>
      <c r="N20" s="26">
        <v>1083875.0077</v>
      </c>
      <c r="O20" s="26"/>
      <c r="P20" s="26">
        <v>67061.16</v>
      </c>
      <c r="Q20" s="26" t="s">
        <v>78</v>
      </c>
      <c r="R20" s="27" t="s">
        <v>63</v>
      </c>
      <c r="S20" s="26"/>
      <c r="T20" s="26"/>
      <c r="U20" s="26" t="s">
        <v>48</v>
      </c>
      <c r="V20" s="26">
        <v>3548841.1606000001</v>
      </c>
      <c r="Y20" s="38" t="s">
        <v>48</v>
      </c>
      <c r="Z20" s="43">
        <f>VLOOKUP(Table3[[#This Row],[Term]],Sheet1!$U$1:$V$26,2)</f>
        <v>3548841.1606000001</v>
      </c>
      <c r="AA20" s="29">
        <f>RANK(Table3[[#This Row],[Estimate]],Table3[Estimate])</f>
        <v>16</v>
      </c>
    </row>
    <row r="21" spans="1:27" ht="17">
      <c r="A21" s="11" t="s">
        <v>16</v>
      </c>
      <c r="B21" s="40">
        <v>0</v>
      </c>
      <c r="C21" s="1">
        <v>2</v>
      </c>
      <c r="D21" s="40">
        <v>0</v>
      </c>
      <c r="E21" s="1">
        <v>18</v>
      </c>
      <c r="F21" s="19">
        <v>0</v>
      </c>
      <c r="G21" s="1">
        <v>1</v>
      </c>
      <c r="H21" s="1" t="s">
        <v>55</v>
      </c>
      <c r="I21" s="1" t="s">
        <v>55</v>
      </c>
      <c r="J21" s="22">
        <v>0</v>
      </c>
      <c r="K21" s="5">
        <v>4</v>
      </c>
      <c r="M21" s="26" t="s">
        <v>45</v>
      </c>
      <c r="N21" s="26">
        <v>2350565.4317999999</v>
      </c>
      <c r="O21" s="26"/>
      <c r="P21" s="26">
        <v>65590.17</v>
      </c>
      <c r="Q21" s="26">
        <v>10.41</v>
      </c>
      <c r="R21" s="27" t="s">
        <v>63</v>
      </c>
      <c r="S21" s="26"/>
      <c r="T21" s="26"/>
      <c r="U21" s="26" t="s">
        <v>49</v>
      </c>
      <c r="V21" s="26">
        <v>4629119.7248999998</v>
      </c>
      <c r="Y21" s="37" t="s">
        <v>49</v>
      </c>
      <c r="Z21" s="43">
        <f>VLOOKUP(Table3[[#This Row],[Term]],Sheet1!$U$1:$V$26,2)</f>
        <v>4629119.7248999998</v>
      </c>
      <c r="AA21" s="29">
        <f>RANK(Table3[[#This Row],[Estimate]],Table3[Estimate])</f>
        <v>14</v>
      </c>
    </row>
    <row r="22" spans="1:27" ht="17">
      <c r="A22" s="11" t="s">
        <v>17</v>
      </c>
      <c r="B22" s="40">
        <v>0</v>
      </c>
      <c r="C22" s="1">
        <v>3</v>
      </c>
      <c r="D22" s="40">
        <v>0</v>
      </c>
      <c r="E22" s="1">
        <v>7</v>
      </c>
      <c r="F22" s="19">
        <v>0</v>
      </c>
      <c r="G22" s="1">
        <v>2</v>
      </c>
      <c r="H22" s="1" t="s">
        <v>55</v>
      </c>
      <c r="I22" s="1" t="s">
        <v>55</v>
      </c>
      <c r="J22" s="22">
        <v>0</v>
      </c>
      <c r="K22" s="5">
        <v>15</v>
      </c>
      <c r="M22" s="26" t="s">
        <v>46</v>
      </c>
      <c r="N22" s="26">
        <v>9236302.3155000005</v>
      </c>
      <c r="O22" s="26"/>
      <c r="P22" s="26">
        <v>58252.08</v>
      </c>
      <c r="Q22" s="26" t="s">
        <v>79</v>
      </c>
      <c r="R22" s="27" t="s">
        <v>63</v>
      </c>
      <c r="S22" s="27"/>
      <c r="T22" s="27"/>
      <c r="U22" s="26" t="s">
        <v>50</v>
      </c>
      <c r="V22" s="26">
        <v>15557458.963</v>
      </c>
      <c r="Y22" s="37" t="s">
        <v>50</v>
      </c>
      <c r="Z22" s="43">
        <f>VLOOKUP(Table3[[#This Row],[Term]],Sheet1!$U$1:$V$26,2)</f>
        <v>48838940.479000002</v>
      </c>
      <c r="AA22" s="29">
        <f>RANK(Table3[[#This Row],[Estimate]],Table3[Estimate])</f>
        <v>1</v>
      </c>
    </row>
    <row r="23" spans="1:27" ht="17">
      <c r="A23" s="10" t="s">
        <v>18</v>
      </c>
      <c r="B23" s="40">
        <v>0</v>
      </c>
      <c r="C23" s="1">
        <v>20</v>
      </c>
      <c r="D23" s="40">
        <v>0</v>
      </c>
      <c r="E23" s="1">
        <v>20</v>
      </c>
      <c r="F23" s="19">
        <v>0</v>
      </c>
      <c r="G23" s="1">
        <v>11</v>
      </c>
      <c r="H23" s="1" t="s">
        <v>55</v>
      </c>
      <c r="I23" s="1" t="s">
        <v>55</v>
      </c>
      <c r="J23" s="22">
        <v>0</v>
      </c>
      <c r="K23" s="5">
        <v>12</v>
      </c>
      <c r="M23" s="26" t="s">
        <v>47</v>
      </c>
      <c r="N23" s="26">
        <v>4973073.5339000002</v>
      </c>
      <c r="O23" s="26"/>
      <c r="P23" s="26">
        <v>63179.07</v>
      </c>
      <c r="Q23" s="26">
        <v>12.07</v>
      </c>
      <c r="R23" s="27" t="s">
        <v>63</v>
      </c>
      <c r="S23" s="26"/>
      <c r="T23" s="26"/>
      <c r="U23" s="26" t="s">
        <v>50</v>
      </c>
      <c r="V23" s="26">
        <v>33281481.515999999</v>
      </c>
      <c r="Y23" s="38" t="s">
        <v>51</v>
      </c>
      <c r="Z23" s="43">
        <f>VLOOKUP(Table3[[#This Row],[Term]],Sheet1!$U$1:$V$26,2)</f>
        <v>9751582.6428999994</v>
      </c>
      <c r="AA23" s="29">
        <f>RANK(Table3[[#This Row],[Estimate]],Table3[Estimate])</f>
        <v>6</v>
      </c>
    </row>
    <row r="24" spans="1:27" ht="17">
      <c r="A24" s="12" t="s">
        <v>19</v>
      </c>
      <c r="B24" s="40">
        <v>0</v>
      </c>
      <c r="C24" s="1">
        <v>16</v>
      </c>
      <c r="D24" s="40">
        <v>0</v>
      </c>
      <c r="E24" s="1">
        <v>17</v>
      </c>
      <c r="F24" s="19">
        <v>9.1899999999999996E-2</v>
      </c>
      <c r="G24" s="1">
        <v>22</v>
      </c>
      <c r="H24" s="1" t="s">
        <v>55</v>
      </c>
      <c r="I24" s="1" t="s">
        <v>55</v>
      </c>
      <c r="J24" s="22">
        <v>0</v>
      </c>
      <c r="K24" s="5">
        <v>8</v>
      </c>
      <c r="M24" s="26" t="s">
        <v>48</v>
      </c>
      <c r="N24" s="26">
        <v>3548841.1606000001</v>
      </c>
      <c r="O24" s="26"/>
      <c r="P24" s="26">
        <v>71108.28</v>
      </c>
      <c r="Q24" s="26" t="s">
        <v>80</v>
      </c>
      <c r="R24" s="27" t="s">
        <v>63</v>
      </c>
      <c r="S24" s="26"/>
      <c r="T24" s="26"/>
      <c r="U24" s="26" t="s">
        <v>50</v>
      </c>
      <c r="V24" s="26">
        <v>48838940.479000002</v>
      </c>
      <c r="Y24" s="37" t="s">
        <v>52</v>
      </c>
      <c r="Z24" s="44">
        <f>VLOOKUP(Table3[[#This Row],[Term]],Sheet1!$U$1:$V$26,2)</f>
        <v>8993470.8683000002</v>
      </c>
      <c r="AA24" s="44">
        <f>RANK(Table3[[#This Row],[Estimate]],Table3[Estimate])</f>
        <v>8</v>
      </c>
    </row>
    <row r="25" spans="1:27" ht="17">
      <c r="A25" s="10" t="s">
        <v>20</v>
      </c>
      <c r="B25" s="40">
        <v>0</v>
      </c>
      <c r="C25" s="1">
        <v>11</v>
      </c>
      <c r="D25" s="40">
        <v>0</v>
      </c>
      <c r="E25" s="1">
        <v>8</v>
      </c>
      <c r="F25" s="19">
        <v>0</v>
      </c>
      <c r="G25" s="1">
        <v>13</v>
      </c>
      <c r="H25" s="1" t="s">
        <v>55</v>
      </c>
      <c r="I25" s="1" t="s">
        <v>55</v>
      </c>
      <c r="J25" s="22">
        <v>0</v>
      </c>
      <c r="K25" s="5">
        <v>9</v>
      </c>
      <c r="M25" s="26" t="s">
        <v>49</v>
      </c>
      <c r="N25" s="26">
        <v>4629119.7248999998</v>
      </c>
      <c r="O25" s="26"/>
      <c r="P25" s="26">
        <v>69842.09</v>
      </c>
      <c r="Q25" s="26" t="s">
        <v>81</v>
      </c>
      <c r="R25" s="27" t="s">
        <v>63</v>
      </c>
      <c r="S25" s="27"/>
      <c r="T25" s="27"/>
      <c r="U25" s="26" t="s">
        <v>51</v>
      </c>
      <c r="V25" s="26">
        <v>9751582.6428999994</v>
      </c>
      <c r="Y25"/>
      <c r="Z25" s="45"/>
      <c r="AA25" s="45"/>
    </row>
    <row r="26" spans="1:27" ht="17">
      <c r="A26" s="15" t="s">
        <v>21</v>
      </c>
      <c r="B26" s="41">
        <v>0</v>
      </c>
      <c r="C26" s="3">
        <v>6</v>
      </c>
      <c r="D26" s="42">
        <v>0</v>
      </c>
      <c r="E26" s="3">
        <v>6</v>
      </c>
      <c r="F26" s="20">
        <v>0</v>
      </c>
      <c r="G26" s="3">
        <v>8</v>
      </c>
      <c r="H26" s="3" t="s">
        <v>55</v>
      </c>
      <c r="I26" s="3" t="s">
        <v>55</v>
      </c>
      <c r="J26" s="20">
        <v>0</v>
      </c>
      <c r="K26" s="6">
        <v>19</v>
      </c>
      <c r="M26" s="26" t="s">
        <v>51</v>
      </c>
      <c r="N26" s="26">
        <v>9751582.6428999994</v>
      </c>
      <c r="O26" s="26"/>
      <c r="P26" s="26">
        <v>66673.94</v>
      </c>
      <c r="Q26" s="26">
        <v>17.64</v>
      </c>
      <c r="R26" s="27" t="s">
        <v>63</v>
      </c>
      <c r="S26" s="27"/>
      <c r="T26" s="27"/>
      <c r="U26" s="26" t="s">
        <v>52</v>
      </c>
      <c r="V26" s="26">
        <v>8993470.8683000002</v>
      </c>
      <c r="Y26"/>
      <c r="Z26" s="45"/>
      <c r="AA26" s="45"/>
    </row>
    <row r="27" spans="1:27" ht="17">
      <c r="A27" s="9" t="s">
        <v>53</v>
      </c>
      <c r="B27" s="21"/>
      <c r="C27" s="2"/>
      <c r="D27" s="19"/>
      <c r="F27" s="19"/>
      <c r="J27" s="4"/>
      <c r="K27" s="16"/>
      <c r="M27" s="26" t="s">
        <v>52</v>
      </c>
      <c r="N27" s="26">
        <v>8993470.8683000002</v>
      </c>
      <c r="O27" s="26"/>
      <c r="P27" s="26">
        <v>64947.95</v>
      </c>
      <c r="Q27" s="26" t="s">
        <v>82</v>
      </c>
      <c r="R27" s="27" t="s">
        <v>63</v>
      </c>
      <c r="S27" s="27"/>
      <c r="T27" s="27"/>
      <c r="U27" s="26"/>
      <c r="V27" s="26"/>
      <c r="Y27"/>
    </row>
    <row r="28" spans="1:27" ht="17">
      <c r="A28" s="12" t="s">
        <v>30</v>
      </c>
      <c r="B28" s="19">
        <v>0</v>
      </c>
      <c r="C28" s="1">
        <v>18</v>
      </c>
      <c r="D28" s="19">
        <v>0</v>
      </c>
      <c r="E28" s="1">
        <v>5</v>
      </c>
      <c r="F28" s="19">
        <v>0</v>
      </c>
      <c r="G28" s="1">
        <v>5</v>
      </c>
      <c r="H28" s="1" t="s">
        <v>55</v>
      </c>
      <c r="I28" s="1" t="s">
        <v>55</v>
      </c>
      <c r="J28" s="1" t="s">
        <v>55</v>
      </c>
      <c r="K28" s="5" t="s">
        <v>55</v>
      </c>
      <c r="S28" s="27"/>
      <c r="T28" s="27"/>
      <c r="U28" s="37" t="s">
        <v>31</v>
      </c>
      <c r="V28" s="26"/>
      <c r="Y28"/>
    </row>
    <row r="29" spans="1:27" ht="17">
      <c r="A29" s="12" t="s">
        <v>31</v>
      </c>
      <c r="B29" s="19">
        <v>0</v>
      </c>
      <c r="C29" s="1">
        <v>2</v>
      </c>
      <c r="D29" s="19">
        <v>0</v>
      </c>
      <c r="E29" s="1">
        <v>2</v>
      </c>
      <c r="F29" s="19">
        <v>0</v>
      </c>
      <c r="G29" s="1">
        <v>4</v>
      </c>
      <c r="H29" s="1" t="s">
        <v>55</v>
      </c>
      <c r="I29" s="1" t="s">
        <v>55</v>
      </c>
      <c r="J29" s="1" t="s">
        <v>55</v>
      </c>
      <c r="K29" s="5" t="s">
        <v>55</v>
      </c>
      <c r="S29" s="26"/>
      <c r="T29" s="26"/>
      <c r="U29" s="38" t="s">
        <v>37</v>
      </c>
      <c r="V29" s="26"/>
      <c r="Y29"/>
    </row>
    <row r="30" spans="1:27" ht="17">
      <c r="A30" s="11" t="s">
        <v>32</v>
      </c>
      <c r="B30" s="19">
        <v>0</v>
      </c>
      <c r="C30" s="1">
        <v>21</v>
      </c>
      <c r="D30" s="19">
        <v>0.57952000000000004</v>
      </c>
      <c r="E30" s="1">
        <v>23</v>
      </c>
      <c r="F30" s="19">
        <v>0</v>
      </c>
      <c r="G30" s="1">
        <v>10</v>
      </c>
      <c r="H30" s="1" t="s">
        <v>55</v>
      </c>
      <c r="I30" s="1" t="s">
        <v>55</v>
      </c>
      <c r="J30" s="1" t="s">
        <v>55</v>
      </c>
      <c r="K30" s="5" t="s">
        <v>55</v>
      </c>
      <c r="M30" s="25" t="s">
        <v>65</v>
      </c>
      <c r="N30" s="25"/>
      <c r="O30" s="25"/>
      <c r="P30" s="25" t="s">
        <v>66</v>
      </c>
      <c r="S30" s="28"/>
      <c r="T30" s="28"/>
      <c r="U30" s="37" t="s">
        <v>50</v>
      </c>
      <c r="V30" s="26"/>
      <c r="Y30"/>
    </row>
    <row r="31" spans="1:27" ht="17">
      <c r="A31" s="12" t="s">
        <v>33</v>
      </c>
      <c r="B31" s="19">
        <v>0</v>
      </c>
      <c r="C31" s="1">
        <v>9</v>
      </c>
      <c r="D31" s="19">
        <v>0</v>
      </c>
      <c r="E31" s="1">
        <v>6</v>
      </c>
      <c r="F31" s="19">
        <v>0</v>
      </c>
      <c r="G31" s="1">
        <v>11</v>
      </c>
      <c r="H31" s="1" t="s">
        <v>55</v>
      </c>
      <c r="I31" s="1" t="s">
        <v>55</v>
      </c>
      <c r="J31" s="1" t="s">
        <v>55</v>
      </c>
      <c r="K31" s="5" t="s">
        <v>55</v>
      </c>
      <c r="M31" s="26" t="s">
        <v>0</v>
      </c>
      <c r="N31" s="26"/>
      <c r="O31" s="26"/>
      <c r="P31" s="26">
        <v>0</v>
      </c>
      <c r="S31" s="28"/>
      <c r="T31" s="28"/>
      <c r="U31" s="38" t="s">
        <v>30</v>
      </c>
      <c r="V31" s="26"/>
      <c r="Y31"/>
    </row>
    <row r="32" spans="1:27" ht="17">
      <c r="A32" s="12" t="s">
        <v>34</v>
      </c>
      <c r="B32" s="19">
        <v>0</v>
      </c>
      <c r="C32" s="1">
        <v>10</v>
      </c>
      <c r="D32" s="19">
        <v>0</v>
      </c>
      <c r="E32" s="1">
        <v>18</v>
      </c>
      <c r="F32" s="19">
        <v>1.47E-3</v>
      </c>
      <c r="G32" s="1">
        <v>19</v>
      </c>
      <c r="H32" s="1" t="s">
        <v>55</v>
      </c>
      <c r="I32" s="1" t="s">
        <v>55</v>
      </c>
      <c r="J32" s="1" t="s">
        <v>55</v>
      </c>
      <c r="K32" s="5" t="s">
        <v>55</v>
      </c>
      <c r="M32" s="26" t="s">
        <v>1</v>
      </c>
      <c r="N32" s="26"/>
      <c r="O32" s="26"/>
      <c r="P32" s="26">
        <v>0</v>
      </c>
      <c r="S32" s="26"/>
      <c r="T32" s="26"/>
      <c r="U32" s="37" t="s">
        <v>32</v>
      </c>
      <c r="V32" s="26"/>
      <c r="Y32"/>
    </row>
    <row r="33" spans="1:25" ht="17">
      <c r="A33" s="12" t="s">
        <v>35</v>
      </c>
      <c r="B33" s="19">
        <v>0</v>
      </c>
      <c r="C33" s="1">
        <v>12</v>
      </c>
      <c r="D33" s="19">
        <v>0</v>
      </c>
      <c r="E33" s="1">
        <v>11</v>
      </c>
      <c r="F33" s="19">
        <v>0</v>
      </c>
      <c r="G33" s="1">
        <v>17</v>
      </c>
      <c r="H33" s="1" t="s">
        <v>55</v>
      </c>
      <c r="I33" s="1" t="s">
        <v>55</v>
      </c>
      <c r="J33" s="1" t="s">
        <v>55</v>
      </c>
      <c r="K33" s="5" t="s">
        <v>55</v>
      </c>
      <c r="M33" s="26" t="s">
        <v>2</v>
      </c>
      <c r="N33" s="26"/>
      <c r="O33" s="26"/>
      <c r="P33" s="26">
        <v>0</v>
      </c>
      <c r="S33" s="27"/>
      <c r="T33" s="27"/>
      <c r="U33" s="38" t="s">
        <v>33</v>
      </c>
      <c r="V33" s="26"/>
      <c r="Y33"/>
    </row>
    <row r="34" spans="1:25" ht="17">
      <c r="A34" s="11" t="s">
        <v>36</v>
      </c>
      <c r="B34" s="19">
        <v>0</v>
      </c>
      <c r="C34" s="1">
        <v>8</v>
      </c>
      <c r="D34" s="19">
        <v>0.15039</v>
      </c>
      <c r="E34" s="1">
        <v>21</v>
      </c>
      <c r="F34" s="19">
        <v>0</v>
      </c>
      <c r="G34" s="1">
        <v>9</v>
      </c>
      <c r="H34" s="1" t="s">
        <v>55</v>
      </c>
      <c r="I34" s="1" t="s">
        <v>55</v>
      </c>
      <c r="J34" s="1" t="s">
        <v>55</v>
      </c>
      <c r="K34" s="5" t="s">
        <v>55</v>
      </c>
      <c r="M34" s="26" t="s">
        <v>3</v>
      </c>
      <c r="N34" s="26"/>
      <c r="O34" s="26"/>
      <c r="P34" s="26">
        <v>0</v>
      </c>
      <c r="S34" s="26"/>
      <c r="T34" s="26"/>
      <c r="U34" s="37" t="s">
        <v>34</v>
      </c>
      <c r="V34" s="26"/>
      <c r="Y34"/>
    </row>
    <row r="35" spans="1:25" ht="17">
      <c r="A35" s="11" t="s">
        <v>37</v>
      </c>
      <c r="B35" s="19">
        <v>0</v>
      </c>
      <c r="C35" s="1">
        <v>3</v>
      </c>
      <c r="D35" s="19">
        <v>0</v>
      </c>
      <c r="E35" s="1">
        <v>4</v>
      </c>
      <c r="F35" s="19">
        <v>0</v>
      </c>
      <c r="G35" s="1">
        <v>3</v>
      </c>
      <c r="H35" s="1" t="s">
        <v>55</v>
      </c>
      <c r="I35" s="1" t="s">
        <v>55</v>
      </c>
      <c r="J35" s="1" t="s">
        <v>55</v>
      </c>
      <c r="K35" s="5" t="s">
        <v>55</v>
      </c>
      <c r="M35" s="26" t="s">
        <v>4</v>
      </c>
      <c r="N35" s="26"/>
      <c r="O35" s="26"/>
      <c r="P35" s="26">
        <v>0</v>
      </c>
      <c r="S35" s="27"/>
      <c r="T35" s="27"/>
      <c r="U35" s="38" t="s">
        <v>35</v>
      </c>
      <c r="V35" s="26"/>
      <c r="Y35"/>
    </row>
    <row r="36" spans="1:25" ht="17">
      <c r="A36" s="11" t="s">
        <v>38</v>
      </c>
      <c r="B36" s="19">
        <v>0</v>
      </c>
      <c r="C36" s="1">
        <v>14</v>
      </c>
      <c r="D36" s="19">
        <v>0.65529000000000004</v>
      </c>
      <c r="E36" s="1">
        <v>22</v>
      </c>
      <c r="F36" s="19">
        <v>0</v>
      </c>
      <c r="G36" s="1">
        <v>2</v>
      </c>
      <c r="H36" s="1" t="s">
        <v>55</v>
      </c>
      <c r="I36" s="1" t="s">
        <v>55</v>
      </c>
      <c r="J36" s="1" t="s">
        <v>55</v>
      </c>
      <c r="K36" s="5" t="s">
        <v>55</v>
      </c>
      <c r="M36" s="26" t="s">
        <v>5</v>
      </c>
      <c r="N36" s="26"/>
      <c r="O36" s="26"/>
      <c r="P36" s="26">
        <v>0</v>
      </c>
      <c r="S36" s="26"/>
      <c r="T36" s="26"/>
      <c r="U36" s="37" t="s">
        <v>36</v>
      </c>
      <c r="V36" s="26"/>
      <c r="Y36"/>
    </row>
    <row r="37" spans="1:25" ht="17">
      <c r="A37" s="11" t="s">
        <v>39</v>
      </c>
      <c r="B37" s="19">
        <v>0</v>
      </c>
      <c r="C37" s="1">
        <v>13</v>
      </c>
      <c r="D37" s="19">
        <v>0</v>
      </c>
      <c r="E37" s="1">
        <v>17</v>
      </c>
      <c r="F37" s="19">
        <v>1.2800000000000001E-3</v>
      </c>
      <c r="G37" s="1">
        <v>20</v>
      </c>
      <c r="H37" s="1" t="s">
        <v>55</v>
      </c>
      <c r="I37" s="1" t="s">
        <v>55</v>
      </c>
      <c r="J37" s="1" t="s">
        <v>55</v>
      </c>
      <c r="K37" s="5" t="s">
        <v>55</v>
      </c>
      <c r="M37" s="26" t="s">
        <v>6</v>
      </c>
      <c r="N37" s="26"/>
      <c r="O37" s="26"/>
      <c r="P37" s="26">
        <v>0</v>
      </c>
      <c r="S37" s="26"/>
      <c r="T37" s="26"/>
      <c r="U37" s="38" t="s">
        <v>38</v>
      </c>
      <c r="V37" s="26"/>
      <c r="Y37"/>
    </row>
    <row r="38" spans="1:25" ht="17">
      <c r="A38" s="11" t="s">
        <v>40</v>
      </c>
      <c r="B38" s="19">
        <v>0</v>
      </c>
      <c r="C38" s="1">
        <v>20</v>
      </c>
      <c r="D38" s="19">
        <v>0</v>
      </c>
      <c r="E38" s="1">
        <v>13</v>
      </c>
      <c r="F38" s="19">
        <v>8.6099999999999996E-2</v>
      </c>
      <c r="G38" s="1">
        <v>22</v>
      </c>
      <c r="H38" s="1" t="s">
        <v>55</v>
      </c>
      <c r="I38" s="1" t="s">
        <v>55</v>
      </c>
      <c r="J38" s="1" t="s">
        <v>55</v>
      </c>
      <c r="K38" s="5" t="s">
        <v>55</v>
      </c>
      <c r="M38" s="26" t="s">
        <v>7</v>
      </c>
      <c r="N38" s="26"/>
      <c r="O38" s="26"/>
      <c r="P38" s="26">
        <v>0</v>
      </c>
      <c r="S38" s="27"/>
      <c r="T38" s="27"/>
      <c r="U38" s="37" t="s">
        <v>39</v>
      </c>
      <c r="V38" s="26"/>
    </row>
    <row r="39" spans="1:25" ht="17">
      <c r="A39" s="10" t="s">
        <v>41</v>
      </c>
      <c r="B39" s="19">
        <v>0</v>
      </c>
      <c r="C39" s="1">
        <v>16</v>
      </c>
      <c r="D39" s="19">
        <v>0</v>
      </c>
      <c r="E39" s="1">
        <v>15</v>
      </c>
      <c r="F39" s="19">
        <v>0</v>
      </c>
      <c r="G39" s="1">
        <v>15</v>
      </c>
      <c r="H39" s="1" t="s">
        <v>55</v>
      </c>
      <c r="I39" s="1" t="s">
        <v>55</v>
      </c>
      <c r="J39" s="1" t="s">
        <v>55</v>
      </c>
      <c r="K39" s="5" t="s">
        <v>55</v>
      </c>
      <c r="M39" s="26" t="s">
        <v>8</v>
      </c>
      <c r="N39" s="26"/>
      <c r="O39" s="26"/>
      <c r="P39" s="26">
        <v>0</v>
      </c>
      <c r="S39" s="26"/>
      <c r="T39" s="26"/>
      <c r="U39" s="38" t="s">
        <v>40</v>
      </c>
      <c r="V39" s="26"/>
    </row>
    <row r="40" spans="1:25" ht="17">
      <c r="A40" s="12" t="s">
        <v>42</v>
      </c>
      <c r="B40" s="19">
        <v>2.623E-2</v>
      </c>
      <c r="C40" s="1">
        <v>23</v>
      </c>
      <c r="D40" s="19">
        <v>0</v>
      </c>
      <c r="E40" s="1">
        <v>7</v>
      </c>
      <c r="F40" s="19">
        <v>0.18501999999999999</v>
      </c>
      <c r="G40" s="1">
        <v>23</v>
      </c>
      <c r="H40" s="1" t="s">
        <v>55</v>
      </c>
      <c r="I40" s="1" t="s">
        <v>55</v>
      </c>
      <c r="J40" s="1" t="s">
        <v>55</v>
      </c>
      <c r="K40" s="5" t="s">
        <v>55</v>
      </c>
      <c r="M40" s="26" t="s">
        <v>9</v>
      </c>
      <c r="N40" s="26"/>
      <c r="O40" s="26"/>
      <c r="P40" s="26">
        <v>0</v>
      </c>
      <c r="S40" s="28"/>
      <c r="T40" s="28"/>
      <c r="U40" s="37" t="s">
        <v>41</v>
      </c>
      <c r="V40" s="26"/>
    </row>
    <row r="41" spans="1:25" ht="17">
      <c r="A41" s="11" t="s">
        <v>43</v>
      </c>
      <c r="B41" s="19">
        <v>3.5E-4</v>
      </c>
      <c r="C41" s="1">
        <v>22</v>
      </c>
      <c r="D41" s="19">
        <v>0</v>
      </c>
      <c r="E41" s="1">
        <v>9</v>
      </c>
      <c r="F41" s="19">
        <v>0</v>
      </c>
      <c r="G41" s="1">
        <v>13</v>
      </c>
      <c r="H41" s="1" t="s">
        <v>55</v>
      </c>
      <c r="I41" s="1" t="s">
        <v>55</v>
      </c>
      <c r="J41" s="1" t="s">
        <v>55</v>
      </c>
      <c r="K41" s="5" t="s">
        <v>55</v>
      </c>
      <c r="M41" s="26" t="s">
        <v>10</v>
      </c>
      <c r="N41" s="26"/>
      <c r="O41" s="26"/>
      <c r="P41" s="26">
        <v>0</v>
      </c>
      <c r="S41" s="27"/>
      <c r="T41" s="27"/>
      <c r="U41" s="38" t="s">
        <v>42</v>
      </c>
      <c r="V41" s="26"/>
    </row>
    <row r="42" spans="1:25" ht="17">
      <c r="A42" s="11" t="s">
        <v>44</v>
      </c>
      <c r="B42" s="19">
        <v>0</v>
      </c>
      <c r="C42" s="1">
        <v>19</v>
      </c>
      <c r="D42" s="19">
        <v>0</v>
      </c>
      <c r="E42" s="1">
        <v>19</v>
      </c>
      <c r="F42" s="19">
        <v>4.7000000000000002E-3</v>
      </c>
      <c r="G42" s="1">
        <v>21</v>
      </c>
      <c r="H42" s="1" t="s">
        <v>55</v>
      </c>
      <c r="I42" s="1" t="s">
        <v>55</v>
      </c>
      <c r="J42" s="1" t="s">
        <v>55</v>
      </c>
      <c r="K42" s="5" t="s">
        <v>55</v>
      </c>
      <c r="M42" s="26" t="s">
        <v>11</v>
      </c>
      <c r="N42" s="26"/>
      <c r="O42" s="26"/>
      <c r="P42" s="26">
        <v>0</v>
      </c>
      <c r="S42" s="27"/>
      <c r="T42" s="27"/>
      <c r="U42" s="37" t="s">
        <v>43</v>
      </c>
      <c r="V42" s="26"/>
    </row>
    <row r="43" spans="1:25" ht="17">
      <c r="A43" s="10" t="s">
        <v>45</v>
      </c>
      <c r="B43" s="19">
        <v>0</v>
      </c>
      <c r="C43" s="1">
        <v>17</v>
      </c>
      <c r="D43" s="19">
        <v>0</v>
      </c>
      <c r="E43" s="1">
        <v>14</v>
      </c>
      <c r="F43" s="19">
        <v>0</v>
      </c>
      <c r="G43" s="1">
        <v>18</v>
      </c>
      <c r="H43" s="1" t="s">
        <v>55</v>
      </c>
      <c r="I43" s="1" t="s">
        <v>55</v>
      </c>
      <c r="J43" s="1" t="s">
        <v>55</v>
      </c>
      <c r="K43" s="5" t="s">
        <v>55</v>
      </c>
      <c r="M43" s="26" t="s">
        <v>12</v>
      </c>
      <c r="N43" s="26"/>
      <c r="O43" s="26"/>
      <c r="P43" s="26">
        <v>0</v>
      </c>
      <c r="S43" s="27"/>
      <c r="T43" s="27"/>
      <c r="U43" s="38" t="s">
        <v>44</v>
      </c>
      <c r="V43" s="26"/>
    </row>
    <row r="44" spans="1:25" ht="17">
      <c r="A44" s="10" t="s">
        <v>46</v>
      </c>
      <c r="B44" s="19">
        <v>0</v>
      </c>
      <c r="C44" s="1">
        <v>4</v>
      </c>
      <c r="D44" s="19">
        <v>0</v>
      </c>
      <c r="E44" s="1">
        <v>3</v>
      </c>
      <c r="F44" s="19">
        <v>0</v>
      </c>
      <c r="G44" s="1">
        <v>7</v>
      </c>
      <c r="H44" s="1" t="s">
        <v>55</v>
      </c>
      <c r="I44" s="1" t="s">
        <v>55</v>
      </c>
      <c r="J44" s="1" t="s">
        <v>55</v>
      </c>
      <c r="K44" s="5" t="s">
        <v>55</v>
      </c>
      <c r="M44" s="26" t="s">
        <v>13</v>
      </c>
      <c r="N44" s="26"/>
      <c r="O44" s="26"/>
      <c r="P44" s="26">
        <v>0</v>
      </c>
      <c r="S44" s="27"/>
      <c r="T44" s="27"/>
      <c r="U44" s="37" t="s">
        <v>45</v>
      </c>
      <c r="V44" s="26"/>
    </row>
    <row r="45" spans="1:25" ht="17">
      <c r="A45" s="11" t="s">
        <v>47</v>
      </c>
      <c r="B45" s="19">
        <v>0</v>
      </c>
      <c r="C45" s="1">
        <v>15</v>
      </c>
      <c r="D45" s="19">
        <v>0</v>
      </c>
      <c r="E45" s="1">
        <v>12</v>
      </c>
      <c r="F45" s="19">
        <v>0</v>
      </c>
      <c r="G45" s="1">
        <v>12</v>
      </c>
      <c r="H45" s="1" t="s">
        <v>55</v>
      </c>
      <c r="I45" s="1" t="s">
        <v>55</v>
      </c>
      <c r="J45" s="1" t="s">
        <v>55</v>
      </c>
      <c r="K45" s="5" t="s">
        <v>55</v>
      </c>
      <c r="M45" s="26" t="s">
        <v>14</v>
      </c>
      <c r="N45" s="26"/>
      <c r="O45" s="26"/>
      <c r="P45" s="26">
        <v>0</v>
      </c>
      <c r="S45" s="26"/>
      <c r="T45" s="26"/>
      <c r="U45" s="38" t="s">
        <v>46</v>
      </c>
      <c r="V45" s="30"/>
    </row>
    <row r="46" spans="1:25" ht="17">
      <c r="A46" s="10" t="s">
        <v>48</v>
      </c>
      <c r="B46" s="19">
        <v>0</v>
      </c>
      <c r="C46" s="1">
        <v>7</v>
      </c>
      <c r="D46" s="19">
        <v>0</v>
      </c>
      <c r="E46" s="1">
        <v>10</v>
      </c>
      <c r="F46" s="19">
        <v>0</v>
      </c>
      <c r="G46" s="1">
        <v>16</v>
      </c>
      <c r="H46" s="1" t="s">
        <v>55</v>
      </c>
      <c r="I46" s="1" t="s">
        <v>55</v>
      </c>
      <c r="J46" s="1" t="s">
        <v>55</v>
      </c>
      <c r="K46" s="5" t="s">
        <v>55</v>
      </c>
      <c r="M46" s="26" t="s">
        <v>15</v>
      </c>
      <c r="N46" s="26"/>
      <c r="O46" s="26"/>
      <c r="P46" s="26">
        <v>0</v>
      </c>
      <c r="U46" s="37" t="s">
        <v>47</v>
      </c>
    </row>
    <row r="47" spans="1:25" ht="17">
      <c r="A47" s="11" t="s">
        <v>49</v>
      </c>
      <c r="B47" s="19">
        <v>0</v>
      </c>
      <c r="C47" s="1">
        <v>6</v>
      </c>
      <c r="D47" s="19">
        <v>0</v>
      </c>
      <c r="E47" s="1">
        <v>16</v>
      </c>
      <c r="F47" s="19">
        <v>0</v>
      </c>
      <c r="G47" s="1">
        <v>14</v>
      </c>
      <c r="H47" s="1" t="s">
        <v>55</v>
      </c>
      <c r="I47" s="1" t="s">
        <v>55</v>
      </c>
      <c r="J47" s="1" t="s">
        <v>55</v>
      </c>
      <c r="K47" s="5" t="s">
        <v>55</v>
      </c>
      <c r="M47" s="26" t="s">
        <v>16</v>
      </c>
      <c r="N47" s="26"/>
      <c r="O47" s="26"/>
      <c r="P47" s="26">
        <v>0</v>
      </c>
      <c r="U47" s="38" t="s">
        <v>48</v>
      </c>
    </row>
    <row r="48" spans="1:25" ht="17">
      <c r="A48" s="8" t="s">
        <v>50</v>
      </c>
      <c r="B48" s="19">
        <v>0</v>
      </c>
      <c r="C48" s="1">
        <v>1</v>
      </c>
      <c r="D48" s="19">
        <v>0</v>
      </c>
      <c r="E48" s="1">
        <v>1</v>
      </c>
      <c r="F48" s="19">
        <v>0</v>
      </c>
      <c r="G48" s="1">
        <v>1</v>
      </c>
      <c r="H48" s="1" t="s">
        <v>55</v>
      </c>
      <c r="I48" s="1" t="s">
        <v>55</v>
      </c>
      <c r="J48" s="1" t="s">
        <v>55</v>
      </c>
      <c r="K48" s="5" t="s">
        <v>55</v>
      </c>
      <c r="M48" s="26" t="s">
        <v>17</v>
      </c>
      <c r="N48" s="26"/>
      <c r="O48" s="26"/>
      <c r="P48" s="26">
        <v>0</v>
      </c>
      <c r="U48" s="37" t="s">
        <v>49</v>
      </c>
    </row>
    <row r="49" spans="1:21" ht="17">
      <c r="A49" s="10" t="s">
        <v>51</v>
      </c>
      <c r="B49" s="19">
        <v>0</v>
      </c>
      <c r="C49" s="1">
        <v>11</v>
      </c>
      <c r="D49" s="19">
        <v>0</v>
      </c>
      <c r="E49" s="1">
        <v>8</v>
      </c>
      <c r="F49" s="19">
        <v>0</v>
      </c>
      <c r="G49" s="1">
        <v>6</v>
      </c>
      <c r="H49" s="1" t="s">
        <v>55</v>
      </c>
      <c r="I49" s="1" t="s">
        <v>55</v>
      </c>
      <c r="J49" s="1" t="s">
        <v>55</v>
      </c>
      <c r="K49" s="5" t="s">
        <v>55</v>
      </c>
      <c r="M49" s="26" t="s">
        <v>18</v>
      </c>
      <c r="N49" s="26"/>
      <c r="O49" s="26"/>
      <c r="P49" s="26">
        <v>0</v>
      </c>
      <c r="U49" s="38" t="s">
        <v>51</v>
      </c>
    </row>
    <row r="50" spans="1:21" ht="17">
      <c r="A50" s="13" t="s">
        <v>52</v>
      </c>
      <c r="B50" s="20">
        <v>0</v>
      </c>
      <c r="C50" s="3">
        <v>5</v>
      </c>
      <c r="D50" s="20">
        <v>1.0000000000000001E-5</v>
      </c>
      <c r="E50" s="3">
        <v>20</v>
      </c>
      <c r="F50" s="20">
        <v>0</v>
      </c>
      <c r="G50" s="3">
        <v>8</v>
      </c>
      <c r="H50" s="3" t="s">
        <v>55</v>
      </c>
      <c r="I50" s="3" t="s">
        <v>55</v>
      </c>
      <c r="J50" s="3" t="s">
        <v>55</v>
      </c>
      <c r="K50" s="6" t="s">
        <v>55</v>
      </c>
      <c r="M50" s="26" t="s">
        <v>19</v>
      </c>
      <c r="N50" s="26"/>
      <c r="O50" s="26"/>
      <c r="P50" s="26">
        <v>0</v>
      </c>
      <c r="U50" s="37" t="s">
        <v>52</v>
      </c>
    </row>
    <row r="51" spans="1:21" ht="17">
      <c r="A51" s="24" t="s">
        <v>56</v>
      </c>
      <c r="B51" s="23"/>
      <c r="C51" s="23"/>
      <c r="D51" s="23"/>
      <c r="E51" s="23"/>
      <c r="F51" s="23"/>
      <c r="G51" s="23"/>
      <c r="H51" s="23"/>
      <c r="I51" s="23"/>
      <c r="J51" s="23"/>
      <c r="K51" s="16"/>
      <c r="M51" s="26" t="s">
        <v>20</v>
      </c>
      <c r="N51" s="26"/>
      <c r="O51" s="26"/>
      <c r="P51" s="26">
        <v>0</v>
      </c>
      <c r="U51"/>
    </row>
    <row r="52" spans="1:21" ht="17">
      <c r="A52" s="13" t="s">
        <v>57</v>
      </c>
      <c r="B52" s="46">
        <v>0</v>
      </c>
      <c r="C52" s="3">
        <v>1</v>
      </c>
      <c r="D52" s="46">
        <v>0</v>
      </c>
      <c r="E52" s="3">
        <v>1</v>
      </c>
      <c r="F52" s="46">
        <v>0.02</v>
      </c>
      <c r="G52" s="3">
        <v>1</v>
      </c>
      <c r="H52" s="3" t="s">
        <v>55</v>
      </c>
      <c r="I52" s="3" t="s">
        <v>55</v>
      </c>
      <c r="J52" s="20">
        <v>0.2</v>
      </c>
      <c r="K52" s="6">
        <v>1</v>
      </c>
      <c r="M52" s="26" t="s">
        <v>21</v>
      </c>
      <c r="N52" s="26"/>
      <c r="O52" s="26"/>
      <c r="P52" s="26">
        <v>0</v>
      </c>
      <c r="U52"/>
    </row>
  </sheetData>
  <mergeCells count="8">
    <mergeCell ref="B1:E1"/>
    <mergeCell ref="F1:I1"/>
    <mergeCell ref="J1:K1"/>
    <mergeCell ref="B2:C2"/>
    <mergeCell ref="D2:E2"/>
    <mergeCell ref="F2:G2"/>
    <mergeCell ref="H2:I2"/>
    <mergeCell ref="J2:K2"/>
  </mergeCells>
  <conditionalFormatting sqref="C5:C26 B28:E50 E5:E26">
    <cfRule type="cellIs" dxfId="7" priority="4" operator="lessThan">
      <formula>0.05</formula>
    </cfRule>
  </conditionalFormatting>
  <conditionalFormatting sqref="C5:C26 B28:G50 E5:G26">
    <cfRule type="cellIs" dxfId="6" priority="3" operator="lessThan">
      <formula>0.05</formula>
    </cfRule>
  </conditionalFormatting>
  <conditionalFormatting sqref="J5:J26">
    <cfRule type="cellIs" dxfId="5" priority="2" operator="lessThan">
      <formula>0.05</formula>
    </cfRule>
  </conditionalFormatting>
  <conditionalFormatting sqref="B5:B26">
    <cfRule type="cellIs" dxfId="0" priority="1" operator="lessThan">
      <formula>0.05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2020-06-21T19:56:13Z</dcterms:created>
  <dcterms:modified xsi:type="dcterms:W3CDTF">2020-07-02T16:10:38Z</dcterms:modified>
</cp:coreProperties>
</file>