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droidbench30/DroidSafe/replication_2/"/>
    </mc:Choice>
  </mc:AlternateContent>
  <xr:revisionPtr revIDLastSave="0" documentId="13_ncr:1_{017539E7-DB00-EF41-A139-82C83A44E4AA}" xr6:coauthVersionLast="45" xr6:coauthVersionMax="45" xr10:uidLastSave="{00000000-0000-0000-0000-000000000000}"/>
  <bookViews>
    <workbookView xWindow="0" yWindow="460" windowWidth="28800" windowHeight="17540" activeTab="1" xr2:uid="{3ADAEC77-91B7-874A-86B0-5CC6710E8F89}"/>
  </bookViews>
  <sheets>
    <sheet name="droidsafe_twoway" sheetId="1" r:id="rId1"/>
    <sheet name="droidsafe onew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1" i="1" l="1"/>
  <c r="E82" i="1"/>
  <c r="I81" i="1"/>
  <c r="J81" i="1" s="1"/>
  <c r="I82" i="1"/>
  <c r="J82" i="1" s="1"/>
  <c r="E78" i="1"/>
  <c r="E79" i="1"/>
  <c r="I78" i="1"/>
  <c r="J78" i="1" s="1"/>
  <c r="I79" i="1"/>
  <c r="J79" i="1" s="1"/>
  <c r="H87" i="1" l="1"/>
  <c r="F91" i="1"/>
  <c r="N2" i="2" l="1"/>
  <c r="N2" i="1"/>
  <c r="I16" i="1" l="1"/>
  <c r="J16" i="1" s="1"/>
  <c r="I27" i="1"/>
  <c r="J27" i="1" s="1"/>
  <c r="I30" i="1"/>
  <c r="J30" i="1" s="1"/>
  <c r="I21" i="1"/>
  <c r="J21" i="1" s="1"/>
  <c r="I42" i="1"/>
  <c r="J42" i="1" s="1"/>
  <c r="I61" i="1"/>
  <c r="J61" i="1" s="1"/>
  <c r="I18" i="1"/>
  <c r="J18" i="1" s="1"/>
  <c r="I34" i="1"/>
  <c r="J34" i="1" s="1"/>
  <c r="I66" i="1"/>
  <c r="J66" i="1" s="1"/>
  <c r="I22" i="1"/>
  <c r="J22" i="1" s="1"/>
  <c r="I56" i="1"/>
  <c r="J56" i="1" s="1"/>
  <c r="I63" i="1"/>
  <c r="J63" i="1" s="1"/>
  <c r="I14" i="1"/>
  <c r="J14" i="1" s="1"/>
  <c r="I32" i="1"/>
  <c r="J32" i="1" s="1"/>
  <c r="I64" i="1"/>
  <c r="J64" i="1" s="1"/>
  <c r="I20" i="1"/>
  <c r="J20" i="1" s="1"/>
  <c r="I29" i="1"/>
  <c r="J29" i="1" s="1"/>
  <c r="I54" i="1"/>
  <c r="J54" i="1" s="1"/>
  <c r="I11" i="1"/>
  <c r="J11" i="1" s="1"/>
  <c r="I60" i="1"/>
  <c r="J60" i="1" s="1"/>
  <c r="I49" i="1"/>
  <c r="J49" i="1" s="1"/>
  <c r="I15" i="1"/>
  <c r="J15" i="1" s="1"/>
  <c r="I50" i="1"/>
  <c r="J50" i="1" s="1"/>
  <c r="I69" i="1"/>
  <c r="J69" i="1" s="1"/>
  <c r="I74" i="1"/>
  <c r="J74" i="1" s="1"/>
  <c r="I58" i="1"/>
  <c r="J58" i="1" s="1"/>
  <c r="I55" i="1"/>
  <c r="J55" i="1" s="1"/>
  <c r="I9" i="1"/>
  <c r="J9" i="1" s="1"/>
  <c r="I7" i="1"/>
  <c r="J7" i="1" s="1"/>
  <c r="I57" i="1"/>
  <c r="J57" i="1" s="1"/>
  <c r="I62" i="1"/>
  <c r="J62" i="1" s="1"/>
  <c r="I37" i="1"/>
  <c r="J37" i="1" s="1"/>
  <c r="I26" i="1"/>
  <c r="J26" i="1" s="1"/>
  <c r="I10" i="1"/>
  <c r="J10" i="1" s="1"/>
  <c r="I25" i="1"/>
  <c r="J25" i="1" s="1"/>
  <c r="I19" i="1"/>
  <c r="J19" i="1" s="1"/>
  <c r="I36" i="1"/>
  <c r="J36" i="1" s="1"/>
  <c r="I53" i="1"/>
  <c r="J53" i="1" s="1"/>
  <c r="I38" i="1"/>
  <c r="J38" i="1" s="1"/>
  <c r="I31" i="1"/>
  <c r="J31" i="1" s="1"/>
  <c r="I65" i="1"/>
  <c r="J65" i="1" s="1"/>
  <c r="I52" i="1"/>
  <c r="J52" i="1" s="1"/>
  <c r="I6" i="1"/>
  <c r="J6" i="1" s="1"/>
  <c r="I35" i="1"/>
  <c r="J35" i="1" s="1"/>
  <c r="I73" i="1"/>
  <c r="J73" i="1" s="1"/>
  <c r="I13" i="1"/>
  <c r="J13" i="1" s="1"/>
  <c r="I41" i="1"/>
  <c r="J41" i="1" s="1"/>
  <c r="I40" i="1"/>
  <c r="J40" i="1" s="1"/>
  <c r="I33" i="1"/>
  <c r="J33" i="1" s="1"/>
  <c r="I17" i="1"/>
  <c r="J17" i="1" s="1"/>
  <c r="I45" i="1"/>
  <c r="J45" i="1" s="1"/>
  <c r="I44" i="1"/>
  <c r="J44" i="1" s="1"/>
  <c r="I12" i="1"/>
  <c r="J12" i="1" s="1"/>
  <c r="I76" i="1"/>
  <c r="J76" i="1" s="1"/>
  <c r="I59" i="1"/>
  <c r="J59" i="1" s="1"/>
  <c r="I28" i="1"/>
  <c r="J28" i="1" s="1"/>
  <c r="I8" i="1"/>
  <c r="J8" i="1" s="1"/>
  <c r="I48" i="1"/>
  <c r="J48" i="1" s="1"/>
  <c r="I71" i="1"/>
  <c r="J71" i="1" s="1"/>
  <c r="I68" i="1"/>
  <c r="J68" i="1" s="1"/>
  <c r="I2" i="1"/>
  <c r="J2" i="1" s="1"/>
  <c r="I75" i="1"/>
  <c r="J75" i="1" s="1"/>
  <c r="I24" i="1"/>
  <c r="J24" i="1" s="1"/>
  <c r="I3" i="1"/>
  <c r="J3" i="1" s="1"/>
  <c r="I47" i="1"/>
  <c r="J47" i="1" s="1"/>
  <c r="I46" i="1"/>
  <c r="J46" i="1" s="1"/>
  <c r="I70" i="1"/>
  <c r="J70" i="1" s="1"/>
  <c r="I5" i="1"/>
  <c r="J5" i="1" s="1"/>
  <c r="I39" i="1"/>
  <c r="J39" i="1" s="1"/>
  <c r="I43" i="1"/>
  <c r="J43" i="1" s="1"/>
  <c r="I4" i="1"/>
  <c r="J4" i="1" s="1"/>
  <c r="I51" i="1"/>
  <c r="J51" i="1" s="1"/>
  <c r="I72" i="1"/>
  <c r="J72" i="1" s="1"/>
  <c r="I83" i="1"/>
  <c r="J83" i="1" s="1"/>
  <c r="I77" i="1"/>
  <c r="J77" i="1" s="1"/>
  <c r="I67" i="1"/>
  <c r="J67" i="1" s="1"/>
  <c r="I23" i="1"/>
  <c r="J23" i="1" s="1"/>
  <c r="I80" i="1"/>
  <c r="J80" i="1" s="1"/>
  <c r="E16" i="1"/>
  <c r="E27" i="1"/>
  <c r="E30" i="1"/>
  <c r="E21" i="1"/>
  <c r="E42" i="1"/>
  <c r="E61" i="1"/>
  <c r="E18" i="1"/>
  <c r="E34" i="1"/>
  <c r="E66" i="1"/>
  <c r="E22" i="1"/>
  <c r="E56" i="1"/>
  <c r="E63" i="1"/>
  <c r="E14" i="1"/>
  <c r="E32" i="1"/>
  <c r="E64" i="1"/>
  <c r="E20" i="1"/>
  <c r="E29" i="1"/>
  <c r="E54" i="1"/>
  <c r="E11" i="1"/>
  <c r="E60" i="1"/>
  <c r="E49" i="1"/>
  <c r="E15" i="1"/>
  <c r="E50" i="1"/>
  <c r="E69" i="1"/>
  <c r="E74" i="1"/>
  <c r="E58" i="1"/>
  <c r="E55" i="1"/>
  <c r="E9" i="1"/>
  <c r="E7" i="1"/>
  <c r="E57" i="1"/>
  <c r="E62" i="1"/>
  <c r="E37" i="1"/>
  <c r="E26" i="1"/>
  <c r="E10" i="1"/>
  <c r="E25" i="1"/>
  <c r="E19" i="1"/>
  <c r="E36" i="1"/>
  <c r="E53" i="1"/>
  <c r="E38" i="1"/>
  <c r="E31" i="1"/>
  <c r="E65" i="1"/>
  <c r="E52" i="1"/>
  <c r="E6" i="1"/>
  <c r="E35" i="1"/>
  <c r="E73" i="1"/>
  <c r="E13" i="1"/>
  <c r="E41" i="1"/>
  <c r="E40" i="1"/>
  <c r="E33" i="1"/>
  <c r="E17" i="1"/>
  <c r="E45" i="1"/>
  <c r="E44" i="1"/>
  <c r="E12" i="1"/>
  <c r="E76" i="1"/>
  <c r="E59" i="1"/>
  <c r="E28" i="1"/>
  <c r="E8" i="1"/>
  <c r="E48" i="1"/>
  <c r="E71" i="1"/>
  <c r="E68" i="1"/>
  <c r="E2" i="1"/>
  <c r="E75" i="1"/>
  <c r="E24" i="1"/>
  <c r="E3" i="1"/>
  <c r="E47" i="1"/>
  <c r="E46" i="1"/>
  <c r="E70" i="1"/>
  <c r="E5" i="1"/>
  <c r="E39" i="1"/>
  <c r="E43" i="1"/>
  <c r="E4" i="1"/>
  <c r="E51" i="1"/>
  <c r="E72" i="1"/>
  <c r="E83" i="1"/>
  <c r="E77" i="1"/>
  <c r="E67" i="1"/>
  <c r="E23" i="1"/>
  <c r="E80" i="1"/>
  <c r="E16" i="2"/>
  <c r="E17" i="2"/>
  <c r="I16" i="2"/>
  <c r="J16" i="2" s="1"/>
  <c r="I17" i="2"/>
  <c r="J17" i="2" s="1"/>
  <c r="E13" i="2"/>
  <c r="E14" i="2"/>
  <c r="I13" i="2"/>
  <c r="J13" i="2" s="1"/>
  <c r="I14" i="2"/>
  <c r="J14" i="2" s="1"/>
  <c r="I4" i="2"/>
  <c r="J4" i="2" s="1"/>
  <c r="I3" i="2"/>
  <c r="J3" i="2" s="1"/>
  <c r="I10" i="2"/>
  <c r="J10" i="2" s="1"/>
  <c r="I29" i="2"/>
  <c r="J29" i="2" s="1"/>
  <c r="I34" i="2"/>
  <c r="J34" i="2" s="1"/>
  <c r="I26" i="2"/>
  <c r="J26" i="2" s="1"/>
  <c r="I31" i="2"/>
  <c r="J31" i="2" s="1"/>
  <c r="I25" i="2"/>
  <c r="J25" i="2" s="1"/>
  <c r="I19" i="2"/>
  <c r="J19" i="2" s="1"/>
  <c r="I30" i="2"/>
  <c r="J30" i="2" s="1"/>
  <c r="I32" i="2"/>
  <c r="J32" i="2" s="1"/>
  <c r="I27" i="2"/>
  <c r="J27" i="2" s="1"/>
  <c r="I23" i="2"/>
  <c r="J23" i="2" s="1"/>
  <c r="I22" i="2"/>
  <c r="J22" i="2" s="1"/>
  <c r="I28" i="2"/>
  <c r="J28" i="2" s="1"/>
  <c r="I18" i="2"/>
  <c r="J18" i="2" s="1"/>
  <c r="I37" i="2"/>
  <c r="J37" i="2" s="1"/>
  <c r="I24" i="2"/>
  <c r="J24" i="2" s="1"/>
  <c r="I6" i="2"/>
  <c r="J6" i="2" s="1"/>
  <c r="I35" i="2"/>
  <c r="J35" i="2" s="1"/>
  <c r="I15" i="2"/>
  <c r="J15" i="2" s="1"/>
  <c r="I21" i="2"/>
  <c r="J21" i="2" s="1"/>
  <c r="I12" i="2"/>
  <c r="J12" i="2" s="1"/>
  <c r="I11" i="2"/>
  <c r="J11" i="2" s="1"/>
  <c r="I20" i="2"/>
  <c r="J20" i="2" s="1"/>
  <c r="I33" i="2"/>
  <c r="J33" i="2" s="1"/>
  <c r="I40" i="2"/>
  <c r="J40" i="2" s="1"/>
  <c r="I36" i="2"/>
  <c r="J36" i="2" s="1"/>
  <c r="I41" i="2"/>
  <c r="J41" i="2" s="1"/>
  <c r="I43" i="2"/>
  <c r="J43" i="2" s="1"/>
  <c r="I39" i="2"/>
  <c r="J39" i="2" s="1"/>
  <c r="I42" i="2"/>
  <c r="J42" i="2" s="1"/>
  <c r="I9" i="2"/>
  <c r="J9" i="2" s="1"/>
  <c r="I44" i="2"/>
  <c r="J44" i="2" s="1"/>
  <c r="I38" i="2"/>
  <c r="J38" i="2" s="1"/>
  <c r="I8" i="2"/>
  <c r="J8" i="2" s="1"/>
  <c r="I5" i="2"/>
  <c r="J5" i="2" s="1"/>
  <c r="I2" i="2"/>
  <c r="J2" i="2" s="1"/>
  <c r="I45" i="2"/>
  <c r="J45" i="2" s="1"/>
  <c r="I7" i="2"/>
  <c r="J7" i="2" s="1"/>
  <c r="E4" i="2"/>
  <c r="E3" i="2"/>
  <c r="E10" i="2"/>
  <c r="E29" i="2"/>
  <c r="E34" i="2"/>
  <c r="E26" i="2"/>
  <c r="E31" i="2"/>
  <c r="E25" i="2"/>
  <c r="E19" i="2"/>
  <c r="E30" i="2"/>
  <c r="E32" i="2"/>
  <c r="E27" i="2"/>
  <c r="E23" i="2"/>
  <c r="E22" i="2"/>
  <c r="E28" i="2"/>
  <c r="E18" i="2"/>
  <c r="E37" i="2"/>
  <c r="E24" i="2"/>
  <c r="E6" i="2"/>
  <c r="E35" i="2"/>
  <c r="E15" i="2"/>
  <c r="E21" i="2"/>
  <c r="E12" i="2"/>
  <c r="E11" i="2"/>
  <c r="E20" i="2"/>
  <c r="E33" i="2"/>
  <c r="E40" i="2"/>
  <c r="E36" i="2"/>
  <c r="E41" i="2"/>
  <c r="E43" i="2"/>
  <c r="E39" i="2"/>
  <c r="E42" i="2"/>
  <c r="E9" i="2"/>
  <c r="E44" i="2"/>
  <c r="E38" i="2"/>
  <c r="E8" i="2"/>
  <c r="E5" i="2"/>
  <c r="E2" i="2"/>
  <c r="E45" i="2"/>
  <c r="E7" i="2"/>
</calcChain>
</file>

<file path=xl/sharedStrings.xml><?xml version="1.0" encoding="utf-8"?>
<sst xmlns="http://schemas.openxmlformats.org/spreadsheetml/2006/main" count="63" uniqueCount="61">
  <si>
    <t>config</t>
  </si>
  <si>
    <t>time</t>
  </si>
  <si>
    <t>f-measure</t>
  </si>
  <si>
    <t>/home/asm140830/Documents/git/AndroidTAEnvironment/configurations/DroidSafe/1-way/config_DroidSafe_kobjsens3.xml</t>
  </si>
  <si>
    <t>config_DroidSafe_analyzestringsunfiltered.xml</t>
  </si>
  <si>
    <t>config_DroidSafe_apicalldepth0.xml</t>
  </si>
  <si>
    <t>config_DroidSafe_apicalldepth1.xml</t>
  </si>
  <si>
    <t>config_DroidSafe_apicalldepth100.xml</t>
  </si>
  <si>
    <t>config_DroidSafe_apicalldepth110.xml</t>
  </si>
  <si>
    <t>config_DroidSafe_apicalldepth120.xml</t>
  </si>
  <si>
    <t>config_DroidSafe_apicalldepth150.xml</t>
  </si>
  <si>
    <t>config_DroidSafe_apicalldepth200.xml</t>
  </si>
  <si>
    <t>config_DroidSafe_apicalldepth50.xml</t>
  </si>
  <si>
    <t>config_DroidSafe_apicalldepth600.xml</t>
  </si>
  <si>
    <t>config_DroidSafe_apicalldepth80.xml</t>
  </si>
  <si>
    <t>config_DroidSafe_apicalldepth90.xml</t>
  </si>
  <si>
    <t>config_DroidSafe_filetransform.xml</t>
  </si>
  <si>
    <t>config_DroidSafe_ignoreexceptionflow.xml</t>
  </si>
  <si>
    <t>config_DroidSafe_ignorenocontextflow.xml</t>
  </si>
  <si>
    <t>config_DroidSafe_implicitflow.xml</t>
  </si>
  <si>
    <t>config_DroidSafe_imprecisestring.xml</t>
  </si>
  <si>
    <t>config_DroidSafe_kobjsens1.xml</t>
  </si>
  <si>
    <t>config_DroidSafe_kobjsens18.xml</t>
  </si>
  <si>
    <t>config_DroidSafe_kobjsens2.xml</t>
  </si>
  <si>
    <t>config_DroidSafe_kobjsens3.xml</t>
  </si>
  <si>
    <t>config_DroidSafe_kobjsens4.xml</t>
  </si>
  <si>
    <t>config_DroidSafe_kobjsens5.xml</t>
  </si>
  <si>
    <t>config_DroidSafe_kobjsens6.xml</t>
  </si>
  <si>
    <t>config_DroidSafe_limitcontextforcomplex.xml</t>
  </si>
  <si>
    <t>config_DroidSafe_limitcontextforgui.xml</t>
  </si>
  <si>
    <t>config_DroidSafe_limitcontextforstring.xml</t>
  </si>
  <si>
    <t>config_DroidSafe_multipassfb.xml</t>
  </si>
  <si>
    <t>config_DroidSafe_noarrayindex.xml</t>
  </si>
  <si>
    <t>config_DroidSafe_noclinitcontext.xml</t>
  </si>
  <si>
    <t>config_DroidSafe_noclonestatic.xml</t>
  </si>
  <si>
    <t>config_DroidSafe_nofallback.xml</t>
  </si>
  <si>
    <t>config_DroidSafe_nojsa.xml</t>
  </si>
  <si>
    <t>config_DroidSafe_noscalaropt.xml</t>
  </si>
  <si>
    <t>config_DroidSafe_nova.xml</t>
  </si>
  <si>
    <t>config_DroidSafe_preciseinfoflow.xml</t>
  </si>
  <si>
    <t>config_DroidSafe_ptageo.xml</t>
  </si>
  <si>
    <t>config_DroidSafe_ptapaddle.xml</t>
  </si>
  <si>
    <t>config_DroidSafe_transfertaintfield.xml</t>
  </si>
  <si>
    <t>config_DroidSafe_typesforcontext.xml</t>
  </si>
  <si>
    <t>ﬂ</t>
  </si>
  <si>
    <t>ﬁ</t>
  </si>
  <si>
    <t>f-measure (r1)</t>
  </si>
  <si>
    <t>f-measure (r2)</t>
  </si>
  <si>
    <t>f-measure r3)</t>
  </si>
  <si>
    <t>time (r1)</t>
  </si>
  <si>
    <t>time (r2)</t>
  </si>
  <si>
    <t>time (r3)</t>
  </si>
  <si>
    <t>time (m)</t>
  </si>
  <si>
    <t>f-measure (2)</t>
  </si>
  <si>
    <t>f-measure(3)</t>
  </si>
  <si>
    <t>f-measure(1)</t>
  </si>
  <si>
    <t>time (1)</t>
  </si>
  <si>
    <t>time (2)</t>
  </si>
  <si>
    <t>time (3)</t>
  </si>
  <si>
    <t>time (median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</si>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</sst>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Border="1"/>
    <xf numFmtId="0" fontId="0" fillId="0" borderId="2" xfId="0" applyBorder="1"/>
    <xf numFmtId="0" fontId="0" fillId="0" borderId="0" xfId="0" applyBorder="1"/>
    <xf numFmtId="0" fontId="1" fillId="0" borderId="1" xfId="0" applyFont="1" applyBorder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2" xfId="0" applyNumberFormat="1" applyFont="1" applyBorder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NumberFormat="1" applyFont="1" applyBorder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droidsafe_twoway!$J$1</c:f>
              <c:strCache>
                <c:ptCount val="1"/>
                <c:pt idx="0">
                  <c:v>time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droidsafe_twoway!$J$2:$J$83</c:f>
              <c:numCache>
                <c:formatCode>General</c:formatCode>
                <c:ptCount val="82"/>
                <c:pt idx="0">
                  <c:v>720.89783333333332</c:v>
                </c:pt>
                <c:pt idx="1">
                  <c:v>791.66684999999995</c:v>
                </c:pt>
                <c:pt idx="2">
                  <c:v>1066.1923333333334</c:v>
                </c:pt>
                <c:pt idx="3">
                  <c:v>1081.7014333333334</c:v>
                </c:pt>
                <c:pt idx="4">
                  <c:v>1181.6471666666666</c:v>
                </c:pt>
                <c:pt idx="5">
                  <c:v>1181.7951</c:v>
                </c:pt>
                <c:pt idx="6">
                  <c:v>1185.8064333333334</c:v>
                </c:pt>
                <c:pt idx="7">
                  <c:v>1185.9989833333334</c:v>
                </c:pt>
                <c:pt idx="8">
                  <c:v>1186.9367833333333</c:v>
                </c:pt>
                <c:pt idx="9">
                  <c:v>1186.9384666666667</c:v>
                </c:pt>
                <c:pt idx="10">
                  <c:v>1187.0454666666667</c:v>
                </c:pt>
                <c:pt idx="11">
                  <c:v>1188.0289666666665</c:v>
                </c:pt>
                <c:pt idx="12">
                  <c:v>1188.9098333333334</c:v>
                </c:pt>
                <c:pt idx="13">
                  <c:v>1191.1649333333332</c:v>
                </c:pt>
                <c:pt idx="14">
                  <c:v>1191.2987500000002</c:v>
                </c:pt>
                <c:pt idx="15">
                  <c:v>1192.0206000000001</c:v>
                </c:pt>
                <c:pt idx="16">
                  <c:v>1192.1086</c:v>
                </c:pt>
                <c:pt idx="17">
                  <c:v>1192.52205</c:v>
                </c:pt>
                <c:pt idx="18">
                  <c:v>1193.0946333333334</c:v>
                </c:pt>
                <c:pt idx="19">
                  <c:v>1193.3587833333333</c:v>
                </c:pt>
                <c:pt idx="20">
                  <c:v>1194.2678166666667</c:v>
                </c:pt>
                <c:pt idx="21">
                  <c:v>1221.1915833333333</c:v>
                </c:pt>
                <c:pt idx="22">
                  <c:v>1421.8861499999998</c:v>
                </c:pt>
                <c:pt idx="23">
                  <c:v>1550.3702333333335</c:v>
                </c:pt>
                <c:pt idx="24">
                  <c:v>1561.10015</c:v>
                </c:pt>
                <c:pt idx="25">
                  <c:v>1562.3449666666668</c:v>
                </c:pt>
                <c:pt idx="26">
                  <c:v>1577.9670333333333</c:v>
                </c:pt>
                <c:pt idx="27">
                  <c:v>1654.2820833333333</c:v>
                </c:pt>
                <c:pt idx="28">
                  <c:v>1665.4786833333335</c:v>
                </c:pt>
                <c:pt idx="29">
                  <c:v>1668.2803833333335</c:v>
                </c:pt>
                <c:pt idx="30">
                  <c:v>1670.6867333333332</c:v>
                </c:pt>
                <c:pt idx="31">
                  <c:v>1671.6001666666666</c:v>
                </c:pt>
                <c:pt idx="32">
                  <c:v>1671.6854166666667</c:v>
                </c:pt>
                <c:pt idx="33">
                  <c:v>1672.7706000000001</c:v>
                </c:pt>
                <c:pt idx="34">
                  <c:v>1673.7913666666668</c:v>
                </c:pt>
                <c:pt idx="35">
                  <c:v>1673.8370666666667</c:v>
                </c:pt>
                <c:pt idx="36">
                  <c:v>1673.9375499999999</c:v>
                </c:pt>
                <c:pt idx="37">
                  <c:v>1674.0349333333334</c:v>
                </c:pt>
                <c:pt idx="38">
                  <c:v>1675.3716833333335</c:v>
                </c:pt>
                <c:pt idx="39">
                  <c:v>1675.3923666666667</c:v>
                </c:pt>
                <c:pt idx="40">
                  <c:v>1677.2765833333333</c:v>
                </c:pt>
                <c:pt idx="41">
                  <c:v>1677.5187666666668</c:v>
                </c:pt>
                <c:pt idx="42">
                  <c:v>1678.0344333333335</c:v>
                </c:pt>
                <c:pt idx="43">
                  <c:v>1678.5550333333333</c:v>
                </c:pt>
                <c:pt idx="44">
                  <c:v>1678.6517833333335</c:v>
                </c:pt>
                <c:pt idx="45">
                  <c:v>1678.8840333333333</c:v>
                </c:pt>
                <c:pt idx="46">
                  <c:v>1679.0594166666667</c:v>
                </c:pt>
                <c:pt idx="47">
                  <c:v>1679.2124833333332</c:v>
                </c:pt>
                <c:pt idx="48">
                  <c:v>1679.2253833333334</c:v>
                </c:pt>
                <c:pt idx="49">
                  <c:v>1679.3710166666667</c:v>
                </c:pt>
                <c:pt idx="50">
                  <c:v>1679.3718333333334</c:v>
                </c:pt>
                <c:pt idx="51">
                  <c:v>1679.4409499999999</c:v>
                </c:pt>
                <c:pt idx="52">
                  <c:v>1679.4545000000001</c:v>
                </c:pt>
                <c:pt idx="53">
                  <c:v>1680.0793000000001</c:v>
                </c:pt>
                <c:pt idx="54">
                  <c:v>1680.4591</c:v>
                </c:pt>
                <c:pt idx="55">
                  <c:v>1680.6045333333334</c:v>
                </c:pt>
                <c:pt idx="56">
                  <c:v>1680.6106166666666</c:v>
                </c:pt>
                <c:pt idx="57">
                  <c:v>1681.8093999999999</c:v>
                </c:pt>
                <c:pt idx="58">
                  <c:v>1682.1791999999998</c:v>
                </c:pt>
                <c:pt idx="59">
                  <c:v>1683.6120666666668</c:v>
                </c:pt>
                <c:pt idx="60">
                  <c:v>1682.6793</c:v>
                </c:pt>
                <c:pt idx="61">
                  <c:v>1678.9394333333332</c:v>
                </c:pt>
                <c:pt idx="62">
                  <c:v>1681.3960666666667</c:v>
                </c:pt>
                <c:pt idx="63">
                  <c:v>1683.9657166666666</c:v>
                </c:pt>
                <c:pt idx="64">
                  <c:v>1680.4036666666666</c:v>
                </c:pt>
                <c:pt idx="65">
                  <c:v>1671.2531333333332</c:v>
                </c:pt>
                <c:pt idx="66">
                  <c:v>1672.5964999999999</c:v>
                </c:pt>
                <c:pt idx="67">
                  <c:v>1672.2768333333333</c:v>
                </c:pt>
                <c:pt idx="68">
                  <c:v>1667.2682500000001</c:v>
                </c:pt>
                <c:pt idx="69">
                  <c:v>1668.6624166666666</c:v>
                </c:pt>
                <c:pt idx="70">
                  <c:v>1583.4967333333334</c:v>
                </c:pt>
                <c:pt idx="71">
                  <c:v>1657.0982166666665</c:v>
                </c:pt>
                <c:pt idx="72">
                  <c:v>1663.3912166666667</c:v>
                </c:pt>
                <c:pt idx="73">
                  <c:v>1639.6659</c:v>
                </c:pt>
                <c:pt idx="74">
                  <c:v>1648.6708833333332</c:v>
                </c:pt>
                <c:pt idx="75">
                  <c:v>1645.2052333333334</c:v>
                </c:pt>
                <c:pt idx="76">
                  <c:v>0</c:v>
                </c:pt>
                <c:pt idx="77">
                  <c:v>0</c:v>
                </c:pt>
                <c:pt idx="78">
                  <c:v>1601.1104833333334</c:v>
                </c:pt>
                <c:pt idx="79">
                  <c:v>0</c:v>
                </c:pt>
                <c:pt idx="80">
                  <c:v>0</c:v>
                </c:pt>
                <c:pt idx="81">
                  <c:v>1529.8369833333334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A-8848-95D4-34AC5A43B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8837855"/>
        <c:axId val="718840127"/>
      </c:barChart>
      <c:barChart>
        <c:barDir val="col"/>
        <c:grouping val="stacked"/>
        <c:varyColors val="0"/>
        <c:ser>
          <c:idx val="0"/>
          <c:order val="0"/>
          <c:tx>
            <c:strRef>
              <c:f>droidsafe_twoway!$E$1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droidsafe_twoway!$E$2:$E$83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1.2422360248447201E-2</c:v>
                </c:pt>
                <c:pt idx="61">
                  <c:v>2.4691358E-2</c:v>
                </c:pt>
                <c:pt idx="62">
                  <c:v>2.4691358024691301E-2</c:v>
                </c:pt>
                <c:pt idx="63">
                  <c:v>2.4691358024691301E-2</c:v>
                </c:pt>
                <c:pt idx="64">
                  <c:v>3.6809816000000002E-2</c:v>
                </c:pt>
                <c:pt idx="65">
                  <c:v>4.8780487804878002E-2</c:v>
                </c:pt>
                <c:pt idx="66">
                  <c:v>6.0606061000000003E-2</c:v>
                </c:pt>
                <c:pt idx="67">
                  <c:v>8.3832335329341298E-2</c:v>
                </c:pt>
                <c:pt idx="68">
                  <c:v>9.5238095238095205E-2</c:v>
                </c:pt>
                <c:pt idx="69">
                  <c:v>0.106508876</c:v>
                </c:pt>
                <c:pt idx="70">
                  <c:v>0.18181818181818099</c:v>
                </c:pt>
                <c:pt idx="71">
                  <c:v>0.20224719099999999</c:v>
                </c:pt>
                <c:pt idx="72">
                  <c:v>0.21229050299999999</c:v>
                </c:pt>
                <c:pt idx="73">
                  <c:v>0.21505376344086</c:v>
                </c:pt>
                <c:pt idx="74">
                  <c:v>0.222222222</c:v>
                </c:pt>
                <c:pt idx="75">
                  <c:v>0.22222222222222199</c:v>
                </c:pt>
                <c:pt idx="76">
                  <c:v>0</c:v>
                </c:pt>
                <c:pt idx="77">
                  <c:v>0</c:v>
                </c:pt>
                <c:pt idx="78">
                  <c:v>0.239130435</c:v>
                </c:pt>
                <c:pt idx="79">
                  <c:v>0</c:v>
                </c:pt>
                <c:pt idx="80">
                  <c:v>0</c:v>
                </c:pt>
                <c:pt idx="81">
                  <c:v>0.26086956521739102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A-8848-95D4-34AC5A43B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38449263"/>
        <c:axId val="739467311"/>
      </c:barChart>
      <c:catAx>
        <c:axId val="71883785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DroidSafe</a:t>
                </a:r>
                <a:r>
                  <a:rPr lang="en-US" baseline="0"/>
                  <a:t> two-way plus default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718840127"/>
        <c:crosses val="autoZero"/>
        <c:auto val="1"/>
        <c:lblAlgn val="ctr"/>
        <c:lblOffset val="100"/>
        <c:noMultiLvlLbl val="0"/>
      </c:catAx>
      <c:valAx>
        <c:axId val="71884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total execution 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18837855"/>
        <c:crosses val="autoZero"/>
        <c:crossBetween val="between"/>
        <c:majorUnit val="300"/>
      </c:valAx>
      <c:valAx>
        <c:axId val="7394673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38449263"/>
        <c:crosses val="max"/>
        <c:crossBetween val="between"/>
      </c:valAx>
      <c:catAx>
        <c:axId val="738449263"/>
        <c:scaling>
          <c:orientation val="minMax"/>
        </c:scaling>
        <c:delete val="1"/>
        <c:axPos val="b"/>
        <c:majorTickMark val="out"/>
        <c:minorTickMark val="none"/>
        <c:tickLblPos val="nextTo"/>
        <c:crossAx val="7394673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'droidsafe oneway'!$J$1</c:f>
              <c:strCache>
                <c:ptCount val="1"/>
                <c:pt idx="0">
                  <c:v>time (m)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'droidsafe oneway'!$J$2:$J$45</c:f>
              <c:numCache>
                <c:formatCode>General</c:formatCode>
                <c:ptCount val="44"/>
                <c:pt idx="0">
                  <c:v>504.71681666666666</c:v>
                </c:pt>
                <c:pt idx="1">
                  <c:v>1589.5082666666667</c:v>
                </c:pt>
                <c:pt idx="2">
                  <c:v>1670.0764333333332</c:v>
                </c:pt>
                <c:pt idx="3">
                  <c:v>1673.4427000000001</c:v>
                </c:pt>
                <c:pt idx="4">
                  <c:v>1663.4018666666666</c:v>
                </c:pt>
                <c:pt idx="5">
                  <c:v>1654.3947000000001</c:v>
                </c:pt>
                <c:pt idx="6">
                  <c:v>1638.4964333333332</c:v>
                </c:pt>
                <c:pt idx="7">
                  <c:v>1634.2332333333334</c:v>
                </c:pt>
                <c:pt idx="8">
                  <c:v>1574.1286666666667</c:v>
                </c:pt>
                <c:pt idx="9">
                  <c:v>1637.4891333333333</c:v>
                </c:pt>
                <c:pt idx="10">
                  <c:v>1636.0351666666668</c:v>
                </c:pt>
                <c:pt idx="11">
                  <c:v>0</c:v>
                </c:pt>
                <c:pt idx="12">
                  <c:v>0</c:v>
                </c:pt>
                <c:pt idx="13">
                  <c:v>1601.1104833333334</c:v>
                </c:pt>
                <c:pt idx="14">
                  <c:v>0</c:v>
                </c:pt>
                <c:pt idx="15">
                  <c:v>0</c:v>
                </c:pt>
                <c:pt idx="16">
                  <c:v>1636.66245</c:v>
                </c:pt>
                <c:pt idx="17">
                  <c:v>1637.3179833333334</c:v>
                </c:pt>
                <c:pt idx="18">
                  <c:v>1638.3477166666667</c:v>
                </c:pt>
                <c:pt idx="19">
                  <c:v>1620.0571500000001</c:v>
                </c:pt>
                <c:pt idx="20">
                  <c:v>1631.3744333333334</c:v>
                </c:pt>
                <c:pt idx="21">
                  <c:v>1635.3276000000001</c:v>
                </c:pt>
                <c:pt idx="22">
                  <c:v>1641.2240166666668</c:v>
                </c:pt>
                <c:pt idx="23">
                  <c:v>1630.9413166666668</c:v>
                </c:pt>
                <c:pt idx="24">
                  <c:v>1635.0262</c:v>
                </c:pt>
                <c:pt idx="25">
                  <c:v>1636.3535833333333</c:v>
                </c:pt>
                <c:pt idx="26">
                  <c:v>1636.3541499999999</c:v>
                </c:pt>
                <c:pt idx="27">
                  <c:v>1638.2726</c:v>
                </c:pt>
                <c:pt idx="28">
                  <c:v>1607.9923000000001</c:v>
                </c:pt>
                <c:pt idx="29">
                  <c:v>1605.2837499999998</c:v>
                </c:pt>
                <c:pt idx="30">
                  <c:v>1610.9585500000001</c:v>
                </c:pt>
                <c:pt idx="31">
                  <c:v>1618.78765</c:v>
                </c:pt>
                <c:pt idx="32">
                  <c:v>1604.0217499999999</c:v>
                </c:pt>
                <c:pt idx="33">
                  <c:v>1594.1220166666667</c:v>
                </c:pt>
                <c:pt idx="34">
                  <c:v>1612.6612</c:v>
                </c:pt>
                <c:pt idx="35">
                  <c:v>1614.4466166666668</c:v>
                </c:pt>
                <c:pt idx="36">
                  <c:v>1347.3877833333333</c:v>
                </c:pt>
                <c:pt idx="37">
                  <c:v>1437.2155500000001</c:v>
                </c:pt>
                <c:pt idx="38">
                  <c:v>1413.2782500000001</c:v>
                </c:pt>
                <c:pt idx="39">
                  <c:v>1423.8856666666666</c:v>
                </c:pt>
                <c:pt idx="40">
                  <c:v>1358.8527666666666</c:v>
                </c:pt>
                <c:pt idx="41">
                  <c:v>1413.8079166666669</c:v>
                </c:pt>
                <c:pt idx="42">
                  <c:v>1425.29465</c:v>
                </c:pt>
                <c:pt idx="43">
                  <c:v>1434.3416666666667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3-4849-BA36-948086788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58579743"/>
        <c:axId val="1058951199"/>
      </c:barChart>
      <c:barChart>
        <c:barDir val="col"/>
        <c:grouping val="stacked"/>
        <c:varyColors val="0"/>
        <c:ser>
          <c:idx val="0"/>
          <c:order val="0"/>
          <c:tx>
            <c:strRef>
              <c:f>'droidsafe oneway'!$E$1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1">
                <a:alpha val="67000"/>
              </a:schemeClr>
            </a:solidFill>
            <a:ln>
              <a:noFill/>
            </a:ln>
            <a:effectLst/>
          </c:spPr>
          <c:invertIfNegative val="0"/>
          <c:val>
            <c:numRef>
              <c:f>'droidsafe oneway'!$E$2:$E$45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2.4390243902439001E-2</c:v>
                </c:pt>
                <c:pt idx="5">
                  <c:v>0.117647059</c:v>
                </c:pt>
                <c:pt idx="6">
                  <c:v>0.12865497100000001</c:v>
                </c:pt>
                <c:pt idx="7">
                  <c:v>0.17977528089887601</c:v>
                </c:pt>
                <c:pt idx="8">
                  <c:v>0.18079096</c:v>
                </c:pt>
                <c:pt idx="9">
                  <c:v>0.22826087</c:v>
                </c:pt>
                <c:pt idx="10">
                  <c:v>0.23655914</c:v>
                </c:pt>
                <c:pt idx="11">
                  <c:v>0</c:v>
                </c:pt>
                <c:pt idx="12">
                  <c:v>0</c:v>
                </c:pt>
                <c:pt idx="13">
                  <c:v>0.239130435</c:v>
                </c:pt>
                <c:pt idx="14">
                  <c:v>0</c:v>
                </c:pt>
                <c:pt idx="15">
                  <c:v>0</c:v>
                </c:pt>
                <c:pt idx="16">
                  <c:v>0.24175824175824101</c:v>
                </c:pt>
                <c:pt idx="17">
                  <c:v>0.24175824175824101</c:v>
                </c:pt>
                <c:pt idx="18">
                  <c:v>0.24175824175824101</c:v>
                </c:pt>
                <c:pt idx="19">
                  <c:v>0.24598930499999999</c:v>
                </c:pt>
                <c:pt idx="20">
                  <c:v>0.24731182800000001</c:v>
                </c:pt>
                <c:pt idx="21">
                  <c:v>0.24731182800000001</c:v>
                </c:pt>
                <c:pt idx="22">
                  <c:v>0.248648649</c:v>
                </c:pt>
                <c:pt idx="23">
                  <c:v>0.25136612021857901</c:v>
                </c:pt>
                <c:pt idx="24">
                  <c:v>0.25136612021857901</c:v>
                </c:pt>
                <c:pt idx="25">
                  <c:v>0.25136612021857901</c:v>
                </c:pt>
                <c:pt idx="26">
                  <c:v>0.25136612021857901</c:v>
                </c:pt>
                <c:pt idx="27">
                  <c:v>0.25136612021857901</c:v>
                </c:pt>
                <c:pt idx="28">
                  <c:v>0.25531914900000002</c:v>
                </c:pt>
                <c:pt idx="29">
                  <c:v>0.25668449199999999</c:v>
                </c:pt>
                <c:pt idx="30">
                  <c:v>0.25668449199999999</c:v>
                </c:pt>
                <c:pt idx="31">
                  <c:v>0.25668449199999999</c:v>
                </c:pt>
                <c:pt idx="32">
                  <c:v>0.25806451600000002</c:v>
                </c:pt>
                <c:pt idx="33">
                  <c:v>0.259459459</c:v>
                </c:pt>
                <c:pt idx="34">
                  <c:v>0.26595744700000001</c:v>
                </c:pt>
                <c:pt idx="35">
                  <c:v>0.27513227499999998</c:v>
                </c:pt>
                <c:pt idx="36">
                  <c:v>0.42654028436018898</c:v>
                </c:pt>
                <c:pt idx="37">
                  <c:v>0.44144144099999999</c:v>
                </c:pt>
                <c:pt idx="38">
                  <c:v>0.44859813084112099</c:v>
                </c:pt>
                <c:pt idx="39">
                  <c:v>0.44859813084112099</c:v>
                </c:pt>
                <c:pt idx="40">
                  <c:v>0.46153846199999998</c:v>
                </c:pt>
                <c:pt idx="41">
                  <c:v>0.46296296296296202</c:v>
                </c:pt>
                <c:pt idx="42">
                  <c:v>0.470046082949308</c:v>
                </c:pt>
                <c:pt idx="43">
                  <c:v>0.47368421100000002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3-4849-BA36-948086788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47202639"/>
        <c:axId val="1047406447"/>
      </c:barChart>
      <c:catAx>
        <c:axId val="10585797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DroidSafe</a:t>
                </a:r>
                <a:r>
                  <a:rPr lang="en-US" baseline="0"/>
                  <a:t> single-option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058951199"/>
        <c:crosses val="autoZero"/>
        <c:auto val="1"/>
        <c:lblAlgn val="ctr"/>
        <c:lblOffset val="100"/>
        <c:noMultiLvlLbl val="0"/>
      </c:catAx>
      <c:valAx>
        <c:axId val="105895119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total execution</a:t>
                </a:r>
                <a:r>
                  <a:rPr lang="en-US" baseline="0"/>
                  <a:t> 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058579743"/>
        <c:crosses val="autoZero"/>
        <c:crossBetween val="between"/>
      </c:valAx>
      <c:valAx>
        <c:axId val="10474064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047202639"/>
        <c:crosses val="max"/>
        <c:crossBetween val="between"/>
      </c:valAx>
      <c:catAx>
        <c:axId val="1047202639"/>
        <c:scaling>
          <c:orientation val="minMax"/>
        </c:scaling>
        <c:delete val="1"/>
        <c:axPos val="b"/>
        <c:majorTickMark val="out"/>
        <c:minorTickMark val="none"/>
        <c:tickLblPos val="nextTo"/>
        <c:crossAx val="1047406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2633</xdr:colOff>
      <xdr:row>3</xdr:row>
      <xdr:rowOff>200876</xdr:rowOff>
    </xdr:from>
    <xdr:to>
      <xdr:col>15</xdr:col>
      <xdr:colOff>7744</xdr:colOff>
      <xdr:row>17</xdr:row>
      <xdr:rowOff>193596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11AEC-B947-E648-9D53-69EEAC79E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273539</xdr:colOff>
      <xdr:row>4</xdr:row>
      <xdr:rowOff>54841</xdr:rowOff>
    </xdr:from>
    <xdr:to>
      <xdr:col>14</xdr:col>
      <xdr:colOff>85473</xdr:colOff>
      <xdr:row>5</xdr:row>
      <xdr:rowOff>39935</xdr:rowOff>
    </xdr:to>
    <xdr:sp macro="" textlink="">
      <xdr:nvSpPr>
        <xdr:cNvPr id="3" name="Line Callout 1 2">
          <a:extLst>
            <a:ext uri="{FF2B5EF4-FFF2-40B4-BE49-F238E27FC236}">
              <a16:creationId xmlns:a16="http://schemas.microsoft.com/office/drawing/2014/main" id="{0D2E7EFA-2CF3-9844-A236-7184B270C836}"/>
            </a:ext>
          </a:extLst>
        </xdr:cNvPr>
        <xdr:cNvSpPr/>
      </xdr:nvSpPr>
      <xdr:spPr>
        <a:xfrm>
          <a:off x="11356731" y="875456"/>
          <a:ext cx="637434" cy="190248"/>
        </a:xfrm>
        <a:prstGeom prst="borderCallout1">
          <a:avLst>
            <a:gd name="adj1" fmla="val 63411"/>
            <a:gd name="adj2" fmla="val 106287"/>
            <a:gd name="adj3" fmla="val 162041"/>
            <a:gd name="adj4" fmla="val 113871"/>
          </a:avLst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  <a:latin typeface="Courier" pitchFamily="2" charset="0"/>
            </a:rPr>
            <a:t>default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9687</xdr:colOff>
      <xdr:row>9</xdr:row>
      <xdr:rowOff>190161</xdr:rowOff>
    </xdr:from>
    <xdr:to>
      <xdr:col>16</xdr:col>
      <xdr:colOff>9235</xdr:colOff>
      <xdr:row>23</xdr:row>
      <xdr:rowOff>200121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53B64-1F93-AE41-8155-8C2B5A741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582305</xdr:colOff>
      <xdr:row>11</xdr:row>
      <xdr:rowOff>37066</xdr:rowOff>
    </xdr:from>
    <xdr:to>
      <xdr:col>14</xdr:col>
      <xdr:colOff>377151</xdr:colOff>
      <xdr:row>12</xdr:row>
      <xdr:rowOff>38485</xdr:rowOff>
    </xdr:to>
    <xdr:sp macro="" textlink="">
      <xdr:nvSpPr>
        <xdr:cNvPr id="4" name="Line Callout 1 3">
          <a:extLst>
            <a:ext uri="{FF2B5EF4-FFF2-40B4-BE49-F238E27FC236}">
              <a16:creationId xmlns:a16="http://schemas.microsoft.com/office/drawing/2014/main" id="{2C358B78-5A6E-CC4F-8B0D-C3FD331268D5}"/>
            </a:ext>
          </a:extLst>
        </xdr:cNvPr>
        <xdr:cNvSpPr/>
      </xdr:nvSpPr>
      <xdr:spPr>
        <a:xfrm>
          <a:off x="14313699" y="2223005"/>
          <a:ext cx="618422" cy="193844"/>
        </a:xfrm>
        <a:prstGeom prst="borderCallout1">
          <a:avLst>
            <a:gd name="adj1" fmla="val 59440"/>
            <a:gd name="adj2" fmla="val -4484"/>
            <a:gd name="adj3" fmla="val 142188"/>
            <a:gd name="adj4" fmla="val -23037"/>
          </a:avLst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  <a:latin typeface="Courier" pitchFamily="2" charset="0"/>
            </a:rPr>
            <a:t>default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03D662-1C55-8B46-8B6C-AF643943E286}" name="Table1" displayName="Table1" ref="A1:J83" totalsRowShown="0">
  <autoFilter ref="A1:J83" xr:uid="{9BA586E2-82AC-B94C-9885-1BDDC39AB4D3}"/>
  <sortState xmlns:xlrd2="http://schemas.microsoft.com/office/spreadsheetml/2017/richdata2" ref="A2:J83">
    <sortCondition ref="E1:E83"/>
  </sortState>
  <tableColumns count="10">
    <tableColumn id="1" xr3:uid="{D1067E6F-239A-0441-8817-D621630BDF87}" name="config" dataDxfId="20"/>
    <tableColumn id="3" xr3:uid="{AB3B6E8B-EBAF-074E-8224-B1CCFE0A073D}" name="f-measure(1)"/>
    <tableColumn id="2" xr3:uid="{45848AF9-0781-0B46-8769-8A10A8A53217}" name="f-measure (2)"/>
    <tableColumn id="6" xr3:uid="{60F52747-7F61-AC4D-ADD2-080EA765670D}" name="f-measure(3)"/>
    <tableColumn id="7" xr3:uid="{39FDC388-0A11-AE47-8F03-C209C1E29CDA}" name="F-measure" dataDxfId="19">
      <calculatedColumnFormula>MEDIAN(Table1[[#This Row],[f-measure(1)]:[f-measure(3)]])</calculatedColumnFormula>
    </tableColumn>
    <tableColumn id="4" xr3:uid="{F532C8AE-4728-914F-8F79-176CD56CAB3D}" name="time (1)"/>
    <tableColumn id="8" xr3:uid="{A24C36F9-CA68-CE45-8A50-E13A13FDF0CD}" name="time (2)"/>
    <tableColumn id="9" xr3:uid="{40142CE1-60CD-BE49-9B24-9CD5918C1476}" name="time (3)"/>
    <tableColumn id="10" xr3:uid="{83AF9663-EA9D-1A4A-AD22-704596C44E8B}" name="time (median" dataDxfId="18">
      <calculatedColumnFormula>MEDIAN(Table1[[#This Row],[time (1)]:[time (3)]])</calculatedColumnFormula>
    </tableColumn>
    <tableColumn id="5" xr3:uid="{62D22B19-47CD-7142-B233-9113E5D4C7EE}" name="time" dataDxfId="17">
      <calculatedColumnFormula>Table1[[#This Row],[time (median]]/1000/60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D467A9-8E80-D44E-A691-8515074BA9BD}" name="Table2" displayName="Table2" ref="A1:J45" totalsRowShown="0" tableBorderDxfId="16">
  <autoFilter ref="A1:J45" xr:uid="{0ED40BEF-075B-5A4A-B317-A37F982D0D06}"/>
  <sortState xmlns:xlrd2="http://schemas.microsoft.com/office/spreadsheetml/2017/richdata2" ref="A2:J45">
    <sortCondition ref="E1:E45"/>
  </sortState>
  <tableColumns count="10">
    <tableColumn id="1" xr3:uid="{F2AC5638-496C-204A-A895-077C7E7B4A6A}" name="config" dataDxfId="15" totalsRowDxfId="14"/>
    <tableColumn id="7" xr3:uid="{462A2A6D-FCBD-8A45-9AD8-9D32E10D9C49}" name="f-measure (r1)" dataDxfId="13" totalsRowDxfId="12"/>
    <tableColumn id="2" xr3:uid="{BA74A873-3D7A-A644-A8E5-23596ABFBF5C}" name="f-measure (r2)" dataDxfId="11" totalsRowDxfId="10"/>
    <tableColumn id="8" xr3:uid="{0B4CFFC4-7B3E-074C-B3FE-B19D3CAB1AF4}" name="f-measure r3)" totalsRowDxfId="9"/>
    <tableColumn id="9" xr3:uid="{B4D313CE-E2FF-3E4D-A854-8484C3006B16}" name="f-measure" dataDxfId="8" totalsRowDxfId="7">
      <calculatedColumnFormula>MEDIAN(Table2[[#This Row],[f-measure (r1)]:[f-measure r3)]])</calculatedColumnFormula>
    </tableColumn>
    <tableColumn id="4" xr3:uid="{7D06ACC3-0271-DB4E-95D0-C9B28EC6C5B2}" name="time (r1)" totalsRowDxfId="6"/>
    <tableColumn id="5" xr3:uid="{B3ADEA78-AB86-AB42-A418-62DF996F5A7C}" name="time (r2)" totalsRowDxfId="5"/>
    <tableColumn id="6" xr3:uid="{D0976D8C-0D55-6647-86FF-A0287EA01ECA}" name="time (r3)" totalsRowDxfId="4"/>
    <tableColumn id="3" xr3:uid="{1EB9F579-BA8B-B846-8AC4-64DA72CCA40F}" name="time" dataDxfId="3" totalsRowDxfId="2">
      <calculatedColumnFormula>MEDIAN(Table2[[#This Row],[time (r1)]:[time (r3)]])</calculatedColumnFormula>
    </tableColumn>
    <tableColumn id="10" xr3:uid="{CA81E49E-EA0B-2344-8D98-76C0D1402257}" name="time (m)" dataDxfId="1" totalsRowDxfId="0">
      <calculatedColumnFormula>Table2[[#This Row],[time]]/1000/60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5897A-DC91-8B4A-8AA6-B529E5F7C8A3}">
  <dimension ref="A1:N91"/>
  <sheetViews>
    <sheetView topLeftCell="J4" zoomScale="260" zoomScaleNormal="260" workbookViewId="0">
      <selection activeCell="Q12" sqref="Q12"/>
    </sheetView>
  </sheetViews>
  <sheetFormatPr baseColWidth="10" defaultRowHeight="16" x14ac:dyDescent="0.2"/>
  <cols>
    <col min="1" max="1" width="10.83203125" style="12"/>
    <col min="2" max="5" width="12" customWidth="1"/>
  </cols>
  <sheetData>
    <row r="1" spans="1:14" x14ac:dyDescent="0.2">
      <c r="A1" s="12" t="s">
        <v>0</v>
      </c>
      <c r="B1" t="s">
        <v>55</v>
      </c>
      <c r="C1" t="s">
        <v>53</v>
      </c>
      <c r="D1" t="s">
        <v>54</v>
      </c>
      <c r="E1" t="s">
        <v>60</v>
      </c>
      <c r="F1" t="s">
        <v>56</v>
      </c>
      <c r="G1" t="s">
        <v>57</v>
      </c>
      <c r="H1" t="s">
        <v>58</v>
      </c>
      <c r="I1" t="s">
        <v>59</v>
      </c>
      <c r="J1" t="s">
        <v>1</v>
      </c>
    </row>
    <row r="2" spans="1:14" x14ac:dyDescent="0.2">
      <c r="A2" s="13">
        <v>60</v>
      </c>
      <c r="B2">
        <v>0</v>
      </c>
      <c r="C2">
        <v>0</v>
      </c>
      <c r="D2">
        <v>0</v>
      </c>
      <c r="E2">
        <f>MEDIAN(Table1[[#This Row],[f-measure(1)]:[f-measure(3)]])</f>
        <v>0</v>
      </c>
      <c r="F2">
        <v>35844106</v>
      </c>
      <c r="G2">
        <v>64905936</v>
      </c>
      <c r="H2">
        <v>43253870</v>
      </c>
      <c r="I2">
        <f>MEDIAN(Table1[[#This Row],[time (1)]:[time (3)]])</f>
        <v>43253870</v>
      </c>
      <c r="J2">
        <f>Table1[[#This Row],[time (median]]/1000/60</f>
        <v>720.89783333333332</v>
      </c>
      <c r="L2">
        <v>1684</v>
      </c>
      <c r="M2">
        <v>720.9</v>
      </c>
      <c r="N2">
        <f>L2/M2</f>
        <v>2.3359689277292275</v>
      </c>
    </row>
    <row r="3" spans="1:14" x14ac:dyDescent="0.2">
      <c r="A3" s="13">
        <v>63</v>
      </c>
      <c r="B3">
        <v>0</v>
      </c>
      <c r="C3">
        <v>0</v>
      </c>
      <c r="D3">
        <v>0</v>
      </c>
      <c r="E3">
        <f>MEDIAN(Table1[[#This Row],[f-measure(1)]:[f-measure(3)]])</f>
        <v>0</v>
      </c>
      <c r="F3">
        <v>35510463</v>
      </c>
      <c r="G3">
        <v>64557910</v>
      </c>
      <c r="H3">
        <v>47500011</v>
      </c>
      <c r="I3">
        <f>MEDIAN(Table1[[#This Row],[time (1)]:[time (3)]])</f>
        <v>47500011</v>
      </c>
      <c r="J3">
        <f>Table1[[#This Row],[time (median]]/1000/60</f>
        <v>791.66684999999995</v>
      </c>
    </row>
    <row r="4" spans="1:14" x14ac:dyDescent="0.2">
      <c r="A4" s="13">
        <v>70</v>
      </c>
      <c r="B4">
        <v>0</v>
      </c>
      <c r="C4">
        <v>0</v>
      </c>
      <c r="D4">
        <v>0</v>
      </c>
      <c r="E4">
        <f>MEDIAN(Table1[[#This Row],[f-measure(1)]:[f-measure(3)]])</f>
        <v>0</v>
      </c>
      <c r="F4">
        <v>35068709</v>
      </c>
      <c r="G4">
        <v>63971540</v>
      </c>
      <c r="H4">
        <v>83840204</v>
      </c>
      <c r="I4">
        <f>MEDIAN(Table1[[#This Row],[time (1)]:[time (3)]])</f>
        <v>63971540</v>
      </c>
      <c r="J4">
        <f>Table1[[#This Row],[time (median]]/1000/60</f>
        <v>1066.1923333333334</v>
      </c>
    </row>
    <row r="5" spans="1:14" x14ac:dyDescent="0.2">
      <c r="A5" s="13">
        <v>67</v>
      </c>
      <c r="B5">
        <v>0</v>
      </c>
      <c r="C5">
        <v>0</v>
      </c>
      <c r="D5">
        <v>0</v>
      </c>
      <c r="E5">
        <f>MEDIAN(Table1[[#This Row],[f-measure(1)]:[f-measure(3)]])</f>
        <v>0</v>
      </c>
      <c r="F5">
        <v>34797110</v>
      </c>
      <c r="G5">
        <v>64902086</v>
      </c>
      <c r="H5">
        <v>84389143</v>
      </c>
      <c r="I5">
        <f>MEDIAN(Table1[[#This Row],[time (1)]:[time (3)]])</f>
        <v>64902086</v>
      </c>
      <c r="J5">
        <f>Table1[[#This Row],[time (median]]/1000/60</f>
        <v>1081.7014333333334</v>
      </c>
    </row>
    <row r="6" spans="1:14" x14ac:dyDescent="0.2">
      <c r="A6" s="13">
        <v>42</v>
      </c>
      <c r="B6">
        <v>0</v>
      </c>
      <c r="C6">
        <v>0</v>
      </c>
      <c r="D6">
        <v>0</v>
      </c>
      <c r="E6">
        <f>MEDIAN(Table1[[#This Row],[f-measure(1)]:[f-measure(3)]])</f>
        <v>0</v>
      </c>
      <c r="F6">
        <v>82021144</v>
      </c>
      <c r="G6">
        <v>70898830</v>
      </c>
      <c r="H6">
        <v>45386253</v>
      </c>
      <c r="I6">
        <f>MEDIAN(Table1[[#This Row],[time (1)]:[time (3)]])</f>
        <v>70898830</v>
      </c>
      <c r="J6">
        <f>Table1[[#This Row],[time (median]]/1000/60</f>
        <v>1181.6471666666666</v>
      </c>
    </row>
    <row r="7" spans="1:14" x14ac:dyDescent="0.2">
      <c r="A7" s="13">
        <v>28</v>
      </c>
      <c r="B7">
        <v>0</v>
      </c>
      <c r="C7">
        <v>0</v>
      </c>
      <c r="D7">
        <v>0</v>
      </c>
      <c r="E7">
        <f>MEDIAN(Table1[[#This Row],[f-measure(1)]:[f-measure(3)]])</f>
        <v>0</v>
      </c>
      <c r="F7">
        <v>81394540</v>
      </c>
      <c r="G7">
        <v>70907706</v>
      </c>
      <c r="H7">
        <v>65428742</v>
      </c>
      <c r="I7">
        <f>MEDIAN(Table1[[#This Row],[time (1)]:[time (3)]])</f>
        <v>70907706</v>
      </c>
      <c r="J7">
        <f>Table1[[#This Row],[time (median]]/1000/60</f>
        <v>1181.7951</v>
      </c>
    </row>
    <row r="8" spans="1:14" x14ac:dyDescent="0.2">
      <c r="A8" s="13">
        <v>56</v>
      </c>
      <c r="B8">
        <v>0</v>
      </c>
      <c r="C8">
        <v>0</v>
      </c>
      <c r="D8">
        <v>0</v>
      </c>
      <c r="E8">
        <f>MEDIAN(Table1[[#This Row],[f-measure(1)]:[f-measure(3)]])</f>
        <v>0</v>
      </c>
      <c r="F8">
        <v>81526652</v>
      </c>
      <c r="G8">
        <v>71148386</v>
      </c>
      <c r="H8">
        <v>32619626</v>
      </c>
      <c r="I8">
        <f>MEDIAN(Table1[[#This Row],[time (1)]:[time (3)]])</f>
        <v>71148386</v>
      </c>
      <c r="J8">
        <f>Table1[[#This Row],[time (median]]/1000/60</f>
        <v>1185.8064333333334</v>
      </c>
    </row>
    <row r="9" spans="1:14" x14ac:dyDescent="0.2">
      <c r="A9" s="13">
        <v>27</v>
      </c>
      <c r="B9">
        <v>0</v>
      </c>
      <c r="C9">
        <v>0</v>
      </c>
      <c r="D9">
        <v>0</v>
      </c>
      <c r="E9">
        <f>MEDIAN(Table1[[#This Row],[f-measure(1)]:[f-measure(3)]])</f>
        <v>0</v>
      </c>
      <c r="F9">
        <v>81529178</v>
      </c>
      <c r="G9">
        <v>71159939</v>
      </c>
      <c r="H9">
        <v>65433120</v>
      </c>
      <c r="I9">
        <f>MEDIAN(Table1[[#This Row],[time (1)]:[time (3)]])</f>
        <v>71159939</v>
      </c>
      <c r="J9">
        <f>Table1[[#This Row],[time (median]]/1000/60</f>
        <v>1185.9989833333334</v>
      </c>
    </row>
    <row r="10" spans="1:14" x14ac:dyDescent="0.2">
      <c r="A10" s="13">
        <v>33</v>
      </c>
      <c r="B10">
        <v>0</v>
      </c>
      <c r="C10">
        <v>0</v>
      </c>
      <c r="D10">
        <v>0</v>
      </c>
      <c r="E10">
        <f>MEDIAN(Table1[[#This Row],[f-measure(1)]:[f-measure(3)]])</f>
        <v>0</v>
      </c>
      <c r="F10">
        <v>81139564</v>
      </c>
      <c r="G10">
        <v>71216207</v>
      </c>
      <c r="H10">
        <v>64472556</v>
      </c>
      <c r="I10">
        <f>MEDIAN(Table1[[#This Row],[time (1)]:[time (3)]])</f>
        <v>71216207</v>
      </c>
      <c r="J10">
        <f>Table1[[#This Row],[time (median]]/1000/60</f>
        <v>1186.9367833333333</v>
      </c>
    </row>
    <row r="11" spans="1:14" x14ac:dyDescent="0.2">
      <c r="A11" s="13">
        <v>18</v>
      </c>
      <c r="B11">
        <v>0</v>
      </c>
      <c r="C11">
        <v>0</v>
      </c>
      <c r="D11">
        <v>0</v>
      </c>
      <c r="E11">
        <f>MEDIAN(Table1[[#This Row],[f-measure(1)]:[f-measure(3)]])</f>
        <v>0</v>
      </c>
      <c r="F11">
        <v>81868698</v>
      </c>
      <c r="G11">
        <v>71216308</v>
      </c>
      <c r="H11">
        <v>65451058</v>
      </c>
      <c r="I11">
        <f>MEDIAN(Table1[[#This Row],[time (1)]:[time (3)]])</f>
        <v>71216308</v>
      </c>
      <c r="J11">
        <f>Table1[[#This Row],[time (median]]/1000/60</f>
        <v>1186.9384666666667</v>
      </c>
    </row>
    <row r="12" spans="1:14" x14ac:dyDescent="0.2">
      <c r="A12" s="13">
        <v>52</v>
      </c>
      <c r="B12">
        <v>0</v>
      </c>
      <c r="C12">
        <v>0</v>
      </c>
      <c r="D12">
        <v>0</v>
      </c>
      <c r="E12">
        <f>MEDIAN(Table1[[#This Row],[f-measure(1)]:[f-measure(3)]])</f>
        <v>0</v>
      </c>
      <c r="F12">
        <v>82109490</v>
      </c>
      <c r="G12">
        <v>71222728</v>
      </c>
      <c r="H12">
        <v>32933135</v>
      </c>
      <c r="I12">
        <f>MEDIAN(Table1[[#This Row],[time (1)]:[time (3)]])</f>
        <v>71222728</v>
      </c>
      <c r="J12">
        <f>Table1[[#This Row],[time (median]]/1000/60</f>
        <v>1187.0454666666667</v>
      </c>
    </row>
    <row r="13" spans="1:14" x14ac:dyDescent="0.2">
      <c r="A13" s="13">
        <v>45</v>
      </c>
      <c r="B13">
        <v>0</v>
      </c>
      <c r="C13">
        <v>0</v>
      </c>
      <c r="D13">
        <v>0</v>
      </c>
      <c r="E13">
        <f>MEDIAN(Table1[[#This Row],[f-measure(1)]:[f-measure(3)]])</f>
        <v>0</v>
      </c>
      <c r="F13">
        <v>81584701</v>
      </c>
      <c r="G13">
        <v>71281738</v>
      </c>
      <c r="H13">
        <v>45108156</v>
      </c>
      <c r="I13">
        <f>MEDIAN(Table1[[#This Row],[time (1)]:[time (3)]])</f>
        <v>71281738</v>
      </c>
      <c r="J13">
        <f>Table1[[#This Row],[time (median]]/1000/60</f>
        <v>1188.0289666666665</v>
      </c>
    </row>
    <row r="14" spans="1:14" x14ac:dyDescent="0.2">
      <c r="A14" s="13">
        <v>12</v>
      </c>
      <c r="B14">
        <v>0</v>
      </c>
      <c r="C14">
        <v>0</v>
      </c>
      <c r="D14">
        <v>0</v>
      </c>
      <c r="E14">
        <f>MEDIAN(Table1[[#This Row],[f-measure(1)]:[f-measure(3)]])</f>
        <v>0</v>
      </c>
      <c r="F14">
        <v>82523997</v>
      </c>
      <c r="G14">
        <v>71334590</v>
      </c>
      <c r="H14">
        <v>64883161</v>
      </c>
      <c r="I14">
        <f>MEDIAN(Table1[[#This Row],[time (1)]:[time (3)]])</f>
        <v>71334590</v>
      </c>
      <c r="J14">
        <f>Table1[[#This Row],[time (median]]/1000/60</f>
        <v>1188.9098333333334</v>
      </c>
    </row>
    <row r="15" spans="1:14" x14ac:dyDescent="0.2">
      <c r="A15" s="13">
        <v>21</v>
      </c>
      <c r="B15">
        <v>0</v>
      </c>
      <c r="C15">
        <v>0</v>
      </c>
      <c r="D15">
        <v>0</v>
      </c>
      <c r="E15">
        <f>MEDIAN(Table1[[#This Row],[f-measure(1)]:[f-measure(3)]])</f>
        <v>0</v>
      </c>
      <c r="F15">
        <v>81550732</v>
      </c>
      <c r="G15">
        <v>71469896</v>
      </c>
      <c r="H15">
        <v>64820717</v>
      </c>
      <c r="I15">
        <f>MEDIAN(Table1[[#This Row],[time (1)]:[time (3)]])</f>
        <v>71469896</v>
      </c>
      <c r="J15">
        <f>Table1[[#This Row],[time (median]]/1000/60</f>
        <v>1191.1649333333332</v>
      </c>
    </row>
    <row r="16" spans="1:14" x14ac:dyDescent="0.2">
      <c r="A16" s="13">
        <v>0</v>
      </c>
      <c r="B16">
        <v>0</v>
      </c>
      <c r="C16">
        <v>0</v>
      </c>
      <c r="D16">
        <v>0</v>
      </c>
      <c r="E16">
        <f>MEDIAN(Table1[[#This Row],[f-measure(1)]:[f-measure(3)]])</f>
        <v>0</v>
      </c>
      <c r="F16">
        <v>81640211</v>
      </c>
      <c r="G16">
        <v>71477925</v>
      </c>
      <c r="H16">
        <v>65219606</v>
      </c>
      <c r="I16">
        <f>MEDIAN(Table1[[#This Row],[time (1)]:[time (3)]])</f>
        <v>71477925</v>
      </c>
      <c r="J16">
        <f>Table1[[#This Row],[time (median]]/1000/60</f>
        <v>1191.2987500000002</v>
      </c>
    </row>
    <row r="17" spans="1:10" x14ac:dyDescent="0.2">
      <c r="A17" s="13">
        <v>49</v>
      </c>
      <c r="B17">
        <v>0</v>
      </c>
      <c r="C17">
        <v>0</v>
      </c>
      <c r="D17">
        <v>0</v>
      </c>
      <c r="E17">
        <f>MEDIAN(Table1[[#This Row],[f-measure(1)]:[f-measure(3)]])</f>
        <v>0</v>
      </c>
      <c r="F17">
        <v>81135815</v>
      </c>
      <c r="G17">
        <v>71521236</v>
      </c>
      <c r="H17">
        <v>33862224</v>
      </c>
      <c r="I17">
        <f>MEDIAN(Table1[[#This Row],[time (1)]:[time (3)]])</f>
        <v>71521236</v>
      </c>
      <c r="J17">
        <f>Table1[[#This Row],[time (median]]/1000/60</f>
        <v>1192.0206000000001</v>
      </c>
    </row>
    <row r="18" spans="1:10" x14ac:dyDescent="0.2">
      <c r="A18" s="13">
        <v>6</v>
      </c>
      <c r="B18">
        <v>0</v>
      </c>
      <c r="C18">
        <v>0</v>
      </c>
      <c r="D18">
        <v>0</v>
      </c>
      <c r="E18">
        <f>MEDIAN(Table1[[#This Row],[f-measure(1)]:[f-measure(3)]])</f>
        <v>0</v>
      </c>
      <c r="F18">
        <v>81501577</v>
      </c>
      <c r="G18">
        <v>71526516</v>
      </c>
      <c r="H18">
        <v>64784714</v>
      </c>
      <c r="I18">
        <f>MEDIAN(Table1[[#This Row],[time (1)]:[time (3)]])</f>
        <v>71526516</v>
      </c>
      <c r="J18">
        <f>Table1[[#This Row],[time (median]]/1000/60</f>
        <v>1192.1086</v>
      </c>
    </row>
    <row r="19" spans="1:10" x14ac:dyDescent="0.2">
      <c r="A19" s="13">
        <v>35</v>
      </c>
      <c r="B19">
        <v>0</v>
      </c>
      <c r="C19">
        <v>0</v>
      </c>
      <c r="D19">
        <v>0</v>
      </c>
      <c r="E19">
        <f>MEDIAN(Table1[[#This Row],[f-measure(1)]:[f-measure(3)]])</f>
        <v>0</v>
      </c>
      <c r="F19">
        <v>80220379</v>
      </c>
      <c r="G19">
        <v>71551323</v>
      </c>
      <c r="H19">
        <v>45705870</v>
      </c>
      <c r="I19">
        <f>MEDIAN(Table1[[#This Row],[time (1)]:[time (3)]])</f>
        <v>71551323</v>
      </c>
      <c r="J19">
        <f>Table1[[#This Row],[time (median]]/1000/60</f>
        <v>1192.52205</v>
      </c>
    </row>
    <row r="20" spans="1:10" x14ac:dyDescent="0.2">
      <c r="A20" s="13">
        <v>15</v>
      </c>
      <c r="B20">
        <v>0</v>
      </c>
      <c r="C20">
        <v>0</v>
      </c>
      <c r="D20">
        <v>0</v>
      </c>
      <c r="E20">
        <f>MEDIAN(Table1[[#This Row],[f-measure(1)]:[f-measure(3)]])</f>
        <v>0</v>
      </c>
      <c r="F20">
        <v>82011993</v>
      </c>
      <c r="G20">
        <v>71585678</v>
      </c>
      <c r="H20">
        <v>65105645</v>
      </c>
      <c r="I20">
        <f>MEDIAN(Table1[[#This Row],[time (1)]:[time (3)]])</f>
        <v>71585678</v>
      </c>
      <c r="J20">
        <f>Table1[[#This Row],[time (median]]/1000/60</f>
        <v>1193.0946333333334</v>
      </c>
    </row>
    <row r="21" spans="1:10" x14ac:dyDescent="0.2">
      <c r="A21" s="13">
        <v>3</v>
      </c>
      <c r="B21">
        <v>0</v>
      </c>
      <c r="C21">
        <v>0</v>
      </c>
      <c r="D21">
        <v>0</v>
      </c>
      <c r="E21">
        <f>MEDIAN(Table1[[#This Row],[f-measure(1)]:[f-measure(3)]])</f>
        <v>0</v>
      </c>
      <c r="F21">
        <v>81304369</v>
      </c>
      <c r="G21">
        <v>71601527</v>
      </c>
      <c r="H21">
        <v>65191056</v>
      </c>
      <c r="I21">
        <f>MEDIAN(Table1[[#This Row],[time (1)]:[time (3)]])</f>
        <v>71601527</v>
      </c>
      <c r="J21">
        <f>Table1[[#This Row],[time (median]]/1000/60</f>
        <v>1193.3587833333333</v>
      </c>
    </row>
    <row r="22" spans="1:10" x14ac:dyDescent="0.2">
      <c r="A22" s="13">
        <v>9</v>
      </c>
      <c r="B22">
        <v>0</v>
      </c>
      <c r="C22">
        <v>0</v>
      </c>
      <c r="D22">
        <v>0</v>
      </c>
      <c r="E22">
        <f>MEDIAN(Table1[[#This Row],[f-measure(1)]:[f-measure(3)]])</f>
        <v>0</v>
      </c>
      <c r="F22">
        <v>81013461</v>
      </c>
      <c r="G22">
        <v>71656069</v>
      </c>
      <c r="H22">
        <v>65158028</v>
      </c>
      <c r="I22">
        <f>MEDIAN(Table1[[#This Row],[time (1)]:[time (3)]])</f>
        <v>71656069</v>
      </c>
      <c r="J22">
        <f>Table1[[#This Row],[time (median]]/1000/60</f>
        <v>1194.2678166666667</v>
      </c>
    </row>
    <row r="23" spans="1:10" x14ac:dyDescent="0.2">
      <c r="A23" s="13">
        <v>76</v>
      </c>
      <c r="B23" s="5">
        <v>0</v>
      </c>
      <c r="C23">
        <v>0</v>
      </c>
      <c r="D23">
        <v>0</v>
      </c>
      <c r="E23" s="5">
        <f>MEDIAN(Table1[[#This Row],[f-measure(1)]:[f-measure(3)]])</f>
        <v>0</v>
      </c>
      <c r="F23">
        <v>43454231</v>
      </c>
      <c r="G23">
        <v>90249445</v>
      </c>
      <c r="H23">
        <v>73271495</v>
      </c>
      <c r="I23">
        <f>MEDIAN(Table1[[#This Row],[time (1)]:[time (3)]])</f>
        <v>73271495</v>
      </c>
      <c r="J23">
        <f>Table1[[#This Row],[time (median]]/1000/60</f>
        <v>1221.1915833333333</v>
      </c>
    </row>
    <row r="24" spans="1:10" x14ac:dyDescent="0.2">
      <c r="A24" s="13">
        <v>62</v>
      </c>
      <c r="B24">
        <v>0</v>
      </c>
      <c r="C24">
        <v>0</v>
      </c>
      <c r="D24">
        <v>0</v>
      </c>
      <c r="E24">
        <f>MEDIAN(Table1[[#This Row],[f-measure(1)]:[f-measure(3)]])</f>
        <v>0</v>
      </c>
      <c r="F24">
        <v>56501904</v>
      </c>
      <c r="G24">
        <v>100406478</v>
      </c>
      <c r="H24">
        <v>85313169</v>
      </c>
      <c r="I24">
        <f>MEDIAN(Table1[[#This Row],[time (1)]:[time (3)]])</f>
        <v>85313169</v>
      </c>
      <c r="J24">
        <f>Table1[[#This Row],[time (median]]/1000/60</f>
        <v>1421.8861499999998</v>
      </c>
    </row>
    <row r="25" spans="1:10" x14ac:dyDescent="0.2">
      <c r="A25" s="13">
        <v>34</v>
      </c>
      <c r="B25">
        <v>0</v>
      </c>
      <c r="C25">
        <v>0</v>
      </c>
      <c r="D25">
        <v>0</v>
      </c>
      <c r="E25">
        <f>MEDIAN(Table1[[#This Row],[f-measure(1)]:[f-measure(3)]])</f>
        <v>0</v>
      </c>
      <c r="F25">
        <v>101557728</v>
      </c>
      <c r="G25">
        <v>93022214</v>
      </c>
      <c r="H25">
        <v>90278537</v>
      </c>
      <c r="I25">
        <f>MEDIAN(Table1[[#This Row],[time (1)]:[time (3)]])</f>
        <v>93022214</v>
      </c>
      <c r="J25">
        <f>Table1[[#This Row],[time (median]]/1000/60</f>
        <v>1550.3702333333335</v>
      </c>
    </row>
    <row r="26" spans="1:10" x14ac:dyDescent="0.2">
      <c r="A26" s="13">
        <v>32</v>
      </c>
      <c r="B26">
        <v>0</v>
      </c>
      <c r="C26">
        <v>0</v>
      </c>
      <c r="D26">
        <v>0</v>
      </c>
      <c r="E26">
        <f>MEDIAN(Table1[[#This Row],[f-measure(1)]:[f-measure(3)]])</f>
        <v>0</v>
      </c>
      <c r="F26">
        <v>102597400</v>
      </c>
      <c r="G26">
        <v>93666009</v>
      </c>
      <c r="H26">
        <v>90773215</v>
      </c>
      <c r="I26">
        <f>MEDIAN(Table1[[#This Row],[time (1)]:[time (3)]])</f>
        <v>93666009</v>
      </c>
      <c r="J26">
        <f>Table1[[#This Row],[time (median]]/1000/60</f>
        <v>1561.10015</v>
      </c>
    </row>
    <row r="27" spans="1:10" x14ac:dyDescent="0.2">
      <c r="A27" s="13">
        <v>1</v>
      </c>
      <c r="B27">
        <v>0</v>
      </c>
      <c r="C27">
        <v>0</v>
      </c>
      <c r="D27">
        <v>0</v>
      </c>
      <c r="E27">
        <f>MEDIAN(Table1[[#This Row],[f-measure(1)]:[f-measure(3)]])</f>
        <v>0</v>
      </c>
      <c r="F27">
        <v>102089098</v>
      </c>
      <c r="G27">
        <v>93740698</v>
      </c>
      <c r="H27">
        <v>90173570</v>
      </c>
      <c r="I27">
        <f>MEDIAN(Table1[[#This Row],[time (1)]:[time (3)]])</f>
        <v>93740698</v>
      </c>
      <c r="J27">
        <f>Table1[[#This Row],[time (median]]/1000/60</f>
        <v>1562.3449666666668</v>
      </c>
    </row>
    <row r="28" spans="1:10" x14ac:dyDescent="0.2">
      <c r="A28" s="13">
        <v>55</v>
      </c>
      <c r="B28">
        <v>0</v>
      </c>
      <c r="C28">
        <v>0</v>
      </c>
      <c r="D28">
        <v>0</v>
      </c>
      <c r="E28">
        <f>MEDIAN(Table1[[#This Row],[f-measure(1)]:[f-measure(3)]])</f>
        <v>0</v>
      </c>
      <c r="F28">
        <v>102671934</v>
      </c>
      <c r="G28">
        <v>94678022</v>
      </c>
      <c r="H28">
        <v>46980868</v>
      </c>
      <c r="I28">
        <f>MEDIAN(Table1[[#This Row],[time (1)]:[time (3)]])</f>
        <v>94678022</v>
      </c>
      <c r="J28">
        <f>Table1[[#This Row],[time (median]]/1000/60</f>
        <v>1577.9670333333333</v>
      </c>
    </row>
    <row r="29" spans="1:10" x14ac:dyDescent="0.2">
      <c r="A29" s="13">
        <v>16</v>
      </c>
      <c r="B29">
        <v>0</v>
      </c>
      <c r="C29">
        <v>0</v>
      </c>
      <c r="D29">
        <v>0</v>
      </c>
      <c r="E29">
        <f>MEDIAN(Table1[[#This Row],[f-measure(1)]:[f-measure(3)]])</f>
        <v>0</v>
      </c>
      <c r="F29">
        <v>102196316</v>
      </c>
      <c r="G29">
        <v>93685609</v>
      </c>
      <c r="H29">
        <v>99256925</v>
      </c>
      <c r="I29">
        <f>MEDIAN(Table1[[#This Row],[time (1)]:[time (3)]])</f>
        <v>99256925</v>
      </c>
      <c r="J29">
        <f>Table1[[#This Row],[time (median]]/1000/60</f>
        <v>1654.2820833333333</v>
      </c>
    </row>
    <row r="30" spans="1:10" x14ac:dyDescent="0.2">
      <c r="A30" s="13">
        <v>2</v>
      </c>
      <c r="B30">
        <v>0</v>
      </c>
      <c r="C30">
        <v>0</v>
      </c>
      <c r="D30">
        <v>0</v>
      </c>
      <c r="E30">
        <f>MEDIAN(Table1[[#This Row],[f-measure(1)]:[f-measure(3)]])</f>
        <v>0</v>
      </c>
      <c r="F30">
        <v>100744760</v>
      </c>
      <c r="G30">
        <v>99928721</v>
      </c>
      <c r="H30">
        <v>99924495</v>
      </c>
      <c r="I30">
        <f>MEDIAN(Table1[[#This Row],[time (1)]:[time (3)]])</f>
        <v>99928721</v>
      </c>
      <c r="J30">
        <f>Table1[[#This Row],[time (median]]/1000/60</f>
        <v>1665.4786833333335</v>
      </c>
    </row>
    <row r="31" spans="1:10" x14ac:dyDescent="0.2">
      <c r="A31" s="13">
        <v>39</v>
      </c>
      <c r="B31">
        <v>0</v>
      </c>
      <c r="C31">
        <v>0</v>
      </c>
      <c r="D31">
        <v>0</v>
      </c>
      <c r="E31">
        <f>MEDIAN(Table1[[#This Row],[f-measure(1)]:[f-measure(3)]])</f>
        <v>0</v>
      </c>
      <c r="F31">
        <v>100994806</v>
      </c>
      <c r="G31">
        <v>100096823</v>
      </c>
      <c r="H31">
        <v>67672852</v>
      </c>
      <c r="I31">
        <f>MEDIAN(Table1[[#This Row],[time (1)]:[time (3)]])</f>
        <v>100096823</v>
      </c>
      <c r="J31">
        <f>Table1[[#This Row],[time (median]]/1000/60</f>
        <v>1668.2803833333335</v>
      </c>
    </row>
    <row r="32" spans="1:10" x14ac:dyDescent="0.2">
      <c r="A32" s="13">
        <v>13</v>
      </c>
      <c r="B32">
        <v>0</v>
      </c>
      <c r="C32">
        <v>0</v>
      </c>
      <c r="D32">
        <v>0</v>
      </c>
      <c r="E32">
        <f>MEDIAN(Table1[[#This Row],[f-measure(1)]:[f-measure(3)]])</f>
        <v>0</v>
      </c>
      <c r="F32">
        <v>100859460</v>
      </c>
      <c r="G32">
        <v>100241204</v>
      </c>
      <c r="H32">
        <v>100237070</v>
      </c>
      <c r="I32">
        <f>MEDIAN(Table1[[#This Row],[time (1)]:[time (3)]])</f>
        <v>100241204</v>
      </c>
      <c r="J32">
        <f>Table1[[#This Row],[time (median]]/1000/60</f>
        <v>1670.6867333333332</v>
      </c>
    </row>
    <row r="33" spans="1:10" x14ac:dyDescent="0.2">
      <c r="A33" s="13">
        <v>48</v>
      </c>
      <c r="B33">
        <v>0</v>
      </c>
      <c r="C33">
        <v>0</v>
      </c>
      <c r="D33">
        <v>7.1005917159763302E-2</v>
      </c>
      <c r="E33">
        <f>MEDIAN(Table1[[#This Row],[f-measure(1)]:[f-measure(3)]])</f>
        <v>0</v>
      </c>
      <c r="F33">
        <v>100665034</v>
      </c>
      <c r="G33">
        <v>100296010</v>
      </c>
      <c r="H33">
        <v>99052510</v>
      </c>
      <c r="I33">
        <f>MEDIAN(Table1[[#This Row],[time (1)]:[time (3)]])</f>
        <v>100296010</v>
      </c>
      <c r="J33">
        <f>Table1[[#This Row],[time (median]]/1000/60</f>
        <v>1671.6001666666666</v>
      </c>
    </row>
    <row r="34" spans="1:10" x14ac:dyDescent="0.2">
      <c r="A34" s="13">
        <v>7</v>
      </c>
      <c r="B34">
        <v>0</v>
      </c>
      <c r="C34">
        <v>0</v>
      </c>
      <c r="D34">
        <v>0</v>
      </c>
      <c r="E34">
        <f>MEDIAN(Table1[[#This Row],[f-measure(1)]:[f-measure(3)]])</f>
        <v>0</v>
      </c>
      <c r="F34">
        <v>102908777</v>
      </c>
      <c r="G34">
        <v>93914480</v>
      </c>
      <c r="H34">
        <v>100301125</v>
      </c>
      <c r="I34">
        <f>MEDIAN(Table1[[#This Row],[time (1)]:[time (3)]])</f>
        <v>100301125</v>
      </c>
      <c r="J34">
        <f>Table1[[#This Row],[time (median]]/1000/60</f>
        <v>1671.6854166666667</v>
      </c>
    </row>
    <row r="35" spans="1:10" x14ac:dyDescent="0.2">
      <c r="A35" s="13">
        <v>43</v>
      </c>
      <c r="B35">
        <v>0</v>
      </c>
      <c r="C35">
        <v>0</v>
      </c>
      <c r="D35">
        <v>0</v>
      </c>
      <c r="E35">
        <f>MEDIAN(Table1[[#This Row],[f-measure(1)]:[f-measure(3)]])</f>
        <v>0</v>
      </c>
      <c r="F35">
        <v>100827796</v>
      </c>
      <c r="G35">
        <v>100366236</v>
      </c>
      <c r="H35">
        <v>100293095</v>
      </c>
      <c r="I35">
        <f>MEDIAN(Table1[[#This Row],[time (1)]:[time (3)]])</f>
        <v>100366236</v>
      </c>
      <c r="J35">
        <f>Table1[[#This Row],[time (median]]/1000/60</f>
        <v>1672.7706000000001</v>
      </c>
    </row>
    <row r="36" spans="1:10" x14ac:dyDescent="0.2">
      <c r="A36" s="13">
        <v>36</v>
      </c>
      <c r="B36">
        <v>0</v>
      </c>
      <c r="C36">
        <v>0</v>
      </c>
      <c r="D36">
        <v>0</v>
      </c>
      <c r="E36">
        <f>MEDIAN(Table1[[#This Row],[f-measure(1)]:[f-measure(3)]])</f>
        <v>0</v>
      </c>
      <c r="F36">
        <v>100883726</v>
      </c>
      <c r="G36">
        <v>100427482</v>
      </c>
      <c r="H36">
        <v>100343574</v>
      </c>
      <c r="I36">
        <f>MEDIAN(Table1[[#This Row],[time (1)]:[time (3)]])</f>
        <v>100427482</v>
      </c>
      <c r="J36">
        <f>Table1[[#This Row],[time (median]]/1000/60</f>
        <v>1673.7913666666668</v>
      </c>
    </row>
    <row r="37" spans="1:10" x14ac:dyDescent="0.2">
      <c r="A37" s="13">
        <v>31</v>
      </c>
      <c r="B37">
        <v>0</v>
      </c>
      <c r="C37">
        <v>0</v>
      </c>
      <c r="D37">
        <v>0</v>
      </c>
      <c r="E37">
        <f>MEDIAN(Table1[[#This Row],[f-measure(1)]:[f-measure(3)]])</f>
        <v>0</v>
      </c>
      <c r="F37">
        <v>100867478</v>
      </c>
      <c r="G37">
        <v>99485950</v>
      </c>
      <c r="H37">
        <v>100430224</v>
      </c>
      <c r="I37">
        <f>MEDIAN(Table1[[#This Row],[time (1)]:[time (3)]])</f>
        <v>100430224</v>
      </c>
      <c r="J37">
        <f>Table1[[#This Row],[time (median]]/1000/60</f>
        <v>1673.8370666666667</v>
      </c>
    </row>
    <row r="38" spans="1:10" x14ac:dyDescent="0.2">
      <c r="A38" s="13">
        <v>38</v>
      </c>
      <c r="B38">
        <v>0</v>
      </c>
      <c r="C38">
        <v>0</v>
      </c>
      <c r="D38">
        <v>0</v>
      </c>
      <c r="E38">
        <f>MEDIAN(Table1[[#This Row],[f-measure(1)]:[f-measure(3)]])</f>
        <v>0</v>
      </c>
      <c r="F38">
        <v>100791810</v>
      </c>
      <c r="G38">
        <v>100436253</v>
      </c>
      <c r="H38">
        <v>100418414</v>
      </c>
      <c r="I38">
        <f>MEDIAN(Table1[[#This Row],[time (1)]:[time (3)]])</f>
        <v>100436253</v>
      </c>
      <c r="J38">
        <f>Table1[[#This Row],[time (median]]/1000/60</f>
        <v>1673.9375499999999</v>
      </c>
    </row>
    <row r="39" spans="1:10" x14ac:dyDescent="0.2">
      <c r="A39" s="13">
        <v>68</v>
      </c>
      <c r="B39">
        <v>0</v>
      </c>
      <c r="C39">
        <v>0</v>
      </c>
      <c r="D39">
        <v>0</v>
      </c>
      <c r="E39">
        <f>MEDIAN(Table1[[#This Row],[f-measure(1)]:[f-measure(3)]])</f>
        <v>0</v>
      </c>
      <c r="F39">
        <v>99979783</v>
      </c>
      <c r="G39">
        <v>100616107</v>
      </c>
      <c r="H39">
        <v>100442096</v>
      </c>
      <c r="I39">
        <f>MEDIAN(Table1[[#This Row],[time (1)]:[time (3)]])</f>
        <v>100442096</v>
      </c>
      <c r="J39">
        <f>Table1[[#This Row],[time (median]]/1000/60</f>
        <v>1674.0349333333334</v>
      </c>
    </row>
    <row r="40" spans="1:10" x14ac:dyDescent="0.2">
      <c r="A40" s="13">
        <v>47</v>
      </c>
      <c r="B40">
        <v>0</v>
      </c>
      <c r="C40">
        <v>0</v>
      </c>
      <c r="D40">
        <v>0</v>
      </c>
      <c r="E40">
        <f>MEDIAN(Table1[[#This Row],[f-measure(1)]:[f-measure(3)]])</f>
        <v>0</v>
      </c>
      <c r="F40">
        <v>100909232</v>
      </c>
      <c r="G40">
        <v>100522301</v>
      </c>
      <c r="H40">
        <v>100464108</v>
      </c>
      <c r="I40">
        <f>MEDIAN(Table1[[#This Row],[time (1)]:[time (3)]])</f>
        <v>100522301</v>
      </c>
      <c r="J40">
        <f>Table1[[#This Row],[time (median]]/1000/60</f>
        <v>1675.3716833333335</v>
      </c>
    </row>
    <row r="41" spans="1:10" x14ac:dyDescent="0.2">
      <c r="A41" s="13">
        <v>46</v>
      </c>
      <c r="B41">
        <v>0</v>
      </c>
      <c r="C41">
        <v>0</v>
      </c>
      <c r="D41">
        <v>0</v>
      </c>
      <c r="E41">
        <f>MEDIAN(Table1[[#This Row],[f-measure(1)]:[f-measure(3)]])</f>
        <v>0</v>
      </c>
      <c r="F41">
        <v>100805418</v>
      </c>
      <c r="G41">
        <v>100523542</v>
      </c>
      <c r="H41">
        <v>100487956</v>
      </c>
      <c r="I41">
        <f>MEDIAN(Table1[[#This Row],[time (1)]:[time (3)]])</f>
        <v>100523542</v>
      </c>
      <c r="J41">
        <f>Table1[[#This Row],[time (median]]/1000/60</f>
        <v>1675.3923666666667</v>
      </c>
    </row>
    <row r="42" spans="1:10" x14ac:dyDescent="0.2">
      <c r="A42" s="13">
        <v>4</v>
      </c>
      <c r="B42">
        <v>0</v>
      </c>
      <c r="C42">
        <v>0</v>
      </c>
      <c r="D42">
        <v>0</v>
      </c>
      <c r="E42">
        <f>MEDIAN(Table1[[#This Row],[f-measure(1)]:[f-measure(3)]])</f>
        <v>0</v>
      </c>
      <c r="F42">
        <v>100616600</v>
      </c>
      <c r="G42">
        <v>100839570</v>
      </c>
      <c r="H42">
        <v>100636595</v>
      </c>
      <c r="I42">
        <f>MEDIAN(Table1[[#This Row],[time (1)]:[time (3)]])</f>
        <v>100636595</v>
      </c>
      <c r="J42">
        <f>Table1[[#This Row],[time (median]]/1000/60</f>
        <v>1677.2765833333333</v>
      </c>
    </row>
    <row r="43" spans="1:10" x14ac:dyDescent="0.2">
      <c r="A43" s="13">
        <v>69</v>
      </c>
      <c r="B43">
        <v>1.22699386503067E-2</v>
      </c>
      <c r="C43">
        <v>0</v>
      </c>
      <c r="D43">
        <v>0</v>
      </c>
      <c r="E43">
        <f>MEDIAN(Table1[[#This Row],[f-measure(1)]:[f-measure(3)]])</f>
        <v>0</v>
      </c>
      <c r="F43">
        <v>99625110</v>
      </c>
      <c r="G43">
        <v>100651126</v>
      </c>
      <c r="H43">
        <v>100967422</v>
      </c>
      <c r="I43">
        <f>MEDIAN(Table1[[#This Row],[time (1)]:[time (3)]])</f>
        <v>100651126</v>
      </c>
      <c r="J43">
        <f>Table1[[#This Row],[time (median]]/1000/60</f>
        <v>1677.5187666666668</v>
      </c>
    </row>
    <row r="44" spans="1:10" x14ac:dyDescent="0.2">
      <c r="A44" s="13">
        <v>51</v>
      </c>
      <c r="B44">
        <v>0</v>
      </c>
      <c r="C44">
        <v>0</v>
      </c>
      <c r="D44">
        <v>0</v>
      </c>
      <c r="E44">
        <f>MEDIAN(Table1[[#This Row],[f-measure(1)]:[f-measure(3)]])</f>
        <v>0</v>
      </c>
      <c r="F44">
        <v>101016190</v>
      </c>
      <c r="G44">
        <v>100391098</v>
      </c>
      <c r="H44">
        <v>100682066</v>
      </c>
      <c r="I44">
        <f>MEDIAN(Table1[[#This Row],[time (1)]:[time (3)]])</f>
        <v>100682066</v>
      </c>
      <c r="J44">
        <f>Table1[[#This Row],[time (median]]/1000/60</f>
        <v>1678.0344333333335</v>
      </c>
    </row>
    <row r="45" spans="1:10" x14ac:dyDescent="0.2">
      <c r="A45" s="13">
        <v>50</v>
      </c>
      <c r="B45">
        <v>0</v>
      </c>
      <c r="C45">
        <v>0</v>
      </c>
      <c r="D45">
        <v>0</v>
      </c>
      <c r="E45">
        <f>MEDIAN(Table1[[#This Row],[f-measure(1)]:[f-measure(3)]])</f>
        <v>0</v>
      </c>
      <c r="F45">
        <v>100979044</v>
      </c>
      <c r="G45">
        <v>100501415</v>
      </c>
      <c r="H45">
        <v>100713302</v>
      </c>
      <c r="I45">
        <f>MEDIAN(Table1[[#This Row],[time (1)]:[time (3)]])</f>
        <v>100713302</v>
      </c>
      <c r="J45">
        <f>Table1[[#This Row],[time (median]]/1000/60</f>
        <v>1678.5550333333333</v>
      </c>
    </row>
    <row r="46" spans="1:10" x14ac:dyDescent="0.2">
      <c r="A46" s="13">
        <v>65</v>
      </c>
      <c r="B46">
        <v>0</v>
      </c>
      <c r="C46">
        <v>0</v>
      </c>
      <c r="D46">
        <v>0</v>
      </c>
      <c r="E46">
        <f>MEDIAN(Table1[[#This Row],[f-measure(1)]:[f-measure(3)]])</f>
        <v>0</v>
      </c>
      <c r="F46">
        <v>100396414</v>
      </c>
      <c r="G46">
        <v>100719107</v>
      </c>
      <c r="H46">
        <v>100875538</v>
      </c>
      <c r="I46">
        <f>MEDIAN(Table1[[#This Row],[time (1)]:[time (3)]])</f>
        <v>100719107</v>
      </c>
      <c r="J46">
        <f>Table1[[#This Row],[time (median]]/1000/60</f>
        <v>1678.6517833333335</v>
      </c>
    </row>
    <row r="47" spans="1:10" x14ac:dyDescent="0.2">
      <c r="A47" s="13">
        <v>64</v>
      </c>
      <c r="B47">
        <v>0</v>
      </c>
      <c r="C47">
        <v>0</v>
      </c>
      <c r="D47">
        <v>0</v>
      </c>
      <c r="E47">
        <f>MEDIAN(Table1[[#This Row],[f-measure(1)]:[f-measure(3)]])</f>
        <v>0</v>
      </c>
      <c r="F47">
        <v>100425170</v>
      </c>
      <c r="G47">
        <v>100733042</v>
      </c>
      <c r="H47">
        <v>100877921</v>
      </c>
      <c r="I47">
        <f>MEDIAN(Table1[[#This Row],[time (1)]:[time (3)]])</f>
        <v>100733042</v>
      </c>
      <c r="J47">
        <f>Table1[[#This Row],[time (median]]/1000/60</f>
        <v>1678.8840333333333</v>
      </c>
    </row>
    <row r="48" spans="1:10" x14ac:dyDescent="0.2">
      <c r="A48" s="13">
        <v>57</v>
      </c>
      <c r="B48">
        <v>0</v>
      </c>
      <c r="C48">
        <v>0</v>
      </c>
      <c r="D48">
        <v>0</v>
      </c>
      <c r="E48">
        <f>MEDIAN(Table1[[#This Row],[f-measure(1)]:[f-measure(3)]])</f>
        <v>0</v>
      </c>
      <c r="F48">
        <v>100920483</v>
      </c>
      <c r="G48">
        <v>100466932</v>
      </c>
      <c r="H48">
        <v>100743565</v>
      </c>
      <c r="I48">
        <f>MEDIAN(Table1[[#This Row],[time (1)]:[time (3)]])</f>
        <v>100743565</v>
      </c>
      <c r="J48">
        <f>Table1[[#This Row],[time (median]]/1000/60</f>
        <v>1679.0594166666667</v>
      </c>
    </row>
    <row r="49" spans="1:10" x14ac:dyDescent="0.2">
      <c r="A49" s="13">
        <v>20</v>
      </c>
      <c r="B49">
        <v>0</v>
      </c>
      <c r="C49">
        <v>0</v>
      </c>
      <c r="D49">
        <v>0</v>
      </c>
      <c r="E49">
        <f>MEDIAN(Table1[[#This Row],[f-measure(1)]:[f-measure(3)]])</f>
        <v>0</v>
      </c>
      <c r="F49">
        <v>100956166</v>
      </c>
      <c r="G49">
        <v>100367808</v>
      </c>
      <c r="H49">
        <v>100752749</v>
      </c>
      <c r="I49">
        <f>MEDIAN(Table1[[#This Row],[time (1)]:[time (3)]])</f>
        <v>100752749</v>
      </c>
      <c r="J49">
        <f>Table1[[#This Row],[time (median]]/1000/60</f>
        <v>1679.2124833333332</v>
      </c>
    </row>
    <row r="50" spans="1:10" x14ac:dyDescent="0.2">
      <c r="A50" s="13">
        <v>22</v>
      </c>
      <c r="B50">
        <v>0</v>
      </c>
      <c r="C50">
        <v>0</v>
      </c>
      <c r="D50">
        <v>0</v>
      </c>
      <c r="E50">
        <f>MEDIAN(Table1[[#This Row],[f-measure(1)]:[f-measure(3)]])</f>
        <v>0</v>
      </c>
      <c r="F50">
        <v>100953174</v>
      </c>
      <c r="G50">
        <v>100391599</v>
      </c>
      <c r="H50">
        <v>100753523</v>
      </c>
      <c r="I50">
        <f>MEDIAN(Table1[[#This Row],[time (1)]:[time (3)]])</f>
        <v>100753523</v>
      </c>
      <c r="J50">
        <f>Table1[[#This Row],[time (median]]/1000/60</f>
        <v>1679.2253833333334</v>
      </c>
    </row>
    <row r="51" spans="1:10" x14ac:dyDescent="0.2">
      <c r="A51" s="13">
        <v>71</v>
      </c>
      <c r="B51">
        <v>0</v>
      </c>
      <c r="C51">
        <v>0</v>
      </c>
      <c r="D51">
        <v>0</v>
      </c>
      <c r="E51">
        <f>MEDIAN(Table1[[#This Row],[f-measure(1)]:[f-measure(3)]])</f>
        <v>0</v>
      </c>
      <c r="F51">
        <v>99879601</v>
      </c>
      <c r="G51">
        <v>100762261</v>
      </c>
      <c r="H51">
        <v>100869971</v>
      </c>
      <c r="I51">
        <f>MEDIAN(Table1[[#This Row],[time (1)]:[time (3)]])</f>
        <v>100762261</v>
      </c>
      <c r="J51">
        <f>Table1[[#This Row],[time (median]]/1000/60</f>
        <v>1679.3710166666667</v>
      </c>
    </row>
    <row r="52" spans="1:10" x14ac:dyDescent="0.2">
      <c r="A52" s="13">
        <v>41</v>
      </c>
      <c r="B52">
        <v>0</v>
      </c>
      <c r="C52">
        <v>0</v>
      </c>
      <c r="D52">
        <v>0</v>
      </c>
      <c r="E52">
        <f>MEDIAN(Table1[[#This Row],[f-measure(1)]:[f-measure(3)]])</f>
        <v>0</v>
      </c>
      <c r="F52">
        <v>100867212</v>
      </c>
      <c r="G52">
        <v>100762310</v>
      </c>
      <c r="H52">
        <v>100408353</v>
      </c>
      <c r="I52">
        <f>MEDIAN(Table1[[#This Row],[time (1)]:[time (3)]])</f>
        <v>100762310</v>
      </c>
      <c r="J52">
        <f>Table1[[#This Row],[time (median]]/1000/60</f>
        <v>1679.3718333333334</v>
      </c>
    </row>
    <row r="53" spans="1:10" x14ac:dyDescent="0.2">
      <c r="A53" s="13">
        <v>37</v>
      </c>
      <c r="B53">
        <v>0</v>
      </c>
      <c r="C53">
        <v>0</v>
      </c>
      <c r="D53">
        <v>0</v>
      </c>
      <c r="E53">
        <f>MEDIAN(Table1[[#This Row],[f-measure(1)]:[f-measure(3)]])</f>
        <v>0</v>
      </c>
      <c r="F53">
        <v>100643979</v>
      </c>
      <c r="G53">
        <v>100766457</v>
      </c>
      <c r="H53">
        <v>100908080</v>
      </c>
      <c r="I53">
        <f>MEDIAN(Table1[[#This Row],[time (1)]:[time (3)]])</f>
        <v>100766457</v>
      </c>
      <c r="J53">
        <f>Table1[[#This Row],[time (median]]/1000/60</f>
        <v>1679.4409499999999</v>
      </c>
    </row>
    <row r="54" spans="1:10" x14ac:dyDescent="0.2">
      <c r="A54" s="13">
        <v>17</v>
      </c>
      <c r="B54">
        <v>0</v>
      </c>
      <c r="C54">
        <v>0</v>
      </c>
      <c r="D54">
        <v>0</v>
      </c>
      <c r="E54">
        <f>MEDIAN(Table1[[#This Row],[f-measure(1)]:[f-measure(3)]])</f>
        <v>0</v>
      </c>
      <c r="F54">
        <v>101016144</v>
      </c>
      <c r="G54">
        <v>100266101</v>
      </c>
      <c r="H54">
        <v>100767270</v>
      </c>
      <c r="I54">
        <f>MEDIAN(Table1[[#This Row],[time (1)]:[time (3)]])</f>
        <v>100767270</v>
      </c>
      <c r="J54">
        <f>Table1[[#This Row],[time (median]]/1000/60</f>
        <v>1679.4545000000001</v>
      </c>
    </row>
    <row r="55" spans="1:10" x14ac:dyDescent="0.2">
      <c r="A55" s="13">
        <v>26</v>
      </c>
      <c r="B55">
        <v>0</v>
      </c>
      <c r="C55">
        <v>0</v>
      </c>
      <c r="D55">
        <v>0</v>
      </c>
      <c r="E55">
        <f>MEDIAN(Table1[[#This Row],[f-measure(1)]:[f-measure(3)]])</f>
        <v>0</v>
      </c>
      <c r="F55">
        <v>101019011</v>
      </c>
      <c r="G55">
        <v>100501664</v>
      </c>
      <c r="H55">
        <v>100804758</v>
      </c>
      <c r="I55">
        <f>MEDIAN(Table1[[#This Row],[time (1)]:[time (3)]])</f>
        <v>100804758</v>
      </c>
      <c r="J55">
        <f>Table1[[#This Row],[time (median]]/1000/60</f>
        <v>1680.0793000000001</v>
      </c>
    </row>
    <row r="56" spans="1:10" x14ac:dyDescent="0.2">
      <c r="A56" s="13">
        <v>10</v>
      </c>
      <c r="B56">
        <v>0</v>
      </c>
      <c r="C56">
        <v>0</v>
      </c>
      <c r="D56">
        <v>0</v>
      </c>
      <c r="E56">
        <f>MEDIAN(Table1[[#This Row],[f-measure(1)]:[f-measure(3)]])</f>
        <v>0</v>
      </c>
      <c r="F56">
        <v>100827546</v>
      </c>
      <c r="G56">
        <v>100554061</v>
      </c>
      <c r="H56">
        <v>100867346</v>
      </c>
      <c r="I56">
        <f>MEDIAN(Table1[[#This Row],[time (1)]:[time (3)]])</f>
        <v>100827546</v>
      </c>
      <c r="J56">
        <f>Table1[[#This Row],[time (median]]/1000/60</f>
        <v>1680.4591</v>
      </c>
    </row>
    <row r="57" spans="1:10" x14ac:dyDescent="0.2">
      <c r="A57" s="13">
        <v>29</v>
      </c>
      <c r="B57">
        <v>0</v>
      </c>
      <c r="C57">
        <v>0</v>
      </c>
      <c r="D57">
        <v>0</v>
      </c>
      <c r="E57">
        <f>MEDIAN(Table1[[#This Row],[f-measure(1)]:[f-measure(3)]])</f>
        <v>0</v>
      </c>
      <c r="F57">
        <v>100872861</v>
      </c>
      <c r="G57">
        <v>100458586</v>
      </c>
      <c r="H57">
        <v>100836272</v>
      </c>
      <c r="I57">
        <f>MEDIAN(Table1[[#This Row],[time (1)]:[time (3)]])</f>
        <v>100836272</v>
      </c>
      <c r="J57">
        <f>Table1[[#This Row],[time (median]]/1000/60</f>
        <v>1680.6045333333334</v>
      </c>
    </row>
    <row r="58" spans="1:10" x14ac:dyDescent="0.2">
      <c r="A58" s="13">
        <v>25</v>
      </c>
      <c r="B58">
        <v>0</v>
      </c>
      <c r="C58">
        <v>0</v>
      </c>
      <c r="D58">
        <v>0</v>
      </c>
      <c r="E58">
        <f>MEDIAN(Table1[[#This Row],[f-measure(1)]:[f-measure(3)]])</f>
        <v>0</v>
      </c>
      <c r="F58">
        <v>100957548</v>
      </c>
      <c r="G58">
        <v>100182854</v>
      </c>
      <c r="H58">
        <v>100836637</v>
      </c>
      <c r="I58">
        <f>MEDIAN(Table1[[#This Row],[time (1)]:[time (3)]])</f>
        <v>100836637</v>
      </c>
      <c r="J58">
        <f>Table1[[#This Row],[time (median]]/1000/60</f>
        <v>1680.6106166666666</v>
      </c>
    </row>
    <row r="59" spans="1:10" x14ac:dyDescent="0.2">
      <c r="A59" s="13">
        <v>54</v>
      </c>
      <c r="B59">
        <v>0</v>
      </c>
      <c r="C59">
        <v>0</v>
      </c>
      <c r="D59">
        <v>0</v>
      </c>
      <c r="E59">
        <f>MEDIAN(Table1[[#This Row],[f-measure(1)]:[f-measure(3)]])</f>
        <v>0</v>
      </c>
      <c r="F59">
        <v>100908564</v>
      </c>
      <c r="G59">
        <v>100331270</v>
      </c>
      <c r="H59">
        <v>100970027</v>
      </c>
      <c r="I59">
        <f>MEDIAN(Table1[[#This Row],[time (1)]:[time (3)]])</f>
        <v>100908564</v>
      </c>
      <c r="J59">
        <f>Table1[[#This Row],[time (median]]/1000/60</f>
        <v>1681.8093999999999</v>
      </c>
    </row>
    <row r="60" spans="1:10" x14ac:dyDescent="0.2">
      <c r="A60" s="13">
        <v>19</v>
      </c>
      <c r="B60">
        <v>0</v>
      </c>
      <c r="C60">
        <v>0</v>
      </c>
      <c r="D60">
        <v>0</v>
      </c>
      <c r="E60">
        <f>MEDIAN(Table1[[#This Row],[f-measure(1)]:[f-measure(3)]])</f>
        <v>0</v>
      </c>
      <c r="F60">
        <v>100979952</v>
      </c>
      <c r="G60">
        <v>100681666</v>
      </c>
      <c r="H60">
        <v>100930752</v>
      </c>
      <c r="I60">
        <f>MEDIAN(Table1[[#This Row],[time (1)]:[time (3)]])</f>
        <v>100930752</v>
      </c>
      <c r="J60">
        <f>Table1[[#This Row],[time (median]]/1000/60</f>
        <v>1682.1791999999998</v>
      </c>
    </row>
    <row r="61" spans="1:10" x14ac:dyDescent="0.2">
      <c r="A61" s="13">
        <v>5</v>
      </c>
      <c r="B61">
        <v>0</v>
      </c>
      <c r="C61">
        <v>0</v>
      </c>
      <c r="D61">
        <v>0</v>
      </c>
      <c r="E61">
        <f>MEDIAN(Table1[[#This Row],[f-measure(1)]:[f-measure(3)]])</f>
        <v>0</v>
      </c>
      <c r="F61">
        <v>101016724</v>
      </c>
      <c r="G61">
        <v>100739065</v>
      </c>
      <c r="H61">
        <v>101541128</v>
      </c>
      <c r="I61">
        <f>MEDIAN(Table1[[#This Row],[time (1)]:[time (3)]])</f>
        <v>101016724</v>
      </c>
      <c r="J61">
        <f>Table1[[#This Row],[time (median]]/1000/60</f>
        <v>1683.6120666666668</v>
      </c>
    </row>
    <row r="62" spans="1:10" x14ac:dyDescent="0.2">
      <c r="A62" s="13">
        <v>30</v>
      </c>
      <c r="B62">
        <v>0</v>
      </c>
      <c r="C62">
        <v>2.4691358E-2</v>
      </c>
      <c r="D62">
        <v>1.2422360248447201E-2</v>
      </c>
      <c r="E62">
        <f>MEDIAN(Table1[[#This Row],[f-measure(1)]:[f-measure(3)]])</f>
        <v>1.2422360248447201E-2</v>
      </c>
      <c r="F62">
        <v>100892500</v>
      </c>
      <c r="G62">
        <v>100996225</v>
      </c>
      <c r="H62">
        <v>100960758</v>
      </c>
      <c r="I62">
        <f>MEDIAN(Table1[[#This Row],[time (1)]:[time (3)]])</f>
        <v>100960758</v>
      </c>
      <c r="J62">
        <f>Table1[[#This Row],[time (median]]/1000/60</f>
        <v>1682.6793</v>
      </c>
    </row>
    <row r="63" spans="1:10" x14ac:dyDescent="0.2">
      <c r="A63" s="13">
        <v>11</v>
      </c>
      <c r="B63">
        <v>0</v>
      </c>
      <c r="C63">
        <v>2.4691358E-2</v>
      </c>
      <c r="D63">
        <v>2.4691358024691301E-2</v>
      </c>
      <c r="E63">
        <f>MEDIAN(Table1[[#This Row],[f-measure(1)]:[f-measure(3)]])</f>
        <v>2.4691358E-2</v>
      </c>
      <c r="F63">
        <v>100736366</v>
      </c>
      <c r="G63">
        <v>100895485</v>
      </c>
      <c r="H63">
        <v>100688522</v>
      </c>
      <c r="I63">
        <f>MEDIAN(Table1[[#This Row],[time (1)]:[time (3)]])</f>
        <v>100736366</v>
      </c>
      <c r="J63">
        <f>Table1[[#This Row],[time (median]]/1000/60</f>
        <v>1678.9394333333332</v>
      </c>
    </row>
    <row r="64" spans="1:10" x14ac:dyDescent="0.2">
      <c r="A64" s="13">
        <v>14</v>
      </c>
      <c r="B64">
        <v>0</v>
      </c>
      <c r="C64">
        <v>6.0606060606060601E-2</v>
      </c>
      <c r="D64">
        <v>2.4691358024691301E-2</v>
      </c>
      <c r="E64">
        <f>MEDIAN(Table1[[#This Row],[f-measure(1)]:[f-measure(3)]])</f>
        <v>2.4691358024691301E-2</v>
      </c>
      <c r="F64">
        <v>100883764</v>
      </c>
      <c r="G64">
        <v>101657825</v>
      </c>
      <c r="H64">
        <v>100863660</v>
      </c>
      <c r="I64">
        <f>MEDIAN(Table1[[#This Row],[time (1)]:[time (3)]])</f>
        <v>100883764</v>
      </c>
      <c r="J64">
        <f>Table1[[#This Row],[time (median]]/1000/60</f>
        <v>1681.3960666666667</v>
      </c>
    </row>
    <row r="65" spans="1:10" x14ac:dyDescent="0.2">
      <c r="A65" s="13">
        <v>40</v>
      </c>
      <c r="B65">
        <v>0</v>
      </c>
      <c r="C65">
        <v>2.4691358024691301E-2</v>
      </c>
      <c r="D65">
        <v>0.46153846153846101</v>
      </c>
      <c r="E65">
        <f>MEDIAN(Table1[[#This Row],[f-measure(1)]:[f-measure(3)]])</f>
        <v>2.4691358024691301E-2</v>
      </c>
      <c r="F65">
        <v>101037943</v>
      </c>
      <c r="G65">
        <v>101467728</v>
      </c>
      <c r="H65">
        <v>85040424</v>
      </c>
      <c r="I65">
        <f>MEDIAN(Table1[[#This Row],[time (1)]:[time (3)]])</f>
        <v>101037943</v>
      </c>
      <c r="J65">
        <f>Table1[[#This Row],[time (median]]/1000/60</f>
        <v>1683.9657166666666</v>
      </c>
    </row>
    <row r="66" spans="1:10" x14ac:dyDescent="0.2">
      <c r="A66" s="13">
        <v>8</v>
      </c>
      <c r="B66">
        <v>0</v>
      </c>
      <c r="C66">
        <v>3.6809816000000002E-2</v>
      </c>
      <c r="D66">
        <v>0.11764705882352899</v>
      </c>
      <c r="E66">
        <f>MEDIAN(Table1[[#This Row],[f-measure(1)]:[f-measure(3)]])</f>
        <v>3.6809816000000002E-2</v>
      </c>
      <c r="F66">
        <v>100824220</v>
      </c>
      <c r="G66">
        <v>100276134</v>
      </c>
      <c r="H66">
        <v>100866638</v>
      </c>
      <c r="I66">
        <f>MEDIAN(Table1[[#This Row],[time (1)]:[time (3)]])</f>
        <v>100824220</v>
      </c>
      <c r="J66">
        <f>Table1[[#This Row],[time (median]]/1000/60</f>
        <v>1680.4036666666666</v>
      </c>
    </row>
    <row r="67" spans="1:10" x14ac:dyDescent="0.2">
      <c r="A67" s="13">
        <v>75</v>
      </c>
      <c r="B67" s="5">
        <v>0.39805825242718401</v>
      </c>
      <c r="C67">
        <v>2.4691358024691301E-2</v>
      </c>
      <c r="D67">
        <v>4.8780487804878002E-2</v>
      </c>
      <c r="E67" s="5">
        <f>MEDIAN(Table1[[#This Row],[f-measure(1)]:[f-measure(3)]])</f>
        <v>4.8780487804878002E-2</v>
      </c>
      <c r="F67">
        <v>85591812</v>
      </c>
      <c r="G67">
        <v>101273768</v>
      </c>
      <c r="H67">
        <v>100275188</v>
      </c>
      <c r="I67">
        <f>MEDIAN(Table1[[#This Row],[time (1)]:[time (3)]])</f>
        <v>100275188</v>
      </c>
      <c r="J67">
        <f>Table1[[#This Row],[time (median]]/1000/60</f>
        <v>1671.2531333333332</v>
      </c>
    </row>
    <row r="68" spans="1:10" x14ac:dyDescent="0.2">
      <c r="A68" s="13">
        <v>59</v>
      </c>
      <c r="B68">
        <v>0</v>
      </c>
      <c r="C68">
        <v>6.0606061000000003E-2</v>
      </c>
      <c r="D68">
        <v>0.34482758620689602</v>
      </c>
      <c r="E68">
        <f>MEDIAN(Table1[[#This Row],[f-measure(1)]:[f-measure(3)]])</f>
        <v>6.0606061000000003E-2</v>
      </c>
      <c r="F68">
        <v>100953425</v>
      </c>
      <c r="G68">
        <v>100355790</v>
      </c>
      <c r="H68">
        <v>93982497</v>
      </c>
      <c r="I68">
        <f>MEDIAN(Table1[[#This Row],[time (1)]:[time (3)]])</f>
        <v>100355790</v>
      </c>
      <c r="J68">
        <f>Table1[[#This Row],[time (median]]/1000/60</f>
        <v>1672.5964999999999</v>
      </c>
    </row>
    <row r="69" spans="1:10" x14ac:dyDescent="0.2">
      <c r="A69" s="13">
        <v>23</v>
      </c>
      <c r="B69">
        <v>1.2422360248447201E-2</v>
      </c>
      <c r="C69">
        <v>0.16091954</v>
      </c>
      <c r="D69">
        <v>8.3832335329341298E-2</v>
      </c>
      <c r="E69">
        <f>MEDIAN(Table1[[#This Row],[f-measure(1)]:[f-measure(3)]])</f>
        <v>8.3832335329341298E-2</v>
      </c>
      <c r="F69">
        <v>100889817</v>
      </c>
      <c r="G69">
        <v>99943190</v>
      </c>
      <c r="H69">
        <v>100336610</v>
      </c>
      <c r="I69">
        <f>MEDIAN(Table1[[#This Row],[time (1)]:[time (3)]])</f>
        <v>100336610</v>
      </c>
      <c r="J69">
        <f>Table1[[#This Row],[time (median]]/1000/60</f>
        <v>1672.2768333333333</v>
      </c>
    </row>
    <row r="70" spans="1:10" x14ac:dyDescent="0.2">
      <c r="A70" s="13">
        <v>66</v>
      </c>
      <c r="B70">
        <v>0.15909090909090901</v>
      </c>
      <c r="C70">
        <v>1.2422360248447201E-2</v>
      </c>
      <c r="D70">
        <v>9.5238095238095205E-2</v>
      </c>
      <c r="E70">
        <f>MEDIAN(Table1[[#This Row],[f-measure(1)]:[f-measure(3)]])</f>
        <v>9.5238095238095205E-2</v>
      </c>
      <c r="F70">
        <v>100036095</v>
      </c>
      <c r="G70">
        <v>101822127</v>
      </c>
      <c r="H70">
        <v>99026409</v>
      </c>
      <c r="I70">
        <f>MEDIAN(Table1[[#This Row],[time (1)]:[time (3)]])</f>
        <v>100036095</v>
      </c>
      <c r="J70">
        <f>Table1[[#This Row],[time (median]]/1000/60</f>
        <v>1667.2682500000001</v>
      </c>
    </row>
    <row r="71" spans="1:10" x14ac:dyDescent="0.2">
      <c r="A71" s="13">
        <v>58</v>
      </c>
      <c r="B71">
        <v>0</v>
      </c>
      <c r="C71">
        <v>0.106508876</v>
      </c>
      <c r="D71">
        <v>0.33333333333333298</v>
      </c>
      <c r="E71">
        <f>MEDIAN(Table1[[#This Row],[f-measure(1)]:[f-measure(3)]])</f>
        <v>0.106508876</v>
      </c>
      <c r="F71">
        <v>100854292</v>
      </c>
      <c r="G71">
        <v>100119745</v>
      </c>
      <c r="H71">
        <v>93534711</v>
      </c>
      <c r="I71">
        <f>MEDIAN(Table1[[#This Row],[time (1)]:[time (3)]])</f>
        <v>100119745</v>
      </c>
      <c r="J71">
        <f>Table1[[#This Row],[time (median]]/1000/60</f>
        <v>1668.6624166666666</v>
      </c>
    </row>
    <row r="72" spans="1:10" x14ac:dyDescent="0.2">
      <c r="A72" s="13">
        <v>72</v>
      </c>
      <c r="B72">
        <v>0.39024390243902402</v>
      </c>
      <c r="C72">
        <v>1.2422360248447201E-2</v>
      </c>
      <c r="D72">
        <v>0.18181818181818099</v>
      </c>
      <c r="E72">
        <f>MEDIAN(Table1[[#This Row],[f-measure(1)]:[f-measure(3)]])</f>
        <v>0.18181818181818099</v>
      </c>
      <c r="F72">
        <v>85398518</v>
      </c>
      <c r="G72">
        <v>101439927</v>
      </c>
      <c r="H72">
        <v>95009804</v>
      </c>
      <c r="I72">
        <f>MEDIAN(Table1[[#This Row],[time (1)]:[time (3)]])</f>
        <v>95009804</v>
      </c>
      <c r="J72">
        <f>Table1[[#This Row],[time (median]]/1000/60</f>
        <v>1583.4967333333334</v>
      </c>
    </row>
    <row r="73" spans="1:10" x14ac:dyDescent="0.2">
      <c r="A73" s="13">
        <v>44</v>
      </c>
      <c r="B73">
        <v>3.6809815950920199E-2</v>
      </c>
      <c r="C73">
        <v>0.20224719099999999</v>
      </c>
      <c r="D73">
        <v>0.44761904761904697</v>
      </c>
      <c r="E73">
        <f>MEDIAN(Table1[[#This Row],[f-measure(1)]:[f-measure(3)]])</f>
        <v>0.20224719099999999</v>
      </c>
      <c r="F73">
        <v>100908725</v>
      </c>
      <c r="G73">
        <v>99425893</v>
      </c>
      <c r="H73">
        <v>80038103</v>
      </c>
      <c r="I73">
        <f>MEDIAN(Table1[[#This Row],[time (1)]:[time (3)]])</f>
        <v>99425893</v>
      </c>
      <c r="J73">
        <f>Table1[[#This Row],[time (median]]/1000/60</f>
        <v>1657.0982166666665</v>
      </c>
    </row>
    <row r="74" spans="1:10" x14ac:dyDescent="0.2">
      <c r="A74" s="13">
        <v>24</v>
      </c>
      <c r="B74">
        <v>2.4691358024691301E-2</v>
      </c>
      <c r="C74">
        <v>0.21229050299999999</v>
      </c>
      <c r="D74">
        <v>0.22222222222222199</v>
      </c>
      <c r="E74">
        <f>MEDIAN(Table1[[#This Row],[f-measure(1)]:[f-measure(3)]])</f>
        <v>0.21229050299999999</v>
      </c>
      <c r="F74">
        <v>100713633</v>
      </c>
      <c r="G74">
        <v>99595329</v>
      </c>
      <c r="H74">
        <v>99803473</v>
      </c>
      <c r="I74">
        <f>MEDIAN(Table1[[#This Row],[time (1)]:[time (3)]])</f>
        <v>99803473</v>
      </c>
      <c r="J74">
        <f>Table1[[#This Row],[time (median]]/1000/60</f>
        <v>1663.3912166666667</v>
      </c>
    </row>
    <row r="75" spans="1:10" x14ac:dyDescent="0.2">
      <c r="A75" s="13">
        <v>61</v>
      </c>
      <c r="B75">
        <v>0.34449760765550203</v>
      </c>
      <c r="C75">
        <v>0.212290502793296</v>
      </c>
      <c r="D75">
        <v>0.21505376344086</v>
      </c>
      <c r="E75">
        <f>MEDIAN(Table1[[#This Row],[f-measure(1)]:[f-measure(3)]])</f>
        <v>0.21505376344086</v>
      </c>
      <c r="F75">
        <v>82963407</v>
      </c>
      <c r="G75">
        <v>101024637</v>
      </c>
      <c r="H75">
        <v>98379954</v>
      </c>
      <c r="I75">
        <f>MEDIAN(Table1[[#This Row],[time (1)]:[time (3)]])</f>
        <v>98379954</v>
      </c>
      <c r="J75">
        <f>Table1[[#This Row],[time (median]]/1000/60</f>
        <v>1639.6659</v>
      </c>
    </row>
    <row r="76" spans="1:10" x14ac:dyDescent="0.2">
      <c r="A76" s="13">
        <v>53</v>
      </c>
      <c r="B76">
        <v>9.5238095238095205E-2</v>
      </c>
      <c r="C76">
        <v>0.222222222</v>
      </c>
      <c r="D76">
        <v>0.39622641509433898</v>
      </c>
      <c r="E76">
        <f>MEDIAN(Table1[[#This Row],[f-measure(1)]:[f-measure(3)]])</f>
        <v>0.222222222</v>
      </c>
      <c r="F76">
        <v>100570636</v>
      </c>
      <c r="G76">
        <v>98920253</v>
      </c>
      <c r="H76">
        <v>90998384</v>
      </c>
      <c r="I76">
        <f>MEDIAN(Table1[[#This Row],[time (1)]:[time (3)]])</f>
        <v>98920253</v>
      </c>
      <c r="J76">
        <f>Table1[[#This Row],[time (median]]/1000/60</f>
        <v>1648.6708833333332</v>
      </c>
    </row>
    <row r="77" spans="1:10" x14ac:dyDescent="0.2">
      <c r="A77" s="13">
        <v>74</v>
      </c>
      <c r="B77">
        <v>0.38834951456310601</v>
      </c>
      <c r="C77">
        <v>0.22222222222222199</v>
      </c>
      <c r="D77">
        <v>0.18181818181818099</v>
      </c>
      <c r="E77">
        <f>MEDIAN(Table1[[#This Row],[f-measure(1)]:[f-measure(3)]])</f>
        <v>0.22222222222222199</v>
      </c>
      <c r="F77">
        <v>79365420</v>
      </c>
      <c r="G77">
        <v>98712314</v>
      </c>
      <c r="H77">
        <v>99292985</v>
      </c>
      <c r="I77">
        <f>MEDIAN(Table1[[#This Row],[time (1)]:[time (3)]])</f>
        <v>98712314</v>
      </c>
      <c r="J77">
        <f>Table1[[#This Row],[time (median]]/1000/60</f>
        <v>1645.2052333333334</v>
      </c>
    </row>
    <row r="78" spans="1:10" x14ac:dyDescent="0.2">
      <c r="A78" s="13"/>
      <c r="E78" s="2" t="e">
        <f>MEDIAN(Table1[[#This Row],[f-measure(1)]:[f-measure(3)]])</f>
        <v>#NUM!</v>
      </c>
      <c r="I78" s="2" t="e">
        <f>MEDIAN(Table1[[#This Row],[time (1)]:[time (3)]])</f>
        <v>#NUM!</v>
      </c>
      <c r="J78" s="2" t="e">
        <f>Table1[[#This Row],[time (median]]/1000/60</f>
        <v>#NUM!</v>
      </c>
    </row>
    <row r="79" spans="1:10" x14ac:dyDescent="0.2">
      <c r="A79" s="13"/>
      <c r="E79" s="2" t="e">
        <f>MEDIAN(Table1[[#This Row],[f-measure(1)]:[f-measure(3)]])</f>
        <v>#NUM!</v>
      </c>
      <c r="I79" s="2" t="e">
        <f>MEDIAN(Table1[[#This Row],[time (1)]:[time (3)]])</f>
        <v>#NUM!</v>
      </c>
      <c r="J79" s="2" t="e">
        <f>Table1[[#This Row],[time (median]]/1000/60</f>
        <v>#NUM!</v>
      </c>
    </row>
    <row r="80" spans="1:10" x14ac:dyDescent="0.2">
      <c r="A80" s="13" t="s">
        <v>3</v>
      </c>
      <c r="B80" s="3">
        <v>0.15909090909090901</v>
      </c>
      <c r="C80">
        <v>0.239130435</v>
      </c>
      <c r="D80">
        <v>0.26086956521739102</v>
      </c>
      <c r="E80" s="3">
        <f>MEDIAN(Table1[[#This Row],[f-measure(1)]:[f-measure(3)]])</f>
        <v>0.239130435</v>
      </c>
      <c r="F80">
        <v>99316096</v>
      </c>
      <c r="G80">
        <v>96066629</v>
      </c>
      <c r="H80">
        <v>95959438</v>
      </c>
      <c r="I80">
        <f>MEDIAN(Table1[[#This Row],[time (1)]:[time (3)]])</f>
        <v>96066629</v>
      </c>
      <c r="J80" s="2">
        <f>Table1[[#This Row],[time (median]]/1000/60</f>
        <v>1601.1104833333334</v>
      </c>
    </row>
    <row r="81" spans="1:10" x14ac:dyDescent="0.2">
      <c r="A81" s="13"/>
      <c r="B81" s="3"/>
      <c r="E81" s="14" t="e">
        <f>MEDIAN(Table1[[#This Row],[f-measure(1)]:[f-measure(3)]])</f>
        <v>#NUM!</v>
      </c>
      <c r="I81" s="2" t="e">
        <f>MEDIAN(Table1[[#This Row],[time (1)]:[time (3)]])</f>
        <v>#NUM!</v>
      </c>
      <c r="J81" s="2" t="e">
        <f>Table1[[#This Row],[time (median]]/1000/60</f>
        <v>#NUM!</v>
      </c>
    </row>
    <row r="82" spans="1:10" x14ac:dyDescent="0.2">
      <c r="A82" s="13"/>
      <c r="B82" s="3"/>
      <c r="E82" s="14" t="e">
        <f>MEDIAN(Table1[[#This Row],[f-measure(1)]:[f-measure(3)]])</f>
        <v>#NUM!</v>
      </c>
      <c r="I82" s="2" t="e">
        <f>MEDIAN(Table1[[#This Row],[time (1)]:[time (3)]])</f>
        <v>#NUM!</v>
      </c>
      <c r="J82" s="2" t="e">
        <f>Table1[[#This Row],[time (median]]/1000/60</f>
        <v>#NUM!</v>
      </c>
    </row>
    <row r="83" spans="1:10" x14ac:dyDescent="0.2">
      <c r="A83" s="13">
        <v>73</v>
      </c>
      <c r="B83">
        <v>0.36538461538461497</v>
      </c>
      <c r="C83">
        <v>1.2422360248447201E-2</v>
      </c>
      <c r="D83">
        <v>0.26086956521739102</v>
      </c>
      <c r="E83">
        <f>MEDIAN(Table1[[#This Row],[f-measure(1)]:[f-measure(3)]])</f>
        <v>0.26086956521739102</v>
      </c>
      <c r="F83">
        <v>85415220</v>
      </c>
      <c r="G83">
        <v>101470930</v>
      </c>
      <c r="H83">
        <v>91790219</v>
      </c>
      <c r="I83">
        <f>MEDIAN(Table1[[#This Row],[time (1)]:[time (3)]])</f>
        <v>91790219</v>
      </c>
      <c r="J83">
        <f>Table1[[#This Row],[time (median]]/1000/60</f>
        <v>1529.8369833333334</v>
      </c>
    </row>
    <row r="87" spans="1:10" x14ac:dyDescent="0.2">
      <c r="H87">
        <f>18/78</f>
        <v>0.23076923076923078</v>
      </c>
    </row>
    <row r="88" spans="1:10" x14ac:dyDescent="0.2">
      <c r="F88">
        <v>18</v>
      </c>
    </row>
    <row r="91" spans="1:10" x14ac:dyDescent="0.2">
      <c r="F91">
        <f>18/60</f>
        <v>0.3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7498-EAE9-AC4E-8ABC-FC4DCF051762}">
  <dimension ref="A1:O45"/>
  <sheetViews>
    <sheetView tabSelected="1" zoomScaleNormal="260" workbookViewId="0">
      <selection activeCell="K15" sqref="K15"/>
    </sheetView>
  </sheetViews>
  <sheetFormatPr baseColWidth="10" defaultRowHeight="16" x14ac:dyDescent="0.2"/>
  <cols>
    <col min="1" max="1" width="40.1640625" bestFit="1" customWidth="1"/>
    <col min="2" max="2" width="13.83203125" customWidth="1"/>
    <col min="3" max="8" width="12" customWidth="1"/>
  </cols>
  <sheetData>
    <row r="1" spans="1:14" x14ac:dyDescent="0.2">
      <c r="A1" t="s">
        <v>0</v>
      </c>
      <c r="B1" t="s">
        <v>46</v>
      </c>
      <c r="C1" t="s">
        <v>47</v>
      </c>
      <c r="D1" t="s">
        <v>48</v>
      </c>
      <c r="E1" t="s">
        <v>2</v>
      </c>
      <c r="F1" t="s">
        <v>49</v>
      </c>
      <c r="G1" t="s">
        <v>50</v>
      </c>
      <c r="H1" t="s">
        <v>51</v>
      </c>
      <c r="I1" t="s">
        <v>1</v>
      </c>
      <c r="J1" t="s">
        <v>52</v>
      </c>
    </row>
    <row r="2" spans="1:14" x14ac:dyDescent="0.2">
      <c r="A2" s="1" t="s">
        <v>41</v>
      </c>
      <c r="B2">
        <v>0</v>
      </c>
      <c r="C2">
        <v>0</v>
      </c>
      <c r="D2">
        <v>0</v>
      </c>
      <c r="E2">
        <f>MEDIAN(Table2[[#This Row],[f-measure (r1)]:[f-measure r3)]])</f>
        <v>0</v>
      </c>
      <c r="F2">
        <v>27279400</v>
      </c>
      <c r="G2">
        <v>30283009</v>
      </c>
      <c r="H2">
        <v>75129360</v>
      </c>
      <c r="I2" s="8">
        <f>MEDIAN(Table2[[#This Row],[time (r1)]:[time (r3)]])</f>
        <v>30283009</v>
      </c>
      <c r="J2">
        <f>Table2[[#This Row],[time]]/1000/60</f>
        <v>504.71681666666666</v>
      </c>
      <c r="L2">
        <v>1673</v>
      </c>
      <c r="M2">
        <v>504.7</v>
      </c>
      <c r="N2">
        <f>L2/M2</f>
        <v>3.3148404993065186</v>
      </c>
    </row>
    <row r="3" spans="1:14" x14ac:dyDescent="0.2">
      <c r="A3" s="1" t="s">
        <v>5</v>
      </c>
      <c r="B3">
        <v>0</v>
      </c>
      <c r="C3">
        <v>0</v>
      </c>
      <c r="D3">
        <v>0</v>
      </c>
      <c r="E3">
        <f>MEDIAN(Table2[[#This Row],[f-measure (r1)]:[f-measure r3)]])</f>
        <v>0</v>
      </c>
      <c r="F3">
        <v>95370496</v>
      </c>
      <c r="G3">
        <v>97950854</v>
      </c>
      <c r="H3">
        <v>94052522</v>
      </c>
      <c r="I3" s="7">
        <f>MEDIAN(Table2[[#This Row],[time (r1)]:[time (r3)]])</f>
        <v>95370496</v>
      </c>
      <c r="J3">
        <f>Table2[[#This Row],[time]]/1000/60</f>
        <v>1589.5082666666667</v>
      </c>
    </row>
    <row r="4" spans="1:14" x14ac:dyDescent="0.2">
      <c r="A4" s="1" t="s">
        <v>4</v>
      </c>
      <c r="B4">
        <v>0</v>
      </c>
      <c r="C4">
        <v>0</v>
      </c>
      <c r="D4">
        <v>0</v>
      </c>
      <c r="E4">
        <f>MEDIAN(Table2[[#This Row],[f-measure (r1)]:[f-measure r3)]])</f>
        <v>0</v>
      </c>
      <c r="F4">
        <v>100204586</v>
      </c>
      <c r="G4">
        <v>99939928</v>
      </c>
      <c r="H4">
        <v>100336405</v>
      </c>
      <c r="I4" s="7">
        <f>MEDIAN(Table2[[#This Row],[time (r1)]:[time (r3)]])</f>
        <v>100204586</v>
      </c>
      <c r="J4">
        <f>Table2[[#This Row],[time]]/1000/60</f>
        <v>1670.0764333333332</v>
      </c>
    </row>
    <row r="5" spans="1:14" x14ac:dyDescent="0.2">
      <c r="A5" s="1" t="s">
        <v>40</v>
      </c>
      <c r="B5">
        <v>0</v>
      </c>
      <c r="C5">
        <v>0</v>
      </c>
      <c r="D5">
        <v>0</v>
      </c>
      <c r="E5">
        <f>MEDIAN(Table2[[#This Row],[f-measure (r1)]:[f-measure r3)]])</f>
        <v>0</v>
      </c>
      <c r="F5">
        <v>99879539</v>
      </c>
      <c r="G5">
        <v>100406562</v>
      </c>
      <c r="H5">
        <v>101079222</v>
      </c>
      <c r="I5" s="7">
        <f>MEDIAN(Table2[[#This Row],[time (r1)]:[time (r3)]])</f>
        <v>100406562</v>
      </c>
      <c r="J5">
        <f>Table2[[#This Row],[time]]/1000/60</f>
        <v>1673.4427000000001</v>
      </c>
    </row>
    <row r="6" spans="1:14" x14ac:dyDescent="0.2">
      <c r="A6" s="1" t="s">
        <v>22</v>
      </c>
      <c r="B6">
        <v>3.6144577999999997E-2</v>
      </c>
      <c r="C6">
        <v>2.4390243902439001E-2</v>
      </c>
      <c r="D6">
        <v>1.2422360248447201E-2</v>
      </c>
      <c r="E6">
        <f>MEDIAN(Table2[[#This Row],[f-measure (r1)]:[f-measure r3)]])</f>
        <v>2.4390243902439001E-2</v>
      </c>
      <c r="F6">
        <v>98311299</v>
      </c>
      <c r="G6">
        <v>99804112</v>
      </c>
      <c r="H6">
        <v>100046322</v>
      </c>
      <c r="I6" s="7">
        <f>MEDIAN(Table2[[#This Row],[time (r1)]:[time (r3)]])</f>
        <v>99804112</v>
      </c>
      <c r="J6">
        <f>Table2[[#This Row],[time]]/1000/60</f>
        <v>1663.4018666666666</v>
      </c>
    </row>
    <row r="7" spans="1:14" x14ac:dyDescent="0.2">
      <c r="A7" s="1" t="s">
        <v>43</v>
      </c>
      <c r="B7">
        <v>0.117647059</v>
      </c>
      <c r="C7">
        <v>0.15909090909090901</v>
      </c>
      <c r="D7">
        <v>3.6809815950920199E-2</v>
      </c>
      <c r="E7">
        <f>MEDIAN(Table2[[#This Row],[f-measure (r1)]:[f-measure r3)]])</f>
        <v>0.117647059</v>
      </c>
      <c r="F7">
        <v>98185943</v>
      </c>
      <c r="G7">
        <v>99263682</v>
      </c>
      <c r="H7">
        <v>100895709</v>
      </c>
      <c r="I7" s="7">
        <f>MEDIAN(Table2[[#This Row],[time (r1)]:[time (r3)]])</f>
        <v>99263682</v>
      </c>
      <c r="J7">
        <f>Table2[[#This Row],[time]]/1000/60</f>
        <v>1654.3947000000001</v>
      </c>
    </row>
    <row r="8" spans="1:14" x14ac:dyDescent="0.2">
      <c r="A8" s="1" t="s">
        <v>39</v>
      </c>
      <c r="B8">
        <v>0.12865497100000001</v>
      </c>
      <c r="C8">
        <v>0.54918032786885196</v>
      </c>
      <c r="D8">
        <v>6.0606060606060601E-2</v>
      </c>
      <c r="E8">
        <f>MEDIAN(Table2[[#This Row],[f-measure (r1)]:[f-measure r3)]])</f>
        <v>0.12865497100000001</v>
      </c>
      <c r="F8">
        <v>98309786</v>
      </c>
      <c r="G8">
        <v>85489008</v>
      </c>
      <c r="H8">
        <v>100919472</v>
      </c>
      <c r="I8" s="7">
        <f>MEDIAN(Table2[[#This Row],[time (r1)]:[time (r3)]])</f>
        <v>98309786</v>
      </c>
      <c r="J8">
        <f>Table2[[#This Row],[time]]/1000/60</f>
        <v>1638.4964333333332</v>
      </c>
    </row>
    <row r="9" spans="1:14" x14ac:dyDescent="0.2">
      <c r="A9" s="1" t="s">
        <v>36</v>
      </c>
      <c r="B9">
        <v>0.12865497100000001</v>
      </c>
      <c r="C9">
        <v>0.17977528089887601</v>
      </c>
      <c r="D9">
        <v>0.470046082949308</v>
      </c>
      <c r="E9">
        <f>MEDIAN(Table2[[#This Row],[f-measure (r1)]:[f-measure r3)]])</f>
        <v>0.17977528089887601</v>
      </c>
      <c r="F9">
        <v>98053994</v>
      </c>
      <c r="G9">
        <v>99404795</v>
      </c>
      <c r="H9">
        <v>75936415</v>
      </c>
      <c r="I9" s="7">
        <f>MEDIAN(Table2[[#This Row],[time (r1)]:[time (r3)]])</f>
        <v>98053994</v>
      </c>
      <c r="J9">
        <f>Table2[[#This Row],[time]]/1000/60</f>
        <v>1634.2332333333334</v>
      </c>
    </row>
    <row r="10" spans="1:14" ht="15" customHeight="1" x14ac:dyDescent="0.2">
      <c r="A10" s="1" t="s">
        <v>6</v>
      </c>
      <c r="B10">
        <v>0.18079096</v>
      </c>
      <c r="C10">
        <v>0.38834951456310601</v>
      </c>
      <c r="D10">
        <v>0.11764705882352899</v>
      </c>
      <c r="E10">
        <f>MEDIAN(Table2[[#This Row],[f-measure (r1)]:[f-measure r3)]])</f>
        <v>0.18079096</v>
      </c>
      <c r="F10">
        <v>95975048</v>
      </c>
      <c r="G10">
        <v>82900627</v>
      </c>
      <c r="H10">
        <v>94447720</v>
      </c>
      <c r="I10" s="7">
        <f>MEDIAN(Table2[[#This Row],[time (r1)]:[time (r3)]])</f>
        <v>94447720</v>
      </c>
      <c r="J10">
        <f>Table2[[#This Row],[time]]/1000/60</f>
        <v>1574.1286666666667</v>
      </c>
    </row>
    <row r="11" spans="1:14" ht="15" customHeight="1" x14ac:dyDescent="0.2">
      <c r="A11" s="1" t="s">
        <v>27</v>
      </c>
      <c r="B11">
        <v>0.22826087</v>
      </c>
      <c r="C11">
        <v>0.14857142857142799</v>
      </c>
      <c r="D11">
        <v>0.24175824175824101</v>
      </c>
      <c r="E11">
        <f>MEDIAN(Table2[[#This Row],[f-measure (r1)]:[f-measure r3)]])</f>
        <v>0.22826087</v>
      </c>
      <c r="F11">
        <v>98249348</v>
      </c>
      <c r="G11">
        <v>99510545</v>
      </c>
      <c r="H11">
        <v>97756993</v>
      </c>
      <c r="I11" s="7">
        <f>MEDIAN(Table2[[#This Row],[time (r1)]:[time (r3)]])</f>
        <v>98249348</v>
      </c>
      <c r="J11">
        <f>Table2[[#This Row],[time]]/1000/60</f>
        <v>1637.4891333333333</v>
      </c>
    </row>
    <row r="12" spans="1:14" ht="15" customHeight="1" x14ac:dyDescent="0.2">
      <c r="A12" s="1" t="s">
        <v>26</v>
      </c>
      <c r="B12">
        <v>0.23655914</v>
      </c>
      <c r="C12">
        <v>0.15909090909090901</v>
      </c>
      <c r="D12">
        <v>0.24175824175824101</v>
      </c>
      <c r="E12">
        <f>MEDIAN(Table2[[#This Row],[f-measure (r1)]:[f-measure r3)]])</f>
        <v>0.23655914</v>
      </c>
      <c r="F12">
        <v>98162110</v>
      </c>
      <c r="G12">
        <v>99350187</v>
      </c>
      <c r="H12">
        <v>97614307</v>
      </c>
      <c r="I12" s="7">
        <f>MEDIAN(Table2[[#This Row],[time (r1)]:[time (r3)]])</f>
        <v>98162110</v>
      </c>
      <c r="J12">
        <f>Table2[[#This Row],[time]]/1000/60</f>
        <v>1636.0351666666668</v>
      </c>
    </row>
    <row r="13" spans="1:14" ht="15" customHeight="1" x14ac:dyDescent="0.2">
      <c r="A13" s="6"/>
      <c r="B13" s="1"/>
      <c r="C13" s="7"/>
      <c r="E13" s="2" t="e">
        <f>MEDIAN(Table2[[#This Row],[f-measure (r1)]:[f-measure r3)]])</f>
        <v>#NUM!</v>
      </c>
      <c r="I13" s="11" t="e">
        <f>MEDIAN(Table2[[#This Row],[time (r1)]:[time (r3)]])</f>
        <v>#NUM!</v>
      </c>
      <c r="J13" s="2" t="e">
        <f>Table2[[#This Row],[time]]/1000/60</f>
        <v>#NUM!</v>
      </c>
    </row>
    <row r="14" spans="1:14" ht="15" customHeight="1" x14ac:dyDescent="0.2">
      <c r="A14" s="6"/>
      <c r="B14" s="1"/>
      <c r="C14" s="7"/>
      <c r="E14" s="2" t="e">
        <f>MEDIAN(Table2[[#This Row],[f-measure (r1)]:[f-measure r3)]])</f>
        <v>#NUM!</v>
      </c>
      <c r="I14" s="11" t="e">
        <f>MEDIAN(Table2[[#This Row],[time (r1)]:[time (r3)]])</f>
        <v>#NUM!</v>
      </c>
      <c r="J14" s="2" t="e">
        <f>Table2[[#This Row],[time]]/1000/60</f>
        <v>#NUM!</v>
      </c>
    </row>
    <row r="15" spans="1:14" ht="15" customHeight="1" x14ac:dyDescent="0.2">
      <c r="A15" s="1" t="s">
        <v>24</v>
      </c>
      <c r="B15">
        <v>0.239130435</v>
      </c>
      <c r="C15">
        <v>0.15909090909090901</v>
      </c>
      <c r="D15">
        <v>0.26086956521739102</v>
      </c>
      <c r="E15">
        <f>MEDIAN(Table2[[#This Row],[f-measure (r1)]:[f-measure r3)]])</f>
        <v>0.239130435</v>
      </c>
      <c r="F15">
        <v>96066629</v>
      </c>
      <c r="G15">
        <v>99316096</v>
      </c>
      <c r="H15">
        <v>95959438</v>
      </c>
      <c r="I15" s="7">
        <f>MEDIAN(Table2[[#This Row],[time (r1)]:[time (r3)]])</f>
        <v>96066629</v>
      </c>
      <c r="J15">
        <f>Table2[[#This Row],[time]]/1000/60</f>
        <v>1601.1104833333334</v>
      </c>
    </row>
    <row r="16" spans="1:14" ht="15" customHeight="1" x14ac:dyDescent="0.2">
      <c r="A16" s="6"/>
      <c r="B16" s="1"/>
      <c r="C16" s="7"/>
      <c r="E16" s="2" t="e">
        <f>MEDIAN(Table2[[#This Row],[f-measure (r1)]:[f-measure r3)]])</f>
        <v>#NUM!</v>
      </c>
      <c r="I16" s="11" t="e">
        <f>MEDIAN(Table2[[#This Row],[time (r1)]:[time (r3)]])</f>
        <v>#NUM!</v>
      </c>
      <c r="J16" s="2" t="e">
        <f>Table2[[#This Row],[time]]/1000/60</f>
        <v>#NUM!</v>
      </c>
    </row>
    <row r="17" spans="1:15" ht="15" customHeight="1" x14ac:dyDescent="0.2">
      <c r="A17" s="6"/>
      <c r="B17" s="1"/>
      <c r="C17" s="7"/>
      <c r="E17" s="2" t="e">
        <f>MEDIAN(Table2[[#This Row],[f-measure (r1)]:[f-measure r3)]])</f>
        <v>#NUM!</v>
      </c>
      <c r="I17" s="11" t="e">
        <f>MEDIAN(Table2[[#This Row],[time (r1)]:[time (r3)]])</f>
        <v>#NUM!</v>
      </c>
      <c r="J17" s="2" t="e">
        <f>Table2[[#This Row],[time]]/1000/60</f>
        <v>#NUM!</v>
      </c>
    </row>
    <row r="18" spans="1:15" x14ac:dyDescent="0.2">
      <c r="A18" s="10" t="s">
        <v>19</v>
      </c>
      <c r="B18" s="5">
        <v>0.25531914900000002</v>
      </c>
      <c r="C18">
        <v>0.169491525423728</v>
      </c>
      <c r="D18">
        <v>0.24175824175824101</v>
      </c>
      <c r="E18" s="5">
        <f>MEDIAN(Table2[[#This Row],[f-measure (r1)]:[f-measure r3)]])</f>
        <v>0.24175824175824101</v>
      </c>
      <c r="F18" s="5">
        <v>98199747</v>
      </c>
      <c r="G18">
        <v>99524345</v>
      </c>
      <c r="H18">
        <v>96994657</v>
      </c>
      <c r="I18" s="7">
        <f>MEDIAN(Table2[[#This Row],[time (r1)]:[time (r3)]])</f>
        <v>98199747</v>
      </c>
      <c r="J18">
        <f>Table2[[#This Row],[time]]/1000/60</f>
        <v>1636.66245</v>
      </c>
    </row>
    <row r="19" spans="1:15" x14ac:dyDescent="0.2">
      <c r="A19" s="9" t="s">
        <v>12</v>
      </c>
      <c r="B19" s="4">
        <v>0.26455026500000001</v>
      </c>
      <c r="C19">
        <v>0.14857142857142799</v>
      </c>
      <c r="D19">
        <v>0.24175824175824101</v>
      </c>
      <c r="E19" s="4">
        <f>MEDIAN(Table2[[#This Row],[f-measure (r1)]:[f-measure r3)]])</f>
        <v>0.24175824175824101</v>
      </c>
      <c r="F19" s="4">
        <v>98239079</v>
      </c>
      <c r="G19">
        <v>99237645</v>
      </c>
      <c r="H19">
        <v>97005109</v>
      </c>
      <c r="I19" s="7">
        <f>MEDIAN(Table2[[#This Row],[time (r1)]:[time (r3)]])</f>
        <v>98239079</v>
      </c>
      <c r="J19">
        <f>Table2[[#This Row],[time]]/1000/60</f>
        <v>1637.3179833333334</v>
      </c>
    </row>
    <row r="20" spans="1:15" x14ac:dyDescent="0.2">
      <c r="A20" s="9" t="s">
        <v>28</v>
      </c>
      <c r="B20" s="4">
        <v>0.20224719099999999</v>
      </c>
      <c r="C20">
        <v>0.50877192982456099</v>
      </c>
      <c r="D20">
        <v>0.24175824175824101</v>
      </c>
      <c r="E20" s="4">
        <f>MEDIAN(Table2[[#This Row],[f-measure (r1)]:[f-measure r3)]])</f>
        <v>0.24175824175824101</v>
      </c>
      <c r="F20" s="4">
        <v>98872956</v>
      </c>
      <c r="G20">
        <v>87797637</v>
      </c>
      <c r="H20">
        <v>98300863</v>
      </c>
      <c r="I20" s="7">
        <f>MEDIAN(Table2[[#This Row],[time (r1)]:[time (r3)]])</f>
        <v>98300863</v>
      </c>
      <c r="J20">
        <f>Table2[[#This Row],[time]]/1000/60</f>
        <v>1638.3477166666667</v>
      </c>
      <c r="O20" t="s">
        <v>45</v>
      </c>
    </row>
    <row r="21" spans="1:15" x14ac:dyDescent="0.2">
      <c r="A21" s="10" t="s">
        <v>25</v>
      </c>
      <c r="B21" s="5">
        <v>0.24598930499999999</v>
      </c>
      <c r="C21">
        <v>0.52892561983470998</v>
      </c>
      <c r="D21">
        <v>0.24175824175824101</v>
      </c>
      <c r="E21" s="5">
        <f>MEDIAN(Table2[[#This Row],[f-measure (r1)]:[f-measure r3)]])</f>
        <v>0.24598930499999999</v>
      </c>
      <c r="F21" s="5">
        <v>98507374</v>
      </c>
      <c r="G21">
        <v>85950345</v>
      </c>
      <c r="H21">
        <v>97203429</v>
      </c>
      <c r="I21" s="7">
        <f>MEDIAN(Table2[[#This Row],[time (r1)]:[time (r3)]])</f>
        <v>97203429</v>
      </c>
      <c r="J21">
        <f>Table2[[#This Row],[time]]/1000/60</f>
        <v>1620.0571500000001</v>
      </c>
      <c r="O21" t="s">
        <v>44</v>
      </c>
    </row>
    <row r="22" spans="1:15" x14ac:dyDescent="0.2">
      <c r="A22" s="9" t="s">
        <v>17</v>
      </c>
      <c r="B22" s="4">
        <v>0.24731182800000001</v>
      </c>
      <c r="C22">
        <v>0.169491525423728</v>
      </c>
      <c r="D22">
        <v>0.25136612021857901</v>
      </c>
      <c r="E22" s="4">
        <f>MEDIAN(Table2[[#This Row],[f-measure (r1)]:[f-measure r3)]])</f>
        <v>0.24731182800000001</v>
      </c>
      <c r="F22" s="4">
        <v>97882466</v>
      </c>
      <c r="G22">
        <v>99290151</v>
      </c>
      <c r="H22">
        <v>96021751</v>
      </c>
      <c r="I22" s="7">
        <f>MEDIAN(Table2[[#This Row],[time (r1)]:[time (r3)]])</f>
        <v>97882466</v>
      </c>
      <c r="J22">
        <f>Table2[[#This Row],[time]]/1000/60</f>
        <v>1631.3744333333334</v>
      </c>
    </row>
    <row r="23" spans="1:15" x14ac:dyDescent="0.2">
      <c r="A23" s="9" t="s">
        <v>16</v>
      </c>
      <c r="B23" s="4">
        <v>0.24731182800000001</v>
      </c>
      <c r="C23">
        <v>0.17977528089887601</v>
      </c>
      <c r="D23">
        <v>0.25136612021857901</v>
      </c>
      <c r="E23" s="4">
        <f>MEDIAN(Table2[[#This Row],[f-measure (r1)]:[f-measure r3)]])</f>
        <v>0.24731182800000001</v>
      </c>
      <c r="F23" s="4">
        <v>98119656</v>
      </c>
      <c r="G23">
        <v>99505757</v>
      </c>
      <c r="H23">
        <v>96324719</v>
      </c>
      <c r="I23" s="7">
        <f>MEDIAN(Table2[[#This Row],[time (r1)]:[time (r3)]])</f>
        <v>98119656</v>
      </c>
      <c r="J23">
        <f>Table2[[#This Row],[time]]/1000/60</f>
        <v>1635.3276000000001</v>
      </c>
    </row>
    <row r="24" spans="1:15" x14ac:dyDescent="0.2">
      <c r="A24" s="10" t="s">
        <v>21</v>
      </c>
      <c r="B24" s="5">
        <v>0.248648649</v>
      </c>
      <c r="C24">
        <v>0.18994413407821201</v>
      </c>
      <c r="D24">
        <v>0.25136612021857901</v>
      </c>
      <c r="E24" s="5">
        <f>MEDIAN(Table2[[#This Row],[f-measure (r1)]:[f-measure r3)]])</f>
        <v>0.248648649</v>
      </c>
      <c r="F24" s="5">
        <v>98473441</v>
      </c>
      <c r="G24">
        <v>98575551</v>
      </c>
      <c r="H24">
        <v>95175773</v>
      </c>
      <c r="I24" s="7">
        <f>MEDIAN(Table2[[#This Row],[time (r1)]:[time (r3)]])</f>
        <v>98473441</v>
      </c>
      <c r="J24">
        <f>Table2[[#This Row],[time]]/1000/60</f>
        <v>1641.2240166666668</v>
      </c>
    </row>
    <row r="25" spans="1:15" x14ac:dyDescent="0.2">
      <c r="A25" s="1" t="s">
        <v>11</v>
      </c>
      <c r="B25">
        <v>0.26737967899999998</v>
      </c>
      <c r="C25">
        <v>0.14857142857142799</v>
      </c>
      <c r="D25">
        <v>0.25136612021857901</v>
      </c>
      <c r="E25">
        <f>MEDIAN(Table2[[#This Row],[f-measure (r1)]:[f-measure r3)]])</f>
        <v>0.25136612021857901</v>
      </c>
      <c r="F25">
        <v>97856479</v>
      </c>
      <c r="G25">
        <v>99896754</v>
      </c>
      <c r="H25">
        <v>97021487</v>
      </c>
      <c r="I25" s="7">
        <f>MEDIAN(Table2[[#This Row],[time (r1)]:[time (r3)]])</f>
        <v>97856479</v>
      </c>
      <c r="J25">
        <f>Table2[[#This Row],[time]]/1000/60</f>
        <v>1630.9413166666668</v>
      </c>
    </row>
    <row r="26" spans="1:15" x14ac:dyDescent="0.2">
      <c r="A26" s="1" t="s">
        <v>9</v>
      </c>
      <c r="B26">
        <v>0.25668449199999999</v>
      </c>
      <c r="C26">
        <v>0.169491525423728</v>
      </c>
      <c r="D26">
        <v>0.25136612021857901</v>
      </c>
      <c r="E26">
        <f>MEDIAN(Table2[[#This Row],[f-measure (r1)]:[f-measure r3)]])</f>
        <v>0.25136612021857901</v>
      </c>
      <c r="F26">
        <v>98101572</v>
      </c>
      <c r="G26">
        <v>99886214</v>
      </c>
      <c r="H26">
        <v>96349940</v>
      </c>
      <c r="I26" s="7">
        <f>MEDIAN(Table2[[#This Row],[time (r1)]:[time (r3)]])</f>
        <v>98101572</v>
      </c>
      <c r="J26">
        <f>Table2[[#This Row],[time]]/1000/60</f>
        <v>1635.0262</v>
      </c>
    </row>
    <row r="27" spans="1:15" x14ac:dyDescent="0.2">
      <c r="A27" s="1" t="s">
        <v>15</v>
      </c>
      <c r="B27">
        <v>0.25668449199999999</v>
      </c>
      <c r="C27">
        <v>0.169491525423728</v>
      </c>
      <c r="D27">
        <v>0.25136612021857901</v>
      </c>
      <c r="E27">
        <f>MEDIAN(Table2[[#This Row],[f-measure (r1)]:[f-measure r3)]])</f>
        <v>0.25136612021857901</v>
      </c>
      <c r="F27">
        <v>98181215</v>
      </c>
      <c r="G27">
        <v>99874047</v>
      </c>
      <c r="H27">
        <v>96843618</v>
      </c>
      <c r="I27" s="7">
        <f>MEDIAN(Table2[[#This Row],[time (r1)]:[time (r3)]])</f>
        <v>98181215</v>
      </c>
      <c r="J27">
        <f>Table2[[#This Row],[time]]/1000/60</f>
        <v>1636.3535833333333</v>
      </c>
    </row>
    <row r="28" spans="1:15" x14ac:dyDescent="0.2">
      <c r="A28" s="10" t="s">
        <v>18</v>
      </c>
      <c r="B28" s="5">
        <v>0.27513227499999998</v>
      </c>
      <c r="C28">
        <v>0.17977528089887601</v>
      </c>
      <c r="D28">
        <v>0.25136612021857901</v>
      </c>
      <c r="E28" s="5">
        <f>MEDIAN(Table2[[#This Row],[f-measure (r1)]:[f-measure r3)]])</f>
        <v>0.25136612021857901</v>
      </c>
      <c r="F28" s="5">
        <v>98181249</v>
      </c>
      <c r="G28">
        <v>99498686</v>
      </c>
      <c r="H28">
        <v>96669177</v>
      </c>
      <c r="I28" s="7">
        <f>MEDIAN(Table2[[#This Row],[time (r1)]:[time (r3)]])</f>
        <v>98181249</v>
      </c>
      <c r="J28">
        <f>Table2[[#This Row],[time]]/1000/60</f>
        <v>1636.3541499999999</v>
      </c>
    </row>
    <row r="29" spans="1:15" x14ac:dyDescent="0.2">
      <c r="A29" s="1" t="s">
        <v>7</v>
      </c>
      <c r="B29">
        <v>0.27807486599999998</v>
      </c>
      <c r="C29">
        <v>0.15909090909090901</v>
      </c>
      <c r="D29">
        <v>0.25136612021857901</v>
      </c>
      <c r="E29">
        <f>MEDIAN(Table2[[#This Row],[f-measure (r1)]:[f-measure r3)]])</f>
        <v>0.25136612021857901</v>
      </c>
      <c r="F29">
        <v>98296356</v>
      </c>
      <c r="G29">
        <v>99242694</v>
      </c>
      <c r="H29">
        <v>96828718</v>
      </c>
      <c r="I29" s="7">
        <f>MEDIAN(Table2[[#This Row],[time (r1)]:[time (r3)]])</f>
        <v>98296356</v>
      </c>
      <c r="J29">
        <f>Table2[[#This Row],[time]]/1000/60</f>
        <v>1638.2726</v>
      </c>
    </row>
    <row r="30" spans="1:15" x14ac:dyDescent="0.2">
      <c r="A30" s="1" t="s">
        <v>13</v>
      </c>
      <c r="B30">
        <v>0.25531914900000002</v>
      </c>
      <c r="C30">
        <v>0.54918032786885196</v>
      </c>
      <c r="D30">
        <v>0.25136612021857901</v>
      </c>
      <c r="E30">
        <f>MEDIAN(Table2[[#This Row],[f-measure (r1)]:[f-measure r3)]])</f>
        <v>0.25531914900000002</v>
      </c>
      <c r="F30">
        <v>98139199</v>
      </c>
      <c r="G30">
        <v>85630165</v>
      </c>
      <c r="H30">
        <v>96479538</v>
      </c>
      <c r="I30" s="7">
        <f>MEDIAN(Table2[[#This Row],[time (r1)]:[time (r3)]])</f>
        <v>96479538</v>
      </c>
      <c r="J30">
        <f>Table2[[#This Row],[time]]/1000/60</f>
        <v>1607.9923000000001</v>
      </c>
    </row>
    <row r="31" spans="1:15" x14ac:dyDescent="0.2">
      <c r="A31" s="10" t="s">
        <v>10</v>
      </c>
      <c r="B31" s="5">
        <v>0.25668449199999999</v>
      </c>
      <c r="C31">
        <v>0.54098360655737698</v>
      </c>
      <c r="D31">
        <v>0.25136612021857901</v>
      </c>
      <c r="E31" s="5">
        <f>MEDIAN(Table2[[#This Row],[f-measure (r1)]:[f-measure r3)]])</f>
        <v>0.25668449199999999</v>
      </c>
      <c r="F31" s="5">
        <v>97447183</v>
      </c>
      <c r="G31">
        <v>85097405</v>
      </c>
      <c r="H31">
        <v>96317025</v>
      </c>
      <c r="I31" s="7">
        <f>MEDIAN(Table2[[#This Row],[time (r1)]:[time (r3)]])</f>
        <v>96317025</v>
      </c>
      <c r="J31">
        <f>Table2[[#This Row],[time]]/1000/60</f>
        <v>1605.2837499999998</v>
      </c>
    </row>
    <row r="32" spans="1:15" x14ac:dyDescent="0.2">
      <c r="A32" s="10" t="s">
        <v>14</v>
      </c>
      <c r="B32" s="5">
        <v>0.25668449199999999</v>
      </c>
      <c r="C32">
        <v>0.55144032921810704</v>
      </c>
      <c r="D32">
        <v>0.25136612021857901</v>
      </c>
      <c r="E32" s="5">
        <f>MEDIAN(Table2[[#This Row],[f-measure (r1)]:[f-measure r3)]])</f>
        <v>0.25668449199999999</v>
      </c>
      <c r="F32" s="5">
        <v>98074895</v>
      </c>
      <c r="G32">
        <v>85898387</v>
      </c>
      <c r="H32">
        <v>96657513</v>
      </c>
      <c r="I32" s="7">
        <f>MEDIAN(Table2[[#This Row],[time (r1)]:[time (r3)]])</f>
        <v>96657513</v>
      </c>
      <c r="J32">
        <f>Table2[[#This Row],[time]]/1000/60</f>
        <v>1610.9585500000001</v>
      </c>
    </row>
    <row r="33" spans="1:10" x14ac:dyDescent="0.2">
      <c r="A33" s="1" t="s">
        <v>29</v>
      </c>
      <c r="B33">
        <v>0.25668449199999999</v>
      </c>
      <c r="C33">
        <v>0.17977528089887601</v>
      </c>
      <c r="D33">
        <v>0.43396226415094302</v>
      </c>
      <c r="E33">
        <f>MEDIAN(Table2[[#This Row],[f-measure (r1)]:[f-measure r3)]])</f>
        <v>0.25668449199999999</v>
      </c>
      <c r="F33">
        <v>97127259</v>
      </c>
      <c r="G33">
        <v>100007208</v>
      </c>
      <c r="H33">
        <v>77473165</v>
      </c>
      <c r="I33" s="7">
        <f>MEDIAN(Table2[[#This Row],[time (r1)]:[time (r3)]])</f>
        <v>97127259</v>
      </c>
      <c r="J33">
        <f>Table2[[#This Row],[time]]/1000/60</f>
        <v>1618.78765</v>
      </c>
    </row>
    <row r="34" spans="1:10" x14ac:dyDescent="0.2">
      <c r="A34" s="10" t="s">
        <v>8</v>
      </c>
      <c r="B34" s="5">
        <v>0.25806451600000002</v>
      </c>
      <c r="C34">
        <v>0.55510204081632597</v>
      </c>
      <c r="D34">
        <v>0.25136612021857901</v>
      </c>
      <c r="E34" s="5">
        <f>MEDIAN(Table2[[#This Row],[f-measure (r1)]:[f-measure r3)]])</f>
        <v>0.25806451600000002</v>
      </c>
      <c r="F34" s="5">
        <v>98439410</v>
      </c>
      <c r="G34">
        <v>84606825</v>
      </c>
      <c r="H34">
        <v>96241305</v>
      </c>
      <c r="I34" s="7">
        <f>MEDIAN(Table2[[#This Row],[time (r1)]:[time (r3)]])</f>
        <v>96241305</v>
      </c>
      <c r="J34">
        <f>Table2[[#This Row],[time]]/1000/60</f>
        <v>1604.0217499999999</v>
      </c>
    </row>
    <row r="35" spans="1:10" x14ac:dyDescent="0.2">
      <c r="A35" s="1" t="s">
        <v>23</v>
      </c>
      <c r="B35">
        <v>0.259459459</v>
      </c>
      <c r="C35">
        <v>0.54918032786885196</v>
      </c>
      <c r="D35">
        <v>0.25136612021857901</v>
      </c>
      <c r="E35">
        <f>MEDIAN(Table2[[#This Row],[f-measure (r1)]:[f-measure r3)]])</f>
        <v>0.259459459</v>
      </c>
      <c r="F35">
        <v>98211821</v>
      </c>
      <c r="G35">
        <v>84967993</v>
      </c>
      <c r="H35">
        <v>95647321</v>
      </c>
      <c r="I35" s="7">
        <f>MEDIAN(Table2[[#This Row],[time (r1)]:[time (r3)]])</f>
        <v>95647321</v>
      </c>
      <c r="J35">
        <f>Table2[[#This Row],[time]]/1000/60</f>
        <v>1594.1220166666667</v>
      </c>
    </row>
    <row r="36" spans="1:10" x14ac:dyDescent="0.2">
      <c r="A36" s="10" t="s">
        <v>31</v>
      </c>
      <c r="B36" s="5">
        <v>0.26595744700000001</v>
      </c>
      <c r="C36">
        <v>0.169491525423728</v>
      </c>
      <c r="D36">
        <v>0.455813953488372</v>
      </c>
      <c r="E36" s="5">
        <f>MEDIAN(Table2[[#This Row],[f-measure (r1)]:[f-measure r3)]])</f>
        <v>0.26595744700000001</v>
      </c>
      <c r="F36" s="5">
        <v>96759672</v>
      </c>
      <c r="G36">
        <v>98993273</v>
      </c>
      <c r="H36">
        <v>77342562</v>
      </c>
      <c r="I36" s="7">
        <f>MEDIAN(Table2[[#This Row],[time (r1)]:[time (r3)]])</f>
        <v>96759672</v>
      </c>
      <c r="J36">
        <f>Table2[[#This Row],[time]]/1000/60</f>
        <v>1612.6612</v>
      </c>
    </row>
    <row r="37" spans="1:10" x14ac:dyDescent="0.2">
      <c r="A37" s="10" t="s">
        <v>20</v>
      </c>
      <c r="B37" s="5">
        <v>0.27513227499999998</v>
      </c>
      <c r="C37">
        <v>0.54693877551020398</v>
      </c>
      <c r="D37">
        <v>0.26086956521739102</v>
      </c>
      <c r="E37" s="5">
        <f>MEDIAN(Table2[[#This Row],[f-measure (r1)]:[f-measure r3)]])</f>
        <v>0.27513227499999998</v>
      </c>
      <c r="F37" s="5">
        <v>98207149</v>
      </c>
      <c r="G37">
        <v>85176584</v>
      </c>
      <c r="H37">
        <v>96866797</v>
      </c>
      <c r="I37" s="7">
        <f>MEDIAN(Table2[[#This Row],[time (r1)]:[time (r3)]])</f>
        <v>96866797</v>
      </c>
      <c r="J37">
        <f>Table2[[#This Row],[time]]/1000/60</f>
        <v>1614.4466166666668</v>
      </c>
    </row>
    <row r="38" spans="1:10" x14ac:dyDescent="0.2">
      <c r="A38" s="1" t="s">
        <v>38</v>
      </c>
      <c r="B38">
        <v>0.106508876</v>
      </c>
      <c r="C38">
        <v>0.52401746724890796</v>
      </c>
      <c r="D38">
        <v>0.42654028436018898</v>
      </c>
      <c r="E38">
        <f>MEDIAN(Table2[[#This Row],[f-measure (r1)]:[f-measure r3)]])</f>
        <v>0.42654028436018898</v>
      </c>
      <c r="F38">
        <v>96446510</v>
      </c>
      <c r="G38">
        <v>80843267</v>
      </c>
      <c r="H38">
        <v>74619916</v>
      </c>
      <c r="I38" s="7">
        <f>MEDIAN(Table2[[#This Row],[time (r1)]:[time (r3)]])</f>
        <v>80843267</v>
      </c>
      <c r="J38">
        <f>Table2[[#This Row],[time]]/1000/60</f>
        <v>1347.3877833333333</v>
      </c>
    </row>
    <row r="39" spans="1:10" x14ac:dyDescent="0.2">
      <c r="A39" s="1" t="s">
        <v>34</v>
      </c>
      <c r="B39">
        <v>0.44144144099999999</v>
      </c>
      <c r="C39">
        <v>0.169491525423728</v>
      </c>
      <c r="D39">
        <v>0.455813953488372</v>
      </c>
      <c r="E39">
        <f>MEDIAN(Table2[[#This Row],[f-measure (r1)]:[f-measure r3)]])</f>
        <v>0.44144144099999999</v>
      </c>
      <c r="F39">
        <v>86232933</v>
      </c>
      <c r="G39">
        <v>99242853</v>
      </c>
      <c r="H39">
        <v>76422387</v>
      </c>
      <c r="I39" s="7">
        <f>MEDIAN(Table2[[#This Row],[time (r1)]:[time (r3)]])</f>
        <v>86232933</v>
      </c>
      <c r="J39">
        <f>Table2[[#This Row],[time]]/1000/60</f>
        <v>1437.2155500000001</v>
      </c>
    </row>
    <row r="40" spans="1:10" x14ac:dyDescent="0.2">
      <c r="A40" s="1" t="s">
        <v>30</v>
      </c>
      <c r="B40">
        <v>0.26737967899999998</v>
      </c>
      <c r="C40">
        <v>0.55144032921810704</v>
      </c>
      <c r="D40">
        <v>0.44859813084112099</v>
      </c>
      <c r="E40">
        <f>MEDIAN(Table2[[#This Row],[f-measure (r1)]:[f-measure r3)]])</f>
        <v>0.44859813084112099</v>
      </c>
      <c r="F40">
        <v>98184291</v>
      </c>
      <c r="G40">
        <v>84796695</v>
      </c>
      <c r="H40">
        <v>77854154</v>
      </c>
      <c r="I40" s="7">
        <f>MEDIAN(Table2[[#This Row],[time (r1)]:[time (r3)]])</f>
        <v>84796695</v>
      </c>
      <c r="J40">
        <f>Table2[[#This Row],[time]]/1000/60</f>
        <v>1413.2782500000001</v>
      </c>
    </row>
    <row r="41" spans="1:10" x14ac:dyDescent="0.2">
      <c r="A41" s="1" t="s">
        <v>32</v>
      </c>
      <c r="B41">
        <v>0.27513227499999998</v>
      </c>
      <c r="C41">
        <v>0.54918032786885196</v>
      </c>
      <c r="D41">
        <v>0.44859813084112099</v>
      </c>
      <c r="E41">
        <f>MEDIAN(Table2[[#This Row],[f-measure (r1)]:[f-measure r3)]])</f>
        <v>0.44859813084112099</v>
      </c>
      <c r="F41">
        <v>98176722</v>
      </c>
      <c r="G41">
        <v>85433140</v>
      </c>
      <c r="H41">
        <v>76629451</v>
      </c>
      <c r="I41" s="7">
        <f>MEDIAN(Table2[[#This Row],[time (r1)]:[time (r3)]])</f>
        <v>85433140</v>
      </c>
      <c r="J41">
        <f>Table2[[#This Row],[time]]/1000/60</f>
        <v>1423.8856666666666</v>
      </c>
    </row>
    <row r="42" spans="1:10" x14ac:dyDescent="0.2">
      <c r="A42" s="1" t="s">
        <v>35</v>
      </c>
      <c r="B42">
        <v>0.46153846199999998</v>
      </c>
      <c r="C42">
        <v>0.5</v>
      </c>
      <c r="D42">
        <v>0.419047619047619</v>
      </c>
      <c r="E42">
        <f>MEDIAN(Table2[[#This Row],[f-measure (r1)]:[f-measure r3)]])</f>
        <v>0.46153846199999998</v>
      </c>
      <c r="F42">
        <v>81531166</v>
      </c>
      <c r="G42">
        <v>82212669</v>
      </c>
      <c r="H42">
        <v>74874370</v>
      </c>
      <c r="I42" s="7">
        <f>MEDIAN(Table2[[#This Row],[time (r1)]:[time (r3)]])</f>
        <v>81531166</v>
      </c>
      <c r="J42">
        <f>Table2[[#This Row],[time]]/1000/60</f>
        <v>1358.8527666666666</v>
      </c>
    </row>
    <row r="43" spans="1:10" x14ac:dyDescent="0.2">
      <c r="A43" s="1" t="s">
        <v>33</v>
      </c>
      <c r="B43">
        <v>0.26737967899999998</v>
      </c>
      <c r="C43">
        <v>0.54693877551020398</v>
      </c>
      <c r="D43">
        <v>0.46296296296296202</v>
      </c>
      <c r="E43">
        <f>MEDIAN(Table2[[#This Row],[f-measure (r1)]:[f-measure r3)]])</f>
        <v>0.46296296296296202</v>
      </c>
      <c r="F43">
        <v>97585052</v>
      </c>
      <c r="G43">
        <v>84828475</v>
      </c>
      <c r="H43">
        <v>76567209</v>
      </c>
      <c r="I43" s="7">
        <f>MEDIAN(Table2[[#This Row],[time (r1)]:[time (r3)]])</f>
        <v>84828475</v>
      </c>
      <c r="J43">
        <f>Table2[[#This Row],[time]]/1000/60</f>
        <v>1413.8079166666669</v>
      </c>
    </row>
    <row r="44" spans="1:10" x14ac:dyDescent="0.2">
      <c r="A44" s="1" t="s">
        <v>37</v>
      </c>
      <c r="B44">
        <v>0.44843049299999999</v>
      </c>
      <c r="C44">
        <v>0.55144032921810704</v>
      </c>
      <c r="D44">
        <v>0.470046082949308</v>
      </c>
      <c r="E44">
        <f>MEDIAN(Table2[[#This Row],[f-measure (r1)]:[f-measure r3)]])</f>
        <v>0.470046082949308</v>
      </c>
      <c r="F44">
        <v>85517679</v>
      </c>
      <c r="G44">
        <v>85659834</v>
      </c>
      <c r="H44">
        <v>75879990</v>
      </c>
      <c r="I44" s="7">
        <f>MEDIAN(Table2[[#This Row],[time (r1)]:[time (r3)]])</f>
        <v>85517679</v>
      </c>
      <c r="J44">
        <f>Table2[[#This Row],[time]]/1000/60</f>
        <v>1425.29465</v>
      </c>
    </row>
    <row r="45" spans="1:10" x14ac:dyDescent="0.2">
      <c r="A45" s="1" t="s">
        <v>42</v>
      </c>
      <c r="B45">
        <v>0.47368421100000002</v>
      </c>
      <c r="C45">
        <v>0.56910569105691</v>
      </c>
      <c r="D45">
        <v>2.4691358024691301E-2</v>
      </c>
      <c r="E45">
        <f>MEDIAN(Table2[[#This Row],[f-measure (r1)]:[f-measure r3)]])</f>
        <v>0.47368421100000002</v>
      </c>
      <c r="F45">
        <v>86060500</v>
      </c>
      <c r="G45">
        <v>85839600</v>
      </c>
      <c r="H45">
        <v>100945838</v>
      </c>
      <c r="I45" s="7">
        <f>MEDIAN(Table2[[#This Row],[time (r1)]:[time (r3)]])</f>
        <v>86060500</v>
      </c>
      <c r="J45">
        <f>Table2[[#This Row],[time]]/1000/60</f>
        <v>1434.3416666666667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droidsafe_twoway</vt:lpstr>
      <vt:lpstr>droidsafe oneway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Mordahl, Austin</dc:creator>
  <cp:lastModifiedBy>Mordahl, Austin</cp:lastModifiedBy>
  <dcterms:created xsi:type="dcterms:W3CDTF">2020-05-02T21:04:07Z</dcterms:created>
  <dcterms:modified xsi:type="dcterms:W3CDTF">2020-05-08T19:35:43Z</dcterms:modified>
</cp:coreProperties>
</file>