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Docs\Personal\"/>
    </mc:Choice>
  </mc:AlternateContent>
  <bookViews>
    <workbookView xWindow="120" yWindow="156" windowWidth="17400" windowHeight="8412"/>
  </bookViews>
  <sheets>
    <sheet name="대신증권" sheetId="1" r:id="rId1"/>
    <sheet name="Sheet1" sheetId="5" r:id="rId2"/>
    <sheet name="reference" sheetId="4" r:id="rId3"/>
    <sheet name="Sheet2" sheetId="2" r:id="rId4"/>
    <sheet name="Sheet3" sheetId="3" r:id="rId5"/>
  </sheets>
  <calcPr calcId="162913"/>
</workbook>
</file>

<file path=xl/calcChain.xml><?xml version="1.0" encoding="utf-8"?>
<calcChain xmlns="http://schemas.openxmlformats.org/spreadsheetml/2006/main">
  <c r="G2" i="5" l="1"/>
  <c r="B13" i="1"/>
  <c r="H39" i="5"/>
  <c r="G39" i="5"/>
  <c r="H8" i="5"/>
  <c r="G8" i="5"/>
  <c r="H2" i="5"/>
  <c r="E2" i="5"/>
  <c r="C2" i="5"/>
  <c r="Q11" i="1"/>
  <c r="P11" i="1"/>
  <c r="Q6" i="1"/>
  <c r="P6" i="1"/>
  <c r="Q4" i="1"/>
  <c r="P4" i="1"/>
  <c r="Q3" i="1"/>
  <c r="P3" i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V3" i="1"/>
  <c r="U3" i="1"/>
  <c r="T3" i="1"/>
  <c r="R3" i="1"/>
  <c r="S3" i="1"/>
  <c r="U100" i="4"/>
  <c r="T100" i="4"/>
  <c r="S100" i="4"/>
  <c r="R100" i="4"/>
  <c r="Q100" i="4"/>
  <c r="N100" i="4"/>
  <c r="I100" i="4"/>
  <c r="U99" i="4"/>
  <c r="T99" i="4"/>
  <c r="S99" i="4"/>
  <c r="Q99" i="4"/>
  <c r="R99" i="4"/>
  <c r="N99" i="4"/>
  <c r="I99" i="4"/>
  <c r="U98" i="4"/>
  <c r="T98" i="4"/>
  <c r="S98" i="4"/>
  <c r="R98" i="4"/>
  <c r="Q98" i="4"/>
  <c r="N98" i="4"/>
  <c r="I98" i="4"/>
  <c r="U97" i="4"/>
  <c r="T97" i="4"/>
  <c r="S97" i="4"/>
  <c r="Q97" i="4"/>
  <c r="R97" i="4"/>
  <c r="N97" i="4"/>
  <c r="I97" i="4"/>
  <c r="U96" i="4"/>
  <c r="T96" i="4"/>
  <c r="S96" i="4"/>
  <c r="Q96" i="4"/>
  <c r="R96" i="4"/>
  <c r="N96" i="4"/>
  <c r="I96" i="4"/>
  <c r="U95" i="4"/>
  <c r="T95" i="4"/>
  <c r="S95" i="4"/>
  <c r="Q95" i="4"/>
  <c r="R95" i="4"/>
  <c r="N95" i="4"/>
  <c r="I95" i="4"/>
  <c r="U94" i="4"/>
  <c r="T94" i="4"/>
  <c r="S94" i="4"/>
  <c r="Q94" i="4"/>
  <c r="R94" i="4"/>
  <c r="N94" i="4"/>
  <c r="I94" i="4"/>
  <c r="U93" i="4"/>
  <c r="T93" i="4"/>
  <c r="S93" i="4"/>
  <c r="Q93" i="4"/>
  <c r="R93" i="4"/>
  <c r="N93" i="4"/>
  <c r="I93" i="4"/>
  <c r="U92" i="4"/>
  <c r="T92" i="4"/>
  <c r="S92" i="4"/>
  <c r="R92" i="4"/>
  <c r="Q92" i="4"/>
  <c r="N92" i="4"/>
  <c r="I92" i="4"/>
  <c r="U91" i="4"/>
  <c r="T91" i="4"/>
  <c r="S91" i="4"/>
  <c r="Q91" i="4"/>
  <c r="R91" i="4"/>
  <c r="N91" i="4"/>
  <c r="I91" i="4"/>
  <c r="U90" i="4"/>
  <c r="T90" i="4"/>
  <c r="S90" i="4"/>
  <c r="R90" i="4"/>
  <c r="Q90" i="4"/>
  <c r="N90" i="4"/>
  <c r="I90" i="4"/>
  <c r="U89" i="4"/>
  <c r="T89" i="4"/>
  <c r="S89" i="4"/>
  <c r="Q89" i="4"/>
  <c r="R89" i="4"/>
  <c r="N89" i="4"/>
  <c r="I89" i="4"/>
  <c r="U88" i="4"/>
  <c r="T88" i="4"/>
  <c r="S88" i="4"/>
  <c r="Q88" i="4"/>
  <c r="R88" i="4"/>
  <c r="N88" i="4"/>
  <c r="I88" i="4"/>
  <c r="U87" i="4"/>
  <c r="T87" i="4"/>
  <c r="S87" i="4"/>
  <c r="Q87" i="4"/>
  <c r="R87" i="4"/>
  <c r="N87" i="4"/>
  <c r="I87" i="4"/>
  <c r="U86" i="4"/>
  <c r="T86" i="4"/>
  <c r="S86" i="4"/>
  <c r="Q86" i="4"/>
  <c r="R86" i="4"/>
  <c r="N86" i="4"/>
  <c r="I86" i="4"/>
  <c r="U85" i="4"/>
  <c r="T85" i="4"/>
  <c r="S85" i="4"/>
  <c r="Q85" i="4"/>
  <c r="R85" i="4"/>
  <c r="N85" i="4"/>
  <c r="I85" i="4"/>
  <c r="U84" i="4"/>
  <c r="T84" i="4"/>
  <c r="S84" i="4"/>
  <c r="R84" i="4"/>
  <c r="Q84" i="4"/>
  <c r="N84" i="4"/>
  <c r="I84" i="4"/>
  <c r="U83" i="4"/>
  <c r="T83" i="4"/>
  <c r="S83" i="4"/>
  <c r="Q83" i="4"/>
  <c r="R83" i="4"/>
  <c r="N83" i="4"/>
  <c r="I83" i="4"/>
  <c r="U82" i="4"/>
  <c r="T82" i="4"/>
  <c r="S82" i="4"/>
  <c r="R82" i="4"/>
  <c r="Q82" i="4"/>
  <c r="N82" i="4"/>
  <c r="I82" i="4"/>
  <c r="U81" i="4"/>
  <c r="T81" i="4"/>
  <c r="S81" i="4"/>
  <c r="Q81" i="4"/>
  <c r="R81" i="4"/>
  <c r="N81" i="4"/>
  <c r="I81" i="4"/>
  <c r="U80" i="4"/>
  <c r="T80" i="4"/>
  <c r="S80" i="4"/>
  <c r="Q80" i="4"/>
  <c r="R80" i="4"/>
  <c r="N80" i="4"/>
  <c r="I80" i="4"/>
  <c r="U79" i="4"/>
  <c r="T79" i="4"/>
  <c r="S79" i="4"/>
  <c r="Q79" i="4"/>
  <c r="R79" i="4"/>
  <c r="N79" i="4"/>
  <c r="I79" i="4"/>
  <c r="U78" i="4"/>
  <c r="T78" i="4"/>
  <c r="S78" i="4"/>
  <c r="R78" i="4"/>
  <c r="Q78" i="4"/>
  <c r="N78" i="4"/>
  <c r="I78" i="4"/>
  <c r="U77" i="4"/>
  <c r="T77" i="4"/>
  <c r="S77" i="4"/>
  <c r="Q77" i="4"/>
  <c r="R77" i="4"/>
  <c r="N77" i="4"/>
  <c r="I77" i="4"/>
  <c r="U76" i="4"/>
  <c r="T76" i="4"/>
  <c r="S76" i="4"/>
  <c r="R76" i="4"/>
  <c r="Q76" i="4"/>
  <c r="N76" i="4"/>
  <c r="I76" i="4"/>
  <c r="U75" i="4"/>
  <c r="T75" i="4"/>
  <c r="S75" i="4"/>
  <c r="Q75" i="4"/>
  <c r="R75" i="4"/>
  <c r="N75" i="4"/>
  <c r="I75" i="4"/>
  <c r="U74" i="4"/>
  <c r="T74" i="4"/>
  <c r="S74" i="4"/>
  <c r="R74" i="4"/>
  <c r="Q74" i="4"/>
  <c r="N74" i="4"/>
  <c r="I74" i="4"/>
  <c r="U73" i="4"/>
  <c r="T73" i="4"/>
  <c r="S73" i="4"/>
  <c r="Q73" i="4"/>
  <c r="R73" i="4"/>
  <c r="N73" i="4"/>
  <c r="I73" i="4"/>
  <c r="U72" i="4"/>
  <c r="T72" i="4"/>
  <c r="S72" i="4"/>
  <c r="Q72" i="4"/>
  <c r="R72" i="4"/>
  <c r="N72" i="4"/>
  <c r="I72" i="4"/>
  <c r="U71" i="4"/>
  <c r="T71" i="4"/>
  <c r="S71" i="4"/>
  <c r="Q71" i="4"/>
  <c r="R71" i="4"/>
  <c r="N71" i="4"/>
  <c r="I71" i="4"/>
  <c r="U70" i="4"/>
  <c r="T70" i="4"/>
  <c r="S70" i="4"/>
  <c r="R70" i="4"/>
  <c r="Q70" i="4"/>
  <c r="N70" i="4"/>
  <c r="I70" i="4"/>
  <c r="U69" i="4"/>
  <c r="T69" i="4"/>
  <c r="S69" i="4"/>
  <c r="Q69" i="4"/>
  <c r="R69" i="4"/>
  <c r="N69" i="4"/>
  <c r="I69" i="4"/>
  <c r="U68" i="4"/>
  <c r="T68" i="4"/>
  <c r="S68" i="4"/>
  <c r="R68" i="4"/>
  <c r="Q68" i="4"/>
  <c r="N68" i="4"/>
  <c r="I68" i="4"/>
  <c r="U67" i="4"/>
  <c r="T67" i="4"/>
  <c r="S67" i="4"/>
  <c r="Q67" i="4"/>
  <c r="R67" i="4"/>
  <c r="N67" i="4"/>
  <c r="I67" i="4"/>
  <c r="U66" i="4"/>
  <c r="T66" i="4"/>
  <c r="S66" i="4"/>
  <c r="R66" i="4"/>
  <c r="Q66" i="4"/>
  <c r="N66" i="4"/>
  <c r="I66" i="4"/>
  <c r="U65" i="4"/>
  <c r="T65" i="4"/>
  <c r="S65" i="4"/>
  <c r="Q65" i="4"/>
  <c r="R65" i="4"/>
  <c r="N65" i="4"/>
  <c r="I65" i="4"/>
  <c r="U64" i="4"/>
  <c r="T64" i="4"/>
  <c r="S64" i="4"/>
  <c r="Q64" i="4"/>
  <c r="R64" i="4"/>
  <c r="N64" i="4"/>
  <c r="I64" i="4"/>
  <c r="U63" i="4"/>
  <c r="T63" i="4"/>
  <c r="S63" i="4"/>
  <c r="Q63" i="4"/>
  <c r="R63" i="4"/>
  <c r="N63" i="4"/>
  <c r="I63" i="4"/>
  <c r="U62" i="4"/>
  <c r="T62" i="4"/>
  <c r="S62" i="4"/>
  <c r="Q62" i="4"/>
  <c r="R62" i="4"/>
  <c r="N62" i="4"/>
  <c r="I62" i="4"/>
  <c r="U61" i="4"/>
  <c r="T61" i="4"/>
  <c r="S61" i="4"/>
  <c r="Q61" i="4"/>
  <c r="R61" i="4"/>
  <c r="N61" i="4"/>
  <c r="I61" i="4"/>
  <c r="U60" i="4"/>
  <c r="T60" i="4"/>
  <c r="S60" i="4"/>
  <c r="R60" i="4"/>
  <c r="Q60" i="4"/>
  <c r="N60" i="4"/>
  <c r="I60" i="4"/>
  <c r="U59" i="4"/>
  <c r="T59" i="4"/>
  <c r="S59" i="4"/>
  <c r="Q59" i="4"/>
  <c r="R59" i="4"/>
  <c r="N59" i="4"/>
  <c r="I59" i="4"/>
  <c r="U58" i="4"/>
  <c r="T58" i="4"/>
  <c r="S58" i="4"/>
  <c r="R58" i="4"/>
  <c r="Q58" i="4"/>
  <c r="N58" i="4"/>
  <c r="I58" i="4"/>
  <c r="U57" i="4"/>
  <c r="T57" i="4"/>
  <c r="S57" i="4"/>
  <c r="Q57" i="4"/>
  <c r="R57" i="4"/>
  <c r="N57" i="4"/>
  <c r="I57" i="4"/>
  <c r="U56" i="4"/>
  <c r="T56" i="4"/>
  <c r="S56" i="4"/>
  <c r="Q56" i="4"/>
  <c r="R56" i="4"/>
  <c r="N56" i="4"/>
  <c r="I56" i="4"/>
  <c r="U55" i="4"/>
  <c r="T55" i="4"/>
  <c r="S55" i="4"/>
  <c r="Q55" i="4"/>
  <c r="R55" i="4"/>
  <c r="N55" i="4"/>
  <c r="I55" i="4"/>
  <c r="U54" i="4"/>
  <c r="T54" i="4"/>
  <c r="S54" i="4"/>
  <c r="Q54" i="4"/>
  <c r="R54" i="4"/>
  <c r="N54" i="4"/>
  <c r="I54" i="4"/>
  <c r="U53" i="4"/>
  <c r="T53" i="4"/>
  <c r="S53" i="4"/>
  <c r="Q53" i="4"/>
  <c r="R53" i="4"/>
  <c r="N53" i="4"/>
  <c r="I53" i="4"/>
  <c r="U52" i="4"/>
  <c r="T52" i="4"/>
  <c r="S52" i="4"/>
  <c r="R52" i="4"/>
  <c r="Q52" i="4"/>
  <c r="N52" i="4"/>
  <c r="I52" i="4"/>
  <c r="U51" i="4"/>
  <c r="T51" i="4"/>
  <c r="S51" i="4"/>
  <c r="Q51" i="4"/>
  <c r="R51" i="4"/>
  <c r="N51" i="4"/>
  <c r="I51" i="4"/>
  <c r="U50" i="4"/>
  <c r="T50" i="4"/>
  <c r="S50" i="4"/>
  <c r="R50" i="4"/>
  <c r="Q50" i="4"/>
  <c r="N50" i="4"/>
  <c r="I50" i="4"/>
  <c r="U49" i="4"/>
  <c r="T49" i="4"/>
  <c r="S49" i="4"/>
  <c r="Q49" i="4"/>
  <c r="R49" i="4"/>
  <c r="N49" i="4"/>
  <c r="I49" i="4"/>
  <c r="U48" i="4"/>
  <c r="T48" i="4"/>
  <c r="S48" i="4"/>
  <c r="Q48" i="4"/>
  <c r="R48" i="4"/>
  <c r="N48" i="4"/>
  <c r="I48" i="4"/>
  <c r="U47" i="4"/>
  <c r="T47" i="4"/>
  <c r="S47" i="4"/>
  <c r="Q47" i="4"/>
  <c r="R47" i="4"/>
  <c r="N47" i="4"/>
  <c r="I47" i="4"/>
  <c r="U46" i="4"/>
  <c r="T46" i="4"/>
  <c r="S46" i="4"/>
  <c r="Q46" i="4"/>
  <c r="R46" i="4"/>
  <c r="N46" i="4"/>
  <c r="I46" i="4"/>
  <c r="U45" i="4"/>
  <c r="T45" i="4"/>
  <c r="S45" i="4"/>
  <c r="Q45" i="4"/>
  <c r="R45" i="4"/>
  <c r="N45" i="4"/>
  <c r="I45" i="4"/>
  <c r="U44" i="4"/>
  <c r="T44" i="4"/>
  <c r="S44" i="4"/>
  <c r="R44" i="4"/>
  <c r="Q44" i="4"/>
  <c r="N44" i="4"/>
  <c r="I44" i="4"/>
  <c r="U43" i="4"/>
  <c r="T43" i="4"/>
  <c r="S43" i="4"/>
  <c r="Q43" i="4"/>
  <c r="R43" i="4"/>
  <c r="N43" i="4"/>
  <c r="I43" i="4"/>
  <c r="U42" i="4"/>
  <c r="T42" i="4"/>
  <c r="S42" i="4"/>
  <c r="R42" i="4"/>
  <c r="Q42" i="4"/>
  <c r="N42" i="4"/>
  <c r="I42" i="4"/>
  <c r="U41" i="4"/>
  <c r="T41" i="4"/>
  <c r="S41" i="4"/>
  <c r="Q41" i="4"/>
  <c r="R41" i="4"/>
  <c r="N41" i="4"/>
  <c r="I41" i="4"/>
  <c r="U40" i="4"/>
  <c r="T40" i="4"/>
  <c r="S40" i="4"/>
  <c r="Q40" i="4"/>
  <c r="R40" i="4"/>
  <c r="N40" i="4"/>
  <c r="I40" i="4"/>
  <c r="U39" i="4"/>
  <c r="T39" i="4"/>
  <c r="S39" i="4"/>
  <c r="Q39" i="4"/>
  <c r="R39" i="4"/>
  <c r="N39" i="4"/>
  <c r="I39" i="4"/>
  <c r="U38" i="4"/>
  <c r="T38" i="4"/>
  <c r="S38" i="4"/>
  <c r="R38" i="4"/>
  <c r="Q38" i="4"/>
  <c r="N38" i="4"/>
  <c r="I38" i="4"/>
  <c r="U37" i="4"/>
  <c r="T37" i="4"/>
  <c r="S37" i="4"/>
  <c r="Q37" i="4"/>
  <c r="R37" i="4"/>
  <c r="N37" i="4"/>
  <c r="I37" i="4"/>
  <c r="U36" i="4"/>
  <c r="T36" i="4"/>
  <c r="S36" i="4"/>
  <c r="R36" i="4"/>
  <c r="Q36" i="4"/>
  <c r="N36" i="4"/>
  <c r="I36" i="4"/>
  <c r="U35" i="4"/>
  <c r="T35" i="4"/>
  <c r="S35" i="4"/>
  <c r="Q35" i="4"/>
  <c r="R35" i="4"/>
  <c r="N35" i="4"/>
  <c r="I35" i="4"/>
  <c r="U34" i="4"/>
  <c r="T34" i="4"/>
  <c r="S34" i="4"/>
  <c r="R34" i="4"/>
  <c r="Q34" i="4"/>
  <c r="N34" i="4"/>
  <c r="I34" i="4"/>
  <c r="U33" i="4"/>
  <c r="T33" i="4"/>
  <c r="S33" i="4"/>
  <c r="Q33" i="4"/>
  <c r="R33" i="4"/>
  <c r="N33" i="4"/>
  <c r="I33" i="4"/>
  <c r="U32" i="4"/>
  <c r="T32" i="4"/>
  <c r="S32" i="4"/>
  <c r="Q32" i="4"/>
  <c r="R32" i="4"/>
  <c r="N32" i="4"/>
  <c r="I32" i="4"/>
  <c r="U31" i="4"/>
  <c r="T31" i="4"/>
  <c r="S31" i="4"/>
  <c r="Q31" i="4"/>
  <c r="R31" i="4"/>
  <c r="N31" i="4"/>
  <c r="I31" i="4"/>
  <c r="U30" i="4"/>
  <c r="T30" i="4"/>
  <c r="S30" i="4"/>
  <c r="R30" i="4"/>
  <c r="Q30" i="4"/>
  <c r="N30" i="4"/>
  <c r="I30" i="4"/>
  <c r="U29" i="4"/>
  <c r="T29" i="4"/>
  <c r="S29" i="4"/>
  <c r="Q29" i="4"/>
  <c r="R29" i="4"/>
  <c r="N29" i="4"/>
  <c r="I29" i="4"/>
  <c r="U28" i="4"/>
  <c r="T28" i="4"/>
  <c r="S28" i="4"/>
  <c r="R28" i="4"/>
  <c r="Q28" i="4"/>
  <c r="N28" i="4"/>
  <c r="I28" i="4"/>
  <c r="U27" i="4"/>
  <c r="T27" i="4"/>
  <c r="S27" i="4"/>
  <c r="Q27" i="4"/>
  <c r="R27" i="4"/>
  <c r="N27" i="4"/>
  <c r="I27" i="4"/>
  <c r="U26" i="4"/>
  <c r="T26" i="4"/>
  <c r="S26" i="4"/>
  <c r="R26" i="4"/>
  <c r="Q26" i="4"/>
  <c r="N26" i="4"/>
  <c r="I26" i="4"/>
  <c r="U25" i="4"/>
  <c r="T25" i="4"/>
  <c r="S25" i="4"/>
  <c r="Q25" i="4"/>
  <c r="R25" i="4"/>
  <c r="N25" i="4"/>
  <c r="I25" i="4"/>
  <c r="U24" i="4"/>
  <c r="T24" i="4"/>
  <c r="S24" i="4"/>
  <c r="Q24" i="4"/>
  <c r="R24" i="4"/>
  <c r="N24" i="4"/>
  <c r="I24" i="4"/>
  <c r="U23" i="4"/>
  <c r="T23" i="4"/>
  <c r="S23" i="4"/>
  <c r="Q23" i="4"/>
  <c r="R23" i="4"/>
  <c r="N23" i="4"/>
  <c r="I23" i="4"/>
  <c r="U22" i="4"/>
  <c r="T22" i="4"/>
  <c r="S22" i="4"/>
  <c r="R22" i="4"/>
  <c r="Q22" i="4"/>
  <c r="N22" i="4"/>
  <c r="I22" i="4"/>
  <c r="U21" i="4"/>
  <c r="T21" i="4"/>
  <c r="S21" i="4"/>
  <c r="Q21" i="4"/>
  <c r="R21" i="4"/>
  <c r="N21" i="4"/>
  <c r="I21" i="4"/>
  <c r="U20" i="4"/>
  <c r="T20" i="4"/>
  <c r="S20" i="4"/>
  <c r="R20" i="4"/>
  <c r="Q20" i="4"/>
  <c r="N20" i="4"/>
  <c r="I20" i="4"/>
  <c r="U19" i="4"/>
  <c r="T19" i="4"/>
  <c r="S19" i="4"/>
  <c r="Q19" i="4"/>
  <c r="R19" i="4"/>
  <c r="N19" i="4"/>
  <c r="I19" i="4"/>
  <c r="U18" i="4"/>
  <c r="T18" i="4"/>
  <c r="S18" i="4"/>
  <c r="R18" i="4"/>
  <c r="Q18" i="4"/>
  <c r="N18" i="4"/>
  <c r="I18" i="4"/>
  <c r="U17" i="4"/>
  <c r="T17" i="4"/>
  <c r="S17" i="4"/>
  <c r="Q17" i="4"/>
  <c r="R17" i="4"/>
  <c r="N17" i="4"/>
  <c r="I17" i="4"/>
  <c r="U16" i="4"/>
  <c r="T16" i="4"/>
  <c r="S16" i="4"/>
  <c r="Q16" i="4"/>
  <c r="R16" i="4"/>
  <c r="N16" i="4"/>
  <c r="I16" i="4"/>
  <c r="U15" i="4"/>
  <c r="T15" i="4"/>
  <c r="S15" i="4"/>
  <c r="Q15" i="4"/>
  <c r="R15" i="4"/>
  <c r="N15" i="4"/>
  <c r="I15" i="4"/>
  <c r="U14" i="4"/>
  <c r="T14" i="4"/>
  <c r="S14" i="4"/>
  <c r="R14" i="4"/>
  <c r="Q14" i="4"/>
  <c r="N14" i="4"/>
  <c r="I14" i="4"/>
  <c r="U13" i="4"/>
  <c r="T13" i="4"/>
  <c r="S13" i="4"/>
  <c r="Q13" i="4"/>
  <c r="R13" i="4"/>
  <c r="N13" i="4"/>
  <c r="I13" i="4"/>
  <c r="U12" i="4"/>
  <c r="T12" i="4"/>
  <c r="S12" i="4"/>
  <c r="R12" i="4"/>
  <c r="Q12" i="4"/>
  <c r="N12" i="4"/>
  <c r="I12" i="4"/>
  <c r="U11" i="4"/>
  <c r="T11" i="4"/>
  <c r="S11" i="4"/>
  <c r="Q11" i="4"/>
  <c r="R11" i="4"/>
  <c r="N11" i="4"/>
  <c r="I11" i="4"/>
  <c r="S10" i="4"/>
  <c r="S9" i="4"/>
  <c r="U8" i="4"/>
  <c r="T8" i="4"/>
  <c r="S8" i="4"/>
  <c r="R8" i="4"/>
  <c r="Q8" i="4"/>
  <c r="U7" i="4"/>
  <c r="T7" i="4"/>
  <c r="S7" i="4"/>
  <c r="Q7" i="4"/>
  <c r="R7" i="4"/>
  <c r="J5" i="1"/>
  <c r="O5" i="1"/>
  <c r="T5" i="1"/>
  <c r="U5" i="1"/>
  <c r="V5" i="1"/>
  <c r="J6" i="1"/>
  <c r="O6" i="1"/>
  <c r="T6" i="1"/>
  <c r="U6" i="1"/>
  <c r="V6" i="1"/>
  <c r="J7" i="1"/>
  <c r="O7" i="1"/>
  <c r="T7" i="1"/>
  <c r="U7" i="1"/>
  <c r="V7" i="1"/>
  <c r="J8" i="1"/>
  <c r="O8" i="1"/>
  <c r="T8" i="1"/>
  <c r="U8" i="1"/>
  <c r="V8" i="1"/>
  <c r="J9" i="1"/>
  <c r="O9" i="1"/>
  <c r="T9" i="1"/>
  <c r="U9" i="1"/>
  <c r="V9" i="1"/>
  <c r="J10" i="1"/>
  <c r="O10" i="1"/>
  <c r="T10" i="1"/>
  <c r="U10" i="1"/>
  <c r="V10" i="1"/>
  <c r="J11" i="1"/>
  <c r="O11" i="1"/>
  <c r="T11" i="1"/>
  <c r="U11" i="1"/>
  <c r="V11" i="1"/>
  <c r="J12" i="1"/>
  <c r="O12" i="1"/>
  <c r="T12" i="1"/>
  <c r="U12" i="1"/>
  <c r="V12" i="1"/>
  <c r="J13" i="1"/>
  <c r="O13" i="1"/>
  <c r="R13" i="1"/>
  <c r="S13" i="1"/>
  <c r="T13" i="1"/>
  <c r="U13" i="1"/>
  <c r="V13" i="1"/>
  <c r="J14" i="1"/>
  <c r="O14" i="1"/>
  <c r="R14" i="1"/>
  <c r="S14" i="1"/>
  <c r="T14" i="1"/>
  <c r="U14" i="1"/>
  <c r="V14" i="1"/>
  <c r="J15" i="1"/>
  <c r="O15" i="1"/>
  <c r="R15" i="1"/>
  <c r="S15" i="1"/>
  <c r="T15" i="1"/>
  <c r="U15" i="1"/>
  <c r="V15" i="1"/>
  <c r="J16" i="1"/>
  <c r="O16" i="1"/>
  <c r="R16" i="1"/>
  <c r="S16" i="1"/>
  <c r="T16" i="1"/>
  <c r="U16" i="1"/>
  <c r="V16" i="1"/>
  <c r="J17" i="1"/>
  <c r="O17" i="1"/>
  <c r="R17" i="1"/>
  <c r="S17" i="1"/>
  <c r="T17" i="1"/>
  <c r="U17" i="1"/>
  <c r="V17" i="1"/>
  <c r="J18" i="1"/>
  <c r="O18" i="1"/>
  <c r="R18" i="1"/>
  <c r="S18" i="1"/>
  <c r="T18" i="1"/>
  <c r="U18" i="1"/>
  <c r="V18" i="1"/>
  <c r="J19" i="1"/>
  <c r="O19" i="1"/>
  <c r="R19" i="1"/>
  <c r="S19" i="1"/>
  <c r="T19" i="1"/>
  <c r="U19" i="1"/>
  <c r="V19" i="1"/>
  <c r="J20" i="1"/>
  <c r="O20" i="1"/>
  <c r="R20" i="1"/>
  <c r="S20" i="1"/>
  <c r="T20" i="1"/>
  <c r="U20" i="1"/>
  <c r="V20" i="1"/>
  <c r="J21" i="1"/>
  <c r="O21" i="1"/>
  <c r="R21" i="1"/>
  <c r="S21" i="1"/>
  <c r="T21" i="1"/>
  <c r="U21" i="1"/>
  <c r="V21" i="1"/>
  <c r="J22" i="1"/>
  <c r="O22" i="1"/>
  <c r="R22" i="1"/>
  <c r="S22" i="1"/>
  <c r="T22" i="1"/>
  <c r="U22" i="1"/>
  <c r="V22" i="1"/>
  <c r="J23" i="1"/>
  <c r="O23" i="1"/>
  <c r="R23" i="1"/>
  <c r="S23" i="1"/>
  <c r="T23" i="1"/>
  <c r="U23" i="1"/>
  <c r="V23" i="1"/>
  <c r="J24" i="1"/>
  <c r="O24" i="1"/>
  <c r="R24" i="1"/>
  <c r="S24" i="1"/>
  <c r="T24" i="1"/>
  <c r="U24" i="1"/>
  <c r="V24" i="1"/>
  <c r="J25" i="1"/>
  <c r="O25" i="1"/>
  <c r="R25" i="1"/>
  <c r="S25" i="1"/>
  <c r="T25" i="1"/>
  <c r="U25" i="1"/>
  <c r="V25" i="1"/>
  <c r="J26" i="1"/>
  <c r="O26" i="1"/>
  <c r="R26" i="1"/>
  <c r="S26" i="1"/>
  <c r="T26" i="1"/>
  <c r="U26" i="1"/>
  <c r="V26" i="1"/>
  <c r="J27" i="1"/>
  <c r="O27" i="1"/>
  <c r="R27" i="1"/>
  <c r="S27" i="1"/>
  <c r="T27" i="1"/>
  <c r="U27" i="1"/>
  <c r="V27" i="1"/>
  <c r="J28" i="1"/>
  <c r="O28" i="1"/>
  <c r="R28" i="1"/>
  <c r="S28" i="1"/>
  <c r="T28" i="1"/>
  <c r="U28" i="1"/>
  <c r="V28" i="1"/>
  <c r="J29" i="1"/>
  <c r="O29" i="1"/>
  <c r="R29" i="1"/>
  <c r="S29" i="1"/>
  <c r="T29" i="1"/>
  <c r="U29" i="1"/>
  <c r="V29" i="1"/>
  <c r="J30" i="1"/>
  <c r="O30" i="1"/>
  <c r="R30" i="1"/>
  <c r="S30" i="1"/>
  <c r="T30" i="1"/>
  <c r="U30" i="1"/>
  <c r="V30" i="1"/>
  <c r="J31" i="1"/>
  <c r="O31" i="1"/>
  <c r="R31" i="1"/>
  <c r="S31" i="1"/>
  <c r="T31" i="1"/>
  <c r="U31" i="1"/>
  <c r="V31" i="1"/>
  <c r="J32" i="1"/>
  <c r="O32" i="1"/>
  <c r="R32" i="1"/>
  <c r="S32" i="1"/>
  <c r="T32" i="1"/>
  <c r="U32" i="1"/>
  <c r="V32" i="1"/>
  <c r="J33" i="1"/>
  <c r="O33" i="1"/>
  <c r="R33" i="1"/>
  <c r="S33" i="1"/>
  <c r="T33" i="1"/>
  <c r="U33" i="1"/>
  <c r="V33" i="1"/>
  <c r="J34" i="1"/>
  <c r="O34" i="1"/>
  <c r="R34" i="1"/>
  <c r="S34" i="1"/>
  <c r="T34" i="1"/>
  <c r="U34" i="1"/>
  <c r="V34" i="1"/>
  <c r="J35" i="1"/>
  <c r="O35" i="1"/>
  <c r="R35" i="1"/>
  <c r="S35" i="1"/>
  <c r="T35" i="1"/>
  <c r="U35" i="1"/>
  <c r="V35" i="1"/>
  <c r="J36" i="1"/>
  <c r="O36" i="1"/>
  <c r="R36" i="1"/>
  <c r="S36" i="1"/>
  <c r="T36" i="1"/>
  <c r="U36" i="1"/>
  <c r="V36" i="1"/>
  <c r="J37" i="1"/>
  <c r="O37" i="1"/>
  <c r="R37" i="1"/>
  <c r="S37" i="1"/>
  <c r="T37" i="1"/>
  <c r="U37" i="1"/>
  <c r="V37" i="1"/>
  <c r="J38" i="1"/>
  <c r="O38" i="1"/>
  <c r="R38" i="1"/>
  <c r="S38" i="1"/>
  <c r="T38" i="1"/>
  <c r="U38" i="1"/>
  <c r="V38" i="1"/>
  <c r="J39" i="1"/>
  <c r="O39" i="1"/>
  <c r="R39" i="1"/>
  <c r="S39" i="1"/>
  <c r="T39" i="1"/>
  <c r="U39" i="1"/>
  <c r="V39" i="1"/>
  <c r="J40" i="1"/>
  <c r="O40" i="1"/>
  <c r="R40" i="1"/>
  <c r="S40" i="1"/>
  <c r="T40" i="1"/>
  <c r="U40" i="1"/>
  <c r="V40" i="1"/>
  <c r="J41" i="1"/>
  <c r="O41" i="1"/>
  <c r="R41" i="1"/>
  <c r="S41" i="1"/>
  <c r="T41" i="1"/>
  <c r="U41" i="1"/>
  <c r="V41" i="1"/>
  <c r="J42" i="1"/>
  <c r="O42" i="1"/>
  <c r="R42" i="1"/>
  <c r="S42" i="1"/>
  <c r="T42" i="1"/>
  <c r="U42" i="1"/>
  <c r="V42" i="1"/>
  <c r="J43" i="1"/>
  <c r="O43" i="1"/>
  <c r="R43" i="1"/>
  <c r="S43" i="1"/>
  <c r="T43" i="1"/>
  <c r="U43" i="1"/>
  <c r="V43" i="1"/>
  <c r="J44" i="1"/>
  <c r="O44" i="1"/>
  <c r="R44" i="1"/>
  <c r="S44" i="1"/>
  <c r="T44" i="1"/>
  <c r="U44" i="1"/>
  <c r="V44" i="1"/>
  <c r="J45" i="1"/>
  <c r="O45" i="1"/>
  <c r="R45" i="1"/>
  <c r="S45" i="1"/>
  <c r="T45" i="1"/>
  <c r="U45" i="1"/>
  <c r="V45" i="1"/>
  <c r="J46" i="1"/>
  <c r="O46" i="1"/>
  <c r="R46" i="1"/>
  <c r="S46" i="1"/>
  <c r="T46" i="1"/>
  <c r="U46" i="1"/>
  <c r="V46" i="1"/>
  <c r="J47" i="1"/>
  <c r="O47" i="1"/>
  <c r="R47" i="1"/>
  <c r="S47" i="1"/>
  <c r="T47" i="1"/>
  <c r="U47" i="1"/>
  <c r="V47" i="1"/>
  <c r="J48" i="1"/>
  <c r="O48" i="1"/>
  <c r="R48" i="1"/>
  <c r="S48" i="1"/>
  <c r="T48" i="1"/>
  <c r="U48" i="1"/>
  <c r="V48" i="1"/>
  <c r="J49" i="1"/>
  <c r="O49" i="1"/>
  <c r="R49" i="1"/>
  <c r="S49" i="1"/>
  <c r="T49" i="1"/>
  <c r="U49" i="1"/>
  <c r="V49" i="1"/>
  <c r="J50" i="1"/>
  <c r="O50" i="1"/>
  <c r="R50" i="1"/>
  <c r="S50" i="1"/>
  <c r="T50" i="1"/>
  <c r="U50" i="1"/>
  <c r="V50" i="1"/>
  <c r="J51" i="1"/>
  <c r="O51" i="1"/>
  <c r="R51" i="1"/>
  <c r="S51" i="1"/>
  <c r="T51" i="1"/>
  <c r="U51" i="1"/>
  <c r="V51" i="1"/>
  <c r="J52" i="1"/>
  <c r="O52" i="1"/>
  <c r="R52" i="1"/>
  <c r="S52" i="1"/>
  <c r="T52" i="1"/>
  <c r="U52" i="1"/>
  <c r="V52" i="1"/>
  <c r="J53" i="1"/>
  <c r="O53" i="1"/>
  <c r="R53" i="1"/>
  <c r="S53" i="1"/>
  <c r="T53" i="1"/>
  <c r="U53" i="1"/>
  <c r="V53" i="1"/>
  <c r="J54" i="1"/>
  <c r="O54" i="1"/>
  <c r="R54" i="1"/>
  <c r="S54" i="1"/>
  <c r="T54" i="1"/>
  <c r="U54" i="1"/>
  <c r="V54" i="1"/>
  <c r="J55" i="1"/>
  <c r="O55" i="1"/>
  <c r="R55" i="1"/>
  <c r="S55" i="1"/>
  <c r="T55" i="1"/>
  <c r="U55" i="1"/>
  <c r="V55" i="1"/>
  <c r="J56" i="1"/>
  <c r="O56" i="1"/>
  <c r="R56" i="1"/>
  <c r="S56" i="1"/>
  <c r="T56" i="1"/>
  <c r="U56" i="1"/>
  <c r="V56" i="1"/>
  <c r="J57" i="1"/>
  <c r="O57" i="1"/>
  <c r="R57" i="1"/>
  <c r="S57" i="1"/>
  <c r="T57" i="1"/>
  <c r="U57" i="1"/>
  <c r="V57" i="1"/>
  <c r="J58" i="1"/>
  <c r="O58" i="1"/>
  <c r="R58" i="1"/>
  <c r="S58" i="1"/>
  <c r="T58" i="1"/>
  <c r="U58" i="1"/>
  <c r="V58" i="1"/>
  <c r="J59" i="1"/>
  <c r="O59" i="1"/>
  <c r="R59" i="1"/>
  <c r="S59" i="1"/>
  <c r="T59" i="1"/>
  <c r="U59" i="1"/>
  <c r="V59" i="1"/>
  <c r="J60" i="1"/>
  <c r="O60" i="1"/>
  <c r="R60" i="1"/>
  <c r="S60" i="1"/>
  <c r="T60" i="1"/>
  <c r="U60" i="1"/>
  <c r="V60" i="1"/>
  <c r="J61" i="1"/>
  <c r="O61" i="1"/>
  <c r="R61" i="1"/>
  <c r="S61" i="1"/>
  <c r="T61" i="1"/>
  <c r="U61" i="1"/>
  <c r="V61" i="1"/>
  <c r="J62" i="1"/>
  <c r="O62" i="1"/>
  <c r="R62" i="1"/>
  <c r="S62" i="1"/>
  <c r="T62" i="1"/>
  <c r="U62" i="1"/>
  <c r="V62" i="1"/>
  <c r="J63" i="1"/>
  <c r="O63" i="1"/>
  <c r="R63" i="1"/>
  <c r="S63" i="1"/>
  <c r="T63" i="1"/>
  <c r="U63" i="1"/>
  <c r="V63" i="1"/>
  <c r="J64" i="1"/>
  <c r="O64" i="1"/>
  <c r="R64" i="1"/>
  <c r="S64" i="1"/>
  <c r="T64" i="1"/>
  <c r="U64" i="1"/>
  <c r="V64" i="1"/>
  <c r="J65" i="1"/>
  <c r="O65" i="1"/>
  <c r="R65" i="1"/>
  <c r="S65" i="1"/>
  <c r="T65" i="1"/>
  <c r="U65" i="1"/>
  <c r="V65" i="1"/>
  <c r="J66" i="1"/>
  <c r="O66" i="1"/>
  <c r="R66" i="1"/>
  <c r="S66" i="1"/>
  <c r="T66" i="1"/>
  <c r="U66" i="1"/>
  <c r="V66" i="1"/>
  <c r="J67" i="1"/>
  <c r="O67" i="1"/>
  <c r="R67" i="1"/>
  <c r="S67" i="1"/>
  <c r="T67" i="1"/>
  <c r="U67" i="1"/>
  <c r="V67" i="1"/>
  <c r="J68" i="1"/>
  <c r="O68" i="1"/>
  <c r="R68" i="1"/>
  <c r="S68" i="1"/>
  <c r="T68" i="1"/>
  <c r="U68" i="1"/>
  <c r="V68" i="1"/>
  <c r="J69" i="1"/>
  <c r="O69" i="1"/>
  <c r="R69" i="1"/>
  <c r="S69" i="1"/>
  <c r="T69" i="1"/>
  <c r="U69" i="1"/>
  <c r="V69" i="1"/>
  <c r="J70" i="1"/>
  <c r="O70" i="1"/>
  <c r="R70" i="1"/>
  <c r="S70" i="1"/>
  <c r="T70" i="1"/>
  <c r="U70" i="1"/>
  <c r="V70" i="1"/>
  <c r="J71" i="1"/>
  <c r="O71" i="1"/>
  <c r="R71" i="1"/>
  <c r="S71" i="1"/>
  <c r="T71" i="1"/>
  <c r="U71" i="1"/>
  <c r="V71" i="1"/>
  <c r="J72" i="1"/>
  <c r="O72" i="1"/>
  <c r="R72" i="1"/>
  <c r="S72" i="1"/>
  <c r="T72" i="1"/>
  <c r="U72" i="1"/>
  <c r="V72" i="1"/>
  <c r="J73" i="1"/>
  <c r="O73" i="1"/>
  <c r="R73" i="1"/>
  <c r="S73" i="1"/>
  <c r="T73" i="1"/>
  <c r="U73" i="1"/>
  <c r="V73" i="1"/>
  <c r="J74" i="1"/>
  <c r="O74" i="1"/>
  <c r="R74" i="1"/>
  <c r="S74" i="1"/>
  <c r="T74" i="1"/>
  <c r="U74" i="1"/>
  <c r="V74" i="1"/>
  <c r="J75" i="1"/>
  <c r="O75" i="1"/>
  <c r="R75" i="1"/>
  <c r="S75" i="1"/>
  <c r="T75" i="1"/>
  <c r="U75" i="1"/>
  <c r="V75" i="1"/>
  <c r="J76" i="1"/>
  <c r="O76" i="1"/>
  <c r="R76" i="1"/>
  <c r="S76" i="1"/>
  <c r="T76" i="1"/>
  <c r="U76" i="1"/>
  <c r="V76" i="1"/>
  <c r="J77" i="1"/>
  <c r="O77" i="1"/>
  <c r="R77" i="1"/>
  <c r="S77" i="1"/>
  <c r="T77" i="1"/>
  <c r="U77" i="1"/>
  <c r="V77" i="1"/>
  <c r="J78" i="1"/>
  <c r="O78" i="1"/>
  <c r="R78" i="1"/>
  <c r="S78" i="1"/>
  <c r="T78" i="1"/>
  <c r="U78" i="1"/>
  <c r="V78" i="1"/>
  <c r="J79" i="1"/>
  <c r="O79" i="1"/>
  <c r="R79" i="1"/>
  <c r="S79" i="1"/>
  <c r="T79" i="1"/>
  <c r="U79" i="1"/>
  <c r="V79" i="1"/>
  <c r="J80" i="1"/>
  <c r="O80" i="1"/>
  <c r="R80" i="1"/>
  <c r="S80" i="1"/>
  <c r="T80" i="1"/>
  <c r="U80" i="1"/>
  <c r="V80" i="1"/>
  <c r="J81" i="1"/>
  <c r="O81" i="1"/>
  <c r="R81" i="1"/>
  <c r="S81" i="1"/>
  <c r="T81" i="1"/>
  <c r="U81" i="1"/>
  <c r="V81" i="1"/>
  <c r="J82" i="1"/>
  <c r="O82" i="1"/>
  <c r="R82" i="1"/>
  <c r="S82" i="1"/>
  <c r="T82" i="1"/>
  <c r="U82" i="1"/>
  <c r="V82" i="1"/>
  <c r="J83" i="1"/>
  <c r="O83" i="1"/>
  <c r="R83" i="1"/>
  <c r="S83" i="1"/>
  <c r="T83" i="1"/>
  <c r="U83" i="1"/>
  <c r="V83" i="1"/>
  <c r="J84" i="1"/>
  <c r="O84" i="1"/>
  <c r="R84" i="1"/>
  <c r="S84" i="1"/>
  <c r="T84" i="1"/>
  <c r="U84" i="1"/>
  <c r="V84" i="1"/>
  <c r="J85" i="1"/>
  <c r="O85" i="1"/>
  <c r="R85" i="1"/>
  <c r="S85" i="1"/>
  <c r="T85" i="1"/>
  <c r="U85" i="1"/>
  <c r="V85" i="1"/>
  <c r="J86" i="1"/>
  <c r="O86" i="1"/>
  <c r="R86" i="1"/>
  <c r="S86" i="1"/>
  <c r="T86" i="1"/>
  <c r="U86" i="1"/>
  <c r="V86" i="1"/>
  <c r="J87" i="1"/>
  <c r="O87" i="1"/>
  <c r="R87" i="1"/>
  <c r="S87" i="1"/>
  <c r="T87" i="1"/>
  <c r="U87" i="1"/>
  <c r="V87" i="1"/>
  <c r="J88" i="1"/>
  <c r="O88" i="1"/>
  <c r="R88" i="1"/>
  <c r="S88" i="1"/>
  <c r="T88" i="1"/>
  <c r="U88" i="1"/>
  <c r="V88" i="1"/>
  <c r="J89" i="1"/>
  <c r="O89" i="1"/>
  <c r="R89" i="1"/>
  <c r="S89" i="1"/>
  <c r="T89" i="1"/>
  <c r="U89" i="1"/>
  <c r="V89" i="1"/>
  <c r="J90" i="1"/>
  <c r="O90" i="1"/>
  <c r="R90" i="1"/>
  <c r="S90" i="1"/>
  <c r="T90" i="1"/>
  <c r="U90" i="1"/>
  <c r="V90" i="1"/>
  <c r="J91" i="1"/>
  <c r="O91" i="1"/>
  <c r="R91" i="1"/>
  <c r="S91" i="1"/>
  <c r="T91" i="1"/>
  <c r="U91" i="1"/>
  <c r="V91" i="1"/>
  <c r="J92" i="1"/>
  <c r="O92" i="1"/>
  <c r="R92" i="1"/>
  <c r="S92" i="1"/>
  <c r="T92" i="1"/>
  <c r="U92" i="1"/>
  <c r="V92" i="1"/>
  <c r="J93" i="1"/>
  <c r="O93" i="1"/>
  <c r="R93" i="1"/>
  <c r="S93" i="1"/>
  <c r="T93" i="1"/>
  <c r="U93" i="1"/>
  <c r="V93" i="1"/>
  <c r="R5" i="4"/>
</calcChain>
</file>

<file path=xl/comments1.xml><?xml version="1.0" encoding="utf-8"?>
<comments xmlns="http://schemas.openxmlformats.org/spreadsheetml/2006/main">
  <authors>
    <author>SKCC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2. Source - I have several sources for my picks, from the hardest (homework!) to the relatively easier ones, such as tips (wom or word of mouth), webinars, and Spike group.  I like to track my profitability from each of these sources.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6. Long/short - the cells in this column turn green when you type letter "l" for long or red when you type "s" for short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9. Order - if you used a limit order, leave this cell blank.  If you used a market order, type in the price at the moment you placed your order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10. Slip - if the previous cell was filled, this will calculate your slippage, either positive or negative, during the entry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11. Comm - commission for buying (or selling short)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18. P/L - gross profit or loss per trade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26. Entry - entry grade (calculated automatically)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27. Exit - exit grade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28. Trade - trade grade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29. an optional grade column (manual) - &gt;30% is A, &gt;20% is B, &gt;10% is 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20. Upch - the upper channel on the daily chart on the entry day (fill in manually)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>
      <text>
        <r>
          <rPr>
            <b/>
            <sz val="9"/>
            <color indexed="81"/>
            <rFont val="Tahoma"/>
            <family val="2"/>
          </rPr>
          <t>21. DownCh - the lower channel on the daily chart on the entry day</t>
        </r>
      </text>
    </comment>
    <comment ref="Z2" authorId="0" shapeId="0">
      <text>
        <r>
          <rPr>
            <b/>
            <sz val="9"/>
            <color indexed="81"/>
            <rFont val="Tahoma"/>
            <family val="2"/>
          </rPr>
          <t>22. High - the high of the entry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23. Low - the low of the entry day (to calculate entry grade)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" authorId="0" shapeId="0">
      <text>
        <r>
          <rPr>
            <b/>
            <sz val="9"/>
            <color indexed="81"/>
            <rFont val="Tahoma"/>
            <family val="2"/>
          </rPr>
          <t>24. High - the high of the exit 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25. Low - the low of the exit day (to calculate exit grade)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<sst xmlns="http://schemas.openxmlformats.org/spreadsheetml/2006/main" count="118" uniqueCount="49">
  <si>
    <t>IN</t>
  </si>
  <si>
    <t>OUT</t>
  </si>
  <si>
    <t>Symbol</t>
  </si>
  <si>
    <t>Quant</t>
  </si>
  <si>
    <t>l/s</t>
  </si>
  <si>
    <t>Entry</t>
  </si>
  <si>
    <t>Date</t>
  </si>
  <si>
    <t>Comm</t>
  </si>
  <si>
    <t>Exit</t>
  </si>
  <si>
    <t>Fee</t>
  </si>
  <si>
    <t>P/L</t>
  </si>
  <si>
    <t>Net</t>
  </si>
  <si>
    <t>Trade</t>
  </si>
  <si>
    <t>Upch</t>
  </si>
  <si>
    <t>DownCh</t>
  </si>
  <si>
    <t>High</t>
  </si>
  <si>
    <t>Low</t>
  </si>
  <si>
    <t>wom</t>
  </si>
  <si>
    <t>CPST</t>
  </si>
  <si>
    <t>l</t>
  </si>
  <si>
    <t>A++</t>
  </si>
  <si>
    <t>webinar</t>
  </si>
  <si>
    <t>SIRI</t>
  </si>
  <si>
    <t>eTrade IRA</t>
  </si>
  <si>
    <t>Jock</t>
  </si>
  <si>
    <t>Nikos</t>
  </si>
  <si>
    <t>Order</t>
  </si>
  <si>
    <t>Slip</t>
  </si>
  <si>
    <t>Source</t>
  </si>
  <si>
    <t>Name</t>
  </si>
  <si>
    <t>대신증권</t>
    <phoneticPr fontId="0" type="noConversion"/>
  </si>
  <si>
    <t>Amazon</t>
    <phoneticPr fontId="0" type="noConversion"/>
  </si>
  <si>
    <t>AMZN</t>
    <phoneticPr fontId="0" type="noConversion"/>
  </si>
  <si>
    <t>l</t>
    <phoneticPr fontId="0" type="noConversion"/>
  </si>
  <si>
    <t>Microsoft</t>
    <phoneticPr fontId="0" type="noConversion"/>
  </si>
  <si>
    <t>MSFT</t>
    <phoneticPr fontId="0" type="noConversion"/>
  </si>
  <si>
    <t>Visa</t>
    <phoneticPr fontId="0" type="noConversion"/>
  </si>
  <si>
    <t>V</t>
    <phoneticPr fontId="0" type="noConversion"/>
  </si>
  <si>
    <t>PG</t>
    <phoneticPr fontId="0" type="noConversion"/>
  </si>
  <si>
    <t>Procter&amp;Gamble</t>
    <phoneticPr fontId="0" type="noConversion"/>
  </si>
  <si>
    <t>SBUX</t>
    <phoneticPr fontId="0" type="noConversion"/>
  </si>
  <si>
    <t>Starbucks</t>
    <phoneticPr fontId="0" type="noConversion"/>
  </si>
  <si>
    <t>예수금</t>
    <phoneticPr fontId="9" type="noConversion"/>
  </si>
  <si>
    <t>주식</t>
    <phoneticPr fontId="9" type="noConversion"/>
  </si>
  <si>
    <t>합계</t>
    <phoneticPr fontId="9" type="noConversion"/>
  </si>
  <si>
    <t>환율</t>
    <phoneticPr fontId="9" type="noConversion"/>
  </si>
  <si>
    <t>거래 Risk 한도</t>
    <phoneticPr fontId="9" type="noConversion"/>
  </si>
  <si>
    <t>총 Risk 한도</t>
    <phoneticPr fontId="9" type="noConversion"/>
  </si>
  <si>
    <t>20일 지지 : 178
Stop loss : 169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</si>
</sst>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&quot;$&quot;#,##0.00"/>
    <numFmt numFmtId="185" formatCode="m/d/yy;@"/>
    <numFmt numFmtId="186" formatCode="&quot;$&quot;#,##0"/>
  </numFmts>
  <fonts count="10" x14ac:knownFonts="1">
    <font>
      <sz val="11"/>
      <color theme="1"/>
      <name val="맑은 고딕"/>
      <family val="3"/>
      <charset val="129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돋움"/>
      <family val="3"/>
      <charset val="129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84" fontId="3" fillId="0" borderId="0" xfId="0" applyNumberFormat="1" applyFont="1" applyAlignment="1">
      <alignment horizontal="center"/>
    </xf>
    <xf numFmtId="185" fontId="0" fillId="0" borderId="0" xfId="0" applyNumberFormat="1"/>
    <xf numFmtId="2" fontId="4" fillId="0" borderId="0" xfId="0" applyNumberFormat="1" applyFont="1"/>
    <xf numFmtId="186" fontId="0" fillId="0" borderId="0" xfId="0" applyNumberFormat="1"/>
    <xf numFmtId="184" fontId="0" fillId="0" borderId="0" xfId="0" applyNumberFormat="1"/>
    <xf numFmtId="14" fontId="0" fillId="0" borderId="0" xfId="0" applyNumberFormat="1"/>
    <xf numFmtId="9" fontId="0" fillId="3" borderId="1" xfId="0" applyNumberFormat="1" applyFill="1" applyBorder="1"/>
    <xf numFmtId="9" fontId="0" fillId="3" borderId="2" xfId="0" applyNumberFormat="1" applyFill="1" applyBorder="1"/>
    <xf numFmtId="9" fontId="0" fillId="3" borderId="3" xfId="0" applyNumberFormat="1" applyFill="1" applyBorder="1"/>
    <xf numFmtId="0" fontId="3" fillId="0" borderId="0" xfId="0" applyFont="1"/>
    <xf numFmtId="2" fontId="0" fillId="4" borderId="0" xfId="0" applyNumberFormat="1" applyFill="1"/>
    <xf numFmtId="2" fontId="0" fillId="0" borderId="0" xfId="0" applyNumberFormat="1"/>
    <xf numFmtId="0" fontId="4" fillId="0" borderId="0" xfId="0" applyFont="1"/>
    <xf numFmtId="0" fontId="4" fillId="0" borderId="0" xfId="0" applyFont="1" applyFill="1"/>
    <xf numFmtId="3" fontId="4" fillId="0" borderId="0" xfId="0" applyNumberFormat="1" applyFont="1"/>
    <xf numFmtId="185" fontId="4" fillId="0" borderId="0" xfId="0" applyNumberFormat="1" applyFont="1"/>
    <xf numFmtId="186" fontId="0" fillId="0" borderId="0" xfId="0" applyNumberFormat="1" applyAlignment="1">
      <alignment horizontal="center"/>
    </xf>
    <xf numFmtId="184" fontId="4" fillId="0" borderId="0" xfId="0" applyNumberFormat="1" applyFont="1"/>
    <xf numFmtId="14" fontId="4" fillId="0" borderId="0" xfId="0" applyNumberFormat="1" applyFont="1"/>
    <xf numFmtId="9" fontId="4" fillId="3" borderId="4" xfId="0" applyNumberFormat="1" applyFont="1" applyFill="1" applyBorder="1"/>
    <xf numFmtId="9" fontId="4" fillId="3" borderId="5" xfId="0" applyNumberFormat="1" applyFont="1" applyFill="1" applyBorder="1"/>
    <xf numFmtId="9" fontId="4" fillId="3" borderId="6" xfId="0" applyNumberFormat="1" applyFont="1" applyFill="1" applyBorder="1"/>
    <xf numFmtId="3" fontId="0" fillId="0" borderId="0" xfId="0" applyNumberFormat="1"/>
    <xf numFmtId="184" fontId="3" fillId="0" borderId="0" xfId="0" applyNumberFormat="1" applyFont="1"/>
    <xf numFmtId="9" fontId="0" fillId="3" borderId="4" xfId="0" applyNumberFormat="1" applyFill="1" applyBorder="1"/>
    <xf numFmtId="9" fontId="0" fillId="3" borderId="6" xfId="0" applyNumberFormat="1" applyFill="1" applyBorder="1"/>
    <xf numFmtId="9" fontId="0" fillId="5" borderId="4" xfId="0" applyNumberFormat="1" applyFill="1" applyBorder="1"/>
    <xf numFmtId="9" fontId="0" fillId="3" borderId="5" xfId="0" applyNumberFormat="1" applyFill="1" applyBorder="1"/>
    <xf numFmtId="186" fontId="1" fillId="2" borderId="0" xfId="0" applyNumberFormat="1" applyFont="1" applyFill="1" applyAlignment="1">
      <alignment horizontal="center"/>
    </xf>
    <xf numFmtId="186" fontId="4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4" fontId="2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6" borderId="0" xfId="0" applyNumberFormat="1" applyFill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14" fontId="0" fillId="0" borderId="0" xfId="0" applyNumberFormat="1" applyBorder="1"/>
    <xf numFmtId="0" fontId="0" fillId="0" borderId="0" xfId="0" applyBorder="1"/>
    <xf numFmtId="0" fontId="0" fillId="6" borderId="0" xfId="0" applyFill="1" applyBorder="1"/>
  </cellXfs>
  <cellStyles count="1">
    <cellStyle name="표준" xfId="0" builtinId="0"/>
  </cellStyles>
  <dxfs count="10">
    <dxf>
      <fill>
        <patternFill>
          <bgColor indexed="53"/>
        </patternFill>
      </fill>
    </dxf>
    <dxf>
      <fill>
        <patternFill>
          <bgColor indexed="11"/>
        </patternFill>
      </fill>
    </dxf>
    <dxf>
      <fill>
        <patternFill>
          <bgColor indexed="53"/>
        </patternFill>
      </fill>
    </dxf>
    <dxf>
      <fill>
        <patternFill>
          <bgColor indexed="11"/>
        </patternFill>
      </fill>
    </dxf>
    <dxf>
      <fill>
        <patternFill>
          <bgColor indexed="53"/>
        </patternFill>
      </fill>
    </dxf>
    <dxf>
      <fill>
        <patternFill>
          <bgColor indexed="11"/>
        </patternFill>
      </fill>
    </dxf>
    <dxf>
      <fill>
        <patternFill>
          <bgColor indexed="53"/>
        </patternFill>
      </fill>
    </dxf>
    <dxf>
      <fill>
        <patternFill>
          <bgColor indexed="11"/>
        </patternFill>
      </fill>
    </dxf>
    <dxf>
      <fill>
        <patternFill>
          <bgColor indexed="5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3"/>
  <sheetViews>
    <sheetView tabSelected="1" workbookViewId="0">
      <selection activeCell="E13" sqref="E13"/>
    </sheetView>
  </sheetViews>
  <sheetFormatPr defaultRowHeight="17.399999999999999" x14ac:dyDescent="0.4"/>
  <cols>
    <col min="1" max="1" width="21.796875" customWidth="1"/>
    <col min="2" max="2" width="14.796875" customWidth="1"/>
    <col min="3" max="3" width="14.3984375" customWidth="1"/>
    <col min="4" max="4" width="11.09765625" style="35" bestFit="1" customWidth="1"/>
    <col min="5" max="5" width="6.69921875" style="26" bestFit="1" customWidth="1"/>
    <col min="6" max="6" width="4.69921875" style="3" customWidth="1"/>
    <col min="7" max="7" width="8" style="27" customWidth="1"/>
    <col min="8" max="8" width="11.09765625" style="9" customWidth="1"/>
    <col min="9" max="9" width="7.19921875" style="15" customWidth="1"/>
    <col min="10" max="10" width="9.796875" style="7" bestFit="1" customWidth="1"/>
    <col min="11" max="11" width="6.8984375" style="8" bestFit="1" customWidth="1"/>
    <col min="12" max="12" width="8.69921875" style="27" bestFit="1" customWidth="1"/>
    <col min="13" max="13" width="10.796875" style="9" bestFit="1" customWidth="1"/>
    <col min="14" max="14" width="6.09765625" style="15" bestFit="1" customWidth="1"/>
    <col min="15" max="15" width="9.796875" style="7" bestFit="1" customWidth="1"/>
    <col min="16" max="16" width="6.8984375" style="8" bestFit="1" customWidth="1"/>
    <col min="17" max="17" width="5.69921875" style="8" bestFit="1" customWidth="1"/>
    <col min="18" max="18" width="10.09765625" style="7" bestFit="1" customWidth="1"/>
    <col min="19" max="19" width="9.09765625" style="7" customWidth="1"/>
    <col min="20" max="20" width="10.5" style="28" customWidth="1"/>
    <col min="21" max="21" width="9.5" style="31" customWidth="1"/>
    <col min="22" max="22" width="9.296875" style="29" customWidth="1"/>
    <col min="23" max="23" width="4.69921875" style="13" bestFit="1" customWidth="1"/>
    <col min="24" max="24" width="5.69921875" style="15" bestFit="1" customWidth="1"/>
    <col min="25" max="25" width="8.69921875" style="15" bestFit="1" customWidth="1"/>
    <col min="26" max="26" width="5.09765625" style="15" bestFit="1" customWidth="1"/>
    <col min="27" max="27" width="4.8984375" style="15" bestFit="1" customWidth="1"/>
    <col min="28" max="28" width="5.09765625" style="15" bestFit="1" customWidth="1"/>
    <col min="29" max="29" width="4.8984375" style="15" bestFit="1" customWidth="1"/>
  </cols>
  <sheetData>
    <row r="1" spans="1:29" x14ac:dyDescent="0.4">
      <c r="C1" s="1"/>
      <c r="D1" s="37" t="s">
        <v>30</v>
      </c>
      <c r="E1" s="3"/>
      <c r="G1" s="4"/>
      <c r="I1" s="6"/>
      <c r="L1" s="4"/>
      <c r="N1" s="6"/>
      <c r="T1" s="10"/>
      <c r="U1" s="11"/>
      <c r="V1" s="12"/>
      <c r="X1" s="14" t="s">
        <v>0</v>
      </c>
      <c r="AB1" s="14" t="s">
        <v>1</v>
      </c>
    </row>
    <row r="2" spans="1:29" s="16" customFormat="1" ht="13.2" x14ac:dyDescent="0.25">
      <c r="A2" s="16" t="s">
        <v>28</v>
      </c>
      <c r="C2" s="17" t="s">
        <v>29</v>
      </c>
      <c r="D2" s="34" t="s">
        <v>2</v>
      </c>
      <c r="E2" s="18" t="s">
        <v>3</v>
      </c>
      <c r="F2" s="6" t="s">
        <v>4</v>
      </c>
      <c r="G2" s="19" t="s">
        <v>5</v>
      </c>
      <c r="H2" s="22" t="s">
        <v>6</v>
      </c>
      <c r="I2" s="6" t="s">
        <v>26</v>
      </c>
      <c r="J2" s="6" t="s">
        <v>27</v>
      </c>
      <c r="K2" s="21" t="s">
        <v>7</v>
      </c>
      <c r="L2" s="19" t="s">
        <v>8</v>
      </c>
      <c r="M2" s="22" t="s">
        <v>6</v>
      </c>
      <c r="N2" s="6" t="s">
        <v>26</v>
      </c>
      <c r="O2" s="6" t="s">
        <v>27</v>
      </c>
      <c r="P2" s="21" t="s">
        <v>7</v>
      </c>
      <c r="Q2" s="21" t="s">
        <v>9</v>
      </c>
      <c r="R2" s="33" t="s">
        <v>10</v>
      </c>
      <c r="S2" s="33" t="s">
        <v>11</v>
      </c>
      <c r="T2" s="23" t="s">
        <v>5</v>
      </c>
      <c r="U2" s="24" t="s">
        <v>8</v>
      </c>
      <c r="V2" s="25" t="s">
        <v>12</v>
      </c>
      <c r="X2" s="6" t="s">
        <v>13</v>
      </c>
      <c r="Y2" s="6" t="s">
        <v>14</v>
      </c>
      <c r="Z2" s="6" t="s">
        <v>15</v>
      </c>
      <c r="AA2" s="6" t="s">
        <v>16</v>
      </c>
      <c r="AB2" s="6" t="s">
        <v>15</v>
      </c>
      <c r="AC2" s="6" t="s">
        <v>16</v>
      </c>
    </row>
    <row r="3" spans="1:29" x14ac:dyDescent="0.4">
      <c r="C3" t="s">
        <v>31</v>
      </c>
      <c r="D3" s="35" t="s">
        <v>32</v>
      </c>
      <c r="E3" s="26">
        <v>2</v>
      </c>
      <c r="F3" s="3" t="s">
        <v>33</v>
      </c>
      <c r="G3" s="27">
        <v>1796</v>
      </c>
      <c r="H3" s="9">
        <v>43299</v>
      </c>
      <c r="L3" s="27">
        <v>1875</v>
      </c>
      <c r="M3" s="9">
        <v>43853</v>
      </c>
      <c r="P3" s="8">
        <f>9/6*2</f>
        <v>3</v>
      </c>
      <c r="Q3" s="8">
        <f>0.24/6*2</f>
        <v>0.08</v>
      </c>
      <c r="R3" s="7">
        <f>(L3-G3)*E3</f>
        <v>158</v>
      </c>
      <c r="S3" s="7">
        <f>R3-Q3-P3-K3</f>
        <v>154.91999999999999</v>
      </c>
      <c r="T3" s="28" t="e">
        <f>(Z3-G3)/(Z3-AA3)</f>
        <v>#DIV/0!</v>
      </c>
      <c r="U3" s="28" t="e">
        <f>(L3-AC3)/(AB3-AC3)</f>
        <v>#DIV/0!</v>
      </c>
      <c r="V3" s="29" t="e">
        <f>(L3-G3)/(X3-Y3)</f>
        <v>#DIV/0!</v>
      </c>
      <c r="W3" s="13" t="s">
        <v>20</v>
      </c>
    </row>
    <row r="4" spans="1:29" x14ac:dyDescent="0.4">
      <c r="A4" s="38"/>
      <c r="B4" s="38"/>
      <c r="C4" t="s">
        <v>31</v>
      </c>
      <c r="D4" s="35" t="s">
        <v>32</v>
      </c>
      <c r="E4" s="26">
        <v>2</v>
      </c>
      <c r="F4" s="3" t="s">
        <v>33</v>
      </c>
      <c r="G4" s="27">
        <v>1861</v>
      </c>
      <c r="H4" s="9">
        <v>43325</v>
      </c>
      <c r="L4" s="27">
        <v>1875</v>
      </c>
      <c r="M4" s="9">
        <v>43853</v>
      </c>
      <c r="P4" s="8">
        <f>9/6*2</f>
        <v>3</v>
      </c>
      <c r="Q4" s="8">
        <f>0.24/6*2</f>
        <v>0.08</v>
      </c>
      <c r="R4" s="7">
        <f t="shared" ref="R4:R12" si="0">(L4-G4)*E4</f>
        <v>28</v>
      </c>
      <c r="S4" s="7">
        <f t="shared" ref="S4:S12" si="1">R4-Q4-P4-K4</f>
        <v>24.92</v>
      </c>
      <c r="U4" s="28"/>
    </row>
    <row r="5" spans="1:29" x14ac:dyDescent="0.4">
      <c r="C5" t="s">
        <v>34</v>
      </c>
      <c r="D5" s="35" t="s">
        <v>35</v>
      </c>
      <c r="E5" s="26">
        <v>40</v>
      </c>
      <c r="F5" s="3" t="s">
        <v>33</v>
      </c>
      <c r="G5" s="27">
        <v>108</v>
      </c>
      <c r="H5" s="9">
        <v>43354</v>
      </c>
      <c r="J5" s="36" t="str">
        <f t="shared" ref="J5:J68" si="2">IF(I5&gt;0,IF(F5="s",(G5-I5)*E5,(I5-G5)*E5),"")</f>
        <v/>
      </c>
      <c r="O5" s="36" t="str">
        <f t="shared" ref="O5:O68" si="3">IF(N5&gt;0,IF(F5="l",(L5-N5)*E5,(N5-L5)*E5),"")</f>
        <v/>
      </c>
      <c r="R5" s="7">
        <f t="shared" si="0"/>
        <v>-4320</v>
      </c>
      <c r="S5" s="7">
        <f t="shared" si="1"/>
        <v>-4320</v>
      </c>
      <c r="T5" s="28" t="str">
        <f t="shared" ref="T5:T68" si="4">IF(AND(Z5&gt;0,G5&gt;0,AA5&gt;0), IF(F5="l",  (Z5-G5)/(Z5-AA5),   (G5-AA5)/(Z5-AA5)),"")</f>
        <v/>
      </c>
      <c r="U5" s="28" t="str">
        <f t="shared" ref="U5:U68" si="5">IF(AND(AB5&gt;0,AC5&gt;0,L5&gt;0), IF(F5="s",  (AB5-L5)/(AB5-AC5),   (L5-AC5)/(AB5-AC5)),"")</f>
        <v/>
      </c>
      <c r="V5" s="29" t="str">
        <f t="shared" ref="V5:V68" si="6">IF( AND(L5&gt;0,G5&gt;0,X5&gt;0,Y5&gt;0), IF(F5="l", (L5-G5)/(X5-Y5),(G5-L5)/(X5-Y5)),"")</f>
        <v/>
      </c>
    </row>
    <row r="6" spans="1:29" x14ac:dyDescent="0.4">
      <c r="C6" t="s">
        <v>31</v>
      </c>
      <c r="D6" s="35" t="s">
        <v>32</v>
      </c>
      <c r="E6" s="26">
        <v>1</v>
      </c>
      <c r="F6" s="3" t="s">
        <v>33</v>
      </c>
      <c r="G6" s="27">
        <v>1686</v>
      </c>
      <c r="H6" s="9">
        <v>43446</v>
      </c>
      <c r="J6" s="36" t="str">
        <f t="shared" si="2"/>
        <v/>
      </c>
      <c r="L6" s="27">
        <v>1875</v>
      </c>
      <c r="M6" s="9">
        <v>43853</v>
      </c>
      <c r="O6" s="36" t="str">
        <f t="shared" si="3"/>
        <v/>
      </c>
      <c r="P6" s="8">
        <f>9/6*1</f>
        <v>1.5</v>
      </c>
      <c r="Q6" s="8">
        <f>0.24/6*1</f>
        <v>0.04</v>
      </c>
      <c r="R6" s="7">
        <f t="shared" si="0"/>
        <v>189</v>
      </c>
      <c r="S6" s="7">
        <f t="shared" si="1"/>
        <v>187.46</v>
      </c>
      <c r="T6" s="28" t="str">
        <f t="shared" si="4"/>
        <v/>
      </c>
      <c r="U6" s="28" t="str">
        <f t="shared" si="5"/>
        <v/>
      </c>
      <c r="V6" s="29" t="str">
        <f t="shared" si="6"/>
        <v/>
      </c>
    </row>
    <row r="7" spans="1:29" x14ac:dyDescent="0.4">
      <c r="C7" t="s">
        <v>36</v>
      </c>
      <c r="D7" s="35" t="s">
        <v>37</v>
      </c>
      <c r="E7" s="26">
        <v>2</v>
      </c>
      <c r="F7" s="3" t="s">
        <v>33</v>
      </c>
      <c r="G7" s="27">
        <v>154</v>
      </c>
      <c r="H7" s="9">
        <v>43551</v>
      </c>
      <c r="J7" s="36" t="str">
        <f t="shared" si="2"/>
        <v/>
      </c>
      <c r="O7" s="36" t="str">
        <f t="shared" si="3"/>
        <v/>
      </c>
      <c r="R7" s="7">
        <f t="shared" si="0"/>
        <v>-308</v>
      </c>
      <c r="S7" s="7">
        <f t="shared" si="1"/>
        <v>-308</v>
      </c>
      <c r="T7" s="28" t="str">
        <f t="shared" si="4"/>
        <v/>
      </c>
      <c r="U7" s="28" t="str">
        <f t="shared" si="5"/>
        <v/>
      </c>
      <c r="V7" s="29" t="str">
        <f t="shared" si="6"/>
        <v/>
      </c>
    </row>
    <row r="8" spans="1:29" x14ac:dyDescent="0.4">
      <c r="C8" t="s">
        <v>39</v>
      </c>
      <c r="D8" s="35" t="s">
        <v>38</v>
      </c>
      <c r="E8" s="26">
        <v>2</v>
      </c>
      <c r="F8" s="3" t="s">
        <v>33</v>
      </c>
      <c r="G8" s="27">
        <v>103</v>
      </c>
      <c r="H8" s="9">
        <v>43560</v>
      </c>
      <c r="J8" s="36" t="str">
        <f t="shared" si="2"/>
        <v/>
      </c>
      <c r="O8" s="36" t="str">
        <f t="shared" si="3"/>
        <v/>
      </c>
      <c r="R8" s="7">
        <f t="shared" si="0"/>
        <v>-206</v>
      </c>
      <c r="S8" s="7">
        <f t="shared" si="1"/>
        <v>-206</v>
      </c>
      <c r="T8" s="28" t="str">
        <f t="shared" si="4"/>
        <v/>
      </c>
      <c r="U8" s="28" t="str">
        <f t="shared" si="5"/>
        <v/>
      </c>
      <c r="V8" s="29" t="str">
        <f t="shared" si="6"/>
        <v/>
      </c>
    </row>
    <row r="9" spans="1:29" x14ac:dyDescent="0.4">
      <c r="C9" t="s">
        <v>41</v>
      </c>
      <c r="D9" s="35" t="s">
        <v>40</v>
      </c>
      <c r="E9" s="26">
        <v>10</v>
      </c>
      <c r="F9" s="3" t="s">
        <v>33</v>
      </c>
      <c r="G9" s="27">
        <v>75</v>
      </c>
      <c r="H9" s="9">
        <v>43580</v>
      </c>
      <c r="J9" s="36" t="str">
        <f t="shared" si="2"/>
        <v/>
      </c>
      <c r="O9" s="36" t="str">
        <f t="shared" si="3"/>
        <v/>
      </c>
      <c r="R9" s="7">
        <f t="shared" si="0"/>
        <v>-750</v>
      </c>
      <c r="S9" s="7">
        <f t="shared" si="1"/>
        <v>-750</v>
      </c>
      <c r="T9" s="28" t="str">
        <f t="shared" si="4"/>
        <v/>
      </c>
      <c r="U9" s="28" t="str">
        <f t="shared" si="5"/>
        <v/>
      </c>
      <c r="V9" s="29" t="str">
        <f t="shared" si="6"/>
        <v/>
      </c>
    </row>
    <row r="10" spans="1:29" x14ac:dyDescent="0.4">
      <c r="C10" t="s">
        <v>34</v>
      </c>
      <c r="D10" s="35" t="s">
        <v>35</v>
      </c>
      <c r="E10" s="26">
        <v>10</v>
      </c>
      <c r="F10" s="3" t="s">
        <v>33</v>
      </c>
      <c r="G10" s="27">
        <v>131</v>
      </c>
      <c r="H10" s="9">
        <v>43685</v>
      </c>
      <c r="J10" s="36" t="str">
        <f t="shared" si="2"/>
        <v/>
      </c>
      <c r="O10" s="36" t="str">
        <f t="shared" si="3"/>
        <v/>
      </c>
      <c r="R10" s="7">
        <f t="shared" si="0"/>
        <v>-1310</v>
      </c>
      <c r="S10" s="7">
        <f t="shared" si="1"/>
        <v>-1310</v>
      </c>
      <c r="T10" s="28" t="str">
        <f t="shared" si="4"/>
        <v/>
      </c>
      <c r="U10" s="28" t="str">
        <f t="shared" si="5"/>
        <v/>
      </c>
      <c r="V10" s="29" t="str">
        <f t="shared" si="6"/>
        <v/>
      </c>
    </row>
    <row r="11" spans="1:29" x14ac:dyDescent="0.4">
      <c r="C11" t="s">
        <v>31</v>
      </c>
      <c r="D11" s="35" t="s">
        <v>32</v>
      </c>
      <c r="E11" s="26">
        <v>10</v>
      </c>
      <c r="F11" s="3" t="s">
        <v>33</v>
      </c>
      <c r="G11" s="27">
        <v>1773</v>
      </c>
      <c r="H11" s="9">
        <v>43686</v>
      </c>
      <c r="J11" s="36" t="str">
        <f t="shared" si="2"/>
        <v/>
      </c>
      <c r="L11" s="27">
        <v>1875</v>
      </c>
      <c r="M11" s="9">
        <v>43853</v>
      </c>
      <c r="O11" s="36" t="str">
        <f t="shared" si="3"/>
        <v/>
      </c>
      <c r="P11" s="8">
        <f>9/6*1</f>
        <v>1.5</v>
      </c>
      <c r="Q11" s="8">
        <f>0.24/6*1</f>
        <v>0.04</v>
      </c>
      <c r="R11" s="7">
        <f t="shared" si="0"/>
        <v>1020</v>
      </c>
      <c r="S11" s="7">
        <f t="shared" si="1"/>
        <v>1018.46</v>
      </c>
      <c r="T11" s="28" t="str">
        <f t="shared" si="4"/>
        <v/>
      </c>
      <c r="U11" s="28" t="str">
        <f t="shared" si="5"/>
        <v/>
      </c>
      <c r="V11" s="29" t="str">
        <f t="shared" si="6"/>
        <v/>
      </c>
    </row>
    <row r="12" spans="1:29" x14ac:dyDescent="0.4">
      <c r="C12" t="s">
        <v>36</v>
      </c>
      <c r="D12" s="35" t="s">
        <v>37</v>
      </c>
      <c r="E12" s="26">
        <v>2</v>
      </c>
      <c r="F12" s="3" t="s">
        <v>33</v>
      </c>
      <c r="G12" s="27">
        <v>170</v>
      </c>
      <c r="H12" s="9">
        <v>43686</v>
      </c>
      <c r="J12" s="36" t="str">
        <f t="shared" si="2"/>
        <v/>
      </c>
      <c r="O12" s="36" t="str">
        <f t="shared" si="3"/>
        <v/>
      </c>
      <c r="R12" s="7">
        <f t="shared" si="0"/>
        <v>-340</v>
      </c>
      <c r="S12" s="7">
        <f t="shared" si="1"/>
        <v>-340</v>
      </c>
      <c r="T12" s="28" t="str">
        <f t="shared" si="4"/>
        <v/>
      </c>
      <c r="U12" s="28" t="str">
        <f t="shared" si="5"/>
        <v/>
      </c>
      <c r="V12" s="29" t="str">
        <f t="shared" si="6"/>
        <v/>
      </c>
    </row>
    <row r="13" spans="1:29" ht="39.6" customHeight="1" x14ac:dyDescent="0.4">
      <c r="A13" s="38" t="s">
        <v>48</v>
      </c>
      <c r="B13" s="38">
        <f>(Sheet1!G2/Sheet1!F2)/(169-178)</f>
        <v>-39.367710633576124</v>
      </c>
      <c r="C13" t="s">
        <v>34</v>
      </c>
      <c r="D13" s="35" t="s">
        <v>35</v>
      </c>
      <c r="E13" s="26">
        <v>30</v>
      </c>
      <c r="J13" s="36" t="str">
        <f t="shared" si="2"/>
        <v/>
      </c>
      <c r="O13" s="36" t="str">
        <f t="shared" si="3"/>
        <v/>
      </c>
      <c r="R13" s="7" t="str">
        <f t="shared" ref="R13:R68" si="7">IF(AND(L13&gt;0,G13&gt;0,E13&gt;0),IF(F13="l",(L13-G13)*E13,(G13-L13)*E13),"")</f>
        <v/>
      </c>
      <c r="S13" s="7" t="str">
        <f t="shared" ref="S13:S68" si="8">IF(R13&lt;&gt;"",R13-Q13-P13-K13,"")</f>
        <v/>
      </c>
      <c r="T13" s="28" t="str">
        <f t="shared" si="4"/>
        <v/>
      </c>
      <c r="U13" s="28" t="str">
        <f t="shared" si="5"/>
        <v/>
      </c>
      <c r="V13" s="29" t="str">
        <f t="shared" si="6"/>
        <v/>
      </c>
    </row>
    <row r="14" spans="1:29" x14ac:dyDescent="0.4">
      <c r="J14" s="36" t="str">
        <f t="shared" si="2"/>
        <v/>
      </c>
      <c r="O14" s="36" t="str">
        <f t="shared" si="3"/>
        <v/>
      </c>
      <c r="R14" s="7" t="str">
        <f t="shared" si="7"/>
        <v/>
      </c>
      <c r="S14" s="7" t="str">
        <f t="shared" si="8"/>
        <v/>
      </c>
      <c r="T14" s="28" t="str">
        <f t="shared" si="4"/>
        <v/>
      </c>
      <c r="U14" s="28" t="str">
        <f t="shared" si="5"/>
        <v/>
      </c>
      <c r="V14" s="29" t="str">
        <f t="shared" si="6"/>
        <v/>
      </c>
    </row>
    <row r="15" spans="1:29" x14ac:dyDescent="0.4">
      <c r="J15" s="36" t="str">
        <f t="shared" si="2"/>
        <v/>
      </c>
      <c r="O15" s="36" t="str">
        <f t="shared" si="3"/>
        <v/>
      </c>
      <c r="R15" s="7" t="str">
        <f t="shared" si="7"/>
        <v/>
      </c>
      <c r="S15" s="7" t="str">
        <f t="shared" si="8"/>
        <v/>
      </c>
      <c r="T15" s="28" t="str">
        <f t="shared" si="4"/>
        <v/>
      </c>
      <c r="U15" s="28" t="str">
        <f t="shared" si="5"/>
        <v/>
      </c>
      <c r="V15" s="29" t="str">
        <f t="shared" si="6"/>
        <v/>
      </c>
    </row>
    <row r="16" spans="1:29" x14ac:dyDescent="0.4">
      <c r="J16" s="36" t="str">
        <f t="shared" si="2"/>
        <v/>
      </c>
      <c r="O16" s="36" t="str">
        <f t="shared" si="3"/>
        <v/>
      </c>
      <c r="R16" s="7" t="str">
        <f t="shared" si="7"/>
        <v/>
      </c>
      <c r="S16" s="7" t="str">
        <f t="shared" si="8"/>
        <v/>
      </c>
      <c r="T16" s="28" t="str">
        <f t="shared" si="4"/>
        <v/>
      </c>
      <c r="U16" s="28" t="str">
        <f t="shared" si="5"/>
        <v/>
      </c>
      <c r="V16" s="29" t="str">
        <f t="shared" si="6"/>
        <v/>
      </c>
    </row>
    <row r="17" spans="10:22" x14ac:dyDescent="0.4">
      <c r="J17" s="36" t="str">
        <f t="shared" si="2"/>
        <v/>
      </c>
      <c r="O17" s="36" t="str">
        <f t="shared" si="3"/>
        <v/>
      </c>
      <c r="R17" s="7" t="str">
        <f t="shared" si="7"/>
        <v/>
      </c>
      <c r="S17" s="7" t="str">
        <f t="shared" si="8"/>
        <v/>
      </c>
      <c r="T17" s="28" t="str">
        <f t="shared" si="4"/>
        <v/>
      </c>
      <c r="U17" s="28" t="str">
        <f t="shared" si="5"/>
        <v/>
      </c>
      <c r="V17" s="29" t="str">
        <f t="shared" si="6"/>
        <v/>
      </c>
    </row>
    <row r="18" spans="10:22" x14ac:dyDescent="0.4">
      <c r="J18" s="36" t="str">
        <f t="shared" si="2"/>
        <v/>
      </c>
      <c r="O18" s="36" t="str">
        <f t="shared" si="3"/>
        <v/>
      </c>
      <c r="R18" s="7" t="str">
        <f t="shared" si="7"/>
        <v/>
      </c>
      <c r="S18" s="7" t="str">
        <f t="shared" si="8"/>
        <v/>
      </c>
      <c r="T18" s="28" t="str">
        <f t="shared" si="4"/>
        <v/>
      </c>
      <c r="U18" s="28" t="str">
        <f t="shared" si="5"/>
        <v/>
      </c>
      <c r="V18" s="29" t="str">
        <f t="shared" si="6"/>
        <v/>
      </c>
    </row>
    <row r="19" spans="10:22" x14ac:dyDescent="0.4">
      <c r="J19" s="36" t="str">
        <f t="shared" si="2"/>
        <v/>
      </c>
      <c r="O19" s="36" t="str">
        <f t="shared" si="3"/>
        <v/>
      </c>
      <c r="R19" s="7" t="str">
        <f t="shared" si="7"/>
        <v/>
      </c>
      <c r="S19" s="7" t="str">
        <f t="shared" si="8"/>
        <v/>
      </c>
      <c r="T19" s="28" t="str">
        <f t="shared" si="4"/>
        <v/>
      </c>
      <c r="U19" s="28" t="str">
        <f t="shared" si="5"/>
        <v/>
      </c>
      <c r="V19" s="29" t="str">
        <f t="shared" si="6"/>
        <v/>
      </c>
    </row>
    <row r="20" spans="10:22" x14ac:dyDescent="0.4">
      <c r="J20" s="36" t="str">
        <f>IF(I20&gt;0,IF(F20="s",(G20-I20)*E20,(I20-G20)*E20),"")</f>
        <v/>
      </c>
      <c r="O20" s="36" t="str">
        <f>IF(N20&gt;0,IF(F20="l",(L20-N20)*E20,(N20-L20)*E20),"")</f>
        <v/>
      </c>
      <c r="R20" s="7" t="str">
        <f>IF(AND(L20&gt;0,G20&gt;0,E20&gt;0),IF(F20="l",(L20-G20)*E20,(G20-L20)*E20),"")</f>
        <v/>
      </c>
      <c r="S20" s="7" t="str">
        <f>IF(R20&lt;&gt;"",R20-Q20-P20-K20,"")</f>
        <v/>
      </c>
      <c r="T20" s="28" t="str">
        <f>IF(AND(Z20&gt;0,G20&gt;0,AA20&gt;0), IF(F20="l",  (Z20-G20)/(Z20-AA20),   (G20-AA20)/(Z20-AA20)),"")</f>
        <v/>
      </c>
      <c r="U20" s="28" t="str">
        <f>IF(AND(AB20&gt;0,AC20&gt;0,L20&gt;0), IF(F20="s",  (AB20-L20)/(AB20-AC20),   (L20-AC20)/(AB20-AC20)),"")</f>
        <v/>
      </c>
      <c r="V20" s="29" t="str">
        <f>IF( AND(L20&gt;0,G20&gt;0,X20&gt;0,Y20&gt;0), IF(F20="l", (L20-G20)/(X20-Y20),(G20-L20)/(X20-Y20)),"")</f>
        <v/>
      </c>
    </row>
    <row r="21" spans="10:22" x14ac:dyDescent="0.4">
      <c r="J21" s="36" t="str">
        <f t="shared" si="2"/>
        <v/>
      </c>
      <c r="O21" s="36" t="str">
        <f t="shared" si="3"/>
        <v/>
      </c>
      <c r="R21" s="7" t="str">
        <f t="shared" si="7"/>
        <v/>
      </c>
      <c r="S21" s="7" t="str">
        <f t="shared" si="8"/>
        <v/>
      </c>
      <c r="T21" s="28" t="str">
        <f t="shared" si="4"/>
        <v/>
      </c>
      <c r="U21" s="28" t="str">
        <f t="shared" si="5"/>
        <v/>
      </c>
      <c r="V21" s="29" t="str">
        <f t="shared" si="6"/>
        <v/>
      </c>
    </row>
    <row r="22" spans="10:22" x14ac:dyDescent="0.4">
      <c r="J22" s="36" t="str">
        <f t="shared" si="2"/>
        <v/>
      </c>
      <c r="O22" s="36" t="str">
        <f t="shared" si="3"/>
        <v/>
      </c>
      <c r="R22" s="7" t="str">
        <f t="shared" si="7"/>
        <v/>
      </c>
      <c r="S22" s="7" t="str">
        <f t="shared" si="8"/>
        <v/>
      </c>
      <c r="T22" s="28" t="str">
        <f t="shared" si="4"/>
        <v/>
      </c>
      <c r="U22" s="28" t="str">
        <f t="shared" si="5"/>
        <v/>
      </c>
      <c r="V22" s="29" t="str">
        <f t="shared" si="6"/>
        <v/>
      </c>
    </row>
    <row r="23" spans="10:22" x14ac:dyDescent="0.4">
      <c r="J23" s="36" t="str">
        <f t="shared" si="2"/>
        <v/>
      </c>
      <c r="O23" s="36" t="str">
        <f t="shared" si="3"/>
        <v/>
      </c>
      <c r="R23" s="7" t="str">
        <f t="shared" si="7"/>
        <v/>
      </c>
      <c r="S23" s="7" t="str">
        <f t="shared" si="8"/>
        <v/>
      </c>
      <c r="T23" s="28" t="str">
        <f t="shared" si="4"/>
        <v/>
      </c>
      <c r="U23" s="28" t="str">
        <f t="shared" si="5"/>
        <v/>
      </c>
      <c r="V23" s="29" t="str">
        <f t="shared" si="6"/>
        <v/>
      </c>
    </row>
    <row r="24" spans="10:22" x14ac:dyDescent="0.4">
      <c r="J24" s="36" t="str">
        <f t="shared" si="2"/>
        <v/>
      </c>
      <c r="O24" s="36" t="str">
        <f t="shared" si="3"/>
        <v/>
      </c>
      <c r="R24" s="7" t="str">
        <f t="shared" si="7"/>
        <v/>
      </c>
      <c r="S24" s="7" t="str">
        <f t="shared" si="8"/>
        <v/>
      </c>
      <c r="T24" s="28" t="str">
        <f t="shared" si="4"/>
        <v/>
      </c>
      <c r="U24" s="28" t="str">
        <f t="shared" si="5"/>
        <v/>
      </c>
      <c r="V24" s="29" t="str">
        <f t="shared" si="6"/>
        <v/>
      </c>
    </row>
    <row r="25" spans="10:22" x14ac:dyDescent="0.4">
      <c r="J25" s="36" t="str">
        <f t="shared" si="2"/>
        <v/>
      </c>
      <c r="O25" s="36" t="str">
        <f t="shared" si="3"/>
        <v/>
      </c>
      <c r="R25" s="7" t="str">
        <f t="shared" si="7"/>
        <v/>
      </c>
      <c r="S25" s="7" t="str">
        <f t="shared" si="8"/>
        <v/>
      </c>
      <c r="T25" s="28" t="str">
        <f t="shared" si="4"/>
        <v/>
      </c>
      <c r="U25" s="28" t="str">
        <f t="shared" si="5"/>
        <v/>
      </c>
      <c r="V25" s="29" t="str">
        <f t="shared" si="6"/>
        <v/>
      </c>
    </row>
    <row r="26" spans="10:22" x14ac:dyDescent="0.4">
      <c r="J26" s="36" t="str">
        <f t="shared" si="2"/>
        <v/>
      </c>
      <c r="O26" s="36" t="str">
        <f t="shared" si="3"/>
        <v/>
      </c>
      <c r="R26" s="7" t="str">
        <f t="shared" si="7"/>
        <v/>
      </c>
      <c r="S26" s="7" t="str">
        <f t="shared" si="8"/>
        <v/>
      </c>
      <c r="T26" s="28" t="str">
        <f t="shared" si="4"/>
        <v/>
      </c>
      <c r="U26" s="28" t="str">
        <f t="shared" si="5"/>
        <v/>
      </c>
      <c r="V26" s="29" t="str">
        <f t="shared" si="6"/>
        <v/>
      </c>
    </row>
    <row r="27" spans="10:22" x14ac:dyDescent="0.4">
      <c r="J27" s="36" t="str">
        <f t="shared" si="2"/>
        <v/>
      </c>
      <c r="O27" s="36" t="str">
        <f t="shared" si="3"/>
        <v/>
      </c>
      <c r="R27" s="7" t="str">
        <f t="shared" si="7"/>
        <v/>
      </c>
      <c r="S27" s="7" t="str">
        <f t="shared" si="8"/>
        <v/>
      </c>
      <c r="T27" s="28" t="str">
        <f t="shared" si="4"/>
        <v/>
      </c>
      <c r="U27" s="28" t="str">
        <f t="shared" si="5"/>
        <v/>
      </c>
      <c r="V27" s="29" t="str">
        <f t="shared" si="6"/>
        <v/>
      </c>
    </row>
    <row r="28" spans="10:22" x14ac:dyDescent="0.4">
      <c r="J28" s="36" t="str">
        <f t="shared" si="2"/>
        <v/>
      </c>
      <c r="O28" s="36" t="str">
        <f t="shared" si="3"/>
        <v/>
      </c>
      <c r="R28" s="7" t="str">
        <f t="shared" si="7"/>
        <v/>
      </c>
      <c r="S28" s="7" t="str">
        <f t="shared" si="8"/>
        <v/>
      </c>
      <c r="T28" s="28" t="str">
        <f t="shared" si="4"/>
        <v/>
      </c>
      <c r="U28" s="28" t="str">
        <f t="shared" si="5"/>
        <v/>
      </c>
      <c r="V28" s="29" t="str">
        <f t="shared" si="6"/>
        <v/>
      </c>
    </row>
    <row r="29" spans="10:22" x14ac:dyDescent="0.4">
      <c r="J29" s="36" t="str">
        <f t="shared" si="2"/>
        <v/>
      </c>
      <c r="O29" s="36" t="str">
        <f t="shared" si="3"/>
        <v/>
      </c>
      <c r="R29" s="7" t="str">
        <f t="shared" si="7"/>
        <v/>
      </c>
      <c r="S29" s="7" t="str">
        <f t="shared" si="8"/>
        <v/>
      </c>
      <c r="T29" s="28" t="str">
        <f t="shared" si="4"/>
        <v/>
      </c>
      <c r="U29" s="28" t="str">
        <f t="shared" si="5"/>
        <v/>
      </c>
      <c r="V29" s="29" t="str">
        <f t="shared" si="6"/>
        <v/>
      </c>
    </row>
    <row r="30" spans="10:22" x14ac:dyDescent="0.4">
      <c r="J30" s="36" t="str">
        <f t="shared" si="2"/>
        <v/>
      </c>
      <c r="O30" s="36" t="str">
        <f t="shared" si="3"/>
        <v/>
      </c>
      <c r="R30" s="7" t="str">
        <f t="shared" si="7"/>
        <v/>
      </c>
      <c r="S30" s="7" t="str">
        <f t="shared" si="8"/>
        <v/>
      </c>
      <c r="T30" s="28" t="str">
        <f t="shared" si="4"/>
        <v/>
      </c>
      <c r="U30" s="28" t="str">
        <f t="shared" si="5"/>
        <v/>
      </c>
      <c r="V30" s="29" t="str">
        <f t="shared" si="6"/>
        <v/>
      </c>
    </row>
    <row r="31" spans="10:22" x14ac:dyDescent="0.4">
      <c r="J31" s="36" t="str">
        <f t="shared" si="2"/>
        <v/>
      </c>
      <c r="O31" s="36" t="str">
        <f t="shared" si="3"/>
        <v/>
      </c>
      <c r="R31" s="7" t="str">
        <f t="shared" si="7"/>
        <v/>
      </c>
      <c r="S31" s="7" t="str">
        <f t="shared" si="8"/>
        <v/>
      </c>
      <c r="T31" s="28" t="str">
        <f t="shared" si="4"/>
        <v/>
      </c>
      <c r="U31" s="28" t="str">
        <f t="shared" si="5"/>
        <v/>
      </c>
      <c r="V31" s="29" t="str">
        <f t="shared" si="6"/>
        <v/>
      </c>
    </row>
    <row r="32" spans="10:22" x14ac:dyDescent="0.4">
      <c r="J32" s="36" t="str">
        <f t="shared" si="2"/>
        <v/>
      </c>
      <c r="O32" s="36" t="str">
        <f t="shared" si="3"/>
        <v/>
      </c>
      <c r="R32" s="7" t="str">
        <f t="shared" si="7"/>
        <v/>
      </c>
      <c r="S32" s="7" t="str">
        <f t="shared" si="8"/>
        <v/>
      </c>
      <c r="T32" s="28" t="str">
        <f t="shared" si="4"/>
        <v/>
      </c>
      <c r="U32" s="28" t="str">
        <f t="shared" si="5"/>
        <v/>
      </c>
      <c r="V32" s="29" t="str">
        <f t="shared" si="6"/>
        <v/>
      </c>
    </row>
    <row r="33" spans="10:22" x14ac:dyDescent="0.4">
      <c r="J33" s="36" t="str">
        <f t="shared" si="2"/>
        <v/>
      </c>
      <c r="O33" s="36" t="str">
        <f t="shared" si="3"/>
        <v/>
      </c>
      <c r="R33" s="7" t="str">
        <f t="shared" si="7"/>
        <v/>
      </c>
      <c r="S33" s="7" t="str">
        <f t="shared" si="8"/>
        <v/>
      </c>
      <c r="T33" s="28" t="str">
        <f t="shared" si="4"/>
        <v/>
      </c>
      <c r="U33" s="28" t="str">
        <f t="shared" si="5"/>
        <v/>
      </c>
      <c r="V33" s="29" t="str">
        <f t="shared" si="6"/>
        <v/>
      </c>
    </row>
    <row r="34" spans="10:22" x14ac:dyDescent="0.4">
      <c r="J34" s="36" t="str">
        <f t="shared" si="2"/>
        <v/>
      </c>
      <c r="O34" s="36" t="str">
        <f t="shared" si="3"/>
        <v/>
      </c>
      <c r="R34" s="7" t="str">
        <f t="shared" si="7"/>
        <v/>
      </c>
      <c r="S34" s="7" t="str">
        <f t="shared" si="8"/>
        <v/>
      </c>
      <c r="T34" s="28" t="str">
        <f t="shared" si="4"/>
        <v/>
      </c>
      <c r="U34" s="28" t="str">
        <f t="shared" si="5"/>
        <v/>
      </c>
      <c r="V34" s="29" t="str">
        <f t="shared" si="6"/>
        <v/>
      </c>
    </row>
    <row r="35" spans="10:22" x14ac:dyDescent="0.4">
      <c r="J35" s="36" t="str">
        <f t="shared" si="2"/>
        <v/>
      </c>
      <c r="O35" s="36" t="str">
        <f t="shared" si="3"/>
        <v/>
      </c>
      <c r="R35" s="7" t="str">
        <f t="shared" si="7"/>
        <v/>
      </c>
      <c r="S35" s="7" t="str">
        <f t="shared" si="8"/>
        <v/>
      </c>
      <c r="T35" s="28" t="str">
        <f t="shared" si="4"/>
        <v/>
      </c>
      <c r="U35" s="28" t="str">
        <f t="shared" si="5"/>
        <v/>
      </c>
      <c r="V35" s="29" t="str">
        <f t="shared" si="6"/>
        <v/>
      </c>
    </row>
    <row r="36" spans="10:22" x14ac:dyDescent="0.4">
      <c r="J36" s="36" t="str">
        <f t="shared" si="2"/>
        <v/>
      </c>
      <c r="O36" s="36" t="str">
        <f t="shared" si="3"/>
        <v/>
      </c>
      <c r="R36" s="7" t="str">
        <f t="shared" si="7"/>
        <v/>
      </c>
      <c r="S36" s="7" t="str">
        <f t="shared" si="8"/>
        <v/>
      </c>
      <c r="T36" s="28" t="str">
        <f t="shared" si="4"/>
        <v/>
      </c>
      <c r="U36" s="28" t="str">
        <f t="shared" si="5"/>
        <v/>
      </c>
      <c r="V36" s="29" t="str">
        <f t="shared" si="6"/>
        <v/>
      </c>
    </row>
    <row r="37" spans="10:22" x14ac:dyDescent="0.4">
      <c r="J37" s="36" t="str">
        <f t="shared" si="2"/>
        <v/>
      </c>
      <c r="O37" s="36" t="str">
        <f t="shared" si="3"/>
        <v/>
      </c>
      <c r="R37" s="7" t="str">
        <f t="shared" si="7"/>
        <v/>
      </c>
      <c r="S37" s="7" t="str">
        <f t="shared" si="8"/>
        <v/>
      </c>
      <c r="T37" s="28" t="str">
        <f t="shared" si="4"/>
        <v/>
      </c>
      <c r="U37" s="28" t="str">
        <f t="shared" si="5"/>
        <v/>
      </c>
      <c r="V37" s="29" t="str">
        <f t="shared" si="6"/>
        <v/>
      </c>
    </row>
    <row r="38" spans="10:22" x14ac:dyDescent="0.4">
      <c r="J38" s="36" t="str">
        <f t="shared" si="2"/>
        <v/>
      </c>
      <c r="O38" s="36" t="str">
        <f t="shared" si="3"/>
        <v/>
      </c>
      <c r="R38" s="7" t="str">
        <f t="shared" si="7"/>
        <v/>
      </c>
      <c r="S38" s="7" t="str">
        <f t="shared" si="8"/>
        <v/>
      </c>
      <c r="T38" s="28" t="str">
        <f t="shared" si="4"/>
        <v/>
      </c>
      <c r="U38" s="28" t="str">
        <f t="shared" si="5"/>
        <v/>
      </c>
      <c r="V38" s="29" t="str">
        <f t="shared" si="6"/>
        <v/>
      </c>
    </row>
    <row r="39" spans="10:22" x14ac:dyDescent="0.4">
      <c r="J39" s="36" t="str">
        <f t="shared" si="2"/>
        <v/>
      </c>
      <c r="O39" s="36" t="str">
        <f t="shared" si="3"/>
        <v/>
      </c>
      <c r="R39" s="7" t="str">
        <f t="shared" si="7"/>
        <v/>
      </c>
      <c r="S39" s="7" t="str">
        <f t="shared" si="8"/>
        <v/>
      </c>
      <c r="T39" s="28" t="str">
        <f t="shared" si="4"/>
        <v/>
      </c>
      <c r="U39" s="28" t="str">
        <f t="shared" si="5"/>
        <v/>
      </c>
      <c r="V39" s="29" t="str">
        <f t="shared" si="6"/>
        <v/>
      </c>
    </row>
    <row r="40" spans="10:22" x14ac:dyDescent="0.4">
      <c r="J40" s="36" t="str">
        <f t="shared" si="2"/>
        <v/>
      </c>
      <c r="O40" s="36" t="str">
        <f t="shared" si="3"/>
        <v/>
      </c>
      <c r="R40" s="7" t="str">
        <f t="shared" si="7"/>
        <v/>
      </c>
      <c r="S40" s="7" t="str">
        <f t="shared" si="8"/>
        <v/>
      </c>
      <c r="T40" s="28" t="str">
        <f t="shared" si="4"/>
        <v/>
      </c>
      <c r="U40" s="28" t="str">
        <f t="shared" si="5"/>
        <v/>
      </c>
      <c r="V40" s="29" t="str">
        <f t="shared" si="6"/>
        <v/>
      </c>
    </row>
    <row r="41" spans="10:22" x14ac:dyDescent="0.4">
      <c r="J41" s="36" t="str">
        <f t="shared" si="2"/>
        <v/>
      </c>
      <c r="O41" s="36" t="str">
        <f t="shared" si="3"/>
        <v/>
      </c>
      <c r="R41" s="7" t="str">
        <f t="shared" si="7"/>
        <v/>
      </c>
      <c r="S41" s="7" t="str">
        <f t="shared" si="8"/>
        <v/>
      </c>
      <c r="T41" s="28" t="str">
        <f t="shared" si="4"/>
        <v/>
      </c>
      <c r="U41" s="28" t="str">
        <f t="shared" si="5"/>
        <v/>
      </c>
      <c r="V41" s="29" t="str">
        <f t="shared" si="6"/>
        <v/>
      </c>
    </row>
    <row r="42" spans="10:22" x14ac:dyDescent="0.4">
      <c r="J42" s="36" t="str">
        <f t="shared" si="2"/>
        <v/>
      </c>
      <c r="O42" s="36" t="str">
        <f t="shared" si="3"/>
        <v/>
      </c>
      <c r="R42" s="7" t="str">
        <f t="shared" si="7"/>
        <v/>
      </c>
      <c r="S42" s="7" t="str">
        <f t="shared" si="8"/>
        <v/>
      </c>
      <c r="T42" s="28" t="str">
        <f t="shared" si="4"/>
        <v/>
      </c>
      <c r="U42" s="28" t="str">
        <f t="shared" si="5"/>
        <v/>
      </c>
      <c r="V42" s="29" t="str">
        <f t="shared" si="6"/>
        <v/>
      </c>
    </row>
    <row r="43" spans="10:22" x14ac:dyDescent="0.4">
      <c r="J43" s="36" t="str">
        <f t="shared" si="2"/>
        <v/>
      </c>
      <c r="O43" s="36" t="str">
        <f t="shared" si="3"/>
        <v/>
      </c>
      <c r="R43" s="7" t="str">
        <f t="shared" si="7"/>
        <v/>
      </c>
      <c r="S43" s="7" t="str">
        <f t="shared" si="8"/>
        <v/>
      </c>
      <c r="T43" s="28" t="str">
        <f t="shared" si="4"/>
        <v/>
      </c>
      <c r="U43" s="28" t="str">
        <f t="shared" si="5"/>
        <v/>
      </c>
      <c r="V43" s="29" t="str">
        <f t="shared" si="6"/>
        <v/>
      </c>
    </row>
    <row r="44" spans="10:22" x14ac:dyDescent="0.4">
      <c r="J44" s="36" t="str">
        <f t="shared" si="2"/>
        <v/>
      </c>
      <c r="O44" s="36" t="str">
        <f t="shared" si="3"/>
        <v/>
      </c>
      <c r="R44" s="7" t="str">
        <f t="shared" si="7"/>
        <v/>
      </c>
      <c r="S44" s="7" t="str">
        <f t="shared" si="8"/>
        <v/>
      </c>
      <c r="T44" s="28" t="str">
        <f t="shared" si="4"/>
        <v/>
      </c>
      <c r="U44" s="28" t="str">
        <f t="shared" si="5"/>
        <v/>
      </c>
      <c r="V44" s="29" t="str">
        <f t="shared" si="6"/>
        <v/>
      </c>
    </row>
    <row r="45" spans="10:22" x14ac:dyDescent="0.4">
      <c r="J45" s="36" t="str">
        <f t="shared" si="2"/>
        <v/>
      </c>
      <c r="O45" s="36" t="str">
        <f t="shared" si="3"/>
        <v/>
      </c>
      <c r="R45" s="7" t="str">
        <f t="shared" si="7"/>
        <v/>
      </c>
      <c r="S45" s="7" t="str">
        <f t="shared" si="8"/>
        <v/>
      </c>
      <c r="T45" s="28" t="str">
        <f t="shared" si="4"/>
        <v/>
      </c>
      <c r="U45" s="28" t="str">
        <f t="shared" si="5"/>
        <v/>
      </c>
      <c r="V45" s="29" t="str">
        <f t="shared" si="6"/>
        <v/>
      </c>
    </row>
    <row r="46" spans="10:22" x14ac:dyDescent="0.4">
      <c r="J46" s="36" t="str">
        <f t="shared" si="2"/>
        <v/>
      </c>
      <c r="O46" s="36" t="str">
        <f t="shared" si="3"/>
        <v/>
      </c>
      <c r="R46" s="7" t="str">
        <f t="shared" si="7"/>
        <v/>
      </c>
      <c r="S46" s="7" t="str">
        <f t="shared" si="8"/>
        <v/>
      </c>
      <c r="T46" s="28" t="str">
        <f t="shared" si="4"/>
        <v/>
      </c>
      <c r="U46" s="28" t="str">
        <f t="shared" si="5"/>
        <v/>
      </c>
      <c r="V46" s="29" t="str">
        <f t="shared" si="6"/>
        <v/>
      </c>
    </row>
    <row r="47" spans="10:22" x14ac:dyDescent="0.4">
      <c r="J47" s="36" t="str">
        <f t="shared" si="2"/>
        <v/>
      </c>
      <c r="O47" s="36" t="str">
        <f t="shared" si="3"/>
        <v/>
      </c>
      <c r="R47" s="7" t="str">
        <f t="shared" si="7"/>
        <v/>
      </c>
      <c r="S47" s="7" t="str">
        <f t="shared" si="8"/>
        <v/>
      </c>
      <c r="T47" s="28" t="str">
        <f t="shared" si="4"/>
        <v/>
      </c>
      <c r="U47" s="28" t="str">
        <f t="shared" si="5"/>
        <v/>
      </c>
      <c r="V47" s="29" t="str">
        <f t="shared" si="6"/>
        <v/>
      </c>
    </row>
    <row r="48" spans="10:22" x14ac:dyDescent="0.4">
      <c r="J48" s="36" t="str">
        <f t="shared" si="2"/>
        <v/>
      </c>
      <c r="O48" s="36" t="str">
        <f t="shared" si="3"/>
        <v/>
      </c>
      <c r="R48" s="7" t="str">
        <f t="shared" si="7"/>
        <v/>
      </c>
      <c r="S48" s="7" t="str">
        <f t="shared" si="8"/>
        <v/>
      </c>
      <c r="T48" s="28" t="str">
        <f t="shared" si="4"/>
        <v/>
      </c>
      <c r="U48" s="28" t="str">
        <f t="shared" si="5"/>
        <v/>
      </c>
      <c r="V48" s="29" t="str">
        <f t="shared" si="6"/>
        <v/>
      </c>
    </row>
    <row r="49" spans="10:22" x14ac:dyDescent="0.4">
      <c r="J49" s="36" t="str">
        <f t="shared" si="2"/>
        <v/>
      </c>
      <c r="O49" s="36" t="str">
        <f t="shared" si="3"/>
        <v/>
      </c>
      <c r="R49" s="7" t="str">
        <f t="shared" si="7"/>
        <v/>
      </c>
      <c r="S49" s="7" t="str">
        <f t="shared" si="8"/>
        <v/>
      </c>
      <c r="T49" s="28" t="str">
        <f t="shared" si="4"/>
        <v/>
      </c>
      <c r="U49" s="28" t="str">
        <f t="shared" si="5"/>
        <v/>
      </c>
      <c r="V49" s="29" t="str">
        <f t="shared" si="6"/>
        <v/>
      </c>
    </row>
    <row r="50" spans="10:22" x14ac:dyDescent="0.4">
      <c r="J50" s="36" t="str">
        <f t="shared" si="2"/>
        <v/>
      </c>
      <c r="O50" s="36" t="str">
        <f t="shared" si="3"/>
        <v/>
      </c>
      <c r="R50" s="7" t="str">
        <f t="shared" si="7"/>
        <v/>
      </c>
      <c r="S50" s="7" t="str">
        <f t="shared" si="8"/>
        <v/>
      </c>
      <c r="T50" s="28" t="str">
        <f t="shared" si="4"/>
        <v/>
      </c>
      <c r="U50" s="28" t="str">
        <f t="shared" si="5"/>
        <v/>
      </c>
      <c r="V50" s="29" t="str">
        <f t="shared" si="6"/>
        <v/>
      </c>
    </row>
    <row r="51" spans="10:22" x14ac:dyDescent="0.4">
      <c r="J51" s="36" t="str">
        <f t="shared" si="2"/>
        <v/>
      </c>
      <c r="O51" s="36" t="str">
        <f t="shared" si="3"/>
        <v/>
      </c>
      <c r="R51" s="7" t="str">
        <f t="shared" si="7"/>
        <v/>
      </c>
      <c r="S51" s="7" t="str">
        <f t="shared" si="8"/>
        <v/>
      </c>
      <c r="T51" s="28" t="str">
        <f t="shared" si="4"/>
        <v/>
      </c>
      <c r="U51" s="28" t="str">
        <f t="shared" si="5"/>
        <v/>
      </c>
      <c r="V51" s="29" t="str">
        <f t="shared" si="6"/>
        <v/>
      </c>
    </row>
    <row r="52" spans="10:22" x14ac:dyDescent="0.4">
      <c r="J52" s="36" t="str">
        <f t="shared" si="2"/>
        <v/>
      </c>
      <c r="O52" s="36" t="str">
        <f t="shared" si="3"/>
        <v/>
      </c>
      <c r="R52" s="7" t="str">
        <f t="shared" si="7"/>
        <v/>
      </c>
      <c r="S52" s="7" t="str">
        <f t="shared" si="8"/>
        <v/>
      </c>
      <c r="T52" s="28" t="str">
        <f t="shared" si="4"/>
        <v/>
      </c>
      <c r="U52" s="28" t="str">
        <f t="shared" si="5"/>
        <v/>
      </c>
      <c r="V52" s="29" t="str">
        <f t="shared" si="6"/>
        <v/>
      </c>
    </row>
    <row r="53" spans="10:22" x14ac:dyDescent="0.4">
      <c r="J53" s="36" t="str">
        <f t="shared" si="2"/>
        <v/>
      </c>
      <c r="O53" s="36" t="str">
        <f t="shared" si="3"/>
        <v/>
      </c>
      <c r="R53" s="7" t="str">
        <f t="shared" si="7"/>
        <v/>
      </c>
      <c r="S53" s="7" t="str">
        <f t="shared" si="8"/>
        <v/>
      </c>
      <c r="T53" s="28" t="str">
        <f t="shared" si="4"/>
        <v/>
      </c>
      <c r="U53" s="28" t="str">
        <f t="shared" si="5"/>
        <v/>
      </c>
      <c r="V53" s="29" t="str">
        <f t="shared" si="6"/>
        <v/>
      </c>
    </row>
    <row r="54" spans="10:22" x14ac:dyDescent="0.4">
      <c r="J54" s="36" t="str">
        <f t="shared" si="2"/>
        <v/>
      </c>
      <c r="O54" s="36" t="str">
        <f t="shared" si="3"/>
        <v/>
      </c>
      <c r="R54" s="7" t="str">
        <f t="shared" si="7"/>
        <v/>
      </c>
      <c r="S54" s="7" t="str">
        <f t="shared" si="8"/>
        <v/>
      </c>
      <c r="T54" s="28" t="str">
        <f t="shared" si="4"/>
        <v/>
      </c>
      <c r="U54" s="28" t="str">
        <f t="shared" si="5"/>
        <v/>
      </c>
      <c r="V54" s="29" t="str">
        <f t="shared" si="6"/>
        <v/>
      </c>
    </row>
    <row r="55" spans="10:22" x14ac:dyDescent="0.4">
      <c r="J55" s="36" t="str">
        <f t="shared" si="2"/>
        <v/>
      </c>
      <c r="O55" s="36" t="str">
        <f t="shared" si="3"/>
        <v/>
      </c>
      <c r="R55" s="7" t="str">
        <f t="shared" si="7"/>
        <v/>
      </c>
      <c r="S55" s="7" t="str">
        <f t="shared" si="8"/>
        <v/>
      </c>
      <c r="T55" s="28" t="str">
        <f t="shared" si="4"/>
        <v/>
      </c>
      <c r="U55" s="28" t="str">
        <f t="shared" si="5"/>
        <v/>
      </c>
      <c r="V55" s="29" t="str">
        <f t="shared" si="6"/>
        <v/>
      </c>
    </row>
    <row r="56" spans="10:22" x14ac:dyDescent="0.4">
      <c r="J56" s="36" t="str">
        <f t="shared" si="2"/>
        <v/>
      </c>
      <c r="O56" s="36" t="str">
        <f t="shared" si="3"/>
        <v/>
      </c>
      <c r="R56" s="7" t="str">
        <f t="shared" si="7"/>
        <v/>
      </c>
      <c r="S56" s="7" t="str">
        <f t="shared" si="8"/>
        <v/>
      </c>
      <c r="T56" s="28" t="str">
        <f t="shared" si="4"/>
        <v/>
      </c>
      <c r="U56" s="28" t="str">
        <f t="shared" si="5"/>
        <v/>
      </c>
      <c r="V56" s="29" t="str">
        <f t="shared" si="6"/>
        <v/>
      </c>
    </row>
    <row r="57" spans="10:22" x14ac:dyDescent="0.4">
      <c r="J57" s="36" t="str">
        <f t="shared" si="2"/>
        <v/>
      </c>
      <c r="O57" s="36" t="str">
        <f t="shared" si="3"/>
        <v/>
      </c>
      <c r="R57" s="7" t="str">
        <f t="shared" si="7"/>
        <v/>
      </c>
      <c r="S57" s="7" t="str">
        <f t="shared" si="8"/>
        <v/>
      </c>
      <c r="T57" s="28" t="str">
        <f t="shared" si="4"/>
        <v/>
      </c>
      <c r="U57" s="28" t="str">
        <f t="shared" si="5"/>
        <v/>
      </c>
      <c r="V57" s="29" t="str">
        <f t="shared" si="6"/>
        <v/>
      </c>
    </row>
    <row r="58" spans="10:22" x14ac:dyDescent="0.4">
      <c r="J58" s="36" t="str">
        <f t="shared" si="2"/>
        <v/>
      </c>
      <c r="O58" s="36" t="str">
        <f t="shared" si="3"/>
        <v/>
      </c>
      <c r="R58" s="7" t="str">
        <f t="shared" si="7"/>
        <v/>
      </c>
      <c r="S58" s="7" t="str">
        <f t="shared" si="8"/>
        <v/>
      </c>
      <c r="T58" s="28" t="str">
        <f t="shared" si="4"/>
        <v/>
      </c>
      <c r="U58" s="28" t="str">
        <f t="shared" si="5"/>
        <v/>
      </c>
      <c r="V58" s="29" t="str">
        <f t="shared" si="6"/>
        <v/>
      </c>
    </row>
    <row r="59" spans="10:22" x14ac:dyDescent="0.4">
      <c r="J59" s="36" t="str">
        <f t="shared" si="2"/>
        <v/>
      </c>
      <c r="O59" s="36" t="str">
        <f t="shared" si="3"/>
        <v/>
      </c>
      <c r="R59" s="7" t="str">
        <f t="shared" si="7"/>
        <v/>
      </c>
      <c r="S59" s="7" t="str">
        <f t="shared" si="8"/>
        <v/>
      </c>
      <c r="T59" s="28" t="str">
        <f t="shared" si="4"/>
        <v/>
      </c>
      <c r="U59" s="28" t="str">
        <f t="shared" si="5"/>
        <v/>
      </c>
      <c r="V59" s="29" t="str">
        <f t="shared" si="6"/>
        <v/>
      </c>
    </row>
    <row r="60" spans="10:22" x14ac:dyDescent="0.4">
      <c r="J60" s="36" t="str">
        <f t="shared" si="2"/>
        <v/>
      </c>
      <c r="O60" s="36" t="str">
        <f t="shared" si="3"/>
        <v/>
      </c>
      <c r="R60" s="7" t="str">
        <f t="shared" si="7"/>
        <v/>
      </c>
      <c r="S60" s="7" t="str">
        <f t="shared" si="8"/>
        <v/>
      </c>
      <c r="T60" s="28" t="str">
        <f t="shared" si="4"/>
        <v/>
      </c>
      <c r="U60" s="28" t="str">
        <f t="shared" si="5"/>
        <v/>
      </c>
      <c r="V60" s="29" t="str">
        <f t="shared" si="6"/>
        <v/>
      </c>
    </row>
    <row r="61" spans="10:22" x14ac:dyDescent="0.4">
      <c r="J61" s="36" t="str">
        <f t="shared" si="2"/>
        <v/>
      </c>
      <c r="O61" s="36" t="str">
        <f t="shared" si="3"/>
        <v/>
      </c>
      <c r="R61" s="7" t="str">
        <f t="shared" si="7"/>
        <v/>
      </c>
      <c r="S61" s="7" t="str">
        <f t="shared" si="8"/>
        <v/>
      </c>
      <c r="T61" s="28" t="str">
        <f t="shared" si="4"/>
        <v/>
      </c>
      <c r="U61" s="28" t="str">
        <f t="shared" si="5"/>
        <v/>
      </c>
      <c r="V61" s="29" t="str">
        <f t="shared" si="6"/>
        <v/>
      </c>
    </row>
    <row r="62" spans="10:22" x14ac:dyDescent="0.4">
      <c r="J62" s="36" t="str">
        <f t="shared" si="2"/>
        <v/>
      </c>
      <c r="O62" s="36" t="str">
        <f t="shared" si="3"/>
        <v/>
      </c>
      <c r="R62" s="7" t="str">
        <f t="shared" si="7"/>
        <v/>
      </c>
      <c r="S62" s="7" t="str">
        <f t="shared" si="8"/>
        <v/>
      </c>
      <c r="T62" s="28" t="str">
        <f t="shared" si="4"/>
        <v/>
      </c>
      <c r="U62" s="28" t="str">
        <f t="shared" si="5"/>
        <v/>
      </c>
      <c r="V62" s="29" t="str">
        <f t="shared" si="6"/>
        <v/>
      </c>
    </row>
    <row r="63" spans="10:22" x14ac:dyDescent="0.4">
      <c r="J63" s="36" t="str">
        <f t="shared" si="2"/>
        <v/>
      </c>
      <c r="O63" s="36" t="str">
        <f t="shared" si="3"/>
        <v/>
      </c>
      <c r="R63" s="7" t="str">
        <f t="shared" si="7"/>
        <v/>
      </c>
      <c r="S63" s="7" t="str">
        <f t="shared" si="8"/>
        <v/>
      </c>
      <c r="T63" s="28" t="str">
        <f t="shared" si="4"/>
        <v/>
      </c>
      <c r="U63" s="28" t="str">
        <f t="shared" si="5"/>
        <v/>
      </c>
      <c r="V63" s="29" t="str">
        <f t="shared" si="6"/>
        <v/>
      </c>
    </row>
    <row r="64" spans="10:22" x14ac:dyDescent="0.4">
      <c r="J64" s="36" t="str">
        <f t="shared" si="2"/>
        <v/>
      </c>
      <c r="O64" s="36" t="str">
        <f t="shared" si="3"/>
        <v/>
      </c>
      <c r="R64" s="7" t="str">
        <f t="shared" si="7"/>
        <v/>
      </c>
      <c r="S64" s="7" t="str">
        <f t="shared" si="8"/>
        <v/>
      </c>
      <c r="T64" s="28" t="str">
        <f t="shared" si="4"/>
        <v/>
      </c>
      <c r="U64" s="28" t="str">
        <f t="shared" si="5"/>
        <v/>
      </c>
      <c r="V64" s="29" t="str">
        <f t="shared" si="6"/>
        <v/>
      </c>
    </row>
    <row r="65" spans="10:22" x14ac:dyDescent="0.4">
      <c r="J65" s="36" t="str">
        <f t="shared" si="2"/>
        <v/>
      </c>
      <c r="O65" s="36" t="str">
        <f t="shared" si="3"/>
        <v/>
      </c>
      <c r="R65" s="7" t="str">
        <f t="shared" si="7"/>
        <v/>
      </c>
      <c r="S65" s="7" t="str">
        <f t="shared" si="8"/>
        <v/>
      </c>
      <c r="T65" s="28" t="str">
        <f t="shared" si="4"/>
        <v/>
      </c>
      <c r="U65" s="28" t="str">
        <f t="shared" si="5"/>
        <v/>
      </c>
      <c r="V65" s="29" t="str">
        <f t="shared" si="6"/>
        <v/>
      </c>
    </row>
    <row r="66" spans="10:22" x14ac:dyDescent="0.4">
      <c r="J66" s="36" t="str">
        <f t="shared" si="2"/>
        <v/>
      </c>
      <c r="O66" s="36" t="str">
        <f t="shared" si="3"/>
        <v/>
      </c>
      <c r="R66" s="7" t="str">
        <f t="shared" si="7"/>
        <v/>
      </c>
      <c r="S66" s="7" t="str">
        <f t="shared" si="8"/>
        <v/>
      </c>
      <c r="T66" s="28" t="str">
        <f t="shared" si="4"/>
        <v/>
      </c>
      <c r="U66" s="28" t="str">
        <f t="shared" si="5"/>
        <v/>
      </c>
      <c r="V66" s="29" t="str">
        <f t="shared" si="6"/>
        <v/>
      </c>
    </row>
    <row r="67" spans="10:22" x14ac:dyDescent="0.4">
      <c r="J67" s="36" t="str">
        <f t="shared" si="2"/>
        <v/>
      </c>
      <c r="O67" s="36" t="str">
        <f t="shared" si="3"/>
        <v/>
      </c>
      <c r="R67" s="7" t="str">
        <f t="shared" si="7"/>
        <v/>
      </c>
      <c r="S67" s="7" t="str">
        <f t="shared" si="8"/>
        <v/>
      </c>
      <c r="T67" s="28" t="str">
        <f t="shared" si="4"/>
        <v/>
      </c>
      <c r="U67" s="28" t="str">
        <f t="shared" si="5"/>
        <v/>
      </c>
      <c r="V67" s="29" t="str">
        <f t="shared" si="6"/>
        <v/>
      </c>
    </row>
    <row r="68" spans="10:22" x14ac:dyDescent="0.4">
      <c r="J68" s="36" t="str">
        <f t="shared" si="2"/>
        <v/>
      </c>
      <c r="O68" s="36" t="str">
        <f t="shared" si="3"/>
        <v/>
      </c>
      <c r="R68" s="7" t="str">
        <f t="shared" si="7"/>
        <v/>
      </c>
      <c r="S68" s="7" t="str">
        <f t="shared" si="8"/>
        <v/>
      </c>
      <c r="T68" s="28" t="str">
        <f t="shared" si="4"/>
        <v/>
      </c>
      <c r="U68" s="28" t="str">
        <f t="shared" si="5"/>
        <v/>
      </c>
      <c r="V68" s="29" t="str">
        <f t="shared" si="6"/>
        <v/>
      </c>
    </row>
    <row r="69" spans="10:22" x14ac:dyDescent="0.4">
      <c r="J69" s="36" t="str">
        <f t="shared" ref="J69:J93" si="9">IF(I69&gt;0,IF(F69="s",(G69-I69)*E69,(I69-G69)*E69),"")</f>
        <v/>
      </c>
      <c r="O69" s="36" t="str">
        <f t="shared" ref="O69:O93" si="10">IF(N69&gt;0,IF(F69="l",(L69-N69)*E69,(N69-L69)*E69),"")</f>
        <v/>
      </c>
      <c r="R69" s="7" t="str">
        <f t="shared" ref="R69:R93" si="11">IF(AND(L69&gt;0,G69&gt;0,E69&gt;0),IF(F69="l",(L69-G69)*E69,(G69-L69)*E69),"")</f>
        <v/>
      </c>
      <c r="S69" s="7" t="str">
        <f t="shared" ref="S69:S93" si="12">IF(R69&lt;&gt;"",R69-Q69-P69-K69,"")</f>
        <v/>
      </c>
      <c r="T69" s="28" t="str">
        <f t="shared" ref="T69:T93" si="13">IF(AND(Z69&gt;0,G69&gt;0,AA69&gt;0), IF(F69="l",  (Z69-G69)/(Z69-AA69),   (G69-AA69)/(Z69-AA69)),"")</f>
        <v/>
      </c>
      <c r="U69" s="28" t="str">
        <f t="shared" ref="U69:U93" si="14">IF(AND(AB69&gt;0,AC69&gt;0,L69&gt;0), IF(F69="s",  (AB69-L69)/(AB69-AC69),   (L69-AC69)/(AB69-AC69)),"")</f>
        <v/>
      </c>
      <c r="V69" s="29" t="str">
        <f t="shared" ref="V69:V93" si="15">IF( AND(L69&gt;0,G69&gt;0,X69&gt;0,Y69&gt;0), IF(F69="l", (L69-G69)/(X69-Y69),(G69-L69)/(X69-Y69)),"")</f>
        <v/>
      </c>
    </row>
    <row r="70" spans="10:22" x14ac:dyDescent="0.4">
      <c r="J70" s="36" t="str">
        <f t="shared" si="9"/>
        <v/>
      </c>
      <c r="O70" s="36" t="str">
        <f t="shared" si="10"/>
        <v/>
      </c>
      <c r="R70" s="7" t="str">
        <f t="shared" si="11"/>
        <v/>
      </c>
      <c r="S70" s="7" t="str">
        <f t="shared" si="12"/>
        <v/>
      </c>
      <c r="T70" s="28" t="str">
        <f t="shared" si="13"/>
        <v/>
      </c>
      <c r="U70" s="28" t="str">
        <f t="shared" si="14"/>
        <v/>
      </c>
      <c r="V70" s="29" t="str">
        <f t="shared" si="15"/>
        <v/>
      </c>
    </row>
    <row r="71" spans="10:22" x14ac:dyDescent="0.4">
      <c r="J71" s="36" t="str">
        <f t="shared" si="9"/>
        <v/>
      </c>
      <c r="O71" s="36" t="str">
        <f t="shared" si="10"/>
        <v/>
      </c>
      <c r="R71" s="7" t="str">
        <f t="shared" si="11"/>
        <v/>
      </c>
      <c r="S71" s="7" t="str">
        <f t="shared" si="12"/>
        <v/>
      </c>
      <c r="T71" s="28" t="str">
        <f t="shared" si="13"/>
        <v/>
      </c>
      <c r="U71" s="28" t="str">
        <f t="shared" si="14"/>
        <v/>
      </c>
      <c r="V71" s="29" t="str">
        <f t="shared" si="15"/>
        <v/>
      </c>
    </row>
    <row r="72" spans="10:22" x14ac:dyDescent="0.4">
      <c r="J72" s="36" t="str">
        <f t="shared" si="9"/>
        <v/>
      </c>
      <c r="O72" s="36" t="str">
        <f t="shared" si="10"/>
        <v/>
      </c>
      <c r="R72" s="7" t="str">
        <f t="shared" si="11"/>
        <v/>
      </c>
      <c r="S72" s="7" t="str">
        <f t="shared" si="12"/>
        <v/>
      </c>
      <c r="T72" s="28" t="str">
        <f t="shared" si="13"/>
        <v/>
      </c>
      <c r="U72" s="28" t="str">
        <f t="shared" si="14"/>
        <v/>
      </c>
      <c r="V72" s="29" t="str">
        <f t="shared" si="15"/>
        <v/>
      </c>
    </row>
    <row r="73" spans="10:22" x14ac:dyDescent="0.4">
      <c r="J73" s="36" t="str">
        <f t="shared" si="9"/>
        <v/>
      </c>
      <c r="O73" s="36" t="str">
        <f t="shared" si="10"/>
        <v/>
      </c>
      <c r="R73" s="7" t="str">
        <f t="shared" si="11"/>
        <v/>
      </c>
      <c r="S73" s="7" t="str">
        <f t="shared" si="12"/>
        <v/>
      </c>
      <c r="T73" s="28" t="str">
        <f t="shared" si="13"/>
        <v/>
      </c>
      <c r="U73" s="28" t="str">
        <f t="shared" si="14"/>
        <v/>
      </c>
      <c r="V73" s="29" t="str">
        <f t="shared" si="15"/>
        <v/>
      </c>
    </row>
    <row r="74" spans="10:22" x14ac:dyDescent="0.4">
      <c r="J74" s="36" t="str">
        <f t="shared" si="9"/>
        <v/>
      </c>
      <c r="O74" s="36" t="str">
        <f t="shared" si="10"/>
        <v/>
      </c>
      <c r="R74" s="7" t="str">
        <f t="shared" si="11"/>
        <v/>
      </c>
      <c r="S74" s="7" t="str">
        <f t="shared" si="12"/>
        <v/>
      </c>
      <c r="T74" s="28" t="str">
        <f t="shared" si="13"/>
        <v/>
      </c>
      <c r="U74" s="28" t="str">
        <f t="shared" si="14"/>
        <v/>
      </c>
      <c r="V74" s="29" t="str">
        <f t="shared" si="15"/>
        <v/>
      </c>
    </row>
    <row r="75" spans="10:22" x14ac:dyDescent="0.4">
      <c r="J75" s="36" t="str">
        <f t="shared" si="9"/>
        <v/>
      </c>
      <c r="O75" s="36" t="str">
        <f t="shared" si="10"/>
        <v/>
      </c>
      <c r="R75" s="7" t="str">
        <f t="shared" si="11"/>
        <v/>
      </c>
      <c r="S75" s="7" t="str">
        <f t="shared" si="12"/>
        <v/>
      </c>
      <c r="T75" s="28" t="str">
        <f t="shared" si="13"/>
        <v/>
      </c>
      <c r="U75" s="28" t="str">
        <f t="shared" si="14"/>
        <v/>
      </c>
      <c r="V75" s="29" t="str">
        <f t="shared" si="15"/>
        <v/>
      </c>
    </row>
    <row r="76" spans="10:22" x14ac:dyDescent="0.4">
      <c r="J76" s="36" t="str">
        <f t="shared" si="9"/>
        <v/>
      </c>
      <c r="O76" s="36" t="str">
        <f t="shared" si="10"/>
        <v/>
      </c>
      <c r="R76" s="7" t="str">
        <f t="shared" si="11"/>
        <v/>
      </c>
      <c r="S76" s="7" t="str">
        <f t="shared" si="12"/>
        <v/>
      </c>
      <c r="T76" s="28" t="str">
        <f t="shared" si="13"/>
        <v/>
      </c>
      <c r="U76" s="28" t="str">
        <f t="shared" si="14"/>
        <v/>
      </c>
      <c r="V76" s="29" t="str">
        <f t="shared" si="15"/>
        <v/>
      </c>
    </row>
    <row r="77" spans="10:22" x14ac:dyDescent="0.4">
      <c r="J77" s="36" t="str">
        <f t="shared" si="9"/>
        <v/>
      </c>
      <c r="O77" s="36" t="str">
        <f t="shared" si="10"/>
        <v/>
      </c>
      <c r="R77" s="7" t="str">
        <f t="shared" si="11"/>
        <v/>
      </c>
      <c r="S77" s="7" t="str">
        <f t="shared" si="12"/>
        <v/>
      </c>
      <c r="T77" s="28" t="str">
        <f t="shared" si="13"/>
        <v/>
      </c>
      <c r="U77" s="28" t="str">
        <f t="shared" si="14"/>
        <v/>
      </c>
      <c r="V77" s="29" t="str">
        <f t="shared" si="15"/>
        <v/>
      </c>
    </row>
    <row r="78" spans="10:22" x14ac:dyDescent="0.4">
      <c r="J78" s="36" t="str">
        <f t="shared" si="9"/>
        <v/>
      </c>
      <c r="O78" s="36" t="str">
        <f t="shared" si="10"/>
        <v/>
      </c>
      <c r="R78" s="7" t="str">
        <f t="shared" si="11"/>
        <v/>
      </c>
      <c r="S78" s="7" t="str">
        <f t="shared" si="12"/>
        <v/>
      </c>
      <c r="T78" s="28" t="str">
        <f t="shared" si="13"/>
        <v/>
      </c>
      <c r="U78" s="28" t="str">
        <f t="shared" si="14"/>
        <v/>
      </c>
      <c r="V78" s="29" t="str">
        <f t="shared" si="15"/>
        <v/>
      </c>
    </row>
    <row r="79" spans="10:22" x14ac:dyDescent="0.4">
      <c r="J79" s="36" t="str">
        <f t="shared" si="9"/>
        <v/>
      </c>
      <c r="O79" s="36" t="str">
        <f t="shared" si="10"/>
        <v/>
      </c>
      <c r="R79" s="7" t="str">
        <f t="shared" si="11"/>
        <v/>
      </c>
      <c r="S79" s="7" t="str">
        <f t="shared" si="12"/>
        <v/>
      </c>
      <c r="T79" s="28" t="str">
        <f t="shared" si="13"/>
        <v/>
      </c>
      <c r="U79" s="28" t="str">
        <f t="shared" si="14"/>
        <v/>
      </c>
      <c r="V79" s="29" t="str">
        <f t="shared" si="15"/>
        <v/>
      </c>
    </row>
    <row r="80" spans="10:22" x14ac:dyDescent="0.4">
      <c r="J80" s="36" t="str">
        <f t="shared" si="9"/>
        <v/>
      </c>
      <c r="O80" s="36" t="str">
        <f t="shared" si="10"/>
        <v/>
      </c>
      <c r="R80" s="7" t="str">
        <f t="shared" si="11"/>
        <v/>
      </c>
      <c r="S80" s="7" t="str">
        <f t="shared" si="12"/>
        <v/>
      </c>
      <c r="T80" s="28" t="str">
        <f t="shared" si="13"/>
        <v/>
      </c>
      <c r="U80" s="28" t="str">
        <f t="shared" si="14"/>
        <v/>
      </c>
      <c r="V80" s="29" t="str">
        <f t="shared" si="15"/>
        <v/>
      </c>
    </row>
    <row r="81" spans="10:22" x14ac:dyDescent="0.4">
      <c r="J81" s="36" t="str">
        <f t="shared" si="9"/>
        <v/>
      </c>
      <c r="O81" s="36" t="str">
        <f t="shared" si="10"/>
        <v/>
      </c>
      <c r="R81" s="7" t="str">
        <f t="shared" si="11"/>
        <v/>
      </c>
      <c r="S81" s="7" t="str">
        <f t="shared" si="12"/>
        <v/>
      </c>
      <c r="T81" s="28" t="str">
        <f t="shared" si="13"/>
        <v/>
      </c>
      <c r="U81" s="28" t="str">
        <f t="shared" si="14"/>
        <v/>
      </c>
      <c r="V81" s="29" t="str">
        <f t="shared" si="15"/>
        <v/>
      </c>
    </row>
    <row r="82" spans="10:22" x14ac:dyDescent="0.4">
      <c r="J82" s="36" t="str">
        <f t="shared" si="9"/>
        <v/>
      </c>
      <c r="O82" s="36" t="str">
        <f t="shared" si="10"/>
        <v/>
      </c>
      <c r="R82" s="7" t="str">
        <f t="shared" si="11"/>
        <v/>
      </c>
      <c r="S82" s="7" t="str">
        <f t="shared" si="12"/>
        <v/>
      </c>
      <c r="T82" s="28" t="str">
        <f t="shared" si="13"/>
        <v/>
      </c>
      <c r="U82" s="28" t="str">
        <f t="shared" si="14"/>
        <v/>
      </c>
      <c r="V82" s="29" t="str">
        <f t="shared" si="15"/>
        <v/>
      </c>
    </row>
    <row r="83" spans="10:22" x14ac:dyDescent="0.4">
      <c r="J83" s="36" t="str">
        <f t="shared" si="9"/>
        <v/>
      </c>
      <c r="O83" s="36" t="str">
        <f t="shared" si="10"/>
        <v/>
      </c>
      <c r="R83" s="7" t="str">
        <f t="shared" si="11"/>
        <v/>
      </c>
      <c r="S83" s="7" t="str">
        <f t="shared" si="12"/>
        <v/>
      </c>
      <c r="T83" s="28" t="str">
        <f t="shared" si="13"/>
        <v/>
      </c>
      <c r="U83" s="28" t="str">
        <f t="shared" si="14"/>
        <v/>
      </c>
      <c r="V83" s="29" t="str">
        <f t="shared" si="15"/>
        <v/>
      </c>
    </row>
    <row r="84" spans="10:22" x14ac:dyDescent="0.4">
      <c r="J84" s="36" t="str">
        <f t="shared" si="9"/>
        <v/>
      </c>
      <c r="O84" s="36" t="str">
        <f t="shared" si="10"/>
        <v/>
      </c>
      <c r="R84" s="7" t="str">
        <f t="shared" si="11"/>
        <v/>
      </c>
      <c r="S84" s="7" t="str">
        <f t="shared" si="12"/>
        <v/>
      </c>
      <c r="T84" s="28" t="str">
        <f t="shared" si="13"/>
        <v/>
      </c>
      <c r="U84" s="28" t="str">
        <f t="shared" si="14"/>
        <v/>
      </c>
      <c r="V84" s="29" t="str">
        <f t="shared" si="15"/>
        <v/>
      </c>
    </row>
    <row r="85" spans="10:22" x14ac:dyDescent="0.4">
      <c r="J85" s="36" t="str">
        <f t="shared" si="9"/>
        <v/>
      </c>
      <c r="O85" s="36" t="str">
        <f t="shared" si="10"/>
        <v/>
      </c>
      <c r="R85" s="7" t="str">
        <f t="shared" si="11"/>
        <v/>
      </c>
      <c r="S85" s="7" t="str">
        <f t="shared" si="12"/>
        <v/>
      </c>
      <c r="T85" s="28" t="str">
        <f t="shared" si="13"/>
        <v/>
      </c>
      <c r="U85" s="28" t="str">
        <f t="shared" si="14"/>
        <v/>
      </c>
      <c r="V85" s="29" t="str">
        <f t="shared" si="15"/>
        <v/>
      </c>
    </row>
    <row r="86" spans="10:22" x14ac:dyDescent="0.4">
      <c r="J86" s="36" t="str">
        <f t="shared" si="9"/>
        <v/>
      </c>
      <c r="O86" s="36" t="str">
        <f t="shared" si="10"/>
        <v/>
      </c>
      <c r="R86" s="7" t="str">
        <f t="shared" si="11"/>
        <v/>
      </c>
      <c r="S86" s="7" t="str">
        <f t="shared" si="12"/>
        <v/>
      </c>
      <c r="T86" s="28" t="str">
        <f t="shared" si="13"/>
        <v/>
      </c>
      <c r="U86" s="28" t="str">
        <f t="shared" si="14"/>
        <v/>
      </c>
      <c r="V86" s="29" t="str">
        <f t="shared" si="15"/>
        <v/>
      </c>
    </row>
    <row r="87" spans="10:22" x14ac:dyDescent="0.4">
      <c r="J87" s="36" t="str">
        <f t="shared" si="9"/>
        <v/>
      </c>
      <c r="O87" s="36" t="str">
        <f t="shared" si="10"/>
        <v/>
      </c>
      <c r="R87" s="7" t="str">
        <f t="shared" si="11"/>
        <v/>
      </c>
      <c r="S87" s="7" t="str">
        <f t="shared" si="12"/>
        <v/>
      </c>
      <c r="T87" s="28" t="str">
        <f t="shared" si="13"/>
        <v/>
      </c>
      <c r="U87" s="28" t="str">
        <f t="shared" si="14"/>
        <v/>
      </c>
      <c r="V87" s="29" t="str">
        <f t="shared" si="15"/>
        <v/>
      </c>
    </row>
    <row r="88" spans="10:22" x14ac:dyDescent="0.4">
      <c r="J88" s="36" t="str">
        <f t="shared" si="9"/>
        <v/>
      </c>
      <c r="O88" s="36" t="str">
        <f t="shared" si="10"/>
        <v/>
      </c>
      <c r="R88" s="7" t="str">
        <f t="shared" si="11"/>
        <v/>
      </c>
      <c r="S88" s="7" t="str">
        <f t="shared" si="12"/>
        <v/>
      </c>
      <c r="T88" s="28" t="str">
        <f t="shared" si="13"/>
        <v/>
      </c>
      <c r="U88" s="28" t="str">
        <f t="shared" si="14"/>
        <v/>
      </c>
      <c r="V88" s="29" t="str">
        <f t="shared" si="15"/>
        <v/>
      </c>
    </row>
    <row r="89" spans="10:22" x14ac:dyDescent="0.4">
      <c r="J89" s="36" t="str">
        <f t="shared" si="9"/>
        <v/>
      </c>
      <c r="O89" s="36" t="str">
        <f t="shared" si="10"/>
        <v/>
      </c>
      <c r="R89" s="7" t="str">
        <f t="shared" si="11"/>
        <v/>
      </c>
      <c r="S89" s="7" t="str">
        <f t="shared" si="12"/>
        <v/>
      </c>
      <c r="T89" s="28" t="str">
        <f t="shared" si="13"/>
        <v/>
      </c>
      <c r="U89" s="28" t="str">
        <f t="shared" si="14"/>
        <v/>
      </c>
      <c r="V89" s="29" t="str">
        <f t="shared" si="15"/>
        <v/>
      </c>
    </row>
    <row r="90" spans="10:22" x14ac:dyDescent="0.4">
      <c r="J90" s="36" t="str">
        <f t="shared" si="9"/>
        <v/>
      </c>
      <c r="O90" s="36" t="str">
        <f t="shared" si="10"/>
        <v/>
      </c>
      <c r="R90" s="7" t="str">
        <f t="shared" si="11"/>
        <v/>
      </c>
      <c r="S90" s="7" t="str">
        <f t="shared" si="12"/>
        <v/>
      </c>
      <c r="T90" s="28" t="str">
        <f t="shared" si="13"/>
        <v/>
      </c>
      <c r="U90" s="28" t="str">
        <f t="shared" si="14"/>
        <v/>
      </c>
      <c r="V90" s="29" t="str">
        <f t="shared" si="15"/>
        <v/>
      </c>
    </row>
    <row r="91" spans="10:22" x14ac:dyDescent="0.4">
      <c r="J91" s="36" t="str">
        <f t="shared" si="9"/>
        <v/>
      </c>
      <c r="O91" s="36" t="str">
        <f t="shared" si="10"/>
        <v/>
      </c>
      <c r="R91" s="7" t="str">
        <f t="shared" si="11"/>
        <v/>
      </c>
      <c r="S91" s="7" t="str">
        <f t="shared" si="12"/>
        <v/>
      </c>
      <c r="T91" s="28" t="str">
        <f t="shared" si="13"/>
        <v/>
      </c>
      <c r="U91" s="28" t="str">
        <f t="shared" si="14"/>
        <v/>
      </c>
      <c r="V91" s="29" t="str">
        <f t="shared" si="15"/>
        <v/>
      </c>
    </row>
    <row r="92" spans="10:22" x14ac:dyDescent="0.4">
      <c r="J92" s="36" t="str">
        <f t="shared" si="9"/>
        <v/>
      </c>
      <c r="O92" s="36" t="str">
        <f t="shared" si="10"/>
        <v/>
      </c>
      <c r="R92" s="7" t="str">
        <f t="shared" si="11"/>
        <v/>
      </c>
      <c r="S92" s="7" t="str">
        <f t="shared" si="12"/>
        <v/>
      </c>
      <c r="T92" s="28" t="str">
        <f t="shared" si="13"/>
        <v/>
      </c>
      <c r="U92" s="28" t="str">
        <f t="shared" si="14"/>
        <v/>
      </c>
      <c r="V92" s="29" t="str">
        <f t="shared" si="15"/>
        <v/>
      </c>
    </row>
    <row r="93" spans="10:22" x14ac:dyDescent="0.4">
      <c r="J93" s="36" t="str">
        <f t="shared" si="9"/>
        <v/>
      </c>
      <c r="O93" s="36" t="str">
        <f t="shared" si="10"/>
        <v/>
      </c>
      <c r="R93" s="7" t="str">
        <f t="shared" si="11"/>
        <v/>
      </c>
      <c r="S93" s="7" t="str">
        <f t="shared" si="12"/>
        <v/>
      </c>
      <c r="T93" s="28" t="str">
        <f t="shared" si="13"/>
        <v/>
      </c>
      <c r="U93" s="28" t="str">
        <f t="shared" si="14"/>
        <v/>
      </c>
      <c r="V93" s="29" t="str">
        <f t="shared" si="15"/>
        <v/>
      </c>
    </row>
  </sheetData>
  <phoneticPr fontId="0" type="noConversion"/>
  <conditionalFormatting sqref="L1 D1:G1 F3:F65516">
    <cfRule type="cellIs" dxfId="9" priority="30" stopIfTrue="1" operator="equal">
      <formula>"L"</formula>
    </cfRule>
    <cfRule type="cellIs" dxfId="8" priority="31" stopIfTrue="1" operator="equal">
      <formula>"s"</formula>
    </cfRule>
  </conditionalFormatting>
  <conditionalFormatting sqref="O5:O93 J5:J93">
    <cfRule type="containsBlanks" priority="12" stopIfTrue="1">
      <formula>LEN(TRIM(J5))=0</formula>
    </cfRule>
    <cfRule type="cellIs" dxfId="7" priority="13" stopIfTrue="1" operator="greaterThan">
      <formula>0</formula>
    </cfRule>
    <cfRule type="cellIs" dxfId="6" priority="14" stopIfTrue="1" operator="lessThan">
      <formula>0</formula>
    </cfRule>
  </conditionalFormatting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6"/>
  <sheetViews>
    <sheetView workbookViewId="0">
      <selection activeCell="G3" sqref="G3"/>
    </sheetView>
  </sheetViews>
  <sheetFormatPr defaultRowHeight="17.399999999999999" x14ac:dyDescent="0.4"/>
  <cols>
    <col min="2" max="2" width="10.8984375" style="9" bestFit="1" customWidth="1"/>
    <col min="3" max="3" width="10.59765625" customWidth="1"/>
    <col min="4" max="4" width="10" customWidth="1"/>
    <col min="5" max="5" width="10.09765625" customWidth="1"/>
    <col min="7" max="7" width="13.296875" bestFit="1" customWidth="1"/>
    <col min="8" max="8" width="10.296875" customWidth="1"/>
  </cols>
  <sheetData>
    <row r="1" spans="2:8" ht="18" thickBot="1" x14ac:dyDescent="0.45"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2:8" ht="18" thickBot="1" x14ac:dyDescent="0.45">
      <c r="B2" s="39">
        <v>43885</v>
      </c>
      <c r="C2" s="40">
        <f>14662316+728205</f>
        <v>15390521</v>
      </c>
      <c r="D2" s="40">
        <v>13276416</v>
      </c>
      <c r="E2" s="40">
        <f>C2+D2</f>
        <v>28666937</v>
      </c>
      <c r="F2" s="40">
        <v>1213.6400000000001</v>
      </c>
      <c r="G2" s="41">
        <f>E2*0.015</f>
        <v>430004.05499999999</v>
      </c>
      <c r="H2" s="42">
        <f>E2*0.06</f>
        <v>1720016.22</v>
      </c>
    </row>
    <row r="3" spans="2:8" x14ac:dyDescent="0.4">
      <c r="B3" s="9">
        <v>43886</v>
      </c>
    </row>
    <row r="4" spans="2:8" x14ac:dyDescent="0.4">
      <c r="B4" s="9">
        <v>43887</v>
      </c>
    </row>
    <row r="5" spans="2:8" x14ac:dyDescent="0.4">
      <c r="B5" s="9">
        <v>43888</v>
      </c>
    </row>
    <row r="6" spans="2:8" x14ac:dyDescent="0.4">
      <c r="B6" s="9">
        <v>43889</v>
      </c>
    </row>
    <row r="7" spans="2:8" ht="18" thickBot="1" x14ac:dyDescent="0.45">
      <c r="B7" s="43">
        <v>43890</v>
      </c>
      <c r="C7" s="44"/>
      <c r="D7" s="44"/>
      <c r="E7" s="44"/>
      <c r="F7" s="44"/>
      <c r="G7" s="44"/>
      <c r="H7" s="44"/>
    </row>
    <row r="8" spans="2:8" ht="18" thickBot="1" x14ac:dyDescent="0.45">
      <c r="B8" s="39">
        <v>43891</v>
      </c>
      <c r="C8" s="40"/>
      <c r="D8" s="40"/>
      <c r="E8" s="40"/>
      <c r="F8" s="40"/>
      <c r="G8" s="41">
        <f>E8*0.02</f>
        <v>0</v>
      </c>
      <c r="H8" s="42">
        <f>E8*0.06</f>
        <v>0</v>
      </c>
    </row>
    <row r="9" spans="2:8" x14ac:dyDescent="0.4">
      <c r="B9" s="9">
        <v>43892</v>
      </c>
    </row>
    <row r="10" spans="2:8" x14ac:dyDescent="0.4">
      <c r="B10" s="9">
        <v>43893</v>
      </c>
    </row>
    <row r="11" spans="2:8" x14ac:dyDescent="0.4">
      <c r="B11" s="9">
        <v>43894</v>
      </c>
    </row>
    <row r="12" spans="2:8" x14ac:dyDescent="0.4">
      <c r="B12" s="9">
        <v>43895</v>
      </c>
    </row>
    <row r="13" spans="2:8" x14ac:dyDescent="0.4">
      <c r="B13" s="9">
        <v>43896</v>
      </c>
    </row>
    <row r="14" spans="2:8" x14ac:dyDescent="0.4">
      <c r="B14" s="9">
        <v>43897</v>
      </c>
    </row>
    <row r="15" spans="2:8" x14ac:dyDescent="0.4">
      <c r="B15" s="9">
        <v>43898</v>
      </c>
    </row>
    <row r="16" spans="2:8" x14ac:dyDescent="0.4">
      <c r="B16" s="9">
        <v>43899</v>
      </c>
    </row>
    <row r="17" spans="2:2" x14ac:dyDescent="0.4">
      <c r="B17" s="9">
        <v>43900</v>
      </c>
    </row>
    <row r="18" spans="2:2" x14ac:dyDescent="0.4">
      <c r="B18" s="9">
        <v>43901</v>
      </c>
    </row>
    <row r="19" spans="2:2" x14ac:dyDescent="0.4">
      <c r="B19" s="9">
        <v>43902</v>
      </c>
    </row>
    <row r="20" spans="2:2" x14ac:dyDescent="0.4">
      <c r="B20" s="9">
        <v>43903</v>
      </c>
    </row>
    <row r="21" spans="2:2" x14ac:dyDescent="0.4">
      <c r="B21" s="9">
        <v>43904</v>
      </c>
    </row>
    <row r="22" spans="2:2" x14ac:dyDescent="0.4">
      <c r="B22" s="9">
        <v>43905</v>
      </c>
    </row>
    <row r="23" spans="2:2" x14ac:dyDescent="0.4">
      <c r="B23" s="9">
        <v>43906</v>
      </c>
    </row>
    <row r="24" spans="2:2" x14ac:dyDescent="0.4">
      <c r="B24" s="9">
        <v>43907</v>
      </c>
    </row>
    <row r="25" spans="2:2" x14ac:dyDescent="0.4">
      <c r="B25" s="9">
        <v>43908</v>
      </c>
    </row>
    <row r="26" spans="2:2" x14ac:dyDescent="0.4">
      <c r="B26" s="9">
        <v>43909</v>
      </c>
    </row>
    <row r="27" spans="2:2" x14ac:dyDescent="0.4">
      <c r="B27" s="9">
        <v>43910</v>
      </c>
    </row>
    <row r="28" spans="2:2" x14ac:dyDescent="0.4">
      <c r="B28" s="9">
        <v>43911</v>
      </c>
    </row>
    <row r="29" spans="2:2" x14ac:dyDescent="0.4">
      <c r="B29" s="9">
        <v>43912</v>
      </c>
    </row>
    <row r="30" spans="2:2" x14ac:dyDescent="0.4">
      <c r="B30" s="9">
        <v>43913</v>
      </c>
    </row>
    <row r="31" spans="2:2" x14ac:dyDescent="0.4">
      <c r="B31" s="9">
        <v>43914</v>
      </c>
    </row>
    <row r="32" spans="2:2" x14ac:dyDescent="0.4">
      <c r="B32" s="9">
        <v>43915</v>
      </c>
    </row>
    <row r="33" spans="2:8" x14ac:dyDescent="0.4">
      <c r="B33" s="9">
        <v>43916</v>
      </c>
    </row>
    <row r="34" spans="2:8" x14ac:dyDescent="0.4">
      <c r="B34" s="9">
        <v>43917</v>
      </c>
    </row>
    <row r="35" spans="2:8" x14ac:dyDescent="0.4">
      <c r="B35" s="9">
        <v>43918</v>
      </c>
    </row>
    <row r="36" spans="2:8" x14ac:dyDescent="0.4">
      <c r="B36" s="9">
        <v>43919</v>
      </c>
    </row>
    <row r="37" spans="2:8" x14ac:dyDescent="0.4">
      <c r="B37" s="9">
        <v>43920</v>
      </c>
    </row>
    <row r="38" spans="2:8" s="44" customFormat="1" x14ac:dyDescent="0.4">
      <c r="B38" s="43">
        <v>43921</v>
      </c>
    </row>
    <row r="39" spans="2:8" x14ac:dyDescent="0.4">
      <c r="B39" s="39">
        <v>43922</v>
      </c>
      <c r="C39" s="40"/>
      <c r="D39" s="40"/>
      <c r="E39" s="40"/>
      <c r="F39" s="40"/>
      <c r="G39" s="45">
        <f>E39*0.02</f>
        <v>0</v>
      </c>
      <c r="H39" s="45">
        <f>E39*0.06</f>
        <v>0</v>
      </c>
    </row>
    <row r="40" spans="2:8" x14ac:dyDescent="0.4">
      <c r="B40" s="9">
        <v>43923</v>
      </c>
    </row>
    <row r="41" spans="2:8" x14ac:dyDescent="0.4">
      <c r="B41" s="9">
        <v>43924</v>
      </c>
    </row>
    <row r="42" spans="2:8" x14ac:dyDescent="0.4">
      <c r="B42" s="9">
        <v>43925</v>
      </c>
    </row>
    <row r="43" spans="2:8" x14ac:dyDescent="0.4">
      <c r="B43" s="9">
        <v>43926</v>
      </c>
    </row>
    <row r="44" spans="2:8" x14ac:dyDescent="0.4">
      <c r="B44" s="9">
        <v>43927</v>
      </c>
    </row>
    <row r="45" spans="2:8" x14ac:dyDescent="0.4">
      <c r="B45" s="9">
        <v>43928</v>
      </c>
    </row>
    <row r="46" spans="2:8" x14ac:dyDescent="0.4">
      <c r="B46" s="9">
        <v>43929</v>
      </c>
    </row>
    <row r="47" spans="2:8" x14ac:dyDescent="0.4">
      <c r="B47" s="9">
        <v>43930</v>
      </c>
    </row>
    <row r="48" spans="2:8" x14ac:dyDescent="0.4">
      <c r="B48" s="9">
        <v>43931</v>
      </c>
    </row>
    <row r="49" spans="2:2" x14ac:dyDescent="0.4">
      <c r="B49" s="9">
        <v>43932</v>
      </c>
    </row>
    <row r="50" spans="2:2" x14ac:dyDescent="0.4">
      <c r="B50" s="9">
        <v>43933</v>
      </c>
    </row>
    <row r="51" spans="2:2" x14ac:dyDescent="0.4">
      <c r="B51" s="9">
        <v>43934</v>
      </c>
    </row>
    <row r="52" spans="2:2" x14ac:dyDescent="0.4">
      <c r="B52" s="9">
        <v>43935</v>
      </c>
    </row>
    <row r="53" spans="2:2" x14ac:dyDescent="0.4">
      <c r="B53" s="9">
        <v>43936</v>
      </c>
    </row>
    <row r="54" spans="2:2" x14ac:dyDescent="0.4">
      <c r="B54" s="9">
        <v>43937</v>
      </c>
    </row>
    <row r="55" spans="2:2" x14ac:dyDescent="0.4">
      <c r="B55" s="9">
        <v>43938</v>
      </c>
    </row>
    <row r="56" spans="2:2" x14ac:dyDescent="0.4">
      <c r="B56" s="9">
        <v>43939</v>
      </c>
    </row>
    <row r="57" spans="2:2" x14ac:dyDescent="0.4">
      <c r="B57" s="9">
        <v>43940</v>
      </c>
    </row>
    <row r="58" spans="2:2" x14ac:dyDescent="0.4">
      <c r="B58" s="9">
        <v>43941</v>
      </c>
    </row>
    <row r="59" spans="2:2" x14ac:dyDescent="0.4">
      <c r="B59" s="9">
        <v>43942</v>
      </c>
    </row>
    <row r="60" spans="2:2" x14ac:dyDescent="0.4">
      <c r="B60" s="9">
        <v>43943</v>
      </c>
    </row>
    <row r="61" spans="2:2" x14ac:dyDescent="0.4">
      <c r="B61" s="9">
        <v>43944</v>
      </c>
    </row>
    <row r="62" spans="2:2" x14ac:dyDescent="0.4">
      <c r="B62" s="9">
        <v>43945</v>
      </c>
    </row>
    <row r="63" spans="2:2" x14ac:dyDescent="0.4">
      <c r="B63" s="9">
        <v>43946</v>
      </c>
    </row>
    <row r="64" spans="2:2" x14ac:dyDescent="0.4">
      <c r="B64" s="9">
        <v>43947</v>
      </c>
    </row>
    <row r="65" spans="2:2" x14ac:dyDescent="0.4">
      <c r="B65" s="9">
        <v>43948</v>
      </c>
    </row>
    <row r="66" spans="2:2" x14ac:dyDescent="0.4">
      <c r="B66" s="9">
        <v>43949</v>
      </c>
    </row>
    <row r="67" spans="2:2" x14ac:dyDescent="0.4">
      <c r="B67" s="9">
        <v>43950</v>
      </c>
    </row>
    <row r="68" spans="2:2" x14ac:dyDescent="0.4">
      <c r="B68" s="9">
        <v>43951</v>
      </c>
    </row>
    <row r="69" spans="2:2" x14ac:dyDescent="0.4">
      <c r="B69" s="9">
        <v>43952</v>
      </c>
    </row>
    <row r="70" spans="2:2" x14ac:dyDescent="0.4">
      <c r="B70" s="9">
        <v>43953</v>
      </c>
    </row>
    <row r="71" spans="2:2" x14ac:dyDescent="0.4">
      <c r="B71" s="9">
        <v>43954</v>
      </c>
    </row>
    <row r="72" spans="2:2" x14ac:dyDescent="0.4">
      <c r="B72" s="9">
        <v>43955</v>
      </c>
    </row>
    <row r="73" spans="2:2" x14ac:dyDescent="0.4">
      <c r="B73" s="9">
        <v>43956</v>
      </c>
    </row>
    <row r="74" spans="2:2" x14ac:dyDescent="0.4">
      <c r="B74" s="9">
        <v>43957</v>
      </c>
    </row>
    <row r="75" spans="2:2" x14ac:dyDescent="0.4">
      <c r="B75" s="9">
        <v>43958</v>
      </c>
    </row>
    <row r="76" spans="2:2" x14ac:dyDescent="0.4">
      <c r="B76" s="9">
        <v>43959</v>
      </c>
    </row>
    <row r="77" spans="2:2" x14ac:dyDescent="0.4">
      <c r="B77" s="9">
        <v>43960</v>
      </c>
    </row>
    <row r="78" spans="2:2" x14ac:dyDescent="0.4">
      <c r="B78" s="9">
        <v>43961</v>
      </c>
    </row>
    <row r="79" spans="2:2" x14ac:dyDescent="0.4">
      <c r="B79" s="9">
        <v>43962</v>
      </c>
    </row>
    <row r="80" spans="2:2" x14ac:dyDescent="0.4">
      <c r="B80" s="9">
        <v>43963</v>
      </c>
    </row>
    <row r="81" spans="2:2" x14ac:dyDescent="0.4">
      <c r="B81" s="9">
        <v>43964</v>
      </c>
    </row>
    <row r="82" spans="2:2" x14ac:dyDescent="0.4">
      <c r="B82" s="9">
        <v>43965</v>
      </c>
    </row>
    <row r="83" spans="2:2" x14ac:dyDescent="0.4">
      <c r="B83" s="9">
        <v>43966</v>
      </c>
    </row>
    <row r="84" spans="2:2" x14ac:dyDescent="0.4">
      <c r="B84" s="9">
        <v>43967</v>
      </c>
    </row>
    <row r="85" spans="2:2" x14ac:dyDescent="0.4">
      <c r="B85" s="9">
        <v>43968</v>
      </c>
    </row>
    <row r="86" spans="2:2" x14ac:dyDescent="0.4">
      <c r="B86" s="9">
        <v>43969</v>
      </c>
    </row>
    <row r="87" spans="2:2" x14ac:dyDescent="0.4">
      <c r="B87" s="9">
        <v>43970</v>
      </c>
    </row>
    <row r="88" spans="2:2" x14ac:dyDescent="0.4">
      <c r="B88" s="9">
        <v>43971</v>
      </c>
    </row>
    <row r="89" spans="2:2" x14ac:dyDescent="0.4">
      <c r="B89" s="9">
        <v>43972</v>
      </c>
    </row>
    <row r="90" spans="2:2" x14ac:dyDescent="0.4">
      <c r="B90" s="9">
        <v>43973</v>
      </c>
    </row>
    <row r="91" spans="2:2" x14ac:dyDescent="0.4">
      <c r="B91" s="9">
        <v>43974</v>
      </c>
    </row>
    <row r="92" spans="2:2" x14ac:dyDescent="0.4">
      <c r="B92" s="9">
        <v>43975</v>
      </c>
    </row>
    <row r="93" spans="2:2" x14ac:dyDescent="0.4">
      <c r="B93" s="9">
        <v>43976</v>
      </c>
    </row>
    <row r="94" spans="2:2" x14ac:dyDescent="0.4">
      <c r="B94" s="9">
        <v>43977</v>
      </c>
    </row>
    <row r="95" spans="2:2" x14ac:dyDescent="0.4">
      <c r="B95" s="9">
        <v>43978</v>
      </c>
    </row>
    <row r="96" spans="2:2" x14ac:dyDescent="0.4">
      <c r="B96" s="9">
        <v>43979</v>
      </c>
    </row>
    <row r="97" spans="2:2" x14ac:dyDescent="0.4">
      <c r="B97" s="9">
        <v>43980</v>
      </c>
    </row>
    <row r="98" spans="2:2" x14ac:dyDescent="0.4">
      <c r="B98" s="9">
        <v>43981</v>
      </c>
    </row>
    <row r="99" spans="2:2" x14ac:dyDescent="0.4">
      <c r="B99" s="9">
        <v>43982</v>
      </c>
    </row>
    <row r="100" spans="2:2" x14ac:dyDescent="0.4">
      <c r="B100" s="9">
        <v>43983</v>
      </c>
    </row>
    <row r="101" spans="2:2" x14ac:dyDescent="0.4">
      <c r="B101" s="9">
        <v>43984</v>
      </c>
    </row>
    <row r="102" spans="2:2" x14ac:dyDescent="0.4">
      <c r="B102" s="9">
        <v>43985</v>
      </c>
    </row>
    <row r="103" spans="2:2" x14ac:dyDescent="0.4">
      <c r="B103" s="9">
        <v>43986</v>
      </c>
    </row>
    <row r="104" spans="2:2" x14ac:dyDescent="0.4">
      <c r="B104" s="9">
        <v>43987</v>
      </c>
    </row>
    <row r="105" spans="2:2" x14ac:dyDescent="0.4">
      <c r="B105" s="9">
        <v>43988</v>
      </c>
    </row>
    <row r="106" spans="2:2" x14ac:dyDescent="0.4">
      <c r="B106" s="9">
        <v>43989</v>
      </c>
    </row>
    <row r="107" spans="2:2" x14ac:dyDescent="0.4">
      <c r="B107" s="9">
        <v>43990</v>
      </c>
    </row>
    <row r="108" spans="2:2" x14ac:dyDescent="0.4">
      <c r="B108" s="9">
        <v>43991</v>
      </c>
    </row>
    <row r="109" spans="2:2" x14ac:dyDescent="0.4">
      <c r="B109" s="9">
        <v>43992</v>
      </c>
    </row>
    <row r="110" spans="2:2" x14ac:dyDescent="0.4">
      <c r="B110" s="9">
        <v>43993</v>
      </c>
    </row>
    <row r="111" spans="2:2" x14ac:dyDescent="0.4">
      <c r="B111" s="9">
        <v>43994</v>
      </c>
    </row>
    <row r="112" spans="2:2" x14ac:dyDescent="0.4">
      <c r="B112" s="9">
        <v>43995</v>
      </c>
    </row>
    <row r="113" spans="2:2" x14ac:dyDescent="0.4">
      <c r="B113" s="9">
        <v>43996</v>
      </c>
    </row>
    <row r="114" spans="2:2" x14ac:dyDescent="0.4">
      <c r="B114" s="9">
        <v>43997</v>
      </c>
    </row>
    <row r="115" spans="2:2" x14ac:dyDescent="0.4">
      <c r="B115" s="9">
        <v>43998</v>
      </c>
    </row>
    <row r="116" spans="2:2" x14ac:dyDescent="0.4">
      <c r="B116" s="9">
        <v>43999</v>
      </c>
    </row>
    <row r="117" spans="2:2" x14ac:dyDescent="0.4">
      <c r="B117" s="9">
        <v>44000</v>
      </c>
    </row>
    <row r="118" spans="2:2" x14ac:dyDescent="0.4">
      <c r="B118" s="9">
        <v>44001</v>
      </c>
    </row>
    <row r="119" spans="2:2" x14ac:dyDescent="0.4">
      <c r="B119" s="9">
        <v>44002</v>
      </c>
    </row>
    <row r="120" spans="2:2" x14ac:dyDescent="0.4">
      <c r="B120" s="9">
        <v>44003</v>
      </c>
    </row>
    <row r="121" spans="2:2" x14ac:dyDescent="0.4">
      <c r="B121" s="9">
        <v>44004</v>
      </c>
    </row>
    <row r="122" spans="2:2" x14ac:dyDescent="0.4">
      <c r="B122" s="9">
        <v>44005</v>
      </c>
    </row>
    <row r="123" spans="2:2" x14ac:dyDescent="0.4">
      <c r="B123" s="9">
        <v>44006</v>
      </c>
    </row>
    <row r="124" spans="2:2" x14ac:dyDescent="0.4">
      <c r="B124" s="9">
        <v>44007</v>
      </c>
    </row>
    <row r="125" spans="2:2" x14ac:dyDescent="0.4">
      <c r="B125" s="9">
        <v>44008</v>
      </c>
    </row>
    <row r="126" spans="2:2" x14ac:dyDescent="0.4">
      <c r="B126" s="9">
        <v>44009</v>
      </c>
    </row>
    <row r="127" spans="2:2" x14ac:dyDescent="0.4">
      <c r="B127" s="9">
        <v>44010</v>
      </c>
    </row>
    <row r="128" spans="2:2" x14ac:dyDescent="0.4">
      <c r="B128" s="9">
        <v>44011</v>
      </c>
    </row>
    <row r="129" spans="2:2" x14ac:dyDescent="0.4">
      <c r="B129" s="9">
        <v>44012</v>
      </c>
    </row>
    <row r="130" spans="2:2" x14ac:dyDescent="0.4">
      <c r="B130" s="9">
        <v>44013</v>
      </c>
    </row>
    <row r="131" spans="2:2" x14ac:dyDescent="0.4">
      <c r="B131" s="9">
        <v>44014</v>
      </c>
    </row>
    <row r="132" spans="2:2" x14ac:dyDescent="0.4">
      <c r="B132" s="9">
        <v>44015</v>
      </c>
    </row>
    <row r="133" spans="2:2" x14ac:dyDescent="0.4">
      <c r="B133" s="9">
        <v>44016</v>
      </c>
    </row>
    <row r="134" spans="2:2" x14ac:dyDescent="0.4">
      <c r="B134" s="9">
        <v>44017</v>
      </c>
    </row>
    <row r="135" spans="2:2" x14ac:dyDescent="0.4">
      <c r="B135" s="9">
        <v>44018</v>
      </c>
    </row>
    <row r="136" spans="2:2" x14ac:dyDescent="0.4">
      <c r="B136" s="9">
        <v>44019</v>
      </c>
    </row>
    <row r="137" spans="2:2" x14ac:dyDescent="0.4">
      <c r="B137" s="9">
        <v>44020</v>
      </c>
    </row>
    <row r="138" spans="2:2" x14ac:dyDescent="0.4">
      <c r="B138" s="9">
        <v>44021</v>
      </c>
    </row>
    <row r="139" spans="2:2" x14ac:dyDescent="0.4">
      <c r="B139" s="9">
        <v>44022</v>
      </c>
    </row>
    <row r="140" spans="2:2" x14ac:dyDescent="0.4">
      <c r="B140" s="9">
        <v>44023</v>
      </c>
    </row>
    <row r="141" spans="2:2" x14ac:dyDescent="0.4">
      <c r="B141" s="9">
        <v>44024</v>
      </c>
    </row>
    <row r="142" spans="2:2" x14ac:dyDescent="0.4">
      <c r="B142" s="9">
        <v>44025</v>
      </c>
    </row>
    <row r="143" spans="2:2" x14ac:dyDescent="0.4">
      <c r="B143" s="9">
        <v>44026</v>
      </c>
    </row>
    <row r="144" spans="2:2" x14ac:dyDescent="0.4">
      <c r="B144" s="9">
        <v>44027</v>
      </c>
    </row>
    <row r="145" spans="2:2" x14ac:dyDescent="0.4">
      <c r="B145" s="9">
        <v>44028</v>
      </c>
    </row>
    <row r="146" spans="2:2" x14ac:dyDescent="0.4">
      <c r="B146" s="9">
        <v>44029</v>
      </c>
    </row>
    <row r="147" spans="2:2" x14ac:dyDescent="0.4">
      <c r="B147" s="9">
        <v>44030</v>
      </c>
    </row>
    <row r="148" spans="2:2" x14ac:dyDescent="0.4">
      <c r="B148" s="9">
        <v>44031</v>
      </c>
    </row>
    <row r="149" spans="2:2" x14ac:dyDescent="0.4">
      <c r="B149" s="9">
        <v>44032</v>
      </c>
    </row>
    <row r="150" spans="2:2" x14ac:dyDescent="0.4">
      <c r="B150" s="9">
        <v>44033</v>
      </c>
    </row>
    <row r="151" spans="2:2" x14ac:dyDescent="0.4">
      <c r="B151" s="9">
        <v>44034</v>
      </c>
    </row>
    <row r="152" spans="2:2" x14ac:dyDescent="0.4">
      <c r="B152" s="9">
        <v>44035</v>
      </c>
    </row>
    <row r="153" spans="2:2" x14ac:dyDescent="0.4">
      <c r="B153" s="9">
        <v>44036</v>
      </c>
    </row>
    <row r="154" spans="2:2" x14ac:dyDescent="0.4">
      <c r="B154" s="9">
        <v>44037</v>
      </c>
    </row>
    <row r="155" spans="2:2" x14ac:dyDescent="0.4">
      <c r="B155" s="9">
        <v>44038</v>
      </c>
    </row>
    <row r="156" spans="2:2" x14ac:dyDescent="0.4">
      <c r="B156" s="9">
        <v>44039</v>
      </c>
    </row>
    <row r="157" spans="2:2" x14ac:dyDescent="0.4">
      <c r="B157" s="9">
        <v>44040</v>
      </c>
    </row>
    <row r="158" spans="2:2" x14ac:dyDescent="0.4">
      <c r="B158" s="9">
        <v>44041</v>
      </c>
    </row>
    <row r="159" spans="2:2" x14ac:dyDescent="0.4">
      <c r="B159" s="9">
        <v>44042</v>
      </c>
    </row>
    <row r="160" spans="2:2" x14ac:dyDescent="0.4">
      <c r="B160" s="9">
        <v>44043</v>
      </c>
    </row>
    <row r="161" spans="2:2" x14ac:dyDescent="0.4">
      <c r="B161" s="9">
        <v>44044</v>
      </c>
    </row>
    <row r="162" spans="2:2" x14ac:dyDescent="0.4">
      <c r="B162" s="9">
        <v>44045</v>
      </c>
    </row>
    <row r="163" spans="2:2" x14ac:dyDescent="0.4">
      <c r="B163" s="9">
        <v>44046</v>
      </c>
    </row>
    <row r="164" spans="2:2" x14ac:dyDescent="0.4">
      <c r="B164" s="9">
        <v>44047</v>
      </c>
    </row>
    <row r="165" spans="2:2" x14ac:dyDescent="0.4">
      <c r="B165" s="9">
        <v>44048</v>
      </c>
    </row>
    <row r="166" spans="2:2" x14ac:dyDescent="0.4">
      <c r="B166" s="9">
        <v>44049</v>
      </c>
    </row>
    <row r="167" spans="2:2" x14ac:dyDescent="0.4">
      <c r="B167" s="9">
        <v>44050</v>
      </c>
    </row>
    <row r="168" spans="2:2" x14ac:dyDescent="0.4">
      <c r="B168" s="9">
        <v>44051</v>
      </c>
    </row>
    <row r="169" spans="2:2" x14ac:dyDescent="0.4">
      <c r="B169" s="9">
        <v>44052</v>
      </c>
    </row>
    <row r="170" spans="2:2" x14ac:dyDescent="0.4">
      <c r="B170" s="9">
        <v>44053</v>
      </c>
    </row>
    <row r="171" spans="2:2" x14ac:dyDescent="0.4">
      <c r="B171" s="9">
        <v>44054</v>
      </c>
    </row>
    <row r="172" spans="2:2" x14ac:dyDescent="0.4">
      <c r="B172" s="9">
        <v>44055</v>
      </c>
    </row>
    <row r="173" spans="2:2" x14ac:dyDescent="0.4">
      <c r="B173" s="9">
        <v>44056</v>
      </c>
    </row>
    <row r="174" spans="2:2" x14ac:dyDescent="0.4">
      <c r="B174" s="9">
        <v>44057</v>
      </c>
    </row>
    <row r="175" spans="2:2" x14ac:dyDescent="0.4">
      <c r="B175" s="9">
        <v>44058</v>
      </c>
    </row>
    <row r="176" spans="2:2" x14ac:dyDescent="0.4">
      <c r="B176" s="9">
        <v>44059</v>
      </c>
    </row>
    <row r="177" spans="2:2" x14ac:dyDescent="0.4">
      <c r="B177" s="9">
        <v>44060</v>
      </c>
    </row>
    <row r="178" spans="2:2" x14ac:dyDescent="0.4">
      <c r="B178" s="9">
        <v>44061</v>
      </c>
    </row>
    <row r="179" spans="2:2" x14ac:dyDescent="0.4">
      <c r="B179" s="9">
        <v>44062</v>
      </c>
    </row>
    <row r="180" spans="2:2" x14ac:dyDescent="0.4">
      <c r="B180" s="9">
        <v>44063</v>
      </c>
    </row>
    <row r="181" spans="2:2" x14ac:dyDescent="0.4">
      <c r="B181" s="9">
        <v>44064</v>
      </c>
    </row>
    <row r="182" spans="2:2" x14ac:dyDescent="0.4">
      <c r="B182" s="9">
        <v>44065</v>
      </c>
    </row>
    <row r="183" spans="2:2" x14ac:dyDescent="0.4">
      <c r="B183" s="9">
        <v>44066</v>
      </c>
    </row>
    <row r="184" spans="2:2" x14ac:dyDescent="0.4">
      <c r="B184" s="9">
        <v>44067</v>
      </c>
    </row>
    <row r="185" spans="2:2" x14ac:dyDescent="0.4">
      <c r="B185" s="9">
        <v>44068</v>
      </c>
    </row>
    <row r="186" spans="2:2" x14ac:dyDescent="0.4">
      <c r="B186" s="9">
        <v>44069</v>
      </c>
    </row>
    <row r="187" spans="2:2" x14ac:dyDescent="0.4">
      <c r="B187" s="9">
        <v>44070</v>
      </c>
    </row>
    <row r="188" spans="2:2" x14ac:dyDescent="0.4">
      <c r="B188" s="9">
        <v>44071</v>
      </c>
    </row>
    <row r="189" spans="2:2" x14ac:dyDescent="0.4">
      <c r="B189" s="9">
        <v>44072</v>
      </c>
    </row>
    <row r="190" spans="2:2" x14ac:dyDescent="0.4">
      <c r="B190" s="9">
        <v>44073</v>
      </c>
    </row>
    <row r="191" spans="2:2" x14ac:dyDescent="0.4">
      <c r="B191" s="9">
        <v>44074</v>
      </c>
    </row>
    <row r="192" spans="2:2" x14ac:dyDescent="0.4">
      <c r="B192" s="9">
        <v>44075</v>
      </c>
    </row>
    <row r="193" spans="2:2" x14ac:dyDescent="0.4">
      <c r="B193" s="9">
        <v>44076</v>
      </c>
    </row>
    <row r="194" spans="2:2" x14ac:dyDescent="0.4">
      <c r="B194" s="9">
        <v>44077</v>
      </c>
    </row>
    <row r="195" spans="2:2" x14ac:dyDescent="0.4">
      <c r="B195" s="9">
        <v>44078</v>
      </c>
    </row>
    <row r="196" spans="2:2" x14ac:dyDescent="0.4">
      <c r="B196" s="9">
        <v>44079</v>
      </c>
    </row>
    <row r="197" spans="2:2" x14ac:dyDescent="0.4">
      <c r="B197" s="9">
        <v>44080</v>
      </c>
    </row>
    <row r="198" spans="2:2" x14ac:dyDescent="0.4">
      <c r="B198" s="9">
        <v>44081</v>
      </c>
    </row>
    <row r="199" spans="2:2" x14ac:dyDescent="0.4">
      <c r="B199" s="9">
        <v>44082</v>
      </c>
    </row>
    <row r="200" spans="2:2" x14ac:dyDescent="0.4">
      <c r="B200" s="9">
        <v>44083</v>
      </c>
    </row>
    <row r="201" spans="2:2" x14ac:dyDescent="0.4">
      <c r="B201" s="9">
        <v>44084</v>
      </c>
    </row>
    <row r="202" spans="2:2" x14ac:dyDescent="0.4">
      <c r="B202" s="9">
        <v>44085</v>
      </c>
    </row>
    <row r="203" spans="2:2" x14ac:dyDescent="0.4">
      <c r="B203" s="9">
        <v>44086</v>
      </c>
    </row>
    <row r="204" spans="2:2" x14ac:dyDescent="0.4">
      <c r="B204" s="9">
        <v>44087</v>
      </c>
    </row>
    <row r="205" spans="2:2" x14ac:dyDescent="0.4">
      <c r="B205" s="9">
        <v>44088</v>
      </c>
    </row>
    <row r="206" spans="2:2" x14ac:dyDescent="0.4">
      <c r="B206" s="9">
        <v>44089</v>
      </c>
    </row>
    <row r="207" spans="2:2" x14ac:dyDescent="0.4">
      <c r="B207" s="9">
        <v>44090</v>
      </c>
    </row>
    <row r="208" spans="2:2" x14ac:dyDescent="0.4">
      <c r="B208" s="9">
        <v>44091</v>
      </c>
    </row>
    <row r="209" spans="2:2" x14ac:dyDescent="0.4">
      <c r="B209" s="9">
        <v>44092</v>
      </c>
    </row>
    <row r="210" spans="2:2" x14ac:dyDescent="0.4">
      <c r="B210" s="9">
        <v>44093</v>
      </c>
    </row>
    <row r="211" spans="2:2" x14ac:dyDescent="0.4">
      <c r="B211" s="9">
        <v>44094</v>
      </c>
    </row>
    <row r="212" spans="2:2" x14ac:dyDescent="0.4">
      <c r="B212" s="9">
        <v>44095</v>
      </c>
    </row>
    <row r="213" spans="2:2" x14ac:dyDescent="0.4">
      <c r="B213" s="9">
        <v>44096</v>
      </c>
    </row>
    <row r="214" spans="2:2" x14ac:dyDescent="0.4">
      <c r="B214" s="9">
        <v>44097</v>
      </c>
    </row>
    <row r="215" spans="2:2" x14ac:dyDescent="0.4">
      <c r="B215" s="9">
        <v>44098</v>
      </c>
    </row>
    <row r="216" spans="2:2" x14ac:dyDescent="0.4">
      <c r="B216" s="9">
        <v>44099</v>
      </c>
    </row>
    <row r="217" spans="2:2" x14ac:dyDescent="0.4">
      <c r="B217" s="9">
        <v>44100</v>
      </c>
    </row>
    <row r="218" spans="2:2" x14ac:dyDescent="0.4">
      <c r="B218" s="9">
        <v>44101</v>
      </c>
    </row>
    <row r="219" spans="2:2" x14ac:dyDescent="0.4">
      <c r="B219" s="9">
        <v>44102</v>
      </c>
    </row>
    <row r="220" spans="2:2" x14ac:dyDescent="0.4">
      <c r="B220" s="9">
        <v>44103</v>
      </c>
    </row>
    <row r="221" spans="2:2" x14ac:dyDescent="0.4">
      <c r="B221" s="9">
        <v>44104</v>
      </c>
    </row>
    <row r="222" spans="2:2" x14ac:dyDescent="0.4">
      <c r="B222" s="9">
        <v>44105</v>
      </c>
    </row>
    <row r="223" spans="2:2" x14ac:dyDescent="0.4">
      <c r="B223" s="9">
        <v>44106</v>
      </c>
    </row>
    <row r="224" spans="2:2" x14ac:dyDescent="0.4">
      <c r="B224" s="9">
        <v>44107</v>
      </c>
    </row>
    <row r="225" spans="2:2" x14ac:dyDescent="0.4">
      <c r="B225" s="9">
        <v>44108</v>
      </c>
    </row>
    <row r="226" spans="2:2" x14ac:dyDescent="0.4">
      <c r="B226" s="9">
        <v>44109</v>
      </c>
    </row>
    <row r="227" spans="2:2" x14ac:dyDescent="0.4">
      <c r="B227" s="9">
        <v>44110</v>
      </c>
    </row>
    <row r="228" spans="2:2" x14ac:dyDescent="0.4">
      <c r="B228" s="9">
        <v>44111</v>
      </c>
    </row>
    <row r="229" spans="2:2" x14ac:dyDescent="0.4">
      <c r="B229" s="9">
        <v>44112</v>
      </c>
    </row>
    <row r="230" spans="2:2" x14ac:dyDescent="0.4">
      <c r="B230" s="9">
        <v>44113</v>
      </c>
    </row>
    <row r="231" spans="2:2" x14ac:dyDescent="0.4">
      <c r="B231" s="9">
        <v>44114</v>
      </c>
    </row>
    <row r="232" spans="2:2" x14ac:dyDescent="0.4">
      <c r="B232" s="9">
        <v>44115</v>
      </c>
    </row>
    <row r="233" spans="2:2" x14ac:dyDescent="0.4">
      <c r="B233" s="9">
        <v>44116</v>
      </c>
    </row>
    <row r="234" spans="2:2" x14ac:dyDescent="0.4">
      <c r="B234" s="9">
        <v>44117</v>
      </c>
    </row>
    <row r="235" spans="2:2" x14ac:dyDescent="0.4">
      <c r="B235" s="9">
        <v>44118</v>
      </c>
    </row>
    <row r="236" spans="2:2" x14ac:dyDescent="0.4">
      <c r="B236" s="9">
        <v>44119</v>
      </c>
    </row>
    <row r="237" spans="2:2" x14ac:dyDescent="0.4">
      <c r="B237" s="9">
        <v>44120</v>
      </c>
    </row>
    <row r="238" spans="2:2" x14ac:dyDescent="0.4">
      <c r="B238" s="9">
        <v>44121</v>
      </c>
    </row>
    <row r="239" spans="2:2" x14ac:dyDescent="0.4">
      <c r="B239" s="9">
        <v>44122</v>
      </c>
    </row>
    <row r="240" spans="2:2" x14ac:dyDescent="0.4">
      <c r="B240" s="9">
        <v>44123</v>
      </c>
    </row>
    <row r="241" spans="2:2" x14ac:dyDescent="0.4">
      <c r="B241" s="9">
        <v>44124</v>
      </c>
    </row>
    <row r="242" spans="2:2" x14ac:dyDescent="0.4">
      <c r="B242" s="9">
        <v>44125</v>
      </c>
    </row>
    <row r="243" spans="2:2" x14ac:dyDescent="0.4">
      <c r="B243" s="9">
        <v>44126</v>
      </c>
    </row>
    <row r="244" spans="2:2" x14ac:dyDescent="0.4">
      <c r="B244" s="9">
        <v>44127</v>
      </c>
    </row>
    <row r="245" spans="2:2" x14ac:dyDescent="0.4">
      <c r="B245" s="9">
        <v>44128</v>
      </c>
    </row>
    <row r="246" spans="2:2" x14ac:dyDescent="0.4">
      <c r="B246" s="9">
        <v>44129</v>
      </c>
    </row>
    <row r="247" spans="2:2" x14ac:dyDescent="0.4">
      <c r="B247" s="9">
        <v>44130</v>
      </c>
    </row>
    <row r="248" spans="2:2" x14ac:dyDescent="0.4">
      <c r="B248" s="9">
        <v>44131</v>
      </c>
    </row>
    <row r="249" spans="2:2" x14ac:dyDescent="0.4">
      <c r="B249" s="9">
        <v>44132</v>
      </c>
    </row>
    <row r="250" spans="2:2" x14ac:dyDescent="0.4">
      <c r="B250" s="9">
        <v>44133</v>
      </c>
    </row>
    <row r="251" spans="2:2" x14ac:dyDescent="0.4">
      <c r="B251" s="9">
        <v>44134</v>
      </c>
    </row>
    <row r="252" spans="2:2" x14ac:dyDescent="0.4">
      <c r="B252" s="9">
        <v>44135</v>
      </c>
    </row>
    <row r="253" spans="2:2" x14ac:dyDescent="0.4">
      <c r="B253" s="9">
        <v>44136</v>
      </c>
    </row>
    <row r="254" spans="2:2" x14ac:dyDescent="0.4">
      <c r="B254" s="9">
        <v>44137</v>
      </c>
    </row>
    <row r="255" spans="2:2" x14ac:dyDescent="0.4">
      <c r="B255" s="9">
        <v>44138</v>
      </c>
    </row>
    <row r="256" spans="2:2" x14ac:dyDescent="0.4">
      <c r="B256" s="9">
        <v>44139</v>
      </c>
    </row>
    <row r="257" spans="2:2" x14ac:dyDescent="0.4">
      <c r="B257" s="9">
        <v>44140</v>
      </c>
    </row>
    <row r="258" spans="2:2" x14ac:dyDescent="0.4">
      <c r="B258" s="9">
        <v>44141</v>
      </c>
    </row>
    <row r="259" spans="2:2" x14ac:dyDescent="0.4">
      <c r="B259" s="9">
        <v>44142</v>
      </c>
    </row>
    <row r="260" spans="2:2" x14ac:dyDescent="0.4">
      <c r="B260" s="9">
        <v>44143</v>
      </c>
    </row>
    <row r="261" spans="2:2" x14ac:dyDescent="0.4">
      <c r="B261" s="9">
        <v>44144</v>
      </c>
    </row>
    <row r="262" spans="2:2" x14ac:dyDescent="0.4">
      <c r="B262" s="9">
        <v>44145</v>
      </c>
    </row>
    <row r="263" spans="2:2" x14ac:dyDescent="0.4">
      <c r="B263" s="9">
        <v>44146</v>
      </c>
    </row>
    <row r="264" spans="2:2" x14ac:dyDescent="0.4">
      <c r="B264" s="9">
        <v>44147</v>
      </c>
    </row>
    <row r="265" spans="2:2" x14ac:dyDescent="0.4">
      <c r="B265" s="9">
        <v>44148</v>
      </c>
    </row>
    <row r="266" spans="2:2" x14ac:dyDescent="0.4">
      <c r="B266" s="9">
        <v>44149</v>
      </c>
    </row>
    <row r="267" spans="2:2" x14ac:dyDescent="0.4">
      <c r="B267" s="9">
        <v>44150</v>
      </c>
    </row>
    <row r="268" spans="2:2" x14ac:dyDescent="0.4">
      <c r="B268" s="9">
        <v>44151</v>
      </c>
    </row>
    <row r="269" spans="2:2" x14ac:dyDescent="0.4">
      <c r="B269" s="9">
        <v>44152</v>
      </c>
    </row>
    <row r="270" spans="2:2" x14ac:dyDescent="0.4">
      <c r="B270" s="9">
        <v>44153</v>
      </c>
    </row>
    <row r="271" spans="2:2" x14ac:dyDescent="0.4">
      <c r="B271" s="9">
        <v>44154</v>
      </c>
    </row>
    <row r="272" spans="2:2" x14ac:dyDescent="0.4">
      <c r="B272" s="9">
        <v>44155</v>
      </c>
    </row>
    <row r="273" spans="2:2" x14ac:dyDescent="0.4">
      <c r="B273" s="9">
        <v>44156</v>
      </c>
    </row>
    <row r="274" spans="2:2" x14ac:dyDescent="0.4">
      <c r="B274" s="9">
        <v>44157</v>
      </c>
    </row>
    <row r="275" spans="2:2" x14ac:dyDescent="0.4">
      <c r="B275" s="9">
        <v>44158</v>
      </c>
    </row>
    <row r="276" spans="2:2" x14ac:dyDescent="0.4">
      <c r="B276" s="9">
        <v>44159</v>
      </c>
    </row>
    <row r="277" spans="2:2" x14ac:dyDescent="0.4">
      <c r="B277" s="9">
        <v>44160</v>
      </c>
    </row>
    <row r="278" spans="2:2" x14ac:dyDescent="0.4">
      <c r="B278" s="9">
        <v>44161</v>
      </c>
    </row>
    <row r="279" spans="2:2" x14ac:dyDescent="0.4">
      <c r="B279" s="9">
        <v>44162</v>
      </c>
    </row>
    <row r="280" spans="2:2" x14ac:dyDescent="0.4">
      <c r="B280" s="9">
        <v>44163</v>
      </c>
    </row>
    <row r="281" spans="2:2" x14ac:dyDescent="0.4">
      <c r="B281" s="9">
        <v>44164</v>
      </c>
    </row>
    <row r="282" spans="2:2" x14ac:dyDescent="0.4">
      <c r="B282" s="9">
        <v>44165</v>
      </c>
    </row>
    <row r="283" spans="2:2" x14ac:dyDescent="0.4">
      <c r="B283" s="9">
        <v>44166</v>
      </c>
    </row>
    <row r="284" spans="2:2" x14ac:dyDescent="0.4">
      <c r="B284" s="9">
        <v>44167</v>
      </c>
    </row>
    <row r="285" spans="2:2" x14ac:dyDescent="0.4">
      <c r="B285" s="9">
        <v>44168</v>
      </c>
    </row>
    <row r="286" spans="2:2" x14ac:dyDescent="0.4">
      <c r="B286" s="9">
        <v>44169</v>
      </c>
    </row>
    <row r="287" spans="2:2" x14ac:dyDescent="0.4">
      <c r="B287" s="9">
        <v>44170</v>
      </c>
    </row>
    <row r="288" spans="2:2" x14ac:dyDescent="0.4">
      <c r="B288" s="9">
        <v>44171</v>
      </c>
    </row>
    <row r="289" spans="2:2" x14ac:dyDescent="0.4">
      <c r="B289" s="9">
        <v>44172</v>
      </c>
    </row>
    <row r="290" spans="2:2" x14ac:dyDescent="0.4">
      <c r="B290" s="9">
        <v>44173</v>
      </c>
    </row>
    <row r="291" spans="2:2" x14ac:dyDescent="0.4">
      <c r="B291" s="9">
        <v>44174</v>
      </c>
    </row>
    <row r="292" spans="2:2" x14ac:dyDescent="0.4">
      <c r="B292" s="9">
        <v>44175</v>
      </c>
    </row>
    <row r="293" spans="2:2" x14ac:dyDescent="0.4">
      <c r="B293" s="9">
        <v>44176</v>
      </c>
    </row>
    <row r="294" spans="2:2" x14ac:dyDescent="0.4">
      <c r="B294" s="9">
        <v>44177</v>
      </c>
    </row>
    <row r="295" spans="2:2" x14ac:dyDescent="0.4">
      <c r="B295" s="9">
        <v>44178</v>
      </c>
    </row>
    <row r="296" spans="2:2" x14ac:dyDescent="0.4">
      <c r="B296" s="9">
        <v>44179</v>
      </c>
    </row>
    <row r="297" spans="2:2" x14ac:dyDescent="0.4">
      <c r="B297" s="9">
        <v>44180</v>
      </c>
    </row>
    <row r="298" spans="2:2" x14ac:dyDescent="0.4">
      <c r="B298" s="9">
        <v>44181</v>
      </c>
    </row>
    <row r="299" spans="2:2" x14ac:dyDescent="0.4">
      <c r="B299" s="9">
        <v>44182</v>
      </c>
    </row>
    <row r="300" spans="2:2" x14ac:dyDescent="0.4">
      <c r="B300" s="9">
        <v>44183</v>
      </c>
    </row>
    <row r="301" spans="2:2" x14ac:dyDescent="0.4">
      <c r="B301" s="9">
        <v>44184</v>
      </c>
    </row>
    <row r="302" spans="2:2" x14ac:dyDescent="0.4">
      <c r="B302" s="9">
        <v>44185</v>
      </c>
    </row>
    <row r="303" spans="2:2" x14ac:dyDescent="0.4">
      <c r="B303" s="9">
        <v>44186</v>
      </c>
    </row>
    <row r="304" spans="2:2" x14ac:dyDescent="0.4">
      <c r="B304" s="9">
        <v>44187</v>
      </c>
    </row>
    <row r="305" spans="2:2" x14ac:dyDescent="0.4">
      <c r="B305" s="9">
        <v>44188</v>
      </c>
    </row>
    <row r="306" spans="2:2" x14ac:dyDescent="0.4">
      <c r="B306" s="9">
        <v>44189</v>
      </c>
    </row>
    <row r="307" spans="2:2" x14ac:dyDescent="0.4">
      <c r="B307" s="9">
        <v>44190</v>
      </c>
    </row>
    <row r="308" spans="2:2" x14ac:dyDescent="0.4">
      <c r="B308" s="9">
        <v>44191</v>
      </c>
    </row>
    <row r="309" spans="2:2" x14ac:dyDescent="0.4">
      <c r="B309" s="9">
        <v>44192</v>
      </c>
    </row>
    <row r="310" spans="2:2" x14ac:dyDescent="0.4">
      <c r="B310" s="9">
        <v>44193</v>
      </c>
    </row>
    <row r="311" spans="2:2" x14ac:dyDescent="0.4">
      <c r="B311" s="9">
        <v>44194</v>
      </c>
    </row>
    <row r="312" spans="2:2" x14ac:dyDescent="0.4">
      <c r="B312" s="9">
        <v>44195</v>
      </c>
    </row>
    <row r="313" spans="2:2" x14ac:dyDescent="0.4">
      <c r="B313" s="9">
        <v>44196</v>
      </c>
    </row>
    <row r="314" spans="2:2" x14ac:dyDescent="0.4">
      <c r="B314" s="9">
        <v>44197</v>
      </c>
    </row>
    <row r="315" spans="2:2" x14ac:dyDescent="0.4">
      <c r="B315" s="9">
        <v>44198</v>
      </c>
    </row>
    <row r="316" spans="2:2" x14ac:dyDescent="0.4">
      <c r="B316" s="9">
        <v>44199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workbookViewId="0">
      <selection activeCell="C24" sqref="C24"/>
    </sheetView>
  </sheetViews>
  <sheetFormatPr defaultRowHeight="17.399999999999999" x14ac:dyDescent="0.4"/>
  <cols>
    <col min="1" max="1" width="8.19921875" bestFit="1" customWidth="1"/>
    <col min="2" max="2" width="6" bestFit="1" customWidth="1"/>
    <col min="3" max="3" width="11.09765625" style="35" bestFit="1" customWidth="1"/>
    <col min="4" max="4" width="6.69921875" style="26" bestFit="1" customWidth="1"/>
    <col min="5" max="5" width="3" style="3" bestFit="1" customWidth="1"/>
    <col min="6" max="6" width="5.69921875" style="27" bestFit="1" customWidth="1"/>
    <col min="7" max="7" width="7.796875" style="5" bestFit="1" customWidth="1"/>
    <col min="8" max="8" width="6.09765625" style="15" bestFit="1" customWidth="1"/>
    <col min="9" max="9" width="9.796875" style="7" bestFit="1" customWidth="1"/>
    <col min="10" max="10" width="6.8984375" style="8" bestFit="1" customWidth="1"/>
    <col min="11" max="11" width="5.69921875" style="27" bestFit="1" customWidth="1"/>
    <col min="12" max="12" width="10.796875" style="9" bestFit="1" customWidth="1"/>
    <col min="13" max="13" width="6.09765625" style="15" bestFit="1" customWidth="1"/>
    <col min="14" max="14" width="9.796875" style="7" bestFit="1" customWidth="1"/>
    <col min="15" max="15" width="6.8984375" style="8" bestFit="1" customWidth="1"/>
    <col min="16" max="16" width="5.69921875" style="8" bestFit="1" customWidth="1"/>
    <col min="17" max="17" width="10.09765625" style="7" bestFit="1" customWidth="1"/>
    <col min="18" max="18" width="9.09765625" style="7" customWidth="1"/>
    <col min="19" max="19" width="5.69921875" style="28" bestFit="1" customWidth="1"/>
    <col min="20" max="20" width="6.19921875" style="31" bestFit="1" customWidth="1"/>
    <col min="21" max="21" width="6.19921875" style="29" bestFit="1" customWidth="1"/>
    <col min="22" max="22" width="4.69921875" style="13" bestFit="1" customWidth="1"/>
    <col min="23" max="23" width="5.69921875" style="15" bestFit="1" customWidth="1"/>
    <col min="24" max="24" width="8.69921875" style="15" bestFit="1" customWidth="1"/>
    <col min="25" max="25" width="5.09765625" style="15" bestFit="1" customWidth="1"/>
    <col min="26" max="26" width="4.8984375" style="15" bestFit="1" customWidth="1"/>
    <col min="27" max="27" width="5.09765625" style="15" bestFit="1" customWidth="1"/>
    <col min="28" max="28" width="4.8984375" style="15" bestFit="1" customWidth="1"/>
  </cols>
  <sheetData>
    <row r="1" spans="1:28" x14ac:dyDescent="0.4">
      <c r="B1" s="1"/>
      <c r="C1" s="2" t="s">
        <v>23</v>
      </c>
      <c r="D1" s="3"/>
      <c r="F1" s="4"/>
      <c r="H1" s="6"/>
      <c r="K1" s="4"/>
      <c r="M1" s="6"/>
      <c r="S1" s="10"/>
      <c r="T1" s="11"/>
      <c r="U1" s="12"/>
      <c r="W1" s="14" t="s">
        <v>0</v>
      </c>
      <c r="AA1" s="14" t="s">
        <v>1</v>
      </c>
    </row>
    <row r="2" spans="1:28" s="16" customFormat="1" ht="13.2" x14ac:dyDescent="0.25">
      <c r="A2" s="16" t="s">
        <v>28</v>
      </c>
      <c r="B2" s="17" t="s">
        <v>29</v>
      </c>
      <c r="C2" s="34" t="s">
        <v>2</v>
      </c>
      <c r="D2" s="18" t="s">
        <v>3</v>
      </c>
      <c r="E2" s="6" t="s">
        <v>4</v>
      </c>
      <c r="F2" s="19" t="s">
        <v>5</v>
      </c>
      <c r="G2" s="19" t="s">
        <v>6</v>
      </c>
      <c r="H2" s="6" t="s">
        <v>26</v>
      </c>
      <c r="I2" s="6" t="s">
        <v>27</v>
      </c>
      <c r="J2" s="21" t="s">
        <v>7</v>
      </c>
      <c r="K2" s="19" t="s">
        <v>8</v>
      </c>
      <c r="L2" s="22" t="s">
        <v>6</v>
      </c>
      <c r="M2" s="6" t="s">
        <v>26</v>
      </c>
      <c r="N2" s="6" t="s">
        <v>27</v>
      </c>
      <c r="O2" s="21" t="s">
        <v>7</v>
      </c>
      <c r="P2" s="21" t="s">
        <v>9</v>
      </c>
      <c r="Q2" s="33" t="s">
        <v>10</v>
      </c>
      <c r="R2" s="33" t="s">
        <v>11</v>
      </c>
      <c r="S2" s="23" t="s">
        <v>5</v>
      </c>
      <c r="T2" s="24" t="s">
        <v>8</v>
      </c>
      <c r="U2" s="25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6" t="s">
        <v>15</v>
      </c>
      <c r="AB2" s="6" t="s">
        <v>16</v>
      </c>
    </row>
    <row r="3" spans="1:28" s="16" customFormat="1" x14ac:dyDescent="0.4">
      <c r="B3" s="17"/>
      <c r="C3" s="34"/>
      <c r="D3" s="18"/>
      <c r="E3" s="3"/>
      <c r="F3" s="19"/>
      <c r="G3" s="19"/>
      <c r="H3" s="6"/>
      <c r="I3" s="20"/>
      <c r="J3" s="21"/>
      <c r="K3" s="19"/>
      <c r="L3" s="22"/>
      <c r="M3" s="6"/>
      <c r="N3" s="20"/>
      <c r="O3" s="21"/>
      <c r="P3" s="21"/>
      <c r="Q3" s="33"/>
      <c r="R3" s="33"/>
      <c r="S3" s="23"/>
      <c r="T3" s="24"/>
      <c r="U3" s="25"/>
      <c r="W3" s="15"/>
      <c r="X3" s="15"/>
      <c r="Y3" s="15"/>
      <c r="Z3" s="15"/>
      <c r="AA3" s="6"/>
      <c r="AB3" s="6"/>
    </row>
    <row r="5" spans="1:28" x14ac:dyDescent="0.4">
      <c r="D5" s="2">
        <v>2008</v>
      </c>
      <c r="R5" s="32">
        <f>SUM(R7:R98)</f>
        <v>18964.719999999998</v>
      </c>
    </row>
    <row r="7" spans="1:28" x14ac:dyDescent="0.4">
      <c r="A7" t="s">
        <v>17</v>
      </c>
      <c r="B7" t="s">
        <v>24</v>
      </c>
      <c r="C7" s="35" t="s">
        <v>18</v>
      </c>
      <c r="D7" s="26">
        <v>10000</v>
      </c>
      <c r="E7" s="3" t="s">
        <v>19</v>
      </c>
      <c r="F7" s="27">
        <v>1.86</v>
      </c>
      <c r="G7" s="5">
        <v>39518</v>
      </c>
      <c r="J7" s="8">
        <v>9.99</v>
      </c>
      <c r="K7" s="27">
        <v>2.59</v>
      </c>
      <c r="L7" s="9">
        <v>39549</v>
      </c>
      <c r="O7" s="8">
        <v>9.99</v>
      </c>
      <c r="P7" s="8">
        <v>0.15</v>
      </c>
      <c r="Q7" s="7">
        <f>(K7-F7)*D7</f>
        <v>7299.9999999999973</v>
      </c>
      <c r="R7" s="7">
        <f>Q7-P7-O7-J7</f>
        <v>7279.8699999999981</v>
      </c>
      <c r="S7" s="28">
        <f>(Y7-F7)/(Y7-Z7)</f>
        <v>0.68181818181818121</v>
      </c>
      <c r="T7" s="28">
        <f>(K7-AB7)/(AA7-AB7)</f>
        <v>0.35999999999999943</v>
      </c>
      <c r="U7" s="29">
        <f>(K7-F7)/(W7-X7)</f>
        <v>1.0735294117647056</v>
      </c>
      <c r="V7" s="13" t="s">
        <v>20</v>
      </c>
      <c r="W7" s="15">
        <v>2.15</v>
      </c>
      <c r="X7" s="15">
        <v>1.47</v>
      </c>
      <c r="Y7" s="15">
        <v>2.0099999999999998</v>
      </c>
      <c r="Z7" s="15">
        <v>1.79</v>
      </c>
      <c r="AA7" s="15">
        <v>2.75</v>
      </c>
      <c r="AB7" s="15">
        <v>2.5</v>
      </c>
    </row>
    <row r="8" spans="1:28" x14ac:dyDescent="0.4">
      <c r="A8" t="s">
        <v>17</v>
      </c>
      <c r="B8" t="s">
        <v>24</v>
      </c>
      <c r="C8" s="35" t="s">
        <v>18</v>
      </c>
      <c r="D8" s="26">
        <v>10000</v>
      </c>
      <c r="E8" s="3" t="s">
        <v>19</v>
      </c>
      <c r="F8" s="27">
        <v>1.81</v>
      </c>
      <c r="G8" s="5">
        <v>39524</v>
      </c>
      <c r="J8" s="8">
        <v>9.99</v>
      </c>
      <c r="K8" s="27">
        <v>2.98</v>
      </c>
      <c r="L8" s="9">
        <v>39574</v>
      </c>
      <c r="O8" s="8">
        <v>4.99</v>
      </c>
      <c r="P8" s="8">
        <v>0.17</v>
      </c>
      <c r="Q8" s="7">
        <f>(K8-F8)*D8</f>
        <v>11700</v>
      </c>
      <c r="R8" s="7">
        <f>Q8-P8-O8-J8</f>
        <v>11684.85</v>
      </c>
      <c r="S8" s="30">
        <f>(Y8-F8)/(Y8-Z8)</f>
        <v>0.87499999999999978</v>
      </c>
      <c r="T8" s="28">
        <f>(K8-AB8)/(AA8-AB8)</f>
        <v>0.74074074074074137</v>
      </c>
      <c r="U8" s="29">
        <f>(K8-F8)/(W8-X8)</f>
        <v>1.6714285714285715</v>
      </c>
      <c r="V8" s="13" t="s">
        <v>20</v>
      </c>
      <c r="W8" s="15">
        <v>2.21</v>
      </c>
      <c r="X8" s="15">
        <v>1.51</v>
      </c>
      <c r="Y8" s="15">
        <v>1.95</v>
      </c>
      <c r="Z8" s="15">
        <v>1.79</v>
      </c>
      <c r="AA8" s="15">
        <v>3.05</v>
      </c>
      <c r="AB8" s="15">
        <v>2.78</v>
      </c>
    </row>
    <row r="9" spans="1:28" x14ac:dyDescent="0.4">
      <c r="A9" t="s">
        <v>21</v>
      </c>
      <c r="B9" t="s">
        <v>25</v>
      </c>
      <c r="C9" s="35" t="s">
        <v>22</v>
      </c>
      <c r="D9" s="26">
        <v>1300</v>
      </c>
      <c r="E9" s="3" t="s">
        <v>19</v>
      </c>
      <c r="F9" s="27">
        <v>2.62</v>
      </c>
      <c r="G9" s="5">
        <v>39568</v>
      </c>
      <c r="J9" s="8">
        <v>9.99</v>
      </c>
      <c r="S9" s="28">
        <f>(Y9-F9)/(Y9-Z9)</f>
        <v>0.5882352941176463</v>
      </c>
      <c r="W9" s="15">
        <v>2.97</v>
      </c>
      <c r="X9" s="15">
        <v>2.3199999999999998</v>
      </c>
      <c r="Y9" s="15">
        <v>2.72</v>
      </c>
      <c r="Z9" s="15">
        <v>2.5499999999999998</v>
      </c>
    </row>
    <row r="10" spans="1:28" x14ac:dyDescent="0.4">
      <c r="A10" t="s">
        <v>21</v>
      </c>
      <c r="B10" t="s">
        <v>25</v>
      </c>
      <c r="C10" s="35" t="s">
        <v>22</v>
      </c>
      <c r="D10" s="26">
        <v>4000</v>
      </c>
      <c r="E10" s="3" t="s">
        <v>19</v>
      </c>
      <c r="F10" s="27">
        <v>2.66</v>
      </c>
      <c r="G10" s="5">
        <v>39574</v>
      </c>
      <c r="J10" s="8">
        <v>9.99</v>
      </c>
      <c r="S10" s="30">
        <f>(Y10-F10)/(Y10-Z10)</f>
        <v>0.93333333333333179</v>
      </c>
      <c r="W10" s="15">
        <v>2.99</v>
      </c>
      <c r="X10" s="15">
        <v>2.34</v>
      </c>
      <c r="Y10" s="15">
        <v>2.8</v>
      </c>
      <c r="Z10" s="15">
        <v>2.65</v>
      </c>
    </row>
    <row r="11" spans="1:28" x14ac:dyDescent="0.4">
      <c r="I11" s="36" t="str">
        <f>IF(H11&gt;0,IF(E11="s",(F11-H11)*D11,(H11-F11)*D11),"")</f>
        <v/>
      </c>
      <c r="N11" s="36" t="str">
        <f>IF(M11&gt;0,IF(E11="l",(K11-M11)*D11,(M11-K11)*D11),"")</f>
        <v/>
      </c>
      <c r="Q11" s="7" t="str">
        <f>IF(AND(K11&gt;0,F11&gt;0,D11&gt;0),IF(E11="l",(K11-F11)*D11,(F11-K11)*D11),"")</f>
        <v/>
      </c>
      <c r="R11" s="7" t="str">
        <f>IF(Q11&lt;&gt;"",Q11-P11-O11-J11,"")</f>
        <v/>
      </c>
      <c r="S11" s="28" t="str">
        <f>IF(AND(Y11&gt;0,F11&gt;0,Z11&gt;0), IF(E11="l",  (Y11-F11)/(Y11-Z11),   (F11-Z11)/(Y11-Z11)),"")</f>
        <v/>
      </c>
      <c r="T11" s="28" t="str">
        <f>IF(AND(AA11&gt;0,AB11&gt;0,K11&gt;0), IF(E11="s",  (AA11-K11)/(AA11-AB11),   (K11-AB11)/(AA11-AB11)),"")</f>
        <v/>
      </c>
      <c r="U11" s="29" t="str">
        <f>IF( AND(K11&gt;0,F11&gt;0,W11&gt;0,X11&gt;0), IF(E11="l", (K11-F11)/(W11-X11),(F11-K11)/(W11-X11)),"")</f>
        <v/>
      </c>
    </row>
    <row r="12" spans="1:28" x14ac:dyDescent="0.4">
      <c r="I12" s="36" t="str">
        <f t="shared" ref="I12:I75" si="0">IF(H12&gt;0,IF(E12="s",(F12-H12)*D12,(H12-F12)*D12),"")</f>
        <v/>
      </c>
      <c r="N12" s="36" t="str">
        <f t="shared" ref="N12:N75" si="1">IF(M12&gt;0,IF(E12="l",(K12-M12)*D12,(M12-K12)*D12),"")</f>
        <v/>
      </c>
      <c r="Q12" s="7" t="str">
        <f t="shared" ref="Q12:Q75" si="2">IF(AND(K12&gt;0,F12&gt;0,D12&gt;0),IF(E12="l",(K12-F12)*D12,(F12-K12)*D12),"")</f>
        <v/>
      </c>
      <c r="R12" s="7" t="str">
        <f t="shared" ref="R12:R75" si="3">IF(Q12&lt;&gt;"",Q12-P12-O12-J12,"")</f>
        <v/>
      </c>
      <c r="S12" s="28" t="str">
        <f t="shared" ref="S12:S75" si="4">IF(AND(Y12&gt;0,F12&gt;0,Z12&gt;0), IF(E12="l",  (Y12-F12)/(Y12-Z12),   (F12-Z12)/(Y12-Z12)),"")</f>
        <v/>
      </c>
      <c r="T12" s="28" t="str">
        <f t="shared" ref="T12:T75" si="5">IF(AND(AA12&gt;0,AB12&gt;0,K12&gt;0), IF(E12="s",  (AA12-K12)/(AA12-AB12),   (K12-AB12)/(AA12-AB12)),"")</f>
        <v/>
      </c>
      <c r="U12" s="29" t="str">
        <f t="shared" ref="U12:U75" si="6">IF( AND(K12&gt;0,F12&gt;0,W12&gt;0,X12&gt;0), IF(E12="l", (K12-F12)/(W12-X12),(F12-K12)/(W12-X12)),"")</f>
        <v/>
      </c>
    </row>
    <row r="13" spans="1:28" x14ac:dyDescent="0.4">
      <c r="I13" s="36" t="str">
        <f t="shared" si="0"/>
        <v/>
      </c>
      <c r="N13" s="36" t="str">
        <f t="shared" si="1"/>
        <v/>
      </c>
      <c r="Q13" s="7" t="str">
        <f t="shared" si="2"/>
        <v/>
      </c>
      <c r="R13" s="7" t="str">
        <f t="shared" si="3"/>
        <v/>
      </c>
      <c r="S13" s="28" t="str">
        <f t="shared" si="4"/>
        <v/>
      </c>
      <c r="T13" s="28" t="str">
        <f t="shared" si="5"/>
        <v/>
      </c>
      <c r="U13" s="29" t="str">
        <f t="shared" si="6"/>
        <v/>
      </c>
    </row>
    <row r="14" spans="1:28" x14ac:dyDescent="0.4">
      <c r="I14" s="36" t="str">
        <f t="shared" si="0"/>
        <v/>
      </c>
      <c r="N14" s="36" t="str">
        <f t="shared" si="1"/>
        <v/>
      </c>
      <c r="Q14" s="7" t="str">
        <f t="shared" si="2"/>
        <v/>
      </c>
      <c r="R14" s="7" t="str">
        <f t="shared" si="3"/>
        <v/>
      </c>
      <c r="S14" s="28" t="str">
        <f t="shared" si="4"/>
        <v/>
      </c>
      <c r="T14" s="28" t="str">
        <f t="shared" si="5"/>
        <v/>
      </c>
      <c r="U14" s="29" t="str">
        <f t="shared" si="6"/>
        <v/>
      </c>
    </row>
    <row r="15" spans="1:28" x14ac:dyDescent="0.4">
      <c r="I15" s="36" t="str">
        <f t="shared" si="0"/>
        <v/>
      </c>
      <c r="N15" s="36" t="str">
        <f t="shared" si="1"/>
        <v/>
      </c>
      <c r="Q15" s="7" t="str">
        <f t="shared" si="2"/>
        <v/>
      </c>
      <c r="R15" s="7" t="str">
        <f t="shared" si="3"/>
        <v/>
      </c>
      <c r="S15" s="28" t="str">
        <f t="shared" si="4"/>
        <v/>
      </c>
      <c r="T15" s="28" t="str">
        <f t="shared" si="5"/>
        <v/>
      </c>
      <c r="U15" s="29" t="str">
        <f t="shared" si="6"/>
        <v/>
      </c>
    </row>
    <row r="16" spans="1:28" x14ac:dyDescent="0.4">
      <c r="I16" s="36" t="str">
        <f t="shared" si="0"/>
        <v/>
      </c>
      <c r="N16" s="36" t="str">
        <f t="shared" si="1"/>
        <v/>
      </c>
      <c r="Q16" s="7" t="str">
        <f t="shared" si="2"/>
        <v/>
      </c>
      <c r="R16" s="7" t="str">
        <f t="shared" si="3"/>
        <v/>
      </c>
      <c r="S16" s="28" t="str">
        <f t="shared" si="4"/>
        <v/>
      </c>
      <c r="T16" s="28" t="str">
        <f t="shared" si="5"/>
        <v/>
      </c>
      <c r="U16" s="29" t="str">
        <f t="shared" si="6"/>
        <v/>
      </c>
    </row>
    <row r="17" spans="9:21" x14ac:dyDescent="0.4">
      <c r="I17" s="36" t="str">
        <f t="shared" si="0"/>
        <v/>
      </c>
      <c r="N17" s="36" t="str">
        <f t="shared" si="1"/>
        <v/>
      </c>
      <c r="Q17" s="7" t="str">
        <f t="shared" si="2"/>
        <v/>
      </c>
      <c r="R17" s="7" t="str">
        <f t="shared" si="3"/>
        <v/>
      </c>
      <c r="S17" s="28" t="str">
        <f t="shared" si="4"/>
        <v/>
      </c>
      <c r="T17" s="28" t="str">
        <f t="shared" si="5"/>
        <v/>
      </c>
      <c r="U17" s="29" t="str">
        <f t="shared" si="6"/>
        <v/>
      </c>
    </row>
    <row r="18" spans="9:21" x14ac:dyDescent="0.4">
      <c r="I18" s="36" t="str">
        <f t="shared" si="0"/>
        <v/>
      </c>
      <c r="N18" s="36" t="str">
        <f t="shared" si="1"/>
        <v/>
      </c>
      <c r="Q18" s="7" t="str">
        <f t="shared" si="2"/>
        <v/>
      </c>
      <c r="R18" s="7" t="str">
        <f t="shared" si="3"/>
        <v/>
      </c>
      <c r="S18" s="28" t="str">
        <f t="shared" si="4"/>
        <v/>
      </c>
      <c r="T18" s="28" t="str">
        <f t="shared" si="5"/>
        <v/>
      </c>
      <c r="U18" s="29" t="str">
        <f t="shared" si="6"/>
        <v/>
      </c>
    </row>
    <row r="19" spans="9:21" x14ac:dyDescent="0.4">
      <c r="I19" s="36" t="str">
        <f t="shared" si="0"/>
        <v/>
      </c>
      <c r="N19" s="36" t="str">
        <f t="shared" si="1"/>
        <v/>
      </c>
      <c r="Q19" s="7" t="str">
        <f t="shared" si="2"/>
        <v/>
      </c>
      <c r="R19" s="7" t="str">
        <f t="shared" si="3"/>
        <v/>
      </c>
      <c r="S19" s="28" t="str">
        <f t="shared" si="4"/>
        <v/>
      </c>
      <c r="T19" s="28" t="str">
        <f t="shared" si="5"/>
        <v/>
      </c>
      <c r="U19" s="29" t="str">
        <f t="shared" si="6"/>
        <v/>
      </c>
    </row>
    <row r="20" spans="9:21" x14ac:dyDescent="0.4">
      <c r="I20" s="36" t="str">
        <f t="shared" si="0"/>
        <v/>
      </c>
      <c r="N20" s="36" t="str">
        <f t="shared" si="1"/>
        <v/>
      </c>
      <c r="Q20" s="7" t="str">
        <f t="shared" si="2"/>
        <v/>
      </c>
      <c r="R20" s="7" t="str">
        <f t="shared" si="3"/>
        <v/>
      </c>
      <c r="S20" s="28" t="str">
        <f t="shared" si="4"/>
        <v/>
      </c>
      <c r="T20" s="28" t="str">
        <f t="shared" si="5"/>
        <v/>
      </c>
      <c r="U20" s="29" t="str">
        <f t="shared" si="6"/>
        <v/>
      </c>
    </row>
    <row r="21" spans="9:21" x14ac:dyDescent="0.4">
      <c r="I21" s="36" t="str">
        <f t="shared" si="0"/>
        <v/>
      </c>
      <c r="N21" s="36" t="str">
        <f t="shared" si="1"/>
        <v/>
      </c>
      <c r="Q21" s="7" t="str">
        <f t="shared" si="2"/>
        <v/>
      </c>
      <c r="R21" s="7" t="str">
        <f t="shared" si="3"/>
        <v/>
      </c>
      <c r="S21" s="28" t="str">
        <f t="shared" si="4"/>
        <v/>
      </c>
      <c r="T21" s="28" t="str">
        <f t="shared" si="5"/>
        <v/>
      </c>
      <c r="U21" s="29" t="str">
        <f t="shared" si="6"/>
        <v/>
      </c>
    </row>
    <row r="22" spans="9:21" x14ac:dyDescent="0.4">
      <c r="I22" s="36" t="str">
        <f t="shared" si="0"/>
        <v/>
      </c>
      <c r="N22" s="36" t="str">
        <f t="shared" si="1"/>
        <v/>
      </c>
      <c r="Q22" s="7" t="str">
        <f t="shared" si="2"/>
        <v/>
      </c>
      <c r="R22" s="7" t="str">
        <f t="shared" si="3"/>
        <v/>
      </c>
      <c r="S22" s="28" t="str">
        <f t="shared" si="4"/>
        <v/>
      </c>
      <c r="T22" s="28" t="str">
        <f t="shared" si="5"/>
        <v/>
      </c>
      <c r="U22" s="29" t="str">
        <f t="shared" si="6"/>
        <v/>
      </c>
    </row>
    <row r="23" spans="9:21" x14ac:dyDescent="0.4">
      <c r="I23" s="36" t="str">
        <f t="shared" si="0"/>
        <v/>
      </c>
      <c r="N23" s="36" t="str">
        <f t="shared" si="1"/>
        <v/>
      </c>
      <c r="Q23" s="7" t="str">
        <f t="shared" si="2"/>
        <v/>
      </c>
      <c r="R23" s="7" t="str">
        <f t="shared" si="3"/>
        <v/>
      </c>
      <c r="S23" s="28" t="str">
        <f t="shared" si="4"/>
        <v/>
      </c>
      <c r="T23" s="28" t="str">
        <f t="shared" si="5"/>
        <v/>
      </c>
      <c r="U23" s="29" t="str">
        <f t="shared" si="6"/>
        <v/>
      </c>
    </row>
    <row r="24" spans="9:21" x14ac:dyDescent="0.4">
      <c r="I24" s="36" t="str">
        <f t="shared" si="0"/>
        <v/>
      </c>
      <c r="N24" s="36" t="str">
        <f t="shared" si="1"/>
        <v/>
      </c>
      <c r="Q24" s="7" t="str">
        <f t="shared" si="2"/>
        <v/>
      </c>
      <c r="R24" s="7" t="str">
        <f t="shared" si="3"/>
        <v/>
      </c>
      <c r="S24" s="28" t="str">
        <f t="shared" si="4"/>
        <v/>
      </c>
      <c r="T24" s="28" t="str">
        <f t="shared" si="5"/>
        <v/>
      </c>
      <c r="U24" s="29" t="str">
        <f t="shared" si="6"/>
        <v/>
      </c>
    </row>
    <row r="25" spans="9:21" x14ac:dyDescent="0.4">
      <c r="I25" s="36" t="str">
        <f t="shared" si="0"/>
        <v/>
      </c>
      <c r="N25" s="36" t="str">
        <f t="shared" si="1"/>
        <v/>
      </c>
      <c r="Q25" s="7" t="str">
        <f t="shared" si="2"/>
        <v/>
      </c>
      <c r="R25" s="7" t="str">
        <f t="shared" si="3"/>
        <v/>
      </c>
      <c r="S25" s="28" t="str">
        <f t="shared" si="4"/>
        <v/>
      </c>
      <c r="T25" s="28" t="str">
        <f t="shared" si="5"/>
        <v/>
      </c>
      <c r="U25" s="29" t="str">
        <f t="shared" si="6"/>
        <v/>
      </c>
    </row>
    <row r="26" spans="9:21" x14ac:dyDescent="0.4">
      <c r="I26" s="36" t="str">
        <f t="shared" si="0"/>
        <v/>
      </c>
      <c r="N26" s="36" t="str">
        <f t="shared" si="1"/>
        <v/>
      </c>
      <c r="Q26" s="7" t="str">
        <f t="shared" si="2"/>
        <v/>
      </c>
      <c r="R26" s="7" t="str">
        <f t="shared" si="3"/>
        <v/>
      </c>
      <c r="S26" s="28" t="str">
        <f t="shared" si="4"/>
        <v/>
      </c>
      <c r="T26" s="28" t="str">
        <f t="shared" si="5"/>
        <v/>
      </c>
      <c r="U26" s="29" t="str">
        <f t="shared" si="6"/>
        <v/>
      </c>
    </row>
    <row r="27" spans="9:21" x14ac:dyDescent="0.4">
      <c r="I27" s="36" t="str">
        <f>IF(H27&gt;0,IF(E27="s",(F27-H27)*D27,(H27-F27)*D27),"")</f>
        <v/>
      </c>
      <c r="N27" s="36" t="str">
        <f>IF(M27&gt;0,IF(E27="l",(K27-M27)*D27,(M27-K27)*D27),"")</f>
        <v/>
      </c>
      <c r="Q27" s="7" t="str">
        <f>IF(AND(K27&gt;0,F27&gt;0,D27&gt;0),IF(E27="l",(K27-F27)*D27,(F27-K27)*D27),"")</f>
        <v/>
      </c>
      <c r="R27" s="7" t="str">
        <f>IF(Q27&lt;&gt;"",Q27-P27-O27-J27,"")</f>
        <v/>
      </c>
      <c r="S27" s="28" t="str">
        <f>IF(AND(Y27&gt;0,F27&gt;0,Z27&gt;0), IF(E27="l",  (Y27-F27)/(Y27-Z27),   (F27-Z27)/(Y27-Z27)),"")</f>
        <v/>
      </c>
      <c r="T27" s="28" t="str">
        <f>IF(AND(AA27&gt;0,AB27&gt;0,K27&gt;0), IF(E27="s",  (AA27-K27)/(AA27-AB27),   (K27-AB27)/(AA27-AB27)),"")</f>
        <v/>
      </c>
      <c r="U27" s="29" t="str">
        <f>IF( AND(K27&gt;0,F27&gt;0,W27&gt;0,X27&gt;0), IF(E27="l", (K27-F27)/(W27-X27),(F27-K27)/(W27-X27)),"")</f>
        <v/>
      </c>
    </row>
    <row r="28" spans="9:21" x14ac:dyDescent="0.4">
      <c r="I28" s="36" t="str">
        <f t="shared" si="0"/>
        <v/>
      </c>
      <c r="N28" s="36" t="str">
        <f t="shared" si="1"/>
        <v/>
      </c>
      <c r="Q28" s="7" t="str">
        <f t="shared" si="2"/>
        <v/>
      </c>
      <c r="R28" s="7" t="str">
        <f t="shared" si="3"/>
        <v/>
      </c>
      <c r="S28" s="28" t="str">
        <f t="shared" si="4"/>
        <v/>
      </c>
      <c r="T28" s="28" t="str">
        <f t="shared" si="5"/>
        <v/>
      </c>
      <c r="U28" s="29" t="str">
        <f t="shared" si="6"/>
        <v/>
      </c>
    </row>
    <row r="29" spans="9:21" x14ac:dyDescent="0.4">
      <c r="I29" s="36" t="str">
        <f t="shared" si="0"/>
        <v/>
      </c>
      <c r="N29" s="36" t="str">
        <f t="shared" si="1"/>
        <v/>
      </c>
      <c r="Q29" s="7" t="str">
        <f t="shared" si="2"/>
        <v/>
      </c>
      <c r="R29" s="7" t="str">
        <f t="shared" si="3"/>
        <v/>
      </c>
      <c r="S29" s="28" t="str">
        <f t="shared" si="4"/>
        <v/>
      </c>
      <c r="T29" s="28" t="str">
        <f t="shared" si="5"/>
        <v/>
      </c>
      <c r="U29" s="29" t="str">
        <f t="shared" si="6"/>
        <v/>
      </c>
    </row>
    <row r="30" spans="9:21" x14ac:dyDescent="0.4">
      <c r="I30" s="36" t="str">
        <f t="shared" si="0"/>
        <v/>
      </c>
      <c r="N30" s="36" t="str">
        <f t="shared" si="1"/>
        <v/>
      </c>
      <c r="Q30" s="7" t="str">
        <f t="shared" si="2"/>
        <v/>
      </c>
      <c r="R30" s="7" t="str">
        <f t="shared" si="3"/>
        <v/>
      </c>
      <c r="S30" s="28" t="str">
        <f t="shared" si="4"/>
        <v/>
      </c>
      <c r="T30" s="28" t="str">
        <f t="shared" si="5"/>
        <v/>
      </c>
      <c r="U30" s="29" t="str">
        <f t="shared" si="6"/>
        <v/>
      </c>
    </row>
    <row r="31" spans="9:21" x14ac:dyDescent="0.4">
      <c r="I31" s="36" t="str">
        <f t="shared" si="0"/>
        <v/>
      </c>
      <c r="N31" s="36" t="str">
        <f t="shared" si="1"/>
        <v/>
      </c>
      <c r="Q31" s="7" t="str">
        <f t="shared" si="2"/>
        <v/>
      </c>
      <c r="R31" s="7" t="str">
        <f t="shared" si="3"/>
        <v/>
      </c>
      <c r="S31" s="28" t="str">
        <f t="shared" si="4"/>
        <v/>
      </c>
      <c r="T31" s="28" t="str">
        <f t="shared" si="5"/>
        <v/>
      </c>
      <c r="U31" s="29" t="str">
        <f t="shared" si="6"/>
        <v/>
      </c>
    </row>
    <row r="32" spans="9:21" x14ac:dyDescent="0.4">
      <c r="I32" s="36" t="str">
        <f t="shared" si="0"/>
        <v/>
      </c>
      <c r="N32" s="36" t="str">
        <f t="shared" si="1"/>
        <v/>
      </c>
      <c r="Q32" s="7" t="str">
        <f t="shared" si="2"/>
        <v/>
      </c>
      <c r="R32" s="7" t="str">
        <f t="shared" si="3"/>
        <v/>
      </c>
      <c r="S32" s="28" t="str">
        <f t="shared" si="4"/>
        <v/>
      </c>
      <c r="T32" s="28" t="str">
        <f t="shared" si="5"/>
        <v/>
      </c>
      <c r="U32" s="29" t="str">
        <f t="shared" si="6"/>
        <v/>
      </c>
    </row>
    <row r="33" spans="9:21" x14ac:dyDescent="0.4">
      <c r="I33" s="36" t="str">
        <f t="shared" si="0"/>
        <v/>
      </c>
      <c r="N33" s="36" t="str">
        <f t="shared" si="1"/>
        <v/>
      </c>
      <c r="Q33" s="7" t="str">
        <f t="shared" si="2"/>
        <v/>
      </c>
      <c r="R33" s="7" t="str">
        <f t="shared" si="3"/>
        <v/>
      </c>
      <c r="S33" s="28" t="str">
        <f t="shared" si="4"/>
        <v/>
      </c>
      <c r="T33" s="28" t="str">
        <f t="shared" si="5"/>
        <v/>
      </c>
      <c r="U33" s="29" t="str">
        <f t="shared" si="6"/>
        <v/>
      </c>
    </row>
    <row r="34" spans="9:21" x14ac:dyDescent="0.4">
      <c r="I34" s="36" t="str">
        <f t="shared" si="0"/>
        <v/>
      </c>
      <c r="N34" s="36" t="str">
        <f t="shared" si="1"/>
        <v/>
      </c>
      <c r="Q34" s="7" t="str">
        <f t="shared" si="2"/>
        <v/>
      </c>
      <c r="R34" s="7" t="str">
        <f t="shared" si="3"/>
        <v/>
      </c>
      <c r="S34" s="28" t="str">
        <f t="shared" si="4"/>
        <v/>
      </c>
      <c r="T34" s="28" t="str">
        <f t="shared" si="5"/>
        <v/>
      </c>
      <c r="U34" s="29" t="str">
        <f t="shared" si="6"/>
        <v/>
      </c>
    </row>
    <row r="35" spans="9:21" x14ac:dyDescent="0.4">
      <c r="I35" s="36" t="str">
        <f t="shared" si="0"/>
        <v/>
      </c>
      <c r="N35" s="36" t="str">
        <f t="shared" si="1"/>
        <v/>
      </c>
      <c r="Q35" s="7" t="str">
        <f t="shared" si="2"/>
        <v/>
      </c>
      <c r="R35" s="7" t="str">
        <f t="shared" si="3"/>
        <v/>
      </c>
      <c r="S35" s="28" t="str">
        <f t="shared" si="4"/>
        <v/>
      </c>
      <c r="T35" s="28" t="str">
        <f t="shared" si="5"/>
        <v/>
      </c>
      <c r="U35" s="29" t="str">
        <f t="shared" si="6"/>
        <v/>
      </c>
    </row>
    <row r="36" spans="9:21" x14ac:dyDescent="0.4">
      <c r="I36" s="36" t="str">
        <f t="shared" si="0"/>
        <v/>
      </c>
      <c r="N36" s="36" t="str">
        <f t="shared" si="1"/>
        <v/>
      </c>
      <c r="Q36" s="7" t="str">
        <f t="shared" si="2"/>
        <v/>
      </c>
      <c r="R36" s="7" t="str">
        <f t="shared" si="3"/>
        <v/>
      </c>
      <c r="S36" s="28" t="str">
        <f t="shared" si="4"/>
        <v/>
      </c>
      <c r="T36" s="28" t="str">
        <f t="shared" si="5"/>
        <v/>
      </c>
      <c r="U36" s="29" t="str">
        <f t="shared" si="6"/>
        <v/>
      </c>
    </row>
    <row r="37" spans="9:21" x14ac:dyDescent="0.4">
      <c r="I37" s="36" t="str">
        <f t="shared" si="0"/>
        <v/>
      </c>
      <c r="N37" s="36" t="str">
        <f t="shared" si="1"/>
        <v/>
      </c>
      <c r="Q37" s="7" t="str">
        <f t="shared" si="2"/>
        <v/>
      </c>
      <c r="R37" s="7" t="str">
        <f t="shared" si="3"/>
        <v/>
      </c>
      <c r="S37" s="28" t="str">
        <f t="shared" si="4"/>
        <v/>
      </c>
      <c r="T37" s="28" t="str">
        <f t="shared" si="5"/>
        <v/>
      </c>
      <c r="U37" s="29" t="str">
        <f t="shared" si="6"/>
        <v/>
      </c>
    </row>
    <row r="38" spans="9:21" x14ac:dyDescent="0.4">
      <c r="I38" s="36" t="str">
        <f t="shared" si="0"/>
        <v/>
      </c>
      <c r="N38" s="36" t="str">
        <f t="shared" si="1"/>
        <v/>
      </c>
      <c r="Q38" s="7" t="str">
        <f t="shared" si="2"/>
        <v/>
      </c>
      <c r="R38" s="7" t="str">
        <f t="shared" si="3"/>
        <v/>
      </c>
      <c r="S38" s="28" t="str">
        <f t="shared" si="4"/>
        <v/>
      </c>
      <c r="T38" s="28" t="str">
        <f t="shared" si="5"/>
        <v/>
      </c>
      <c r="U38" s="29" t="str">
        <f t="shared" si="6"/>
        <v/>
      </c>
    </row>
    <row r="39" spans="9:21" x14ac:dyDescent="0.4">
      <c r="I39" s="36" t="str">
        <f t="shared" si="0"/>
        <v/>
      </c>
      <c r="N39" s="36" t="str">
        <f t="shared" si="1"/>
        <v/>
      </c>
      <c r="Q39" s="7" t="str">
        <f t="shared" si="2"/>
        <v/>
      </c>
      <c r="R39" s="7" t="str">
        <f t="shared" si="3"/>
        <v/>
      </c>
      <c r="S39" s="28" t="str">
        <f t="shared" si="4"/>
        <v/>
      </c>
      <c r="T39" s="28" t="str">
        <f t="shared" si="5"/>
        <v/>
      </c>
      <c r="U39" s="29" t="str">
        <f t="shared" si="6"/>
        <v/>
      </c>
    </row>
    <row r="40" spans="9:21" x14ac:dyDescent="0.4">
      <c r="I40" s="36" t="str">
        <f t="shared" si="0"/>
        <v/>
      </c>
      <c r="N40" s="36" t="str">
        <f t="shared" si="1"/>
        <v/>
      </c>
      <c r="Q40" s="7" t="str">
        <f t="shared" si="2"/>
        <v/>
      </c>
      <c r="R40" s="7" t="str">
        <f t="shared" si="3"/>
        <v/>
      </c>
      <c r="S40" s="28" t="str">
        <f t="shared" si="4"/>
        <v/>
      </c>
      <c r="T40" s="28" t="str">
        <f t="shared" si="5"/>
        <v/>
      </c>
      <c r="U40" s="29" t="str">
        <f t="shared" si="6"/>
        <v/>
      </c>
    </row>
    <row r="41" spans="9:21" x14ac:dyDescent="0.4">
      <c r="I41" s="36" t="str">
        <f t="shared" si="0"/>
        <v/>
      </c>
      <c r="N41" s="36" t="str">
        <f t="shared" si="1"/>
        <v/>
      </c>
      <c r="Q41" s="7" t="str">
        <f t="shared" si="2"/>
        <v/>
      </c>
      <c r="R41" s="7" t="str">
        <f t="shared" si="3"/>
        <v/>
      </c>
      <c r="S41" s="28" t="str">
        <f t="shared" si="4"/>
        <v/>
      </c>
      <c r="T41" s="28" t="str">
        <f t="shared" si="5"/>
        <v/>
      </c>
      <c r="U41" s="29" t="str">
        <f t="shared" si="6"/>
        <v/>
      </c>
    </row>
    <row r="42" spans="9:21" x14ac:dyDescent="0.4">
      <c r="I42" s="36" t="str">
        <f t="shared" si="0"/>
        <v/>
      </c>
      <c r="N42" s="36" t="str">
        <f t="shared" si="1"/>
        <v/>
      </c>
      <c r="Q42" s="7" t="str">
        <f t="shared" si="2"/>
        <v/>
      </c>
      <c r="R42" s="7" t="str">
        <f t="shared" si="3"/>
        <v/>
      </c>
      <c r="S42" s="28" t="str">
        <f t="shared" si="4"/>
        <v/>
      </c>
      <c r="T42" s="28" t="str">
        <f t="shared" si="5"/>
        <v/>
      </c>
      <c r="U42" s="29" t="str">
        <f t="shared" si="6"/>
        <v/>
      </c>
    </row>
    <row r="43" spans="9:21" x14ac:dyDescent="0.4">
      <c r="I43" s="36" t="str">
        <f t="shared" si="0"/>
        <v/>
      </c>
      <c r="N43" s="36" t="str">
        <f t="shared" si="1"/>
        <v/>
      </c>
      <c r="Q43" s="7" t="str">
        <f t="shared" si="2"/>
        <v/>
      </c>
      <c r="R43" s="7" t="str">
        <f t="shared" si="3"/>
        <v/>
      </c>
      <c r="S43" s="28" t="str">
        <f t="shared" si="4"/>
        <v/>
      </c>
      <c r="T43" s="28" t="str">
        <f t="shared" si="5"/>
        <v/>
      </c>
      <c r="U43" s="29" t="str">
        <f t="shared" si="6"/>
        <v/>
      </c>
    </row>
    <row r="44" spans="9:21" x14ac:dyDescent="0.4">
      <c r="I44" s="36" t="str">
        <f t="shared" si="0"/>
        <v/>
      </c>
      <c r="N44" s="36" t="str">
        <f t="shared" si="1"/>
        <v/>
      </c>
      <c r="Q44" s="7" t="str">
        <f t="shared" si="2"/>
        <v/>
      </c>
      <c r="R44" s="7" t="str">
        <f t="shared" si="3"/>
        <v/>
      </c>
      <c r="S44" s="28" t="str">
        <f t="shared" si="4"/>
        <v/>
      </c>
      <c r="T44" s="28" t="str">
        <f t="shared" si="5"/>
        <v/>
      </c>
      <c r="U44" s="29" t="str">
        <f t="shared" si="6"/>
        <v/>
      </c>
    </row>
    <row r="45" spans="9:21" x14ac:dyDescent="0.4">
      <c r="I45" s="36" t="str">
        <f t="shared" si="0"/>
        <v/>
      </c>
      <c r="N45" s="36" t="str">
        <f t="shared" si="1"/>
        <v/>
      </c>
      <c r="Q45" s="7" t="str">
        <f t="shared" si="2"/>
        <v/>
      </c>
      <c r="R45" s="7" t="str">
        <f t="shared" si="3"/>
        <v/>
      </c>
      <c r="S45" s="28" t="str">
        <f t="shared" si="4"/>
        <v/>
      </c>
      <c r="T45" s="28" t="str">
        <f t="shared" si="5"/>
        <v/>
      </c>
      <c r="U45" s="29" t="str">
        <f t="shared" si="6"/>
        <v/>
      </c>
    </row>
    <row r="46" spans="9:21" x14ac:dyDescent="0.4">
      <c r="I46" s="36" t="str">
        <f t="shared" si="0"/>
        <v/>
      </c>
      <c r="N46" s="36" t="str">
        <f t="shared" si="1"/>
        <v/>
      </c>
      <c r="Q46" s="7" t="str">
        <f t="shared" si="2"/>
        <v/>
      </c>
      <c r="R46" s="7" t="str">
        <f t="shared" si="3"/>
        <v/>
      </c>
      <c r="S46" s="28" t="str">
        <f t="shared" si="4"/>
        <v/>
      </c>
      <c r="T46" s="28" t="str">
        <f t="shared" si="5"/>
        <v/>
      </c>
      <c r="U46" s="29" t="str">
        <f t="shared" si="6"/>
        <v/>
      </c>
    </row>
    <row r="47" spans="9:21" x14ac:dyDescent="0.4">
      <c r="I47" s="36" t="str">
        <f t="shared" si="0"/>
        <v/>
      </c>
      <c r="N47" s="36" t="str">
        <f t="shared" si="1"/>
        <v/>
      </c>
      <c r="Q47" s="7" t="str">
        <f t="shared" si="2"/>
        <v/>
      </c>
      <c r="R47" s="7" t="str">
        <f t="shared" si="3"/>
        <v/>
      </c>
      <c r="S47" s="28" t="str">
        <f t="shared" si="4"/>
        <v/>
      </c>
      <c r="T47" s="28" t="str">
        <f t="shared" si="5"/>
        <v/>
      </c>
      <c r="U47" s="29" t="str">
        <f t="shared" si="6"/>
        <v/>
      </c>
    </row>
    <row r="48" spans="9:21" x14ac:dyDescent="0.4">
      <c r="I48" s="36" t="str">
        <f t="shared" si="0"/>
        <v/>
      </c>
      <c r="N48" s="36" t="str">
        <f t="shared" si="1"/>
        <v/>
      </c>
      <c r="Q48" s="7" t="str">
        <f t="shared" si="2"/>
        <v/>
      </c>
      <c r="R48" s="7" t="str">
        <f t="shared" si="3"/>
        <v/>
      </c>
      <c r="S48" s="28" t="str">
        <f t="shared" si="4"/>
        <v/>
      </c>
      <c r="T48" s="28" t="str">
        <f t="shared" si="5"/>
        <v/>
      </c>
      <c r="U48" s="29" t="str">
        <f t="shared" si="6"/>
        <v/>
      </c>
    </row>
    <row r="49" spans="9:21" x14ac:dyDescent="0.4">
      <c r="I49" s="36" t="str">
        <f t="shared" si="0"/>
        <v/>
      </c>
      <c r="N49" s="36" t="str">
        <f t="shared" si="1"/>
        <v/>
      </c>
      <c r="Q49" s="7" t="str">
        <f t="shared" si="2"/>
        <v/>
      </c>
      <c r="R49" s="7" t="str">
        <f t="shared" si="3"/>
        <v/>
      </c>
      <c r="S49" s="28" t="str">
        <f t="shared" si="4"/>
        <v/>
      </c>
      <c r="T49" s="28" t="str">
        <f t="shared" si="5"/>
        <v/>
      </c>
      <c r="U49" s="29" t="str">
        <f t="shared" si="6"/>
        <v/>
      </c>
    </row>
    <row r="50" spans="9:21" x14ac:dyDescent="0.4">
      <c r="I50" s="36" t="str">
        <f t="shared" si="0"/>
        <v/>
      </c>
      <c r="N50" s="36" t="str">
        <f t="shared" si="1"/>
        <v/>
      </c>
      <c r="Q50" s="7" t="str">
        <f t="shared" si="2"/>
        <v/>
      </c>
      <c r="R50" s="7" t="str">
        <f t="shared" si="3"/>
        <v/>
      </c>
      <c r="S50" s="28" t="str">
        <f t="shared" si="4"/>
        <v/>
      </c>
      <c r="T50" s="28" t="str">
        <f t="shared" si="5"/>
        <v/>
      </c>
      <c r="U50" s="29" t="str">
        <f t="shared" si="6"/>
        <v/>
      </c>
    </row>
    <row r="51" spans="9:21" x14ac:dyDescent="0.4">
      <c r="I51" s="36" t="str">
        <f t="shared" si="0"/>
        <v/>
      </c>
      <c r="N51" s="36" t="str">
        <f t="shared" si="1"/>
        <v/>
      </c>
      <c r="Q51" s="7" t="str">
        <f t="shared" si="2"/>
        <v/>
      </c>
      <c r="R51" s="7" t="str">
        <f t="shared" si="3"/>
        <v/>
      </c>
      <c r="S51" s="28" t="str">
        <f t="shared" si="4"/>
        <v/>
      </c>
      <c r="T51" s="28" t="str">
        <f t="shared" si="5"/>
        <v/>
      </c>
      <c r="U51" s="29" t="str">
        <f t="shared" si="6"/>
        <v/>
      </c>
    </row>
    <row r="52" spans="9:21" x14ac:dyDescent="0.4">
      <c r="I52" s="36" t="str">
        <f t="shared" si="0"/>
        <v/>
      </c>
      <c r="N52" s="36" t="str">
        <f t="shared" si="1"/>
        <v/>
      </c>
      <c r="Q52" s="7" t="str">
        <f t="shared" si="2"/>
        <v/>
      </c>
      <c r="R52" s="7" t="str">
        <f t="shared" si="3"/>
        <v/>
      </c>
      <c r="S52" s="28" t="str">
        <f t="shared" si="4"/>
        <v/>
      </c>
      <c r="T52" s="28" t="str">
        <f t="shared" si="5"/>
        <v/>
      </c>
      <c r="U52" s="29" t="str">
        <f t="shared" si="6"/>
        <v/>
      </c>
    </row>
    <row r="53" spans="9:21" x14ac:dyDescent="0.4">
      <c r="I53" s="36" t="str">
        <f t="shared" si="0"/>
        <v/>
      </c>
      <c r="N53" s="36" t="str">
        <f t="shared" si="1"/>
        <v/>
      </c>
      <c r="Q53" s="7" t="str">
        <f t="shared" si="2"/>
        <v/>
      </c>
      <c r="R53" s="7" t="str">
        <f t="shared" si="3"/>
        <v/>
      </c>
      <c r="S53" s="28" t="str">
        <f t="shared" si="4"/>
        <v/>
      </c>
      <c r="T53" s="28" t="str">
        <f t="shared" si="5"/>
        <v/>
      </c>
      <c r="U53" s="29" t="str">
        <f t="shared" si="6"/>
        <v/>
      </c>
    </row>
    <row r="54" spans="9:21" x14ac:dyDescent="0.4">
      <c r="I54" s="36" t="str">
        <f t="shared" si="0"/>
        <v/>
      </c>
      <c r="N54" s="36" t="str">
        <f t="shared" si="1"/>
        <v/>
      </c>
      <c r="Q54" s="7" t="str">
        <f t="shared" si="2"/>
        <v/>
      </c>
      <c r="R54" s="7" t="str">
        <f t="shared" si="3"/>
        <v/>
      </c>
      <c r="S54" s="28" t="str">
        <f t="shared" si="4"/>
        <v/>
      </c>
      <c r="T54" s="28" t="str">
        <f t="shared" si="5"/>
        <v/>
      </c>
      <c r="U54" s="29" t="str">
        <f t="shared" si="6"/>
        <v/>
      </c>
    </row>
    <row r="55" spans="9:21" x14ac:dyDescent="0.4">
      <c r="I55" s="36" t="str">
        <f t="shared" si="0"/>
        <v/>
      </c>
      <c r="N55" s="36" t="str">
        <f t="shared" si="1"/>
        <v/>
      </c>
      <c r="Q55" s="7" t="str">
        <f t="shared" si="2"/>
        <v/>
      </c>
      <c r="R55" s="7" t="str">
        <f t="shared" si="3"/>
        <v/>
      </c>
      <c r="S55" s="28" t="str">
        <f t="shared" si="4"/>
        <v/>
      </c>
      <c r="T55" s="28" t="str">
        <f t="shared" si="5"/>
        <v/>
      </c>
      <c r="U55" s="29" t="str">
        <f t="shared" si="6"/>
        <v/>
      </c>
    </row>
    <row r="56" spans="9:21" x14ac:dyDescent="0.4">
      <c r="I56" s="36" t="str">
        <f t="shared" si="0"/>
        <v/>
      </c>
      <c r="N56" s="36" t="str">
        <f t="shared" si="1"/>
        <v/>
      </c>
      <c r="Q56" s="7" t="str">
        <f t="shared" si="2"/>
        <v/>
      </c>
      <c r="R56" s="7" t="str">
        <f t="shared" si="3"/>
        <v/>
      </c>
      <c r="S56" s="28" t="str">
        <f t="shared" si="4"/>
        <v/>
      </c>
      <c r="T56" s="28" t="str">
        <f t="shared" si="5"/>
        <v/>
      </c>
      <c r="U56" s="29" t="str">
        <f t="shared" si="6"/>
        <v/>
      </c>
    </row>
    <row r="57" spans="9:21" x14ac:dyDescent="0.4">
      <c r="I57" s="36" t="str">
        <f t="shared" si="0"/>
        <v/>
      </c>
      <c r="N57" s="36" t="str">
        <f t="shared" si="1"/>
        <v/>
      </c>
      <c r="Q57" s="7" t="str">
        <f t="shared" si="2"/>
        <v/>
      </c>
      <c r="R57" s="7" t="str">
        <f t="shared" si="3"/>
        <v/>
      </c>
      <c r="S57" s="28" t="str">
        <f t="shared" si="4"/>
        <v/>
      </c>
      <c r="T57" s="28" t="str">
        <f t="shared" si="5"/>
        <v/>
      </c>
      <c r="U57" s="29" t="str">
        <f t="shared" si="6"/>
        <v/>
      </c>
    </row>
    <row r="58" spans="9:21" x14ac:dyDescent="0.4">
      <c r="I58" s="36" t="str">
        <f t="shared" si="0"/>
        <v/>
      </c>
      <c r="N58" s="36" t="str">
        <f t="shared" si="1"/>
        <v/>
      </c>
      <c r="Q58" s="7" t="str">
        <f t="shared" si="2"/>
        <v/>
      </c>
      <c r="R58" s="7" t="str">
        <f t="shared" si="3"/>
        <v/>
      </c>
      <c r="S58" s="28" t="str">
        <f t="shared" si="4"/>
        <v/>
      </c>
      <c r="T58" s="28" t="str">
        <f t="shared" si="5"/>
        <v/>
      </c>
      <c r="U58" s="29" t="str">
        <f t="shared" si="6"/>
        <v/>
      </c>
    </row>
    <row r="59" spans="9:21" x14ac:dyDescent="0.4">
      <c r="I59" s="36" t="str">
        <f t="shared" si="0"/>
        <v/>
      </c>
      <c r="N59" s="36" t="str">
        <f t="shared" si="1"/>
        <v/>
      </c>
      <c r="Q59" s="7" t="str">
        <f t="shared" si="2"/>
        <v/>
      </c>
      <c r="R59" s="7" t="str">
        <f t="shared" si="3"/>
        <v/>
      </c>
      <c r="S59" s="28" t="str">
        <f t="shared" si="4"/>
        <v/>
      </c>
      <c r="T59" s="28" t="str">
        <f t="shared" si="5"/>
        <v/>
      </c>
      <c r="U59" s="29" t="str">
        <f t="shared" si="6"/>
        <v/>
      </c>
    </row>
    <row r="60" spans="9:21" x14ac:dyDescent="0.4">
      <c r="I60" s="36" t="str">
        <f t="shared" si="0"/>
        <v/>
      </c>
      <c r="N60" s="36" t="str">
        <f t="shared" si="1"/>
        <v/>
      </c>
      <c r="Q60" s="7" t="str">
        <f t="shared" si="2"/>
        <v/>
      </c>
      <c r="R60" s="7" t="str">
        <f t="shared" si="3"/>
        <v/>
      </c>
      <c r="S60" s="28" t="str">
        <f t="shared" si="4"/>
        <v/>
      </c>
      <c r="T60" s="28" t="str">
        <f t="shared" si="5"/>
        <v/>
      </c>
      <c r="U60" s="29" t="str">
        <f t="shared" si="6"/>
        <v/>
      </c>
    </row>
    <row r="61" spans="9:21" x14ac:dyDescent="0.4">
      <c r="I61" s="36" t="str">
        <f t="shared" si="0"/>
        <v/>
      </c>
      <c r="N61" s="36" t="str">
        <f t="shared" si="1"/>
        <v/>
      </c>
      <c r="Q61" s="7" t="str">
        <f t="shared" si="2"/>
        <v/>
      </c>
      <c r="R61" s="7" t="str">
        <f t="shared" si="3"/>
        <v/>
      </c>
      <c r="S61" s="28" t="str">
        <f t="shared" si="4"/>
        <v/>
      </c>
      <c r="T61" s="28" t="str">
        <f t="shared" si="5"/>
        <v/>
      </c>
      <c r="U61" s="29" t="str">
        <f t="shared" si="6"/>
        <v/>
      </c>
    </row>
    <row r="62" spans="9:21" x14ac:dyDescent="0.4">
      <c r="I62" s="36" t="str">
        <f t="shared" si="0"/>
        <v/>
      </c>
      <c r="N62" s="36" t="str">
        <f t="shared" si="1"/>
        <v/>
      </c>
      <c r="Q62" s="7" t="str">
        <f t="shared" si="2"/>
        <v/>
      </c>
      <c r="R62" s="7" t="str">
        <f t="shared" si="3"/>
        <v/>
      </c>
      <c r="S62" s="28" t="str">
        <f t="shared" si="4"/>
        <v/>
      </c>
      <c r="T62" s="28" t="str">
        <f t="shared" si="5"/>
        <v/>
      </c>
      <c r="U62" s="29" t="str">
        <f t="shared" si="6"/>
        <v/>
      </c>
    </row>
    <row r="63" spans="9:21" x14ac:dyDescent="0.4">
      <c r="I63" s="36" t="str">
        <f t="shared" si="0"/>
        <v/>
      </c>
      <c r="N63" s="36" t="str">
        <f t="shared" si="1"/>
        <v/>
      </c>
      <c r="Q63" s="7" t="str">
        <f t="shared" si="2"/>
        <v/>
      </c>
      <c r="R63" s="7" t="str">
        <f t="shared" si="3"/>
        <v/>
      </c>
      <c r="S63" s="28" t="str">
        <f t="shared" si="4"/>
        <v/>
      </c>
      <c r="T63" s="28" t="str">
        <f t="shared" si="5"/>
        <v/>
      </c>
      <c r="U63" s="29" t="str">
        <f t="shared" si="6"/>
        <v/>
      </c>
    </row>
    <row r="64" spans="9:21" x14ac:dyDescent="0.4">
      <c r="I64" s="36" t="str">
        <f t="shared" si="0"/>
        <v/>
      </c>
      <c r="N64" s="36" t="str">
        <f t="shared" si="1"/>
        <v/>
      </c>
      <c r="Q64" s="7" t="str">
        <f t="shared" si="2"/>
        <v/>
      </c>
      <c r="R64" s="7" t="str">
        <f t="shared" si="3"/>
        <v/>
      </c>
      <c r="S64" s="28" t="str">
        <f t="shared" si="4"/>
        <v/>
      </c>
      <c r="T64" s="28" t="str">
        <f t="shared" si="5"/>
        <v/>
      </c>
      <c r="U64" s="29" t="str">
        <f t="shared" si="6"/>
        <v/>
      </c>
    </row>
    <row r="65" spans="9:21" x14ac:dyDescent="0.4">
      <c r="I65" s="36" t="str">
        <f t="shared" si="0"/>
        <v/>
      </c>
      <c r="N65" s="36" t="str">
        <f t="shared" si="1"/>
        <v/>
      </c>
      <c r="Q65" s="7" t="str">
        <f t="shared" si="2"/>
        <v/>
      </c>
      <c r="R65" s="7" t="str">
        <f t="shared" si="3"/>
        <v/>
      </c>
      <c r="S65" s="28" t="str">
        <f t="shared" si="4"/>
        <v/>
      </c>
      <c r="T65" s="28" t="str">
        <f t="shared" si="5"/>
        <v/>
      </c>
      <c r="U65" s="29" t="str">
        <f t="shared" si="6"/>
        <v/>
      </c>
    </row>
    <row r="66" spans="9:21" x14ac:dyDescent="0.4">
      <c r="I66" s="36" t="str">
        <f t="shared" si="0"/>
        <v/>
      </c>
      <c r="N66" s="36" t="str">
        <f t="shared" si="1"/>
        <v/>
      </c>
      <c r="Q66" s="7" t="str">
        <f t="shared" si="2"/>
        <v/>
      </c>
      <c r="R66" s="7" t="str">
        <f t="shared" si="3"/>
        <v/>
      </c>
      <c r="S66" s="28" t="str">
        <f t="shared" si="4"/>
        <v/>
      </c>
      <c r="T66" s="28" t="str">
        <f t="shared" si="5"/>
        <v/>
      </c>
      <c r="U66" s="29" t="str">
        <f t="shared" si="6"/>
        <v/>
      </c>
    </row>
    <row r="67" spans="9:21" x14ac:dyDescent="0.4">
      <c r="I67" s="36" t="str">
        <f t="shared" si="0"/>
        <v/>
      </c>
      <c r="N67" s="36" t="str">
        <f t="shared" si="1"/>
        <v/>
      </c>
      <c r="Q67" s="7" t="str">
        <f t="shared" si="2"/>
        <v/>
      </c>
      <c r="R67" s="7" t="str">
        <f t="shared" si="3"/>
        <v/>
      </c>
      <c r="S67" s="28" t="str">
        <f t="shared" si="4"/>
        <v/>
      </c>
      <c r="T67" s="28" t="str">
        <f t="shared" si="5"/>
        <v/>
      </c>
      <c r="U67" s="29" t="str">
        <f t="shared" si="6"/>
        <v/>
      </c>
    </row>
    <row r="68" spans="9:21" x14ac:dyDescent="0.4">
      <c r="I68" s="36" t="str">
        <f t="shared" si="0"/>
        <v/>
      </c>
      <c r="N68" s="36" t="str">
        <f t="shared" si="1"/>
        <v/>
      </c>
      <c r="Q68" s="7" t="str">
        <f t="shared" si="2"/>
        <v/>
      </c>
      <c r="R68" s="7" t="str">
        <f t="shared" si="3"/>
        <v/>
      </c>
      <c r="S68" s="28" t="str">
        <f t="shared" si="4"/>
        <v/>
      </c>
      <c r="T68" s="28" t="str">
        <f t="shared" si="5"/>
        <v/>
      </c>
      <c r="U68" s="29" t="str">
        <f t="shared" si="6"/>
        <v/>
      </c>
    </row>
    <row r="69" spans="9:21" x14ac:dyDescent="0.4">
      <c r="I69" s="36" t="str">
        <f t="shared" si="0"/>
        <v/>
      </c>
      <c r="N69" s="36" t="str">
        <f t="shared" si="1"/>
        <v/>
      </c>
      <c r="Q69" s="7" t="str">
        <f t="shared" si="2"/>
        <v/>
      </c>
      <c r="R69" s="7" t="str">
        <f t="shared" si="3"/>
        <v/>
      </c>
      <c r="S69" s="28" t="str">
        <f t="shared" si="4"/>
        <v/>
      </c>
      <c r="T69" s="28" t="str">
        <f t="shared" si="5"/>
        <v/>
      </c>
      <c r="U69" s="29" t="str">
        <f t="shared" si="6"/>
        <v/>
      </c>
    </row>
    <row r="70" spans="9:21" x14ac:dyDescent="0.4">
      <c r="I70" s="36" t="str">
        <f t="shared" si="0"/>
        <v/>
      </c>
      <c r="N70" s="36" t="str">
        <f t="shared" si="1"/>
        <v/>
      </c>
      <c r="Q70" s="7" t="str">
        <f t="shared" si="2"/>
        <v/>
      </c>
      <c r="R70" s="7" t="str">
        <f t="shared" si="3"/>
        <v/>
      </c>
      <c r="S70" s="28" t="str">
        <f t="shared" si="4"/>
        <v/>
      </c>
      <c r="T70" s="28" t="str">
        <f t="shared" si="5"/>
        <v/>
      </c>
      <c r="U70" s="29" t="str">
        <f t="shared" si="6"/>
        <v/>
      </c>
    </row>
    <row r="71" spans="9:21" x14ac:dyDescent="0.4">
      <c r="I71" s="36" t="str">
        <f t="shared" si="0"/>
        <v/>
      </c>
      <c r="N71" s="36" t="str">
        <f t="shared" si="1"/>
        <v/>
      </c>
      <c r="Q71" s="7" t="str">
        <f t="shared" si="2"/>
        <v/>
      </c>
      <c r="R71" s="7" t="str">
        <f t="shared" si="3"/>
        <v/>
      </c>
      <c r="S71" s="28" t="str">
        <f t="shared" si="4"/>
        <v/>
      </c>
      <c r="T71" s="28" t="str">
        <f t="shared" si="5"/>
        <v/>
      </c>
      <c r="U71" s="29" t="str">
        <f t="shared" si="6"/>
        <v/>
      </c>
    </row>
    <row r="72" spans="9:21" x14ac:dyDescent="0.4">
      <c r="I72" s="36" t="str">
        <f t="shared" si="0"/>
        <v/>
      </c>
      <c r="N72" s="36" t="str">
        <f t="shared" si="1"/>
        <v/>
      </c>
      <c r="Q72" s="7" t="str">
        <f t="shared" si="2"/>
        <v/>
      </c>
      <c r="R72" s="7" t="str">
        <f t="shared" si="3"/>
        <v/>
      </c>
      <c r="S72" s="28" t="str">
        <f t="shared" si="4"/>
        <v/>
      </c>
      <c r="T72" s="28" t="str">
        <f t="shared" si="5"/>
        <v/>
      </c>
      <c r="U72" s="29" t="str">
        <f t="shared" si="6"/>
        <v/>
      </c>
    </row>
    <row r="73" spans="9:21" x14ac:dyDescent="0.4">
      <c r="I73" s="36" t="str">
        <f t="shared" si="0"/>
        <v/>
      </c>
      <c r="N73" s="36" t="str">
        <f t="shared" si="1"/>
        <v/>
      </c>
      <c r="Q73" s="7" t="str">
        <f t="shared" si="2"/>
        <v/>
      </c>
      <c r="R73" s="7" t="str">
        <f t="shared" si="3"/>
        <v/>
      </c>
      <c r="S73" s="28" t="str">
        <f t="shared" si="4"/>
        <v/>
      </c>
      <c r="T73" s="28" t="str">
        <f t="shared" si="5"/>
        <v/>
      </c>
      <c r="U73" s="29" t="str">
        <f t="shared" si="6"/>
        <v/>
      </c>
    </row>
    <row r="74" spans="9:21" x14ac:dyDescent="0.4">
      <c r="I74" s="36" t="str">
        <f t="shared" si="0"/>
        <v/>
      </c>
      <c r="N74" s="36" t="str">
        <f t="shared" si="1"/>
        <v/>
      </c>
      <c r="Q74" s="7" t="str">
        <f t="shared" si="2"/>
        <v/>
      </c>
      <c r="R74" s="7" t="str">
        <f t="shared" si="3"/>
        <v/>
      </c>
      <c r="S74" s="28" t="str">
        <f t="shared" si="4"/>
        <v/>
      </c>
      <c r="T74" s="28" t="str">
        <f t="shared" si="5"/>
        <v/>
      </c>
      <c r="U74" s="29" t="str">
        <f t="shared" si="6"/>
        <v/>
      </c>
    </row>
    <row r="75" spans="9:21" x14ac:dyDescent="0.4">
      <c r="I75" s="36" t="str">
        <f t="shared" si="0"/>
        <v/>
      </c>
      <c r="N75" s="36" t="str">
        <f t="shared" si="1"/>
        <v/>
      </c>
      <c r="Q75" s="7" t="str">
        <f t="shared" si="2"/>
        <v/>
      </c>
      <c r="R75" s="7" t="str">
        <f t="shared" si="3"/>
        <v/>
      </c>
      <c r="S75" s="28" t="str">
        <f t="shared" si="4"/>
        <v/>
      </c>
      <c r="T75" s="28" t="str">
        <f t="shared" si="5"/>
        <v/>
      </c>
      <c r="U75" s="29" t="str">
        <f t="shared" si="6"/>
        <v/>
      </c>
    </row>
    <row r="76" spans="9:21" x14ac:dyDescent="0.4">
      <c r="I76" s="36" t="str">
        <f t="shared" ref="I76:I100" si="7">IF(H76&gt;0,IF(E76="s",(F76-H76)*D76,(H76-F76)*D76),"")</f>
        <v/>
      </c>
      <c r="N76" s="36" t="str">
        <f t="shared" ref="N76:N100" si="8">IF(M76&gt;0,IF(E76="l",(K76-M76)*D76,(M76-K76)*D76),"")</f>
        <v/>
      </c>
      <c r="Q76" s="7" t="str">
        <f t="shared" ref="Q76:Q100" si="9">IF(AND(K76&gt;0,F76&gt;0,D76&gt;0),IF(E76="l",(K76-F76)*D76,(F76-K76)*D76),"")</f>
        <v/>
      </c>
      <c r="R76" s="7" t="str">
        <f t="shared" ref="R76:R100" si="10">IF(Q76&lt;&gt;"",Q76-P76-O76-J76,"")</f>
        <v/>
      </c>
      <c r="S76" s="28" t="str">
        <f t="shared" ref="S76:S100" si="11">IF(AND(Y76&gt;0,F76&gt;0,Z76&gt;0), IF(E76="l",  (Y76-F76)/(Y76-Z76),   (F76-Z76)/(Y76-Z76)),"")</f>
        <v/>
      </c>
      <c r="T76" s="28" t="str">
        <f t="shared" ref="T76:T100" si="12">IF(AND(AA76&gt;0,AB76&gt;0,K76&gt;0), IF(E76="s",  (AA76-K76)/(AA76-AB76),   (K76-AB76)/(AA76-AB76)),"")</f>
        <v/>
      </c>
      <c r="U76" s="29" t="str">
        <f t="shared" ref="U76:U100" si="13">IF( AND(K76&gt;0,F76&gt;0,W76&gt;0,X76&gt;0), IF(E76="l", (K76-F76)/(W76-X76),(F76-K76)/(W76-X76)),"")</f>
        <v/>
      </c>
    </row>
    <row r="77" spans="9:21" x14ac:dyDescent="0.4">
      <c r="I77" s="36" t="str">
        <f t="shared" si="7"/>
        <v/>
      </c>
      <c r="N77" s="36" t="str">
        <f t="shared" si="8"/>
        <v/>
      </c>
      <c r="Q77" s="7" t="str">
        <f t="shared" si="9"/>
        <v/>
      </c>
      <c r="R77" s="7" t="str">
        <f t="shared" si="10"/>
        <v/>
      </c>
      <c r="S77" s="28" t="str">
        <f t="shared" si="11"/>
        <v/>
      </c>
      <c r="T77" s="28" t="str">
        <f t="shared" si="12"/>
        <v/>
      </c>
      <c r="U77" s="29" t="str">
        <f t="shared" si="13"/>
        <v/>
      </c>
    </row>
    <row r="78" spans="9:21" x14ac:dyDescent="0.4">
      <c r="I78" s="36" t="str">
        <f t="shared" si="7"/>
        <v/>
      </c>
      <c r="N78" s="36" t="str">
        <f t="shared" si="8"/>
        <v/>
      </c>
      <c r="Q78" s="7" t="str">
        <f t="shared" si="9"/>
        <v/>
      </c>
      <c r="R78" s="7" t="str">
        <f t="shared" si="10"/>
        <v/>
      </c>
      <c r="S78" s="28" t="str">
        <f t="shared" si="11"/>
        <v/>
      </c>
      <c r="T78" s="28" t="str">
        <f t="shared" si="12"/>
        <v/>
      </c>
      <c r="U78" s="29" t="str">
        <f t="shared" si="13"/>
        <v/>
      </c>
    </row>
    <row r="79" spans="9:21" x14ac:dyDescent="0.4">
      <c r="I79" s="36" t="str">
        <f t="shared" si="7"/>
        <v/>
      </c>
      <c r="N79" s="36" t="str">
        <f t="shared" si="8"/>
        <v/>
      </c>
      <c r="Q79" s="7" t="str">
        <f t="shared" si="9"/>
        <v/>
      </c>
      <c r="R79" s="7" t="str">
        <f t="shared" si="10"/>
        <v/>
      </c>
      <c r="S79" s="28" t="str">
        <f t="shared" si="11"/>
        <v/>
      </c>
      <c r="T79" s="28" t="str">
        <f t="shared" si="12"/>
        <v/>
      </c>
      <c r="U79" s="29" t="str">
        <f t="shared" si="13"/>
        <v/>
      </c>
    </row>
    <row r="80" spans="9:21" x14ac:dyDescent="0.4">
      <c r="I80" s="36" t="str">
        <f t="shared" si="7"/>
        <v/>
      </c>
      <c r="N80" s="36" t="str">
        <f t="shared" si="8"/>
        <v/>
      </c>
      <c r="Q80" s="7" t="str">
        <f t="shared" si="9"/>
        <v/>
      </c>
      <c r="R80" s="7" t="str">
        <f t="shared" si="10"/>
        <v/>
      </c>
      <c r="S80" s="28" t="str">
        <f t="shared" si="11"/>
        <v/>
      </c>
      <c r="T80" s="28" t="str">
        <f t="shared" si="12"/>
        <v/>
      </c>
      <c r="U80" s="29" t="str">
        <f t="shared" si="13"/>
        <v/>
      </c>
    </row>
    <row r="81" spans="9:21" x14ac:dyDescent="0.4">
      <c r="I81" s="36" t="str">
        <f t="shared" si="7"/>
        <v/>
      </c>
      <c r="N81" s="36" t="str">
        <f t="shared" si="8"/>
        <v/>
      </c>
      <c r="Q81" s="7" t="str">
        <f t="shared" si="9"/>
        <v/>
      </c>
      <c r="R81" s="7" t="str">
        <f t="shared" si="10"/>
        <v/>
      </c>
      <c r="S81" s="28" t="str">
        <f t="shared" si="11"/>
        <v/>
      </c>
      <c r="T81" s="28" t="str">
        <f t="shared" si="12"/>
        <v/>
      </c>
      <c r="U81" s="29" t="str">
        <f t="shared" si="13"/>
        <v/>
      </c>
    </row>
    <row r="82" spans="9:21" x14ac:dyDescent="0.4">
      <c r="I82" s="36" t="str">
        <f t="shared" si="7"/>
        <v/>
      </c>
      <c r="N82" s="36" t="str">
        <f t="shared" si="8"/>
        <v/>
      </c>
      <c r="Q82" s="7" t="str">
        <f t="shared" si="9"/>
        <v/>
      </c>
      <c r="R82" s="7" t="str">
        <f t="shared" si="10"/>
        <v/>
      </c>
      <c r="S82" s="28" t="str">
        <f t="shared" si="11"/>
        <v/>
      </c>
      <c r="T82" s="28" t="str">
        <f t="shared" si="12"/>
        <v/>
      </c>
      <c r="U82" s="29" t="str">
        <f t="shared" si="13"/>
        <v/>
      </c>
    </row>
    <row r="83" spans="9:21" x14ac:dyDescent="0.4">
      <c r="I83" s="36" t="str">
        <f t="shared" si="7"/>
        <v/>
      </c>
      <c r="N83" s="36" t="str">
        <f t="shared" si="8"/>
        <v/>
      </c>
      <c r="Q83" s="7" t="str">
        <f t="shared" si="9"/>
        <v/>
      </c>
      <c r="R83" s="7" t="str">
        <f t="shared" si="10"/>
        <v/>
      </c>
      <c r="S83" s="28" t="str">
        <f t="shared" si="11"/>
        <v/>
      </c>
      <c r="T83" s="28" t="str">
        <f t="shared" si="12"/>
        <v/>
      </c>
      <c r="U83" s="29" t="str">
        <f t="shared" si="13"/>
        <v/>
      </c>
    </row>
    <row r="84" spans="9:21" x14ac:dyDescent="0.4">
      <c r="I84" s="36" t="str">
        <f t="shared" si="7"/>
        <v/>
      </c>
      <c r="N84" s="36" t="str">
        <f t="shared" si="8"/>
        <v/>
      </c>
      <c r="Q84" s="7" t="str">
        <f t="shared" si="9"/>
        <v/>
      </c>
      <c r="R84" s="7" t="str">
        <f t="shared" si="10"/>
        <v/>
      </c>
      <c r="S84" s="28" t="str">
        <f t="shared" si="11"/>
        <v/>
      </c>
      <c r="T84" s="28" t="str">
        <f t="shared" si="12"/>
        <v/>
      </c>
      <c r="U84" s="29" t="str">
        <f t="shared" si="13"/>
        <v/>
      </c>
    </row>
    <row r="85" spans="9:21" x14ac:dyDescent="0.4">
      <c r="I85" s="36" t="str">
        <f t="shared" si="7"/>
        <v/>
      </c>
      <c r="N85" s="36" t="str">
        <f t="shared" si="8"/>
        <v/>
      </c>
      <c r="Q85" s="7" t="str">
        <f t="shared" si="9"/>
        <v/>
      </c>
      <c r="R85" s="7" t="str">
        <f t="shared" si="10"/>
        <v/>
      </c>
      <c r="S85" s="28" t="str">
        <f t="shared" si="11"/>
        <v/>
      </c>
      <c r="T85" s="28" t="str">
        <f t="shared" si="12"/>
        <v/>
      </c>
      <c r="U85" s="29" t="str">
        <f t="shared" si="13"/>
        <v/>
      </c>
    </row>
    <row r="86" spans="9:21" x14ac:dyDescent="0.4">
      <c r="I86" s="36" t="str">
        <f t="shared" si="7"/>
        <v/>
      </c>
      <c r="N86" s="36" t="str">
        <f t="shared" si="8"/>
        <v/>
      </c>
      <c r="Q86" s="7" t="str">
        <f t="shared" si="9"/>
        <v/>
      </c>
      <c r="R86" s="7" t="str">
        <f t="shared" si="10"/>
        <v/>
      </c>
      <c r="S86" s="28" t="str">
        <f t="shared" si="11"/>
        <v/>
      </c>
      <c r="T86" s="28" t="str">
        <f t="shared" si="12"/>
        <v/>
      </c>
      <c r="U86" s="29" t="str">
        <f t="shared" si="13"/>
        <v/>
      </c>
    </row>
    <row r="87" spans="9:21" x14ac:dyDescent="0.4">
      <c r="I87" s="36" t="str">
        <f t="shared" si="7"/>
        <v/>
      </c>
      <c r="N87" s="36" t="str">
        <f t="shared" si="8"/>
        <v/>
      </c>
      <c r="Q87" s="7" t="str">
        <f t="shared" si="9"/>
        <v/>
      </c>
      <c r="R87" s="7" t="str">
        <f t="shared" si="10"/>
        <v/>
      </c>
      <c r="S87" s="28" t="str">
        <f t="shared" si="11"/>
        <v/>
      </c>
      <c r="T87" s="28" t="str">
        <f t="shared" si="12"/>
        <v/>
      </c>
      <c r="U87" s="29" t="str">
        <f t="shared" si="13"/>
        <v/>
      </c>
    </row>
    <row r="88" spans="9:21" x14ac:dyDescent="0.4">
      <c r="I88" s="36" t="str">
        <f t="shared" si="7"/>
        <v/>
      </c>
      <c r="N88" s="36" t="str">
        <f t="shared" si="8"/>
        <v/>
      </c>
      <c r="Q88" s="7" t="str">
        <f t="shared" si="9"/>
        <v/>
      </c>
      <c r="R88" s="7" t="str">
        <f t="shared" si="10"/>
        <v/>
      </c>
      <c r="S88" s="28" t="str">
        <f t="shared" si="11"/>
        <v/>
      </c>
      <c r="T88" s="28" t="str">
        <f t="shared" si="12"/>
        <v/>
      </c>
      <c r="U88" s="29" t="str">
        <f t="shared" si="13"/>
        <v/>
      </c>
    </row>
    <row r="89" spans="9:21" x14ac:dyDescent="0.4">
      <c r="I89" s="36" t="str">
        <f t="shared" si="7"/>
        <v/>
      </c>
      <c r="N89" s="36" t="str">
        <f t="shared" si="8"/>
        <v/>
      </c>
      <c r="Q89" s="7" t="str">
        <f t="shared" si="9"/>
        <v/>
      </c>
      <c r="R89" s="7" t="str">
        <f t="shared" si="10"/>
        <v/>
      </c>
      <c r="S89" s="28" t="str">
        <f t="shared" si="11"/>
        <v/>
      </c>
      <c r="T89" s="28" t="str">
        <f t="shared" si="12"/>
        <v/>
      </c>
      <c r="U89" s="29" t="str">
        <f t="shared" si="13"/>
        <v/>
      </c>
    </row>
    <row r="90" spans="9:21" x14ac:dyDescent="0.4">
      <c r="I90" s="36" t="str">
        <f t="shared" si="7"/>
        <v/>
      </c>
      <c r="N90" s="36" t="str">
        <f t="shared" si="8"/>
        <v/>
      </c>
      <c r="Q90" s="7" t="str">
        <f t="shared" si="9"/>
        <v/>
      </c>
      <c r="R90" s="7" t="str">
        <f t="shared" si="10"/>
        <v/>
      </c>
      <c r="S90" s="28" t="str">
        <f t="shared" si="11"/>
        <v/>
      </c>
      <c r="T90" s="28" t="str">
        <f t="shared" si="12"/>
        <v/>
      </c>
      <c r="U90" s="29" t="str">
        <f t="shared" si="13"/>
        <v/>
      </c>
    </row>
    <row r="91" spans="9:21" x14ac:dyDescent="0.4">
      <c r="I91" s="36" t="str">
        <f t="shared" si="7"/>
        <v/>
      </c>
      <c r="N91" s="36" t="str">
        <f t="shared" si="8"/>
        <v/>
      </c>
      <c r="Q91" s="7" t="str">
        <f t="shared" si="9"/>
        <v/>
      </c>
      <c r="R91" s="7" t="str">
        <f t="shared" si="10"/>
        <v/>
      </c>
      <c r="S91" s="28" t="str">
        <f t="shared" si="11"/>
        <v/>
      </c>
      <c r="T91" s="28" t="str">
        <f t="shared" si="12"/>
        <v/>
      </c>
      <c r="U91" s="29" t="str">
        <f t="shared" si="13"/>
        <v/>
      </c>
    </row>
    <row r="92" spans="9:21" x14ac:dyDescent="0.4">
      <c r="I92" s="36" t="str">
        <f t="shared" si="7"/>
        <v/>
      </c>
      <c r="N92" s="36" t="str">
        <f t="shared" si="8"/>
        <v/>
      </c>
      <c r="Q92" s="7" t="str">
        <f t="shared" si="9"/>
        <v/>
      </c>
      <c r="R92" s="7" t="str">
        <f t="shared" si="10"/>
        <v/>
      </c>
      <c r="S92" s="28" t="str">
        <f t="shared" si="11"/>
        <v/>
      </c>
      <c r="T92" s="28" t="str">
        <f t="shared" si="12"/>
        <v/>
      </c>
      <c r="U92" s="29" t="str">
        <f t="shared" si="13"/>
        <v/>
      </c>
    </row>
    <row r="93" spans="9:21" x14ac:dyDescent="0.4">
      <c r="I93" s="36" t="str">
        <f t="shared" si="7"/>
        <v/>
      </c>
      <c r="N93" s="36" t="str">
        <f t="shared" si="8"/>
        <v/>
      </c>
      <c r="Q93" s="7" t="str">
        <f t="shared" si="9"/>
        <v/>
      </c>
      <c r="R93" s="7" t="str">
        <f t="shared" si="10"/>
        <v/>
      </c>
      <c r="S93" s="28" t="str">
        <f t="shared" si="11"/>
        <v/>
      </c>
      <c r="T93" s="28" t="str">
        <f t="shared" si="12"/>
        <v/>
      </c>
      <c r="U93" s="29" t="str">
        <f t="shared" si="13"/>
        <v/>
      </c>
    </row>
    <row r="94" spans="9:21" x14ac:dyDescent="0.4">
      <c r="I94" s="36" t="str">
        <f t="shared" si="7"/>
        <v/>
      </c>
      <c r="N94" s="36" t="str">
        <f t="shared" si="8"/>
        <v/>
      </c>
      <c r="Q94" s="7" t="str">
        <f t="shared" si="9"/>
        <v/>
      </c>
      <c r="R94" s="7" t="str">
        <f t="shared" si="10"/>
        <v/>
      </c>
      <c r="S94" s="28" t="str">
        <f t="shared" si="11"/>
        <v/>
      </c>
      <c r="T94" s="28" t="str">
        <f t="shared" si="12"/>
        <v/>
      </c>
      <c r="U94" s="29" t="str">
        <f t="shared" si="13"/>
        <v/>
      </c>
    </row>
    <row r="95" spans="9:21" x14ac:dyDescent="0.4">
      <c r="I95" s="36" t="str">
        <f t="shared" si="7"/>
        <v/>
      </c>
      <c r="N95" s="36" t="str">
        <f t="shared" si="8"/>
        <v/>
      </c>
      <c r="Q95" s="7" t="str">
        <f t="shared" si="9"/>
        <v/>
      </c>
      <c r="R95" s="7" t="str">
        <f t="shared" si="10"/>
        <v/>
      </c>
      <c r="S95" s="28" t="str">
        <f t="shared" si="11"/>
        <v/>
      </c>
      <c r="T95" s="28" t="str">
        <f t="shared" si="12"/>
        <v/>
      </c>
      <c r="U95" s="29" t="str">
        <f t="shared" si="13"/>
        <v/>
      </c>
    </row>
    <row r="96" spans="9:21" x14ac:dyDescent="0.4">
      <c r="I96" s="36" t="str">
        <f t="shared" si="7"/>
        <v/>
      </c>
      <c r="N96" s="36" t="str">
        <f t="shared" si="8"/>
        <v/>
      </c>
      <c r="Q96" s="7" t="str">
        <f t="shared" si="9"/>
        <v/>
      </c>
      <c r="R96" s="7" t="str">
        <f t="shared" si="10"/>
        <v/>
      </c>
      <c r="S96" s="28" t="str">
        <f t="shared" si="11"/>
        <v/>
      </c>
      <c r="T96" s="28" t="str">
        <f t="shared" si="12"/>
        <v/>
      </c>
      <c r="U96" s="29" t="str">
        <f t="shared" si="13"/>
        <v/>
      </c>
    </row>
    <row r="97" spans="9:21" x14ac:dyDescent="0.4">
      <c r="I97" s="36" t="str">
        <f t="shared" si="7"/>
        <v/>
      </c>
      <c r="N97" s="36" t="str">
        <f t="shared" si="8"/>
        <v/>
      </c>
      <c r="Q97" s="7" t="str">
        <f t="shared" si="9"/>
        <v/>
      </c>
      <c r="R97" s="7" t="str">
        <f t="shared" si="10"/>
        <v/>
      </c>
      <c r="S97" s="28" t="str">
        <f t="shared" si="11"/>
        <v/>
      </c>
      <c r="T97" s="28" t="str">
        <f t="shared" si="12"/>
        <v/>
      </c>
      <c r="U97" s="29" t="str">
        <f t="shared" si="13"/>
        <v/>
      </c>
    </row>
    <row r="98" spans="9:21" x14ac:dyDescent="0.4">
      <c r="I98" s="36" t="str">
        <f t="shared" si="7"/>
        <v/>
      </c>
      <c r="N98" s="36" t="str">
        <f t="shared" si="8"/>
        <v/>
      </c>
      <c r="Q98" s="7" t="str">
        <f t="shared" si="9"/>
        <v/>
      </c>
      <c r="R98" s="7" t="str">
        <f t="shared" si="10"/>
        <v/>
      </c>
      <c r="S98" s="28" t="str">
        <f t="shared" si="11"/>
        <v/>
      </c>
      <c r="T98" s="28" t="str">
        <f t="shared" si="12"/>
        <v/>
      </c>
      <c r="U98" s="29" t="str">
        <f t="shared" si="13"/>
        <v/>
      </c>
    </row>
    <row r="99" spans="9:21" x14ac:dyDescent="0.4">
      <c r="I99" s="36" t="str">
        <f t="shared" si="7"/>
        <v/>
      </c>
      <c r="N99" s="36" t="str">
        <f t="shared" si="8"/>
        <v/>
      </c>
      <c r="Q99" s="7" t="str">
        <f t="shared" si="9"/>
        <v/>
      </c>
      <c r="R99" s="7" t="str">
        <f t="shared" si="10"/>
        <v/>
      </c>
      <c r="S99" s="28" t="str">
        <f t="shared" si="11"/>
        <v/>
      </c>
      <c r="T99" s="28" t="str">
        <f t="shared" si="12"/>
        <v/>
      </c>
      <c r="U99" s="29" t="str">
        <f t="shared" si="13"/>
        <v/>
      </c>
    </row>
    <row r="100" spans="9:21" x14ac:dyDescent="0.4">
      <c r="I100" s="36" t="str">
        <f t="shared" si="7"/>
        <v/>
      </c>
      <c r="N100" s="36" t="str">
        <f t="shared" si="8"/>
        <v/>
      </c>
      <c r="Q100" s="7" t="str">
        <f t="shared" si="9"/>
        <v/>
      </c>
      <c r="R100" s="7" t="str">
        <f t="shared" si="10"/>
        <v/>
      </c>
      <c r="S100" s="28" t="str">
        <f t="shared" si="11"/>
        <v/>
      </c>
      <c r="T100" s="28" t="str">
        <f t="shared" si="12"/>
        <v/>
      </c>
      <c r="U100" s="29" t="str">
        <f t="shared" si="13"/>
        <v/>
      </c>
    </row>
  </sheetData>
  <phoneticPr fontId="6" type="noConversion"/>
  <conditionalFormatting sqref="R5 D5 K1 C1:F1 E3:E65523">
    <cfRule type="cellIs" dxfId="5" priority="7" stopIfTrue="1" operator="equal">
      <formula>"L"</formula>
    </cfRule>
    <cfRule type="cellIs" dxfId="4" priority="8" stopIfTrue="1" operator="equal">
      <formula>"s"</formula>
    </cfRule>
  </conditionalFormatting>
  <conditionalFormatting sqref="N11:N100">
    <cfRule type="containsBlanks" priority="4" stopIfTrue="1">
      <formula>LEN(TRIM(N11))=0</formula>
    </cfRule>
    <cfRule type="cellIs" dxfId="3" priority="5" stopIfTrue="1" operator="greaterThan">
      <formula>0</formula>
    </cfRule>
    <cfRule type="cellIs" dxfId="2" priority="6" stopIfTrue="1" operator="lessThan">
      <formula>0</formula>
    </cfRule>
  </conditionalFormatting>
  <conditionalFormatting sqref="I11:I100">
    <cfRule type="containsBlanks" priority="1" stopIfTrue="1">
      <formula>LEN(TRIM(I11))=0</formula>
    </cfRule>
    <cfRule type="cellIs" dxfId="1" priority="2" stopIfTrue="1" operator="greaterThan">
      <formula>0</formula>
    </cfRule>
    <cfRule type="cellIs" dxfId="0" priority="3" stopIfTrue="1" operator="lessThan">
      <formula>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대신증권</vt:lpstr>
      <vt:lpstr>Sheet1</vt:lpstr>
      <vt:lpstr>reference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Alexander Elder</dc:creator>
  <cp:lastModifiedBy>SKCC</cp:lastModifiedBy>
  <dcterms:created xsi:type="dcterms:W3CDTF">2008-05-14T02:31:29Z</dcterms:created>
  <dcterms:modified xsi:type="dcterms:W3CDTF">2020-02-24T03:49:53Z</dcterms:modified>
</cp:coreProperties>
</file>