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Demo\"/>
    </mc:Choice>
  </mc:AlternateContent>
  <xr:revisionPtr revIDLastSave="0" documentId="13_ncr:1_{7A3B43CE-18F6-4487-9BDC-304404DC81F1}" xr6:coauthVersionLast="47" xr6:coauthVersionMax="47" xr10:uidLastSave="{00000000-0000-0000-0000-000000000000}"/>
  <bookViews>
    <workbookView xWindow="-120" yWindow="-120" windowWidth="29040" windowHeight="15840" xr2:uid="{878D0C5C-DBEC-4F90-B69B-FDF267B9C722}"/>
  </bookViews>
  <sheets>
    <sheet name="Transactions" sheetId="1" r:id="rId1"/>
    <sheet name="Security Info" sheetId="2" r:id="rId2"/>
  </sheets>
  <definedNames>
    <definedName name="_xlnm._FilterDatabase" localSheetId="0" hidden="1">Transactions!$A$1:$K$1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" i="1" l="1"/>
  <c r="J35" i="1"/>
  <c r="J38" i="1"/>
  <c r="J37" i="1"/>
  <c r="J28" i="1"/>
  <c r="J27" i="1" l="1"/>
  <c r="J29" i="1"/>
  <c r="J22" i="1"/>
  <c r="J19" i="1"/>
  <c r="J25" i="1" l="1"/>
  <c r="J21" i="1"/>
  <c r="J18" i="1"/>
  <c r="J16" i="1"/>
  <c r="J13" i="1"/>
  <c r="J7" i="1"/>
  <c r="J3" i="1"/>
  <c r="J6" i="1" l="1"/>
</calcChain>
</file>

<file path=xl/sharedStrings.xml><?xml version="1.0" encoding="utf-8"?>
<sst xmlns="http://schemas.openxmlformats.org/spreadsheetml/2006/main" count="339" uniqueCount="115">
  <si>
    <t>trade_date</t>
  </si>
  <si>
    <t>account_name</t>
  </si>
  <si>
    <t>currency</t>
  </si>
  <si>
    <t>Public Equity</t>
  </si>
  <si>
    <t>quantity</t>
  </si>
  <si>
    <t>trade_price</t>
  </si>
  <si>
    <t>settlement_amount_ccy</t>
  </si>
  <si>
    <t>transaction_type</t>
  </si>
  <si>
    <t>Purchase</t>
  </si>
  <si>
    <t>Money In</t>
  </si>
  <si>
    <t>USD</t>
  </si>
  <si>
    <t>narration</t>
  </si>
  <si>
    <t>Creation of New Account</t>
  </si>
  <si>
    <t>reference_number</t>
  </si>
  <si>
    <t>P1111</t>
  </si>
  <si>
    <t>ticker</t>
  </si>
  <si>
    <t>NVDA</t>
  </si>
  <si>
    <t>FX Out</t>
  </si>
  <si>
    <t>Fx In</t>
  </si>
  <si>
    <t>FX123</t>
  </si>
  <si>
    <t>CHF</t>
  </si>
  <si>
    <t>Cash</t>
  </si>
  <si>
    <t>Conversion of USD 100,000 to CHF 113,480. Ref: FX123</t>
  </si>
  <si>
    <t>NESN.SW</t>
  </si>
  <si>
    <t>Distribution</t>
  </si>
  <si>
    <t>Nestle Dividend: 2.75 CHF /share</t>
  </si>
  <si>
    <t>D1111</t>
  </si>
  <si>
    <t>D1110</t>
  </si>
  <si>
    <t>P1110</t>
  </si>
  <si>
    <t>Nestle Dividend: 2.8 CHF /share</t>
  </si>
  <si>
    <t>D1115</t>
  </si>
  <si>
    <t>Sale</t>
  </si>
  <si>
    <t>Purchase of 1000 Nestle @ 96.2</t>
  </si>
  <si>
    <t>Sale of 300 Nestle shares @ 126</t>
  </si>
  <si>
    <t>S1111</t>
  </si>
  <si>
    <t>Nvidia Dividend: 0.04 USD / share</t>
  </si>
  <si>
    <t>D1112</t>
  </si>
  <si>
    <t>Purchase of 1000 NVDA @524</t>
  </si>
  <si>
    <t>Nvidia Dividend: 0.16 USD / share</t>
  </si>
  <si>
    <t>SS1000</t>
  </si>
  <si>
    <t>D1113</t>
  </si>
  <si>
    <t>D1114</t>
  </si>
  <si>
    <t>Nvidia Stock Split Ratio 4:1</t>
  </si>
  <si>
    <t>D1116</t>
  </si>
  <si>
    <t>D1117</t>
  </si>
  <si>
    <t>D1118</t>
  </si>
  <si>
    <t>M1000</t>
  </si>
  <si>
    <t>Money Out</t>
  </si>
  <si>
    <t>M1001</t>
  </si>
  <si>
    <t>Stock Split</t>
  </si>
  <si>
    <t>Sale of 200 Nvidia @ 127</t>
  </si>
  <si>
    <t>S1112</t>
  </si>
  <si>
    <t>FX In</t>
  </si>
  <si>
    <t>Conversion of USD 25,000 to . Ref: FX124</t>
  </si>
  <si>
    <t>FX124</t>
  </si>
  <si>
    <t>GBP</t>
  </si>
  <si>
    <t>Transfer to Bank A Cash Account</t>
  </si>
  <si>
    <t>X1000000001</t>
  </si>
  <si>
    <t>MSFT</t>
  </si>
  <si>
    <t>PUR1001</t>
  </si>
  <si>
    <t>PUR10021</t>
  </si>
  <si>
    <t>SAL10022</t>
  </si>
  <si>
    <t>PUR8022</t>
  </si>
  <si>
    <t>Purchase of 100 Nvidia @ 228</t>
  </si>
  <si>
    <t>Purchase of 100 Nvidia @ 221</t>
  </si>
  <si>
    <t>Sale of 35 Nvidia @ 228</t>
  </si>
  <si>
    <t>Purchase of 80 MSFT @ 250</t>
  </si>
  <si>
    <t>Bank A</t>
  </si>
  <si>
    <t>Bank B</t>
  </si>
  <si>
    <t>DA001</t>
  </si>
  <si>
    <t>DA002</t>
  </si>
  <si>
    <t>DA003</t>
  </si>
  <si>
    <t>DA004</t>
  </si>
  <si>
    <t>Purchase of 300 Tesla @ 275</t>
  </si>
  <si>
    <t>Purchase of 100 Tesla @ 277</t>
  </si>
  <si>
    <t>TSLA</t>
  </si>
  <si>
    <t>P1221</t>
  </si>
  <si>
    <t>P1222</t>
  </si>
  <si>
    <t>Purchase of 30 Tesla @ 277</t>
  </si>
  <si>
    <t>P1223</t>
  </si>
  <si>
    <t>custodian</t>
  </si>
  <si>
    <t>Bank C</t>
  </si>
  <si>
    <t>X115333125</t>
  </si>
  <si>
    <t>Purchase of 100 SPDR S&amp;P 500 ETF Trust @ 374</t>
  </si>
  <si>
    <t>SPY</t>
  </si>
  <si>
    <t>X115334556</t>
  </si>
  <si>
    <t>X115333355</t>
  </si>
  <si>
    <t>asset_class</t>
  </si>
  <si>
    <t>gics_sector</t>
  </si>
  <si>
    <t>Equity</t>
  </si>
  <si>
    <t>pct</t>
  </si>
  <si>
    <t>Receive USD 500,000 from Public Equity Account</t>
  </si>
  <si>
    <t>AMZN</t>
  </si>
  <si>
    <t>PUR8011</t>
  </si>
  <si>
    <t>PUR8012</t>
  </si>
  <si>
    <t>Consumer Discretionary</t>
  </si>
  <si>
    <t>Consumer Staples</t>
  </si>
  <si>
    <t>Purchase of 500 AMZN @ 106</t>
  </si>
  <si>
    <t>JPM</t>
  </si>
  <si>
    <t>Financials</t>
  </si>
  <si>
    <t>Purchase 2000 JPM @ 112</t>
  </si>
  <si>
    <t>Purchase of 120 SPDR S&amp;P 500 ETF Trust @ 373.50</t>
  </si>
  <si>
    <t>Information Technology</t>
  </si>
  <si>
    <t>Health Care</t>
  </si>
  <si>
    <t>Communication Services</t>
  </si>
  <si>
    <t>Industrials</t>
  </si>
  <si>
    <t>Energy</t>
  </si>
  <si>
    <t>Utilities</t>
  </si>
  <si>
    <t>Real Estate</t>
  </si>
  <si>
    <t>Materials</t>
  </si>
  <si>
    <t>JPM Dividend: 1 USD /share</t>
  </si>
  <si>
    <t>D2110</t>
  </si>
  <si>
    <t>D2111</t>
  </si>
  <si>
    <t>Equity Account 2</t>
  </si>
  <si>
    <t>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</si>
</sst>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7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DD7C-23B4-4B3B-A0D1-47A887935A4A}">
  <dimension ref="A1:K40"/>
  <sheetViews>
    <sheetView tabSelected="1" topLeftCell="A12" workbookViewId="0">
      <selection activeCell="F34" sqref="F34"/>
    </sheetView>
  </sheetViews>
  <sheetFormatPr defaultRowHeight="15" x14ac:dyDescent="0.25"/>
  <cols>
    <col min="1" max="1" width="13" bestFit="1" customWidth="1"/>
    <col min="2" max="2" width="16.28515625" bestFit="1" customWidth="1"/>
    <col min="3" max="3" width="16.28515625" customWidth="1"/>
    <col min="4" max="4" width="18.28515625" bestFit="1" customWidth="1"/>
    <col min="5" max="5" width="48.85546875" bestFit="1" customWidth="1"/>
    <col min="6" max="6" width="9.28515625" bestFit="1" customWidth="1"/>
    <col min="7" max="7" width="10.85546875" bestFit="1" customWidth="1"/>
    <col min="8" max="8" width="11.7109375" bestFit="1" customWidth="1"/>
    <col min="9" max="9" width="13.42578125" bestFit="1" customWidth="1"/>
    <col min="10" max="10" width="25.140625" bestFit="1" customWidth="1"/>
    <col min="11" max="11" width="20.28515625" bestFit="1" customWidth="1"/>
  </cols>
  <sheetData>
    <row r="1" spans="1:11" x14ac:dyDescent="0.25">
      <c r="A1" t="s">
        <v>0</v>
      </c>
      <c r="B1" t="s">
        <v>1</v>
      </c>
      <c r="C1" t="s">
        <v>80</v>
      </c>
      <c r="D1" t="s">
        <v>7</v>
      </c>
      <c r="E1" t="s">
        <v>11</v>
      </c>
      <c r="F1" t="s">
        <v>15</v>
      </c>
      <c r="G1" t="s">
        <v>2</v>
      </c>
      <c r="H1" t="s">
        <v>4</v>
      </c>
      <c r="I1" t="s">
        <v>5</v>
      </c>
      <c r="J1" t="s">
        <v>6</v>
      </c>
      <c r="K1" t="s">
        <v>13</v>
      </c>
    </row>
    <row r="2" spans="1:11" x14ac:dyDescent="0.25">
      <c r="A2" s="2">
        <v>44196</v>
      </c>
      <c r="B2" t="s">
        <v>3</v>
      </c>
      <c r="C2" t="s">
        <v>68</v>
      </c>
      <c r="D2" t="s">
        <v>9</v>
      </c>
      <c r="E2" t="s">
        <v>12</v>
      </c>
      <c r="F2" t="s">
        <v>21</v>
      </c>
      <c r="G2" t="s">
        <v>10</v>
      </c>
      <c r="H2" s="1">
        <v>1250000</v>
      </c>
      <c r="I2">
        <v>1</v>
      </c>
      <c r="J2" s="1">
        <v>1000000</v>
      </c>
      <c r="K2" t="s">
        <v>46</v>
      </c>
    </row>
    <row r="3" spans="1:11" x14ac:dyDescent="0.25">
      <c r="A3" s="2">
        <v>44200</v>
      </c>
      <c r="B3" t="s">
        <v>3</v>
      </c>
      <c r="C3" t="s">
        <v>68</v>
      </c>
      <c r="D3" t="s">
        <v>8</v>
      </c>
      <c r="E3" t="s">
        <v>37</v>
      </c>
      <c r="F3" t="s">
        <v>16</v>
      </c>
      <c r="G3" t="s">
        <v>10</v>
      </c>
      <c r="H3">
        <v>1000</v>
      </c>
      <c r="I3">
        <v>524</v>
      </c>
      <c r="J3" s="1">
        <f>-H3*I3*1.005</f>
        <v>-526620</v>
      </c>
      <c r="K3" t="s">
        <v>28</v>
      </c>
    </row>
    <row r="4" spans="1:11" x14ac:dyDescent="0.25">
      <c r="A4" s="2">
        <v>44206</v>
      </c>
      <c r="B4" t="s">
        <v>3</v>
      </c>
      <c r="C4" t="s">
        <v>68</v>
      </c>
      <c r="D4" t="s">
        <v>17</v>
      </c>
      <c r="E4" t="s">
        <v>22</v>
      </c>
      <c r="F4" t="s">
        <v>21</v>
      </c>
      <c r="G4" t="s">
        <v>10</v>
      </c>
      <c r="H4">
        <v>-100000</v>
      </c>
      <c r="I4">
        <v>1</v>
      </c>
      <c r="J4" s="1">
        <v>-100000</v>
      </c>
      <c r="K4" t="s">
        <v>19</v>
      </c>
    </row>
    <row r="5" spans="1:11" x14ac:dyDescent="0.25">
      <c r="A5" s="2">
        <v>44206</v>
      </c>
      <c r="B5" t="s">
        <v>3</v>
      </c>
      <c r="C5" t="s">
        <v>68</v>
      </c>
      <c r="D5" t="s">
        <v>18</v>
      </c>
      <c r="E5" t="s">
        <v>22</v>
      </c>
      <c r="F5" t="s">
        <v>21</v>
      </c>
      <c r="G5" t="s">
        <v>20</v>
      </c>
      <c r="H5" s="1">
        <v>113480</v>
      </c>
      <c r="I5">
        <v>1</v>
      </c>
      <c r="J5" s="1">
        <v>113480</v>
      </c>
      <c r="K5" t="s">
        <v>19</v>
      </c>
    </row>
    <row r="6" spans="1:11" x14ac:dyDescent="0.25">
      <c r="A6" s="2">
        <v>44207</v>
      </c>
      <c r="B6" t="s">
        <v>3</v>
      </c>
      <c r="C6" t="s">
        <v>68</v>
      </c>
      <c r="D6" t="s">
        <v>8</v>
      </c>
      <c r="E6" t="s">
        <v>32</v>
      </c>
      <c r="F6" t="s">
        <v>23</v>
      </c>
      <c r="G6" t="s">
        <v>20</v>
      </c>
      <c r="H6">
        <v>1000</v>
      </c>
      <c r="I6">
        <v>96.2</v>
      </c>
      <c r="J6" s="1">
        <f>H6*I6*1.005*-1</f>
        <v>-96680.999999999985</v>
      </c>
      <c r="K6" t="s">
        <v>14</v>
      </c>
    </row>
    <row r="7" spans="1:11" x14ac:dyDescent="0.25">
      <c r="A7" s="2">
        <v>44270</v>
      </c>
      <c r="B7" t="s">
        <v>3</v>
      </c>
      <c r="C7" t="s">
        <v>68</v>
      </c>
      <c r="D7" t="s">
        <v>24</v>
      </c>
      <c r="E7" t="s">
        <v>38</v>
      </c>
      <c r="F7" t="s">
        <v>16</v>
      </c>
      <c r="G7" t="s">
        <v>10</v>
      </c>
      <c r="J7" s="1">
        <f>0.16*1000</f>
        <v>160</v>
      </c>
      <c r="K7" t="s">
        <v>26</v>
      </c>
    </row>
    <row r="8" spans="1:11" x14ac:dyDescent="0.25">
      <c r="A8" s="2">
        <v>44316</v>
      </c>
      <c r="B8" t="s">
        <v>3</v>
      </c>
      <c r="C8" t="s">
        <v>68</v>
      </c>
      <c r="D8" t="s">
        <v>24</v>
      </c>
      <c r="E8" t="s">
        <v>25</v>
      </c>
      <c r="F8" t="s">
        <v>23</v>
      </c>
      <c r="G8" t="s">
        <v>20</v>
      </c>
      <c r="J8" s="1">
        <v>2750</v>
      </c>
      <c r="K8" t="s">
        <v>27</v>
      </c>
    </row>
    <row r="9" spans="1:11" x14ac:dyDescent="0.25">
      <c r="A9" s="2">
        <v>44346</v>
      </c>
      <c r="B9" t="s">
        <v>3</v>
      </c>
      <c r="C9" t="s">
        <v>68</v>
      </c>
      <c r="D9" t="s">
        <v>52</v>
      </c>
      <c r="E9" t="s">
        <v>53</v>
      </c>
      <c r="F9" t="s">
        <v>21</v>
      </c>
      <c r="G9" t="s">
        <v>10</v>
      </c>
      <c r="H9">
        <v>-25000</v>
      </c>
      <c r="I9">
        <v>1</v>
      </c>
      <c r="J9" s="1">
        <v>-25000</v>
      </c>
      <c r="K9" t="s">
        <v>54</v>
      </c>
    </row>
    <row r="10" spans="1:11" ht="15.75" customHeight="1" x14ac:dyDescent="0.25">
      <c r="A10" s="2">
        <v>44346</v>
      </c>
      <c r="B10" t="s">
        <v>3</v>
      </c>
      <c r="C10" t="s">
        <v>68</v>
      </c>
      <c r="D10" t="s">
        <v>17</v>
      </c>
      <c r="E10" t="s">
        <v>53</v>
      </c>
      <c r="F10" t="s">
        <v>21</v>
      </c>
      <c r="G10" t="s">
        <v>55</v>
      </c>
      <c r="H10">
        <v>17605.66</v>
      </c>
      <c r="I10">
        <v>1</v>
      </c>
      <c r="J10" s="1">
        <v>17605.66</v>
      </c>
      <c r="K10" t="s">
        <v>54</v>
      </c>
    </row>
    <row r="11" spans="1:11" x14ac:dyDescent="0.25">
      <c r="A11" s="2">
        <v>44348</v>
      </c>
      <c r="B11" t="s">
        <v>3</v>
      </c>
      <c r="C11" t="s">
        <v>68</v>
      </c>
      <c r="D11" t="s">
        <v>47</v>
      </c>
      <c r="E11" t="s">
        <v>56</v>
      </c>
      <c r="F11" t="s">
        <v>21</v>
      </c>
      <c r="G11" t="s">
        <v>10</v>
      </c>
      <c r="H11">
        <v>-200000</v>
      </c>
      <c r="I11">
        <v>1</v>
      </c>
      <c r="J11" s="1">
        <v>-200000</v>
      </c>
      <c r="K11" t="s">
        <v>48</v>
      </c>
    </row>
    <row r="12" spans="1:11" x14ac:dyDescent="0.25">
      <c r="A12" s="2">
        <v>44348</v>
      </c>
      <c r="B12" t="s">
        <v>113</v>
      </c>
      <c r="C12" t="s">
        <v>67</v>
      </c>
      <c r="D12" t="s">
        <v>9</v>
      </c>
      <c r="E12" t="s">
        <v>91</v>
      </c>
      <c r="F12" t="s">
        <v>21</v>
      </c>
      <c r="G12" t="s">
        <v>10</v>
      </c>
      <c r="H12">
        <v>500000</v>
      </c>
      <c r="I12">
        <v>1</v>
      </c>
      <c r="J12">
        <v>500000</v>
      </c>
      <c r="K12" t="s">
        <v>57</v>
      </c>
    </row>
    <row r="13" spans="1:11" x14ac:dyDescent="0.25">
      <c r="A13" s="2">
        <v>44365</v>
      </c>
      <c r="B13" t="s">
        <v>3</v>
      </c>
      <c r="C13" t="s">
        <v>68</v>
      </c>
      <c r="D13" t="s">
        <v>24</v>
      </c>
      <c r="E13" t="s">
        <v>38</v>
      </c>
      <c r="F13" t="s">
        <v>16</v>
      </c>
      <c r="G13" t="s">
        <v>10</v>
      </c>
      <c r="J13" s="1">
        <f>0.16*1000</f>
        <v>160</v>
      </c>
      <c r="K13" t="s">
        <v>36</v>
      </c>
    </row>
    <row r="14" spans="1:11" x14ac:dyDescent="0.25">
      <c r="A14" s="2">
        <v>44397</v>
      </c>
      <c r="B14" t="s">
        <v>3</v>
      </c>
      <c r="C14" t="s">
        <v>68</v>
      </c>
      <c r="D14" t="s">
        <v>49</v>
      </c>
      <c r="E14" t="s">
        <v>42</v>
      </c>
      <c r="F14" t="s">
        <v>16</v>
      </c>
      <c r="G14" t="s">
        <v>10</v>
      </c>
      <c r="H14">
        <v>3000</v>
      </c>
      <c r="I14">
        <v>0</v>
      </c>
      <c r="J14" s="1">
        <v>0</v>
      </c>
      <c r="K14" t="s">
        <v>39</v>
      </c>
    </row>
    <row r="15" spans="1:11" x14ac:dyDescent="0.25">
      <c r="A15" s="2">
        <v>44444</v>
      </c>
      <c r="B15" t="s">
        <v>113</v>
      </c>
      <c r="C15" t="s">
        <v>67</v>
      </c>
      <c r="D15" t="s">
        <v>8</v>
      </c>
      <c r="E15" t="s">
        <v>63</v>
      </c>
      <c r="F15" t="s">
        <v>16</v>
      </c>
      <c r="G15" t="s">
        <v>10</v>
      </c>
      <c r="H15">
        <v>100</v>
      </c>
      <c r="I15">
        <v>228</v>
      </c>
      <c r="J15" s="1">
        <v>-22913.999999999996</v>
      </c>
      <c r="K15" t="s">
        <v>59</v>
      </c>
    </row>
    <row r="16" spans="1:11" x14ac:dyDescent="0.25">
      <c r="A16" s="2">
        <v>44454</v>
      </c>
      <c r="B16" t="s">
        <v>3</v>
      </c>
      <c r="C16" t="s">
        <v>68</v>
      </c>
      <c r="D16" t="s">
        <v>24</v>
      </c>
      <c r="E16" t="s">
        <v>35</v>
      </c>
      <c r="F16" t="s">
        <v>16</v>
      </c>
      <c r="G16" t="s">
        <v>10</v>
      </c>
      <c r="J16" s="1">
        <f>0.04*4000</f>
        <v>160</v>
      </c>
      <c r="K16" t="s">
        <v>40</v>
      </c>
    </row>
    <row r="17" spans="1:11" x14ac:dyDescent="0.25">
      <c r="A17" s="2">
        <v>44464</v>
      </c>
      <c r="B17" t="s">
        <v>113</v>
      </c>
      <c r="C17" t="s">
        <v>67</v>
      </c>
      <c r="D17" t="s">
        <v>8</v>
      </c>
      <c r="E17" t="s">
        <v>64</v>
      </c>
      <c r="F17" t="s">
        <v>16</v>
      </c>
      <c r="G17" t="s">
        <v>10</v>
      </c>
      <c r="H17">
        <v>100</v>
      </c>
      <c r="I17">
        <v>221</v>
      </c>
      <c r="J17" s="1">
        <v>-22210.499999999996</v>
      </c>
      <c r="K17" t="s">
        <v>60</v>
      </c>
    </row>
    <row r="18" spans="1:11" x14ac:dyDescent="0.25">
      <c r="A18" s="2">
        <v>44545</v>
      </c>
      <c r="B18" t="s">
        <v>3</v>
      </c>
      <c r="C18" t="s">
        <v>68</v>
      </c>
      <c r="D18" t="s">
        <v>24</v>
      </c>
      <c r="E18" t="s">
        <v>35</v>
      </c>
      <c r="F18" t="s">
        <v>16</v>
      </c>
      <c r="G18" t="s">
        <v>10</v>
      </c>
      <c r="J18" s="1">
        <f>0.04*4000</f>
        <v>160</v>
      </c>
      <c r="K18" t="s">
        <v>41</v>
      </c>
    </row>
    <row r="19" spans="1:11" x14ac:dyDescent="0.25">
      <c r="A19" s="2">
        <v>44545</v>
      </c>
      <c r="B19" t="s">
        <v>113</v>
      </c>
      <c r="C19" t="s">
        <v>67</v>
      </c>
      <c r="D19" t="s">
        <v>24</v>
      </c>
      <c r="E19" t="s">
        <v>35</v>
      </c>
      <c r="F19" t="s">
        <v>16</v>
      </c>
      <c r="G19" t="s">
        <v>10</v>
      </c>
      <c r="J19" s="1">
        <f>200*0.04</f>
        <v>8</v>
      </c>
      <c r="K19" t="s">
        <v>69</v>
      </c>
    </row>
    <row r="20" spans="1:11" x14ac:dyDescent="0.25">
      <c r="A20" s="2">
        <v>44591</v>
      </c>
      <c r="B20" t="s">
        <v>113</v>
      </c>
      <c r="C20" t="s">
        <v>67</v>
      </c>
      <c r="D20" t="s">
        <v>31</v>
      </c>
      <c r="E20" t="s">
        <v>65</v>
      </c>
      <c r="F20" t="s">
        <v>16</v>
      </c>
      <c r="G20" t="s">
        <v>10</v>
      </c>
      <c r="H20">
        <v>-35</v>
      </c>
      <c r="I20">
        <v>228</v>
      </c>
      <c r="J20" s="1">
        <v>7940.1</v>
      </c>
      <c r="K20" t="s">
        <v>61</v>
      </c>
    </row>
    <row r="21" spans="1:11" x14ac:dyDescent="0.25">
      <c r="A21" s="2">
        <v>44635</v>
      </c>
      <c r="B21" t="s">
        <v>3</v>
      </c>
      <c r="C21" t="s">
        <v>68</v>
      </c>
      <c r="D21" t="s">
        <v>24</v>
      </c>
      <c r="E21" t="s">
        <v>35</v>
      </c>
      <c r="F21" t="s">
        <v>16</v>
      </c>
      <c r="G21" t="s">
        <v>10</v>
      </c>
      <c r="J21" s="1">
        <f>0.04*4000</f>
        <v>160</v>
      </c>
      <c r="K21" t="s">
        <v>30</v>
      </c>
    </row>
    <row r="22" spans="1:11" x14ac:dyDescent="0.25">
      <c r="A22" s="2">
        <v>44635</v>
      </c>
      <c r="B22" t="s">
        <v>113</v>
      </c>
      <c r="C22" t="s">
        <v>67</v>
      </c>
      <c r="D22" t="s">
        <v>24</v>
      </c>
      <c r="E22" t="s">
        <v>35</v>
      </c>
      <c r="F22" t="s">
        <v>16</v>
      </c>
      <c r="G22" t="s">
        <v>10</v>
      </c>
      <c r="J22" s="1">
        <f>200*0.04</f>
        <v>8</v>
      </c>
      <c r="K22" t="s">
        <v>70</v>
      </c>
    </row>
    <row r="23" spans="1:11" x14ac:dyDescent="0.25">
      <c r="A23" s="2">
        <v>44671</v>
      </c>
      <c r="B23" t="s">
        <v>3</v>
      </c>
      <c r="C23" t="s">
        <v>68</v>
      </c>
      <c r="D23" t="s">
        <v>24</v>
      </c>
      <c r="E23" t="s">
        <v>29</v>
      </c>
      <c r="F23" t="s">
        <v>23</v>
      </c>
      <c r="G23" t="s">
        <v>20</v>
      </c>
      <c r="J23" s="1">
        <v>2800</v>
      </c>
      <c r="K23" t="s">
        <v>43</v>
      </c>
    </row>
    <row r="24" spans="1:11" x14ac:dyDescent="0.25">
      <c r="A24" s="2">
        <v>44680</v>
      </c>
      <c r="B24" t="s">
        <v>3</v>
      </c>
      <c r="C24" t="s">
        <v>68</v>
      </c>
      <c r="D24" t="s">
        <v>31</v>
      </c>
      <c r="E24" t="s">
        <v>33</v>
      </c>
      <c r="F24" t="s">
        <v>23</v>
      </c>
      <c r="G24" t="s">
        <v>20</v>
      </c>
      <c r="H24">
        <v>-300</v>
      </c>
      <c r="I24">
        <v>126</v>
      </c>
      <c r="J24" s="1">
        <v>37988.999999999993</v>
      </c>
      <c r="K24" t="s">
        <v>34</v>
      </c>
    </row>
    <row r="25" spans="1:11" x14ac:dyDescent="0.25">
      <c r="A25" s="2">
        <v>44727</v>
      </c>
      <c r="B25" t="s">
        <v>3</v>
      </c>
      <c r="C25" t="s">
        <v>68</v>
      </c>
      <c r="D25" t="s">
        <v>24</v>
      </c>
      <c r="E25" t="s">
        <v>35</v>
      </c>
      <c r="F25" t="s">
        <v>16</v>
      </c>
      <c r="G25" t="s">
        <v>10</v>
      </c>
      <c r="J25" s="1">
        <f>0.04*4000</f>
        <v>160</v>
      </c>
      <c r="K25" t="s">
        <v>44</v>
      </c>
    </row>
    <row r="26" spans="1:11" x14ac:dyDescent="0.25">
      <c r="A26" s="2">
        <v>44727</v>
      </c>
      <c r="B26" t="s">
        <v>113</v>
      </c>
      <c r="C26" t="s">
        <v>67</v>
      </c>
      <c r="D26" t="s">
        <v>8</v>
      </c>
      <c r="E26" t="s">
        <v>66</v>
      </c>
      <c r="F26" t="s">
        <v>58</v>
      </c>
      <c r="G26" t="s">
        <v>10</v>
      </c>
      <c r="H26">
        <v>80</v>
      </c>
      <c r="I26">
        <v>250</v>
      </c>
      <c r="J26" s="1">
        <v>-20099.999999999996</v>
      </c>
      <c r="K26" t="s">
        <v>62</v>
      </c>
    </row>
    <row r="27" spans="1:11" x14ac:dyDescent="0.25">
      <c r="A27" s="2">
        <v>44727</v>
      </c>
      <c r="B27" t="s">
        <v>113</v>
      </c>
      <c r="C27" t="s">
        <v>67</v>
      </c>
      <c r="D27" t="s">
        <v>24</v>
      </c>
      <c r="E27" t="s">
        <v>35</v>
      </c>
      <c r="F27" t="s">
        <v>16</v>
      </c>
      <c r="G27" t="s">
        <v>10</v>
      </c>
      <c r="J27" s="1">
        <f>200*0.04</f>
        <v>8</v>
      </c>
      <c r="K27" t="s">
        <v>71</v>
      </c>
    </row>
    <row r="28" spans="1:11" x14ac:dyDescent="0.25">
      <c r="A28" s="2">
        <v>44819</v>
      </c>
      <c r="B28" t="s">
        <v>3</v>
      </c>
      <c r="C28" t="s">
        <v>68</v>
      </c>
      <c r="D28" t="s">
        <v>24</v>
      </c>
      <c r="E28" t="s">
        <v>35</v>
      </c>
      <c r="F28" t="s">
        <v>16</v>
      </c>
      <c r="G28" t="s">
        <v>10</v>
      </c>
      <c r="J28" s="1">
        <f>0.04*4000</f>
        <v>160</v>
      </c>
      <c r="K28" t="s">
        <v>45</v>
      </c>
    </row>
    <row r="29" spans="1:11" x14ac:dyDescent="0.25">
      <c r="A29" s="2">
        <v>44819</v>
      </c>
      <c r="B29" t="s">
        <v>113</v>
      </c>
      <c r="C29" t="s">
        <v>67</v>
      </c>
      <c r="D29" t="s">
        <v>24</v>
      </c>
      <c r="E29" t="s">
        <v>35</v>
      </c>
      <c r="F29" t="s">
        <v>16</v>
      </c>
      <c r="G29" t="s">
        <v>10</v>
      </c>
      <c r="J29" s="1">
        <f>200*0.04</f>
        <v>8</v>
      </c>
      <c r="K29" t="s">
        <v>72</v>
      </c>
    </row>
    <row r="30" spans="1:11" x14ac:dyDescent="0.25">
      <c r="A30" s="2">
        <v>44832</v>
      </c>
      <c r="B30" t="s">
        <v>3</v>
      </c>
      <c r="C30" t="s">
        <v>68</v>
      </c>
      <c r="D30" t="s">
        <v>31</v>
      </c>
      <c r="E30" t="s">
        <v>50</v>
      </c>
      <c r="F30" t="s">
        <v>16</v>
      </c>
      <c r="G30" t="s">
        <v>10</v>
      </c>
      <c r="H30">
        <v>-200</v>
      </c>
      <c r="I30">
        <v>127</v>
      </c>
      <c r="J30" s="1">
        <v>25527</v>
      </c>
      <c r="K30" t="s">
        <v>51</v>
      </c>
    </row>
    <row r="31" spans="1:11" x14ac:dyDescent="0.25">
      <c r="A31" s="2">
        <v>44830</v>
      </c>
      <c r="B31" t="s">
        <v>3</v>
      </c>
      <c r="C31" t="s">
        <v>68</v>
      </c>
      <c r="D31" t="s">
        <v>8</v>
      </c>
      <c r="E31" t="s">
        <v>73</v>
      </c>
      <c r="F31" t="s">
        <v>75</v>
      </c>
      <c r="G31" t="s">
        <v>10</v>
      </c>
      <c r="H31">
        <v>300</v>
      </c>
      <c r="I31">
        <v>275</v>
      </c>
      <c r="J31" s="1">
        <v>-82912.499999999985</v>
      </c>
      <c r="K31" t="s">
        <v>76</v>
      </c>
    </row>
    <row r="32" spans="1:11" x14ac:dyDescent="0.25">
      <c r="A32" s="2">
        <v>44830</v>
      </c>
      <c r="B32" t="s">
        <v>3</v>
      </c>
      <c r="C32" t="s">
        <v>68</v>
      </c>
      <c r="D32" t="s">
        <v>8</v>
      </c>
      <c r="E32" t="s">
        <v>74</v>
      </c>
      <c r="F32" t="s">
        <v>75</v>
      </c>
      <c r="G32" t="s">
        <v>10</v>
      </c>
      <c r="H32">
        <v>100</v>
      </c>
      <c r="I32">
        <v>277</v>
      </c>
      <c r="J32" s="1">
        <v>-27838.499999999996</v>
      </c>
      <c r="K32" t="s">
        <v>77</v>
      </c>
    </row>
    <row r="33" spans="1:11" x14ac:dyDescent="0.25">
      <c r="A33" s="2">
        <v>44830</v>
      </c>
      <c r="B33" t="s">
        <v>3</v>
      </c>
      <c r="C33" t="s">
        <v>68</v>
      </c>
      <c r="D33" t="s">
        <v>8</v>
      </c>
      <c r="E33" t="s">
        <v>78</v>
      </c>
      <c r="F33" t="s">
        <v>75</v>
      </c>
      <c r="G33" t="s">
        <v>10</v>
      </c>
      <c r="H33">
        <v>30</v>
      </c>
      <c r="I33">
        <v>277</v>
      </c>
      <c r="J33" s="1">
        <v>-8351.5499999999993</v>
      </c>
      <c r="K33" t="s">
        <v>79</v>
      </c>
    </row>
    <row r="34" spans="1:11" x14ac:dyDescent="0.25">
      <c r="A34" s="2">
        <v>44196</v>
      </c>
      <c r="B34" t="s">
        <v>114</v>
      </c>
      <c r="C34" t="s">
        <v>81</v>
      </c>
      <c r="D34" t="s">
        <v>9</v>
      </c>
      <c r="E34" t="s">
        <v>12</v>
      </c>
      <c r="F34" t="s">
        <v>21</v>
      </c>
      <c r="G34" t="s">
        <v>10</v>
      </c>
      <c r="H34" s="1">
        <v>100000</v>
      </c>
      <c r="I34">
        <v>1</v>
      </c>
      <c r="J34" s="1">
        <v>100000</v>
      </c>
      <c r="K34" t="s">
        <v>82</v>
      </c>
    </row>
    <row r="35" spans="1:11" x14ac:dyDescent="0.25">
      <c r="A35" s="2">
        <v>44200</v>
      </c>
      <c r="B35" t="s">
        <v>114</v>
      </c>
      <c r="C35" t="s">
        <v>81</v>
      </c>
      <c r="D35" t="s">
        <v>8</v>
      </c>
      <c r="E35" t="s">
        <v>83</v>
      </c>
      <c r="F35" t="s">
        <v>84</v>
      </c>
      <c r="G35" t="s">
        <v>10</v>
      </c>
      <c r="H35">
        <v>100</v>
      </c>
      <c r="I35">
        <v>374</v>
      </c>
      <c r="J35">
        <f>H35*I35*-1.001</f>
        <v>-37437.399999999994</v>
      </c>
      <c r="K35" t="s">
        <v>85</v>
      </c>
    </row>
    <row r="36" spans="1:11" x14ac:dyDescent="0.25">
      <c r="A36" s="2">
        <v>44200</v>
      </c>
      <c r="B36" t="s">
        <v>114</v>
      </c>
      <c r="C36" t="s">
        <v>81</v>
      </c>
      <c r="D36" t="s">
        <v>8</v>
      </c>
      <c r="E36" t="s">
        <v>101</v>
      </c>
      <c r="F36" t="s">
        <v>84</v>
      </c>
      <c r="G36" t="s">
        <v>10</v>
      </c>
      <c r="H36">
        <v>120</v>
      </c>
      <c r="I36">
        <v>373.5</v>
      </c>
      <c r="J36">
        <f>H36*I36*-1.001</f>
        <v>-44864.819999999992</v>
      </c>
      <c r="K36" t="s">
        <v>86</v>
      </c>
    </row>
    <row r="37" spans="1:11" x14ac:dyDescent="0.25">
      <c r="A37" s="2">
        <v>44742</v>
      </c>
      <c r="B37" t="s">
        <v>113</v>
      </c>
      <c r="C37" t="s">
        <v>67</v>
      </c>
      <c r="D37" t="s">
        <v>8</v>
      </c>
      <c r="E37" t="s">
        <v>97</v>
      </c>
      <c r="F37" t="s">
        <v>92</v>
      </c>
      <c r="G37" t="s">
        <v>10</v>
      </c>
      <c r="H37">
        <v>500</v>
      </c>
      <c r="I37">
        <v>106</v>
      </c>
      <c r="J37">
        <f>H37*I37*-1*1.005</f>
        <v>-53264.999999999993</v>
      </c>
      <c r="K37" t="s">
        <v>93</v>
      </c>
    </row>
    <row r="38" spans="1:11" x14ac:dyDescent="0.25">
      <c r="A38" s="2">
        <v>44742</v>
      </c>
      <c r="B38" t="s">
        <v>113</v>
      </c>
      <c r="C38" t="s">
        <v>67</v>
      </c>
      <c r="D38" t="s">
        <v>8</v>
      </c>
      <c r="E38" t="s">
        <v>100</v>
      </c>
      <c r="F38" t="s">
        <v>98</v>
      </c>
      <c r="G38" t="s">
        <v>10</v>
      </c>
      <c r="H38">
        <v>2000</v>
      </c>
      <c r="I38">
        <v>112</v>
      </c>
      <c r="J38">
        <f>H38*I38*-1*1.005</f>
        <v>-225119.99999999997</v>
      </c>
      <c r="K38" t="s">
        <v>94</v>
      </c>
    </row>
    <row r="39" spans="1:11" x14ac:dyDescent="0.25">
      <c r="A39" s="2">
        <v>44762</v>
      </c>
      <c r="B39" t="s">
        <v>113</v>
      </c>
      <c r="C39" t="s">
        <v>67</v>
      </c>
      <c r="D39" t="s">
        <v>24</v>
      </c>
      <c r="E39" t="s">
        <v>110</v>
      </c>
      <c r="F39" t="s">
        <v>98</v>
      </c>
      <c r="G39" t="s">
        <v>10</v>
      </c>
      <c r="J39">
        <v>2000</v>
      </c>
      <c r="K39" t="s">
        <v>111</v>
      </c>
    </row>
    <row r="40" spans="1:11" x14ac:dyDescent="0.25">
      <c r="A40" s="2">
        <v>44851</v>
      </c>
      <c r="B40" t="s">
        <v>113</v>
      </c>
      <c r="C40" t="s">
        <v>67</v>
      </c>
      <c r="D40" t="s">
        <v>24</v>
      </c>
      <c r="E40" t="s">
        <v>110</v>
      </c>
      <c r="F40" t="s">
        <v>98</v>
      </c>
      <c r="G40" t="s">
        <v>10</v>
      </c>
      <c r="J40">
        <v>2000</v>
      </c>
      <c r="K40" t="s">
        <v>112</v>
      </c>
    </row>
  </sheetData>
  <autoFilter ref="A1:K1" xr:uid="{A197DD7C-23B4-4B3B-A0D1-47A887935A4A}">
    <sortState xmlns:xlrd2="http://schemas.microsoft.com/office/spreadsheetml/2017/richdata2" ref="A2:K30">
      <sortCondition ref="A1"/>
    </sortState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0BEE-7855-4425-8C66-5624EC65F905}">
  <dimension ref="A1:D18"/>
  <sheetViews>
    <sheetView workbookViewId="0">
      <selection activeCell="C15" sqref="C15"/>
    </sheetView>
  </sheetViews>
  <sheetFormatPr defaultRowHeight="15" x14ac:dyDescent="0.25"/>
  <cols>
    <col min="3" max="3" width="29.7109375" customWidth="1"/>
  </cols>
  <sheetData>
    <row r="1" spans="1:4" x14ac:dyDescent="0.25">
      <c r="A1" t="s">
        <v>15</v>
      </c>
      <c r="B1" t="s">
        <v>87</v>
      </c>
      <c r="C1" t="s">
        <v>88</v>
      </c>
      <c r="D1" t="s">
        <v>90</v>
      </c>
    </row>
    <row r="2" spans="1:4" x14ac:dyDescent="0.25">
      <c r="A2" t="s">
        <v>75</v>
      </c>
      <c r="B2" t="s">
        <v>89</v>
      </c>
      <c r="C2" t="s">
        <v>95</v>
      </c>
      <c r="D2" s="3">
        <v>1</v>
      </c>
    </row>
    <row r="3" spans="1:4" x14ac:dyDescent="0.25">
      <c r="A3" t="s">
        <v>16</v>
      </c>
      <c r="B3" t="s">
        <v>89</v>
      </c>
      <c r="C3" t="s">
        <v>102</v>
      </c>
      <c r="D3" s="3">
        <v>1</v>
      </c>
    </row>
    <row r="4" spans="1:4" x14ac:dyDescent="0.25">
      <c r="A4" t="s">
        <v>23</v>
      </c>
      <c r="B4" t="s">
        <v>89</v>
      </c>
      <c r="C4" t="s">
        <v>96</v>
      </c>
      <c r="D4" s="3">
        <v>1</v>
      </c>
    </row>
    <row r="5" spans="1:4" x14ac:dyDescent="0.25">
      <c r="A5" t="s">
        <v>58</v>
      </c>
      <c r="B5" t="s">
        <v>89</v>
      </c>
      <c r="C5" t="s">
        <v>102</v>
      </c>
      <c r="D5" s="3">
        <v>1</v>
      </c>
    </row>
    <row r="6" spans="1:4" x14ac:dyDescent="0.25">
      <c r="A6" t="s">
        <v>92</v>
      </c>
      <c r="B6" t="s">
        <v>89</v>
      </c>
      <c r="C6" t="s">
        <v>95</v>
      </c>
      <c r="D6" s="3">
        <v>1</v>
      </c>
    </row>
    <row r="7" spans="1:4" x14ac:dyDescent="0.25">
      <c r="A7" t="s">
        <v>98</v>
      </c>
      <c r="B7" t="s">
        <v>89</v>
      </c>
      <c r="C7" t="s">
        <v>99</v>
      </c>
      <c r="D7" s="3">
        <v>1</v>
      </c>
    </row>
    <row r="8" spans="1:4" x14ac:dyDescent="0.25">
      <c r="A8" t="s">
        <v>84</v>
      </c>
      <c r="B8" t="s">
        <v>89</v>
      </c>
      <c r="C8" t="s">
        <v>102</v>
      </c>
      <c r="D8" s="3">
        <v>0.2606</v>
      </c>
    </row>
    <row r="9" spans="1:4" x14ac:dyDescent="0.25">
      <c r="A9" t="s">
        <v>84</v>
      </c>
      <c r="B9" t="s">
        <v>89</v>
      </c>
      <c r="C9" t="s">
        <v>95</v>
      </c>
      <c r="D9" s="3">
        <v>0.11260000000000001</v>
      </c>
    </row>
    <row r="10" spans="1:4" x14ac:dyDescent="0.25">
      <c r="A10" t="s">
        <v>84</v>
      </c>
      <c r="B10" t="s">
        <v>89</v>
      </c>
      <c r="C10" t="s">
        <v>103</v>
      </c>
      <c r="D10" s="3">
        <v>0.15090000000000001</v>
      </c>
    </row>
    <row r="11" spans="1:4" x14ac:dyDescent="0.25">
      <c r="A11" t="s">
        <v>84</v>
      </c>
      <c r="B11" t="s">
        <v>89</v>
      </c>
      <c r="C11" t="s">
        <v>99</v>
      </c>
      <c r="D11" s="3">
        <v>0.11169999999999999</v>
      </c>
    </row>
    <row r="12" spans="1:4" x14ac:dyDescent="0.25">
      <c r="A12" t="s">
        <v>84</v>
      </c>
      <c r="B12" t="s">
        <v>89</v>
      </c>
      <c r="C12" t="s">
        <v>104</v>
      </c>
      <c r="D12" s="3">
        <v>8.09E-2</v>
      </c>
    </row>
    <row r="13" spans="1:4" x14ac:dyDescent="0.25">
      <c r="A13" t="s">
        <v>84</v>
      </c>
      <c r="B13" t="s">
        <v>89</v>
      </c>
      <c r="C13" t="s">
        <v>105</v>
      </c>
      <c r="D13" s="3">
        <v>8.0799999999999997E-2</v>
      </c>
    </row>
    <row r="14" spans="1:4" x14ac:dyDescent="0.25">
      <c r="A14" t="s">
        <v>84</v>
      </c>
      <c r="B14" t="s">
        <v>89</v>
      </c>
      <c r="C14" t="s">
        <v>96</v>
      </c>
      <c r="D14" s="3">
        <v>6.88E-2</v>
      </c>
    </row>
    <row r="15" spans="1:4" x14ac:dyDescent="0.25">
      <c r="A15" t="s">
        <v>84</v>
      </c>
      <c r="B15" t="s">
        <v>89</v>
      </c>
      <c r="C15" t="s">
        <v>106</v>
      </c>
      <c r="D15" s="3">
        <v>5.28E-2</v>
      </c>
    </row>
    <row r="16" spans="1:4" x14ac:dyDescent="0.25">
      <c r="A16" t="s">
        <v>84</v>
      </c>
      <c r="B16" t="s">
        <v>89</v>
      </c>
      <c r="C16" t="s">
        <v>107</v>
      </c>
      <c r="D16" s="3">
        <v>2.9600000000000001E-2</v>
      </c>
    </row>
    <row r="17" spans="1:4" x14ac:dyDescent="0.25">
      <c r="A17" t="s">
        <v>84</v>
      </c>
      <c r="B17" t="s">
        <v>89</v>
      </c>
      <c r="C17" t="s">
        <v>108</v>
      </c>
      <c r="D17" s="3">
        <v>2.6100000000000002E-2</v>
      </c>
    </row>
    <row r="18" spans="1:4" x14ac:dyDescent="0.25">
      <c r="A18" t="s">
        <v>84</v>
      </c>
      <c r="B18" t="s">
        <v>89</v>
      </c>
      <c r="C18" t="s">
        <v>109</v>
      </c>
      <c r="D18" s="3">
        <v>2.52E-2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Security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2022-10-17T07:57:00Z</dcterms:created>
  <dcterms:modified xsi:type="dcterms:W3CDTF">2022-10-21T11:23:17Z</dcterms:modified>
</cp:coreProperties>
</file>