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bmosca/Documents/Documents/Smith/teaching/F24/SDS-CS109/assets/"/>
    </mc:Choice>
  </mc:AlternateContent>
  <xr:revisionPtr revIDLastSave="0" documentId="13_ncr:1_{6097A840-B06A-F743-91B9-D9B2872E7415}" xr6:coauthVersionLast="47" xr6:coauthVersionMax="47" xr10:uidLastSave="{00000000-0000-0000-0000-000000000000}"/>
  <bookViews>
    <workbookView xWindow="34240" yWindow="2340" windowWidth="31780" windowHeight="18480" activeTab="2" xr2:uid="{AD1C24AD-B58F-8940-97AB-8C58B4AA45A8}"/>
  </bookViews>
  <sheets>
    <sheet name="Totals" sheetId="1" r:id="rId1"/>
    <sheet name="VISKids" sheetId="2" r:id="rId2"/>
    <sheet name="Inclusivity"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 l="1"/>
  <c r="AB6" i="3"/>
  <c r="AB35" i="3"/>
  <c r="AB29" i="3"/>
  <c r="AB27" i="3"/>
  <c r="AB9" i="3"/>
  <c r="AB8" i="3"/>
  <c r="AB12" i="3"/>
  <c r="AB23" i="3"/>
  <c r="AB25" i="3"/>
  <c r="AB13" i="3"/>
  <c r="AB14" i="3"/>
  <c r="AB10" i="3"/>
  <c r="AB28" i="3"/>
  <c r="AB4" i="3"/>
  <c r="AB3" i="3"/>
  <c r="AB32" i="3"/>
  <c r="AB15" i="3"/>
  <c r="AB11" i="3"/>
  <c r="AB30" i="3"/>
  <c r="AB24" i="3"/>
  <c r="AB33" i="3"/>
  <c r="AB2" i="3"/>
  <c r="AB34" i="3"/>
  <c r="AB31" i="3"/>
  <c r="AB21" i="3"/>
  <c r="AB19" i="3"/>
  <c r="AB22" i="3"/>
  <c r="AB7" i="3"/>
  <c r="AB26" i="3"/>
  <c r="AB16" i="3"/>
  <c r="AB17" i="3"/>
  <c r="AB18" i="3"/>
  <c r="AB20" i="3"/>
  <c r="AB5" i="3"/>
  <c r="B7" i="1"/>
  <c r="L5" i="2"/>
  <c r="L4" i="2"/>
  <c r="B8" i="1"/>
  <c r="B14" i="1"/>
  <c r="B15" i="1" s="1"/>
  <c r="B11" i="1"/>
</calcChain>
</file>

<file path=xl/sharedStrings.xml><?xml version="1.0" encoding="utf-8"?>
<sst xmlns="http://schemas.openxmlformats.org/spreadsheetml/2006/main" count="598" uniqueCount="405">
  <si>
    <t xml:space="preserve">Total Budget: </t>
  </si>
  <si>
    <t>VISKids Portion:</t>
  </si>
  <si>
    <t>Inclusivity Scholarship Portion:</t>
  </si>
  <si>
    <t>Remaining Funds</t>
  </si>
  <si>
    <t>VISKids (reimbursement style)</t>
  </si>
  <si>
    <t xml:space="preserve">Inclusivity Scholarship (registration and room) </t>
  </si>
  <si>
    <t>Granted Funds</t>
  </si>
  <si>
    <t>(239 + 13% tax)</t>
  </si>
  <si>
    <t xml:space="preserve">Reserved Rooms </t>
  </si>
  <si>
    <t>Nightly Room Fee</t>
  </si>
  <si>
    <t xml:space="preserve">Nights </t>
  </si>
  <si>
    <t xml:space="preserve">Total Cost </t>
  </si>
  <si>
    <t xml:space="preserve">Num Recipients: </t>
  </si>
  <si>
    <t>(Sat - Fri)</t>
  </si>
  <si>
    <t>Name</t>
  </si>
  <si>
    <t>Brian Summa</t>
  </si>
  <si>
    <t>Timestamp</t>
  </si>
  <si>
    <t>University, Institution, Company</t>
  </si>
  <si>
    <t>Department</t>
  </si>
  <si>
    <t>Address</t>
  </si>
  <si>
    <t>Email</t>
  </si>
  <si>
    <t>Website</t>
  </si>
  <si>
    <t>Career status</t>
  </si>
  <si>
    <t>If you have received a graduate degree, please indicate the degree type and year obtained.</t>
  </si>
  <si>
    <t>Will you be presenting at the conference?</t>
  </si>
  <si>
    <t>If you are presenting, in which track/session/event will you be presenting (e.g., poster, paper, workshop, etc.)?</t>
  </si>
  <si>
    <t>Amount applied for</t>
  </si>
  <si>
    <t>Funds needed for</t>
  </si>
  <si>
    <t>Please explain your anticipated expenses, including city of origin or destination for travel expenses.</t>
  </si>
  <si>
    <t>Please provide in the text field below any additional information that would be helpful in our assessment of your application including further explanation of why you are applying for a VISKids childcare grant.</t>
  </si>
  <si>
    <t>Opt-In to join the VISKids Community</t>
  </si>
  <si>
    <t>Email address for the VISKids Community</t>
  </si>
  <si>
    <t>Tulane University</t>
  </si>
  <si>
    <t>Computer Science</t>
  </si>
  <si>
    <t>4800 Pratt Dr. New Orleans LA 70122</t>
  </si>
  <si>
    <t>bsumma@tulane.edu</t>
  </si>
  <si>
    <t>Senior faculty member</t>
  </si>
  <si>
    <t>Ph.D.</t>
  </si>
  <si>
    <t>No</t>
  </si>
  <si>
    <t>Travel expenses of my child(ren) to the location of a relative or other care provider who does not live in my community.</t>
  </si>
  <si>
    <t>Airfare from MSY to Tampa</t>
  </si>
  <si>
    <t>My son and spouse are coming along to VIS.</t>
  </si>
  <si>
    <t>I would like to join the VISKids Community with the email address specified below.</t>
  </si>
  <si>
    <t>Matthew Brehmer &amp; Anamaria Crisan</t>
  </si>
  <si>
    <t>University of Waterloo</t>
  </si>
  <si>
    <t>824 Grey Alder Court, Waterloo, Ontario, Canada, N2V 2P2</t>
  </si>
  <si>
    <t>mbrehmer@uwaterloo.ca, amcrisan@uwaterloo.ca</t>
  </si>
  <si>
    <t>https://uwaterloo.ca/computer-science/contacts/matthew-brehmer, https://uwaterloo.ca/computer-science/about/people/amcrisan</t>
  </si>
  <si>
    <t>Junior faculty member</t>
  </si>
  <si>
    <t>PhD 2016 (Matt), PhD 2019 (Ana)</t>
  </si>
  <si>
    <t>Yes</t>
  </si>
  <si>
    <t>Matt: Gen4DS Workshop, co-hosting the VIS Conference Futures panel; Ana: TVCG paper, BELIV workshop papers, paper chair for VDS</t>
  </si>
  <si>
    <t>Child care expenses AWAY FROM HOME in the city of the VIS conference during the conference week., Travel expenses of a care provider to the VIS conference with me to care for my child(ren)., Travel expenses of my child(ren) to come with me to the city of the VIS conference.</t>
  </si>
  <si>
    <t>Ana's parents have volunteered to care for our toddler during the conference. Rather than fly, they intend to drive their (hybrid) car from Toronto to Florida and stay with us during the conference at a 2-bedroom rental. We are requesting funding to cover their gas and accommodations while driving to / from Florida (~4,400km, which should equate to between $300 and $450 in gas as well as 3 to 4 nights in a motel / hotel along the route at an estimated $150 per night). Anything to offset these costs would be appreciated.</t>
  </si>
  <si>
    <t>Our toddler will be 22 months old at the time of the conference, or too young to partake in the resort's offered childcare (5 year old minimum). He has not been away from both parents for this long before, so we're bringing him to Florida with us, rather than leave him in Canada with his grandparents. 
NOTE: The "Amount applied for" field above is limited to the range between $0 and $500, not up to the $750 indicated. Given our anticipated expenses, we request $750.</t>
  </si>
  <si>
    <t>mbrehmer@uwaterloo.ca</t>
  </si>
  <si>
    <t>TOTAL AMOUNT</t>
  </si>
  <si>
    <t>TOTAL NUMBER</t>
  </si>
  <si>
    <t>Full name:</t>
  </si>
  <si>
    <t>Email address:</t>
  </si>
  <si>
    <t>Website:</t>
  </si>
  <si>
    <t>University/Institution/Company:</t>
  </si>
  <si>
    <t>Department:</t>
  </si>
  <si>
    <t>Career status:</t>
  </si>
  <si>
    <t>Mailing address:</t>
  </si>
  <si>
    <t>Would you be willing to share a hotel room with another scholarship recipient?</t>
  </si>
  <si>
    <t>Gender:</t>
  </si>
  <si>
    <t>Race:</t>
  </si>
  <si>
    <t>Ethnicity:</t>
  </si>
  <si>
    <t>Disability:</t>
  </si>
  <si>
    <t>Briefly describe your background and why you would like to attend the IEEE VIS conference: (max 1000 characters)</t>
  </si>
  <si>
    <t>Briefly explain how this scholarship will help you attend the IEEE VIS conference: (max 1000 characters)</t>
  </si>
  <si>
    <t>If you have any further questions/notes for the review committee, please enter them here (optional):</t>
  </si>
  <si>
    <t>Diversity (1-5 points)</t>
  </si>
  <si>
    <t>Field (1-5 points)</t>
  </si>
  <si>
    <t>Presenting (1-3 points)</t>
  </si>
  <si>
    <t>AM total</t>
  </si>
  <si>
    <t>Poorna Talkad Sukumar</t>
  </si>
  <si>
    <t>pt2393@nyu.edu</t>
  </si>
  <si>
    <t>https://engineering.nyu.edu/poorna-talkad-sukumar</t>
  </si>
  <si>
    <t>New York University</t>
  </si>
  <si>
    <t>Department of Technology Management and Innovation</t>
  </si>
  <si>
    <t>Postdoctoral fellow</t>
  </si>
  <si>
    <t>15 Washington Pl
Apt 2M
New York 
NY 10003</t>
  </si>
  <si>
    <t>Short paper</t>
  </si>
  <si>
    <t>Female</t>
  </si>
  <si>
    <t>Indian</t>
  </si>
  <si>
    <t>Prefer not to say</t>
  </si>
  <si>
    <t>I am a Postdoctoral Fellow at New York University, specializing in HCI and Information Visualization. My research focuses on effectively conveying visualizations of socially impactful topics to the public, addressing key questions surrounding transparency and empathy. I attended IEEE VIS in 2017 and 2018 as a doctoral student, presenting first-author workshop papers, and in 2020, I presented virtually at the Doctoral Colloquium. This year, I am thrilled to have my first first-author short paper accepted to the main VIS conference. My academic journey has been long and challenging, compounded by personal health issues, which have strengthened my resilience and commitment to my research. IEEE VIS has always been a source of immense inspiration, offering fresh perspectives and new directions for my work. As I apply for faculty positions this year, attending the conference will also be invaluable for networking and professional development.</t>
  </si>
  <si>
    <t>Receiving the IEEE VIS 2024 Inclusivity &amp; Diversity Scholarship will significantly alleviate the financial burden of attending the conference, including registration fees, travel, and accommodation costs. As a postdoctoral researcher, securing funding for conferences can be challenging, and this scholarship will enable me to fully participate without financial constraints. It will also provide me with the platform to present my visualization research to a wider audience, receive constructive feedback, and establish connections that can lead to future collaborations. I had previously received travel awards from my doctoral university, and attending past conferences positively impacted my work by providing new insights and fostering collaborations.</t>
  </si>
  <si>
    <t>Gabriela Morgenshtern</t>
  </si>
  <si>
    <t>gabriela.morgenshtern@uzh.ch</t>
  </si>
  <si>
    <t>https://www.ifi.uzh.ch/en/ivda/team/morgenshtern.html</t>
  </si>
  <si>
    <t>University of Zurich</t>
  </si>
  <si>
    <t>Institute for Informatics</t>
  </si>
  <si>
    <t>PhD student</t>
  </si>
  <si>
    <t>Reinhold-Frei-Strasse 66, Zurich 8049, Switzerland</t>
  </si>
  <si>
    <t>full paper</t>
  </si>
  <si>
    <t>Caucasian</t>
  </si>
  <si>
    <t>Eastern European</t>
  </si>
  <si>
    <t>I am a second-year PhD student specializing in interactive visualization for human-machine collaboration in time series data analysis, focusing in healthcare applications. My research bridges the gap between complex data models and clinicians' expertise, enhancing accuracy and trust.
Attending the IEEE VIS conference will allow me to engage with leading experts, gain insights into cutting-edge research, and present my work for valuable feedback. The conference's workshops and sessions will help refine my methodologies and explore new research directions. Networking with peers and professionals will foster collaborations essential for advancing my research. This experience is crucial for my development as a researcher and for creating impactful visualization tools that improve clinical decision-making and patient care.</t>
  </si>
  <si>
    <t>The scholarship will significantly alleviate the financial burden of attending the IEEE VIS conference, enabling me to focus on the academic and professional benefits without the stress of high costs. Covering expenses such as registration fees and accommodation, the scholarship will allow me to fully participate in the conference's workshops, sessions, and networking opportunities. 
As an early career researcher, connecting with leading experts in my field is crucial for my academic and professional development. Attending IEEE VIS 2024 would enhance my knowledge and skills, helping me gather valuable feedback on my work and fostering collaborations that are essential for advancing my research. This scholarship is instrumental in making this transformative experience possible.</t>
  </si>
  <si>
    <t>Thank you so much for your consideration of my application! I have also found a peer from another university who is attending VIS2024, through my professor. If that is allowed under the scholarship conditions, I would be able to share a hotel room at the conference with them</t>
  </si>
  <si>
    <t>Verseo'ter Iyorkar</t>
  </si>
  <si>
    <t>verseiyorkar@gmail.com</t>
  </si>
  <si>
    <t>https://public.tableau.com/app/profile/verse.iyorkar/vizzes</t>
  </si>
  <si>
    <t>University of West Georgia</t>
  </si>
  <si>
    <t>Economics</t>
  </si>
  <si>
    <t>Master's student</t>
  </si>
  <si>
    <t>2115 Maple Street, Citystation Housing, Carrollton Georgia, 30117</t>
  </si>
  <si>
    <t>Black African</t>
  </si>
  <si>
    <t>Black</t>
  </si>
  <si>
    <t>As a graduate student studying Business Analytics, I enjoy transforming data into actionable insights. My current project involves analyzing the CDC's Minority Health Social Vulnerability Index, where I focus on leveraging public datasets to uncover insights that drive health equity and improve pandemic response in vulnerable communities. Attending the IEEE VIS 2024 conference is an incredible opportunity to deepen my knowledge in data visualization. Networking with leaders at the expo will help me build a professional network, leading to potential jobs and mentorships. 
I am particularly excited about the VIS 2024 job fair and the workshop on "Enabling Scientific Discovery," which offers hands-on experience in managing and analyzing large-scale datasets. This aligns perfectly with my future career interest in public health analytics. I hope to engage in sessions that explore innovative algorithms, AI tools, to expand my knowledge on schemes for visual analytics and their applications.</t>
  </si>
  <si>
    <t>As an international student set to graduate in December 2024, the timing of VIS 2024 is perfect for launching my career. I face unique challenges in accessing resources and networking opportunities compared to my domestic peers. My skillset and contributions to the Analytics industry are often overlooked due to bias and lack of exposure. Financial constraints limit my ability to participate in such enriching experiences. 
Attending the conference will allow me to engage with leading experts, participate in advanced workshops, and stay updated with cutting-edge research in data visualization. This experience will enhance my skills and enable me to contribute to society. Without this scholarship, the financial constraints would make it challenging for me to benefit from the opportunities that the conference offers. Receiving conference support is essential for my attendance and for leveling the playing field and allowing me to benefit from the same opportunities as others in my field.</t>
  </si>
  <si>
    <t>https://www.linkedin.com/in/verse-iyorkar-301310186/</t>
  </si>
  <si>
    <t>2115, Maple Street, Citystation Housing, Carrollton, Georgia. 30117</t>
  </si>
  <si>
    <t>Not Applicable</t>
  </si>
  <si>
    <t>African/Black</t>
  </si>
  <si>
    <t>None</t>
  </si>
  <si>
    <t>As a graduate student studying Business Analytics, I enjoy transforming data into actionable insights. My current project involves analyzing the CDC's Minority Health Social Vulnerability Index, where I focus on leveraging public datasets to uncover insights that drive health equity and improve pandemic response in vulnerable communities. Attending the IEEE VIS 2024 conference is an incredible opportunity to deepen my knowledge in data visualization. Networking with leaders at the expo will help me build a professional network, leading to potential jobs and mentorships. 
I am particularly excited about the VIS 2024 job fair and the workshop on "Enabling Scientific Discovery," which offers hands-on experience in managing and analyzing large-scale datasets. This aligns perfectly with my future career interest in public health analytics. I hope to engage in sessions that explore innovative algorithms to expand my knowledge on schemes for visual analytics and their applications.</t>
  </si>
  <si>
    <t>As an international student set to graduate in December 2024, the timing of VIS 2024 is perfect for launching my career. I face unique challenges in accessing resources and networking opportunities compared to my domestic peers. My skillset and contributions to the Analytics industry are often overlooked due to bias and lack of exposure. Financial constraints limit my ability to participate in such enriching experiences. Attending the conference will allow me to engage with leading experts, participate in advanced workshops, and stay updated with cutting-edge research in data visualization. This experience will enhance my skills and enable me to contribute to society. Without this scholarship, the financial constraints would make it challenging for me to benefit from the opportunities that the conference offers. Receiving conference support is essential for my attendance and for leveling the playing field and allowing me to benefit from the same opportunities as others in my field</t>
  </si>
  <si>
    <t>Abraham Tesfaye</t>
  </si>
  <si>
    <t>abraham.tesfaye13@gmail.com</t>
  </si>
  <si>
    <t>https://abrishdew.github.io/</t>
  </si>
  <si>
    <t>Addis Ababa Univeristy</t>
  </si>
  <si>
    <t>Software Engineering</t>
  </si>
  <si>
    <t>Prospective Grad Student</t>
  </si>
  <si>
    <t>Summit Pepsi Factory, Goro Road , 1001 , Addis Ababa</t>
  </si>
  <si>
    <t>Will not be presenting</t>
  </si>
  <si>
    <t>Male</t>
  </si>
  <si>
    <t>Tigrian</t>
  </si>
  <si>
    <t>My name is Abraham Tesfaye from Addis Ababa, Ethiopia. As a Junior AI/Machine Learning Engineer with a BSc in Software Engineering from Addis Ababa Institute of Technology, I am passionate about advancing in AI and ML. I have completed advanced courses in Machine Learning and Generative AI, and have practical experience from a six-month intensive program at 10 Academy and a remote internship with GENIE AI in Canada, focusing on Retriever-Augmented Generation (RAG) and Semantic Routers. Attending IEEE VIS 2024 will provide a valuable opportunity to learn from leading experts, engage with cutting-edge research, and expand my network in the AI and ML community. I am eager to participate in workshops and panels to deepen my understanding of data visualization and its applications in AI, which will enhance my skills and prepare me for a Master's degree in AI.</t>
  </si>
  <si>
    <t>This scholarship will enable me to attend the IEEE VIS 2024 conference, aligning perfectly with my belief in the power of technology, particularly artificial intelligence, to bridge cultural divides and foster global cooperation. The financial support will alleviate the costs associated with attending, allowing me to engage fully in the conference's interdisciplinary dialogue and collaboration opportunities. This experience is invaluable to me as it will enhance my technical knowledge, broaden my perspectives, and connect me with a diverse range of participants. Being part of this inclusive environment will also help me contribute to and learn from discussions that promote respect and inclusivity in the tech community.</t>
  </si>
  <si>
    <t>As a member of the Black in AI initiative, I have experienced firsthand the importance of programs that promote inclusivity and support underrepresented groups. Such initiatives are crucial for individuals who might feel discouraged or marginalized, as they provide valuable opportunities for growth, networking, and learning. These programs not only empower individuals but also contribute to a more diverse and innovative field. I look forward to contributing to and learning from the inclusive environment at IEEE VIS 2024.</t>
  </si>
  <si>
    <t>Sneha Gathani</t>
  </si>
  <si>
    <t>sgathani@umd.edu</t>
  </si>
  <si>
    <t>https://sneha-gathani.github.io/sneha-website/</t>
  </si>
  <si>
    <t>University of Maryland, College Park</t>
  </si>
  <si>
    <t>8414 48th Ave College Park, MD 20740</t>
  </si>
  <si>
    <t>Paper</t>
  </si>
  <si>
    <t>Asian</t>
  </si>
  <si>
    <t>As a 5th-year PhD student with a focus on interactive data analytics and data visualization, I am very eager to attend the VIS conference and connect with the broader visualization community. Despite being a senior PhD student, this will be my first VIS conference, and I am excited to engage with other members of my cohort, professors, and industrial folks all at the same place.</t>
  </si>
  <si>
    <t>I have a paper accepted from a work done at an internship last year. I would really want to come present the work myself and need support for the same. The company doesn't sponsor and getting support from the school lab is tough. Covering the membership fee and stay will really help.</t>
  </si>
  <si>
    <t>Emilly Cristine Alves de Brito</t>
  </si>
  <si>
    <t>emilly.brito@ufpe.br</t>
  </si>
  <si>
    <t>Universidade Federal de Pernambuco</t>
  </si>
  <si>
    <t>DCOM (Departamento de Comunicação)</t>
  </si>
  <si>
    <t>Undergraduate student</t>
  </si>
  <si>
    <t>Rua Professor Arthur de Sá, 140- Várzea (Edifício 3 Engenhos, Bloco C)</t>
  </si>
  <si>
    <t>VISions of the Future</t>
  </si>
  <si>
    <t>White</t>
  </si>
  <si>
    <t>Hello, my name is Emilly. I am a journalism student from a state in the northeast of Brazil, called Pernambuco. I started researching in the data area 2 years ago, and in the last year specifically in Data Visualization. I am the only student in the class and at the university who had a paper accepted in a conference like this and I would like to make this dream come true.</t>
  </si>
  <si>
    <t>I don't have any funds to go to the conference, the university won't help, so it would be the only way to present my paper in person and go to the conference.</t>
  </si>
  <si>
    <t>Lemara Williams</t>
  </si>
  <si>
    <t>williamslemara@gmail.com</t>
  </si>
  <si>
    <t>Virginia Tech</t>
  </si>
  <si>
    <t>5535 Delmar Blvd APT 612, St. Louis, MO 63112</t>
  </si>
  <si>
    <t>Analytics &amp; Decisions</t>
  </si>
  <si>
    <t>Jamaican</t>
  </si>
  <si>
    <t>I grew up in South Florida in a immigrant community so to get where I am I had to learn a lot along the way. My undergrad was a small liberal arts college. The computer science department was small and limited in its diversity so there was not much aid in deciding career paths. I was only familiar with what was discussed online and amongst my peers, which was to get a job in big tech. During an internship my junior year I realized I did not feel passion in my work. Around this time I was also getting more interested in the human side of computing. This started my exploration in the research side of computer science and technology. I felt like research was a pathway that would not only fuel my passions but also allow me to have impact in peoples lives. This has led me to complete my masters and to start my doctorate studies this fall. 
As my paper was accepted, I would like to attend VIS to start to build connections to the wider visualization research community and learn from others.</t>
  </si>
  <si>
    <t>I do not have a lot of resources on hand to attend without support. Without any aid, I will most likely not be able to attend. If I got this scholarship it would also help my co-author attend as we both recently graduated from our program and there would be more flexibility in funding his attendance through grants from our advisor.</t>
  </si>
  <si>
    <t>Ahmed Tarek Ibrahim Elmersawy</t>
  </si>
  <si>
    <t>ahmedelmersway@ieee.org</t>
  </si>
  <si>
    <t>Egypt University of Informatics</t>
  </si>
  <si>
    <t>Computer Engineering</t>
  </si>
  <si>
    <t>Al-Mahalla Al-Kubra, Egypt, 31819</t>
  </si>
  <si>
    <t>Arab</t>
  </si>
  <si>
    <t>NA</t>
  </si>
  <si>
    <t>I am Ahmed Elmersawy, an aspiring Computer Engineering student from Egypt, with a strong passion for tech innovation and solving environmental challenges. My academic journey includes a GPA of 3.7+ in Computer Engineering courses from Purdue University and skills in data science, including Python, MySQL, and data analysis. I have founded and chaired the IEEE SIGHT Group EUI Student Branch and co-founded the IEEE EUI Student Branch, showcasing my leadership and teamwork skills.
Attending the IEEE VIS conference would provide me with invaluable exposure to the latest advancements in visualization techniques, essential for addressing complex environmental and technological challenges. As a first-time attendee, this experience will broaden my horizons, enhance my research capabilities, and allow me to network with experts in the field, driving my passion for innovation and impactful solutions.</t>
  </si>
  <si>
    <t>As a student from a low-income country, securing this scholarship is essential for me to attend the IEEE VIS conference. The financial support will cover travel, accommodation, and registration expenses, making it feasible for me to participate. Attending the conference will provide me with exposure to cutting-edge research, networking opportunities with leading experts, and insights into the latest advancements in visualization techniques. This experience will significantly enhance my academic and professional development, allowing me to contribute more effectively to the field of computer engineering and address complex environmental challenges through innovative solutions.</t>
  </si>
  <si>
    <t>Zhiyang Wang</t>
  </si>
  <si>
    <t>zhiyang.wang@nyu.edu</t>
  </si>
  <si>
    <t>https://zhiyangwang.hosting.nyu.edu</t>
  </si>
  <si>
    <t>Interactive Telecommunications</t>
  </si>
  <si>
    <t>738 Grand Central Dr, Hamilton Township, NJ, 08619</t>
  </si>
  <si>
    <t>Chinese</t>
  </si>
  <si>
    <t>I am Zhiyang Wang, a second-year student in the Interactive Telecommunications Program (ITP) at NYU, with a strong background in data visualization. Previously, I served as a Data Visualization Specialist at Princeton University, where I led significant projects, including the analysis and categorization of data visualizations from over 20,000 academic papers. Currently, I am working on the COVID-19 Impact Project, utilizing data visualization to bridge facts and public sentiment, particularly focusing on the impact of COVID-19 on orphans. Attending the IEEE VIS conference will provide me with the opportunity to learn from leading experts in the field, gain insights into the latest visualization techniques, and network with professionals who are passionate about using data to tell compelling stories. This conference is a crucial step in furthering my research and professional development in data visualization.</t>
  </si>
  <si>
    <t>Receiving this scholarship will enable me to attend the IEEE VIS conference, which is vital for my academic and professional growth. As a student with limited funding, the scholarship will alleviate the financial burden, allowing me to focus on gaining knowledge and skills that will directly benefit my current and future projects. The insights and connections gained from attending this conference will significantly enhance my work on the COVID-19 Impact Project, where we are striving to use powerful data visualization techniques to tell the stories of those affected by the pandemic. This scholarship will also help me bring back cutting-edge visualization practices to my research group and share them with my peers and collaborators at NYU and Princeton, thereby contributing to the broader academic community.</t>
  </si>
  <si>
    <t>Yue Yu</t>
  </si>
  <si>
    <t>yue.yu@connect.ust.hk</t>
  </si>
  <si>
    <t>Hong Kong University of Science and Technology</t>
  </si>
  <si>
    <t>Room 112D, Tower B, HKUST, Clear Water Bay, Sai Kung</t>
  </si>
  <si>
    <t>short paper</t>
  </si>
  <si>
    <t>I am a first-year master's student based in Hong Kong, with a strong passion for developing tools that enhance the understanding and application of data visualizations beyond academic settings into industrial use. My recent work, "PyGWalker: On-the-fly Assistant for Exploratory Visual Data Analysis," has been accepted at IEEE VIS 2024. This tool has gained popularity beyond the research community, being applied in various industrial applications. Attending IEEE VIS 2024 presents a unique opportunity to share our findings, gather feedback, and engage with peers and experts in the field. It will also allow me to gain invaluable insights into the latest advancements in visualization research, which will greatly enhance my academic growth.</t>
  </si>
  <si>
    <t>Receiving the IEEE VIS 2024 Inclusivity &amp; Diversity Scholarship is crucial for my attendance at the conference. As a master's student, my travel grant can only cover the airfare, leaving me unable to afford the hotel and registration costs, which amount to approximately 1400 USD. This scholarship will provide the necessary financial support for accommodation and registration, enabling me to participate fully in the conference. 
By attending, I will have the chance to present my work and engage in meaningful discussions with the visualization community. This exposure is essential for my development as a researcher and for contributing to the diversity and inclusivity of the field. Your support will ensure I can share my insights, learn from others, and advance my career in data visualization.</t>
  </si>
  <si>
    <t>Songheng Zhang</t>
  </si>
  <si>
    <t>shzhang.2021@phdcs.smu.edu.sg</t>
  </si>
  <si>
    <t>https://alexanderzsh.github.io/</t>
  </si>
  <si>
    <t>Sinagpore Management University</t>
  </si>
  <si>
    <t>SCIS (School of Computer Information System)</t>
  </si>
  <si>
    <t>83 Prinsep St, Singapore 187947</t>
  </si>
  <si>
    <t>I am a third-year PhD student at Singapore Management University. I will be presenting a paper at the conference. Attending the IEEE VIS conference is crucial for advancing my studies, networking with experts, and gaining insights into the latest developments in the field. I am hoping to find potential visiting and future post-doc opportunities at the conference.</t>
  </si>
  <si>
    <t>My school provides only a 3000 USD travel grant, which is insufficient to cover all expenses. The round-trip flight alone costs 2,695.7 USD, and with daily expenses estimated at 75 USD, my budget is exceeded. I am seeking this scholarship to cover the registration and hotel fees, enabling me to fully participate in this vital academic event.</t>
  </si>
  <si>
    <t>N/A</t>
  </si>
  <si>
    <t>Anshul Roy</t>
  </si>
  <si>
    <t>aroy07@syr.edu</t>
  </si>
  <si>
    <t>www.anshulroy.com</t>
  </si>
  <si>
    <t>Syracuse University</t>
  </si>
  <si>
    <t>Film and Media Arts</t>
  </si>
  <si>
    <t>Apartment 26, 1011 East Adams Street, Syracuse, NY - 13210</t>
  </si>
  <si>
    <t>Arts Program (exhibiting my video art)</t>
  </si>
  <si>
    <t>South Asian</t>
  </si>
  <si>
    <t>I am a recent MFA in Art Photography graduate from Syracuse University in NY. I have been selected to exhibit my video art 'Rage Against the Archive' in IEEE VISAP during this conference. Through a browser-based video, my work raises critical questions about digital archives, colonial photography and visual ethics. Attending IEEE VIS is crucial for installing my artwork in the gallery space and is also a significant milestone in my emerging career as a New Media Artist, and I don't want to miss this chance. As an immigrant, this conference opportunity holds particular importance, as it would allow me to network with other international artists and researchers in data visualization, providing valuable learning experiences. I am confident that I would be inspired from participating in this event. I also hope to get an opportunity to give an Artist Talk during this conference, which would be another way for me to initiate a discourse related to my work by sharing my ideas.</t>
  </si>
  <si>
    <t>As an international student from India graduating with my MFA in August 2024, I will no longer be eligible for university grants and am unable to cover the travel and accommodation costs from Syracuse to St. Pete Beach. Without a secured job in the USA and relying solely on my limited savings, I face significant financial constraints. Additionally, as an immigrant artist from a financially disadvantaged background, this scholarship is crucial for me. It would cover essential expenses like travel and accommodation, enabling me to attend IEEE VIS, where I can install my artwork and fully engage in this prestigious conference. This support is vital for advancing my career and overcoming the barriers faced by emerging immigrant artists.</t>
  </si>
  <si>
    <t>Keke Wu</t>
  </si>
  <si>
    <t>keke.wu@emory.edu</t>
  </si>
  <si>
    <t>kekewu.me</t>
  </si>
  <si>
    <t>Emory University</t>
  </si>
  <si>
    <t>201 S Elliott Rd Apt 540</t>
  </si>
  <si>
    <t>I will not be presenting but will be co-organizing the Accessible Visualization Workshop.</t>
  </si>
  <si>
    <t>I am an incoming postdoc fellow at Emory University, working with Dr. Emily Wall at the Cognition and Visualization Lab. I recently received my PhD from UNC Chapel Hill under Dr. Danielle Szafir. Since 2019, I have attended IEEE VIS annually and have served as an SV co-chair for the past two years. My research focuses on democratizing data access and designing cognitively accessible visualizations in collaboration with individuals with Intellectual and Developmental Disabilities (IDD). This year, I will be co-organizing the first workshop on Accessible Visualization. I would like to attend VIS to share and discuss research, contribute to the cognitive diversity of the conference, and support my workshop co-organizers.</t>
  </si>
  <si>
    <t>Currently, I am transitioning between institutions, leaving me with limited funding resources. This scholarship will enable me to attend VIS, where I can engage with the latest research and network with experts in the field. It will also allow me to actively contribute to the conference by sharing my work on cognitively accessible visualizations and supporting the first workshop on Accessible Visualization, which I am co-organizing. This opportunity is vital for my professional growth and for advancing my research on designing inclusive and accessible visualizations for neurodivergent individuals, preparing me to become a future faculty member specializing in data visualization, cognitive accessibility, and human-computer interaction.</t>
  </si>
  <si>
    <t>I am deeply committed to advancing inclusivity and diversity through my research, outreach, and engagement with the community. Attending the IEEE VIS conference will allow me to share my work, learn from others, and spark new initiatives that promote accessibility and cognitive diversity in data visualization. Thank you for considering my application. Please let me know you need any additional information.</t>
  </si>
  <si>
    <t>Felipe Adrian Moreno Vera</t>
  </si>
  <si>
    <t>felipe.moreno.vera@gmail.com</t>
  </si>
  <si>
    <t>https://www.fmorenovr.com/</t>
  </si>
  <si>
    <t>felipe.moreno@fgv.br</t>
  </si>
  <si>
    <t>Latin</t>
  </si>
  <si>
    <t>I am currently a Ph.D. student at the School of Applied Mathematics (EMAp) at FGV, having joined in July 2022. In my first year, I excelled in courses like AI, Machine Learning, Data Science, NLP, and Complex Networks. My research focuses on analyzing judiciary legal documents that cite or may cite binding precedents (BP), aiming to reduce case backlogs and conflicting rulings. I’m exploring Machine Learning and Graph-based techniques for Text Classification to identify legal processes and predict decisions. Our classifier, using Graph-based models, was accepted for publication at VIS - TVCG 2022. Attending VIS will enhance my skills in visualizing and exploring textual data.</t>
  </si>
  <si>
    <t>Lu Ying</t>
  </si>
  <si>
    <t>yingluu@zju.edu.cn</t>
  </si>
  <si>
    <t>yiyinyinguu.github.io</t>
  </si>
  <si>
    <t>Zhejiang University</t>
  </si>
  <si>
    <t>Zhejiang University, West Lake District, Hangzhou, Zhejiang, China</t>
  </si>
  <si>
    <t>paper</t>
  </si>
  <si>
    <t>Han Chinese</t>
  </si>
  <si>
    <t>My name is Lu Ying, a fifth-year Ph.D. student. The global pandemic posed significant challenges, limiting face-to-face interactions and confining my presentations to virtual conferences. Despite this, I published several papers, but I missed the depth of in-person engagement.
Last year, I attended my first in-person conference as an observer, which broadened my understanding and deepened my desire to share my research directly with peers. This year, I’m excited to present my paper at TVCG during VIS, focusing on transforming static charts into Live Charts to enhance data visualization accessibility. The paper has undergone a year-long process of revisions, from being rejected by VIS to being accepted by TVCG. This will be the first and last time I have the opportunity to present at VIS during my PhD. I also look forward to discussing postdoctoral opportunities and collaborating with researchers to further my research career.</t>
  </si>
  <si>
    <t>This scholarship is crucial for my attendance at the IEEE VIS conference. As a researcher from China, traveling to Tampa involves long flights and significant costs, around $2,000, which I cannot afford without this support.
This year is my final year of doctoral studies, and I am actively seeking postdoctoral positions. Finding a good match with potential advisors is essential, and face-to-face interactions are the best way to gauge alignment in research interests and personal fit. The conference offers a unique opportunity to meet leading experts, discuss research, and explore potential postdoc opportunities. This scholarship not only alleviates financial burdens but also helps advance my academic and career goals by facilitating these critical networking opportunities. I am deeply grateful for this support.</t>
  </si>
  <si>
    <t>For me, any amount of funding would be incredibly helpful. Funding below $3,000 would also be greatly appreciated.</t>
  </si>
  <si>
    <t>Elmera Azadpour</t>
  </si>
  <si>
    <t>eazadpour@usgs.gov</t>
  </si>
  <si>
    <t>https://elmeraa-usgs.github.io/</t>
  </si>
  <si>
    <t>US Geological Survey</t>
  </si>
  <si>
    <t>Water Mission Area</t>
  </si>
  <si>
    <t>Early-career research scientist</t>
  </si>
  <si>
    <t>1010 S 44th St. San Diego, CA 92113</t>
  </si>
  <si>
    <t>Not yet decided</t>
  </si>
  <si>
    <t>Creating Open-Source Data Visualizations in Water Science</t>
  </si>
  <si>
    <t>Iranian</t>
  </si>
  <si>
    <t>I'm an early career data visualization specialist with the US Geological Survey who works on creating open source data viz for the general public. I have a bachelors in Environmental Bio from the University of Utah, and Masters in Environmental Science and Management from UC, Santa Barbara. I would like to attend the IEEE Vis conference to learn more about visualization tools and resources to create better, more inclusive graphics, thinking more about who the target audience is. I greatly value accessibility in my work and would love to learn from and network with other data scientists to apply the new things learned.</t>
  </si>
  <si>
    <t>Working in government, we are limited on spending for traveling and attending conferences due to budgeting allocation. This scholarship will help me attend, engage, and be apart of the conference to learn more about different tools researchers and scientists use across all kinds of sectors. I am equally excited about attending workshops and talks to learn more about visualizations for water science, climate, and environment, as well as accessibility.</t>
  </si>
  <si>
    <t>Nikitha Lakshmanan</t>
  </si>
  <si>
    <t>laksh072@umn.edu</t>
  </si>
  <si>
    <t>University of Minnesota</t>
  </si>
  <si>
    <t>Mechanical Engineering</t>
  </si>
  <si>
    <t>507 4th St SE, Apt 5, Minneapolis, MN-55414</t>
  </si>
  <si>
    <t>As a South Asian woman in STEM pursuing my Master's in Mechanical Engineering in the United States, I bring a unique perspective shaped by overcoming challenges, such as being the only female student in my department in my undergrad institution in India. Currently, I serve as one of the DEI chairs for the Student-led Grad Council, advocating for diversity, equity, and inclusion.
My thesis focuses on developing a VR environment to optimize IVF procedures through patient-specific catheter customization. Attending the IEEE VIS conference aligns with my research, offering insights into visualization techniques crucial for integrating VR with medical applications. This opportunity enhances my research and supports my commitment to promoting inclusivity in engineering and medical fields.
I look forward to engaging with experts and contributing to discussions that can advance reproductive medicine through innovative visualization solutions.</t>
  </si>
  <si>
    <t>This scholarship will provide the financial support necessary for me to attend the IEEE VIS conference, covering the costs of my flight, hotel reservation, and 2-day registration. Attending the conference will enable me to access cutting-edge knowledge in visualization, which is critical to my thesis research on VR-enhanced IVF procedures. It will allow me to engage with experts, participate in discussions, and explore the latest advancements in VR and medical visualization. By attending, I can bring back valuable insights to my academic community, furthering both my research and my commitment to promoting diversity in STEM.</t>
  </si>
  <si>
    <t>As a student from a low-income background, this scholarship is crucial for my ability to attend the IEEE VIS conference. The funding will help cover my travel, accommodation, and registration costs, enabling me to gain valuable knowledge that directly supports my research. I am currently relying on student loans to fund my tuition and living expenses in the United States, so this financial assistance will significantly ease the burden and allow me to focus on my academic and professional growth. Attending the conference is an important step in advancing my research and contributing to the field of visualization in medical applications.</t>
  </si>
  <si>
    <t>Dany Mauro Diaz Espino</t>
  </si>
  <si>
    <t>dany.diaz@ucsp.edu.pe</t>
  </si>
  <si>
    <t>Fundação Getulio Vargas</t>
  </si>
  <si>
    <t>VAST Challenge "Strong Data Enrichment and Augmentation"</t>
  </si>
  <si>
    <t>Hispanic/Mixed</t>
  </si>
  <si>
    <t>Peruvian</t>
  </si>
  <si>
    <t>Hi, I am a phd student (second year) at Fundação Getulio Vargas in Rio de Janeiro, Brazil. I got my bachelor degree in computer science at Universidad Católica San Pablo, Perú. My work is focused in machine learning and visualization in spatio temporal data. I would like to attend the IEEE VIS conference to keep up with the most important advancements in visualization and visual analytics, as it will be really helpful to extend my research or guide it through new directions. Also, it would be really nice to meet the community of researchers. If accepted, this would be my first time attending this conference.</t>
  </si>
  <si>
    <t>I have been awarded an scholarship at my current institution. However, it does not cover travel expenses. As I have limited financial resources, receiving this additional scholarship would make it possible for me to attend the conference.</t>
  </si>
  <si>
    <t>Juanpablo Heredia</t>
  </si>
  <si>
    <t>jherediaparillo@gmail.com</t>
  </si>
  <si>
    <t>https://juan1t0.github.io</t>
  </si>
  <si>
    <t>EMAp - School of Applied Mathematics</t>
  </si>
  <si>
    <t>Praia de Botafogo, 154 - Apt. 913 - Botafogo, Rio de Janeiro - RJ, 22250-145</t>
  </si>
  <si>
    <t>two-page paper in IEEE VAST Challenge workshop</t>
  </si>
  <si>
    <t>Mestizo</t>
  </si>
  <si>
    <t>Hispanic or Latino</t>
  </si>
  <si>
    <t>I earned my Bachelor's degree in Computer Science in 2020. After graduation, I continued working on a research project until early 2022, which helped me gain valuable experience and complete my degree. My work focused on computer vision and sentiment analysis. After that, I worked as a full-stack developer and later took on a research internship with a professor I had previously collaborated with. Here, I worked on visualization and large language models (LLMs). This experience paved the way for me to start a direct PhD program in 2023. During the first year and a half, I concentrated on coursework, and only recently have I begun to dedicate more time to research, specifically focusing on the visualization of explainable AI methods. I am interested in attending the VIS conference because it is one of the leading conferences in the field, and it would greatly help me deepen my understanding of the state-of-the-art and connect with key figures in my areas of interest.</t>
  </si>
  <si>
    <t>Last semester, I took a course in data analysis and visualization, where, for the final project, we participated in the VAST Challenge. We achieved satisfactory results and had the opportunity to participate in the corresponding workshop. Unfortunately, since my participation was in a workshop rather than the main conference with a full paper, it has been difficult to secure funding from my university. This is why additional support would be invaluable, allowing me to attend both the workshop and the main conference.</t>
  </si>
  <si>
    <t>Fabricio Dalvi Venturim</t>
  </si>
  <si>
    <t>fabricio.venturim@fgv.edu.br</t>
  </si>
  <si>
    <t>Getulio Vargas foundation</t>
  </si>
  <si>
    <t>Data Science and Artificial Intelligence</t>
  </si>
  <si>
    <t>rua das laranjeiras, 259 apartamento 204 - laranjeiras - rio de janeiro - rj - cep: 22240-004</t>
  </si>
  <si>
    <t>Brazilian</t>
  </si>
  <si>
    <t>I am currently pursuing an undergraduate degree in Data Science at FGV Rio. As a Brazilian student, I see education as a powerful tool to transform not only my life but also the world around me. Attending the IEEE VIS conference would be a dream come true, as it’s a key source of inspiration for me through the papers I frequently read. This opportunity would also mark my first experience traveling abroad, making it a truly magical and transformative experience.</t>
  </si>
  <si>
    <t>Receiving this scholarship would be crucial for my participation in the IEEE VIS conference. As a Data Science student at FGV Rio, my academic training and research projects are closely aligned with the topics discussed at the conference. However, the costs associated with travel and registration present a significant barrier, especially for someone who has never had the opportunity to travel abroad. This scholarship would help me overcome these financial challenges and allow me to take full advantage of this unique opportunity for learning, networking, and professional growth. The conference would not only complement my studies but also enable me to bring new ideas and perspectives back to Brazil, contributing to the scientific community and the development of the country</t>
  </si>
  <si>
    <t>Victor Andres De La Puente Ancco</t>
  </si>
  <si>
    <t>vdelapuentea@gmail.com</t>
  </si>
  <si>
    <t>https://www.linkedin.com/in/vdelapuentea/</t>
  </si>
  <si>
    <t>EMAP - escola de matematica aplicada</t>
  </si>
  <si>
    <t>rua maestro francisco braga, 170
230</t>
  </si>
  <si>
    <t>peruano</t>
  </si>
  <si>
    <t>I have experience in the world of data science for approximately 7 years, both working in the corporate world and in AI consulting firms as a GCP partner. I also have experience in machine learning competitions (datathons). I have been able to win national competitions (in Peru) and also an international one (BNP Banco Paribas). I have also done research in the laboratory of my advisor Jorge Poco. I am currently studying in the PhD program at the School of Mathematics at FGV Brazil. In the PhD program I am doing research on urban intelligence, in which I analyze urban perception and everything in a mixed reality environment using Hololens 2 glasses and at the same time I am creating a visualization tool to analyze the results.</t>
  </si>
  <si>
    <t>The scholarship would help me learn more about current visualization topics and I could apply it in my research thesis, in addition to networking and in turn I would learn about current research topics and I could make the most of it to apply the new knowledge in my research.</t>
  </si>
  <si>
    <t>Stanley Gai</t>
  </si>
  <si>
    <t>kg028@bucknell.edu</t>
  </si>
  <si>
    <t>https://public.tableau.com/app/profile/stanley.gai3803/vizzes</t>
  </si>
  <si>
    <t>Bucknell University</t>
  </si>
  <si>
    <t>Analytics &amp; Operations</t>
  </si>
  <si>
    <t>701 moore ave C0334, Lewisburg, PA, 17837</t>
  </si>
  <si>
    <t>As an undergraduate student surveying the world of opportunities in data, I found visualization and its applications in business intelligence and research to be fascinating and critical to successful decision-making. I built a variety of visual applications (available on my Tableau Public Profile) that overlap with other analytics domains, such as optimization, GIS mapping, and operation management. Data alone without meaningful calls for action is like an abundant treasure in a dumpster, and attending IEEE VIS will help me broaden my skill sets and bring them to life.</t>
  </si>
  <si>
    <t>None of my parents attended college in the US, but I am lucky that I had a mentor (my professor) who took me to a data conference once. My life outlook and career inspirations have changed significantly since then. I wish to utilize the scholarship fund to cover the conference registration and shared hotel room. I will fund myself for additional travel expenses beyond what is requested, I hope to bring back to the community by sharing what I will learn from IEEE VIS sessions and workshops on social media to inspire many others on a similar journey.</t>
  </si>
  <si>
    <t xml:space="preserve">Thank you for considering my application. 
You can find my visualization portfolio here: https://public.tableau.com/app/profile/stanley.gai3803/vizzes
My LinkedIn profile here: 
https://www.linkedin.com/in/stanleygai/
</t>
  </si>
  <si>
    <t>Getulio Vargas Foundation (FGV)</t>
  </si>
  <si>
    <t>Applied Math School (EMAp)</t>
  </si>
  <si>
    <t>VAST 2024</t>
  </si>
  <si>
    <t>Non-binary</t>
  </si>
  <si>
    <t xml:space="preserve">Receiving this scholarship will provide crucial financial support, allowing me to attend the IEEE VIS conference, which is a key event in the field of data visualization. Participation will enable me to engage with leading researchers, attend workshops, and possible present my own work, fostering academic growth and professional networking. This opportunity will enhance my understanding of cutting-edge visualization techniques and trends, directly benefiting my research and future career. Without this scholarship, attending the conference would be financially challenging, limiting my ability to gain these invaluable experiences.
</t>
  </si>
  <si>
    <t>Hamed Razavi</t>
  </si>
  <si>
    <t>hrazavi2@illinois.edu</t>
  </si>
  <si>
    <t>University of Illinois Urbana- Champaign</t>
  </si>
  <si>
    <t>Information Science</t>
  </si>
  <si>
    <t>2217 S 1st St Apt 104</t>
  </si>
  <si>
    <t>I am a graduate student in the Information Science program at UIUC, with three years of experience in visual analytics. My research focuses on applying machine learning and data science to NLP and text analysis, which are crucial in today’s data-driven world. My research involves the intersection of NLP and visualization. For example, in analyzing sentiment from social media data, it’s insufficient to rely solely on text-based methods. Another focus is AI explainability. With the growing use of deep learning, there is a pressing need for models to be transparent, I used visualization to map relationships between legal terms identified by a deep learning model.
Attending the IEEE VIS conference would provide me with an opportunity to enhance my research through workshops, panels, and tutorials on the latest visualization techniques. Moreover, networking with leading experts and fellow researchers would help me build connections that could lead to academic and career opportunities.</t>
  </si>
  <si>
    <t>I am eager to attend this conference as it represents a crucial step toward future opportunities in my academic and professional career. However, as an international student with a limited income, covering the costs on my own would be challenging. Therefore, I am applying for this scholarship to help cover the travel expenses to attend the IEEE VIS conference in Florida from Champaign, IL. 
This scholarship is essential for me to afford the minimum costs of the four-day trip, including round-trip airfare, airport parking, gas, and hotel accommodations. Your support would make it possible for me to participate in this significant event and further my research and career goals.</t>
  </si>
  <si>
    <t>My scholarship requests the registration fee, round-trip flights, shared hotel accommodations for seven nights.</t>
  </si>
  <si>
    <t>Shiva Sheikhfarshi</t>
  </si>
  <si>
    <t>shivas4@illinois.edu</t>
  </si>
  <si>
    <t>UNIVERSITY OF ILLINOIS AT URBANA - CHAMPAIGN</t>
  </si>
  <si>
    <t>Urban and Regional Planning</t>
  </si>
  <si>
    <t>Apt 104, 2217 South 1st Street, Champaign, IL. USA</t>
  </si>
  <si>
    <t>As a Ph.D. candidate in urban planning, my research centers on integrating data visualization into urban planning practices, with a particular focus on urban microclimate modeling and energy consumption analysis. I utilize Google Street View imagery to visualize and simulate urban 3D form attributes and analyze street-level development patterns, such as building height, materials, street width, and greenspace configurations. My work aims to understand how these features influence pedestrian experiences of urban heat and indoor heat exposure, essential for fostering climate-resilient urban environments.
Despite of my visualization experience, attending the VIS 2024 would benefit my research endeavors. Given the rarity of urban planners with proficient visualization skills, and their limited attendance at VIS, I perceive VIS as a unique opportunity to learn, bridge disciplinary boundaries and foster collaborations with scholars that can significantly advance the field of urban planning.</t>
  </si>
  <si>
    <t>As an international student with limited financial resources, I face significant challenges in participating conferences without external support. Therefore, I am requesting financial assistance to attend VIS 2024. This scholarship can cover the essential expenses including registration fee, round-trip airfare, transportation, and hotel accommodations for 7 nights (190$/night on average if shared) in St. Pete Beach.</t>
  </si>
  <si>
    <t>Yifan Zhang</t>
  </si>
  <si>
    <t>yifan_zhang4@brown.edu</t>
  </si>
  <si>
    <t>Brown University</t>
  </si>
  <si>
    <t>Department of Computer Science</t>
  </si>
  <si>
    <t>69 Brown Street, Box 6083, Providence, RI, 02912.</t>
  </si>
  <si>
    <t>Poster.</t>
  </si>
  <si>
    <t>I am a rising senior studying Computer Science and Sociology at Brown University, and I hope to pursue a PhD in Computer Science with a focus on interdisciplinary data science after graduating next spring. I am particularly interested in developing visualizations for diverse communities and stakeholders, as well as using data as a tool for storytelling and promoting social justice. As a woman in computer science and an international student, I am particularly grateful for the opportunity to present my work at a top conference in my field of interest. It is also my first ever academic conference and I am excited to meet other members of the Vis community, learn about their work, and grow as an aspiring researcher.</t>
  </si>
  <si>
    <t>I plan to use this fund to register for the conference and cover other travel expenses such as hotels and plane tickets.</t>
  </si>
  <si>
    <t>N/A! Thank you for providing this opportunity.</t>
  </si>
  <si>
    <t>Aiman Shaikh</t>
  </si>
  <si>
    <t>aiman.shaikh2015@hotmail.com</t>
  </si>
  <si>
    <t>UK Research and Innovation(UKRI)'s Science and technology facilities council</t>
  </si>
  <si>
    <t>Visualisation</t>
  </si>
  <si>
    <t>Hartree centre , Keckwick Lane. Daresbury Laboratory. Warrington. WA4 4AD</t>
  </si>
  <si>
    <t>I am an Asian woman working as a computational scientist in a high-performance software engineering group at the UK's national research lab. My role involves visualizing scientific results to help scientists and the corporate world better understand complex data. I work with high-performance computers and handle projects that generate immense amounts of data. The ability to use various tools and techniques to visualize results clearly and efficiently is crucial for the scientific community.
Attending the IEEE Visualization Conference would be invaluable for keeping my knowledge up-to-date with the latest tools and techniques. Moreover, the conference offers a unique opportunity to network with industry leaders and like-minded professionals, particularly women, in a field where we are underrepresented.</t>
  </si>
  <si>
    <t>This scholarship would be a significant enabler for me to attend the IEEE Visualization Conference, a crucial gathering for experts in my field. As an early career computational scientist, this scholarship would be a critical resource in making my attendance possible.
In addition, the conference provides a rare chance to connect with industry leaders and peers. Engaging with this community would expand my professional network and increase my confidence as a minority in a rapidly evolving and challenging industry. This scholarship would thus be vital to my professional growth, allowing me to make more significant contributions to the scientific community.</t>
  </si>
  <si>
    <t>Christopher Alexander Kopel</t>
  </si>
  <si>
    <t>chr.kopel@gmail.com</t>
  </si>
  <si>
    <t>Graz University of Technology</t>
  </si>
  <si>
    <t>Institute of Interactive Systems and Data Science (ISDS)</t>
  </si>
  <si>
    <t>master of science in "Information and Computer Engineering" at Graz University of Technology, currently working as IT consultant for IT accessibility and software architect for the federal administration of Germany</t>
  </si>
  <si>
    <t>Agnes-Decker-Straße 2
50321 Brühl
Germany</t>
  </si>
  <si>
    <t>paper at 1st AccessViz workshop, submission 1014: Accessible SVG Charts with AChart</t>
  </si>
  <si>
    <t>German</t>
  </si>
  <si>
    <t>total blindness since the age of 12 years</t>
  </si>
  <si>
    <t>I studied the programme "Information and Computer Engineering" at Graz University of Technology (Austria) and completed my degree as Master of Science in 2021. As I am totally blind, I always had a profound interest in the field of IT accessibility. My professor Keith Andrews gave me the opportunity to write my master's thesis on accessible data visualization with SVG and WAI-ARIA, which included the development of a set of open-source software tools for producing accessible charts and exploring them by speech synthesis and keyboard navigation. When we heard of the 1st AccessViz workshop at VIS 2024, we decided to submit a paper on this software project.
I think that making data visualization accessible means a crucial step towards inclusion in a digital world, so I have a strong desire to further engage in this field. Attending the conference would give me the chance not only to present our paper in-person but also to participate in an invaluable exchange about this important topic.</t>
  </si>
  <si>
    <t>Unfortunately, I am not working for Graz University of Technology and my current employer does not engage in the field of data visualization. For this reason, I cannot receive any funding to attend the conference. On the other hand, due to my disability, I can currently work part-time only. Moreover, I would need a trusted sighted personal assistant to accompany me during my stay in St. Pete Beach who guides me and helps me with certain issues. The scholarship would therefore significantly help me to pay the costs for conference registration, accommodation, and the flights from Germany to the USA and return.</t>
  </si>
  <si>
    <t>The "amount applied for" includes my registration for the whole conference as well as accommodation and the flights from/to Germany for both my sighted personal assistant and me. However, as described above, I am mainly interested in the AccessViz workshop, so I would also be absolutely fine if you granted me a scholarship for attending only one or two days. In general, any support would be very helpful for me.</t>
  </si>
  <si>
    <t>Helia Hosseinpour</t>
  </si>
  <si>
    <t>hhosseinpour@ucmerced.edu</t>
  </si>
  <si>
    <t>www.heliahosseinpour.com</t>
  </si>
  <si>
    <t>University of California Merced</t>
  </si>
  <si>
    <t>Cognitive and Information Sciences</t>
  </si>
  <si>
    <t>2454 Cortes Drive, Merced, CA 95340</t>
  </si>
  <si>
    <t>Paper TVCG</t>
  </si>
  <si>
    <t>Middle Eastern</t>
  </si>
  <si>
    <t>My research lies at the intersection of Behavioral Decision-Making, Implicit Cognition, and Information Visualization. Specifically, I investigate how user goals can shape their interaction with data visualizations, whether that is their own goals, or the goals induced by the information surrounding the visualization (e.g., titles and text). I utilize various methods to examine these fascinating topics, including surveys and eye-tracking, and actively participate in diverse interdisciplinary collaborations. I want to attend the IEEE VIS conference to share my work with other attendees and learn from a large community of researchers, practitioners, and educators who uniquely come together in one place. I also want to create a real-world impact with my research. This conference can help me do that by providing a collaborative space where various disciplines and professions come together to make great science and innovation in information visualization.</t>
  </si>
  <si>
    <t>As a Middle Eastern woman born in Iran, I understand the struggles of minorities in science. Therefore, I would like to show my appreciation for the existence of this scholarship. It not only shows that someone like me is seen but is also valued. In addition, as a graduate student, while I enjoy attending in-person conferences, they can become expensive. I was able to publish a first-author paper this year and would love to attend VIS in person to present it. This is my first “first-author paper” and my first time attending VIS in person instead of online. I am very excited and want to experience its fantastic opportunities, such as workshops, tutorials, talks, and events. However, this also means that it is a week-long experience and can become expensive, particularly because I need to travel from California. This scholarship can help me attend the conference in peace without worrying about whether I will have enough funds to cover it.</t>
  </si>
  <si>
    <t xml:space="preserve">I want to note that I also applied to be a student volunteer at VIS and got accepted. It has been mentioned that we could get some discounts for the registration and hotel through that, but I do not know how much. So, for the portion of this application that indicated “Amount applied for,” I just included the registration amount as directed and what I anticipate my travel/flight cost would be. Thank you in advance for your consideration!
</t>
  </si>
  <si>
    <t>Lissandro Jose Alvarado</t>
  </si>
  <si>
    <t>lja008@bucknell.edu</t>
  </si>
  <si>
    <t>https://ljxse27.github.io/www/</t>
  </si>
  <si>
    <t>Business Analytics - School of Management</t>
  </si>
  <si>
    <t xml:space="preserve">
701 Moore Ave unit C0020, Lewisburg PA 17837</t>
  </si>
  <si>
    <t>Latino</t>
  </si>
  <si>
    <t>Salvadoran</t>
  </si>
  <si>
    <t>As a Business Analytics student, I'm passionate about the power of storytelling through data visualization. My data visualization experience includes presenting my research on mixed-income communities and socioeconomic factors affecting premature death, where data visualization played a crucial role when communicating findings. Attending the IEEE VIS conference will provide me with the opportunity to enhance my knowledge of visualization techniques and explore innovative approaches to implement my skills. I am excited to network with industry leaders, as this will not only improve my technical skills but also help me discover the most impactful ways to apply my abilities in data visualization. Learning from others' experiences will be useful as I shape my career path and learn about the growth of this fast-growing field. I am excited to attend IEEE VIS as it will immerse me in data visualization, and I am confident this will be a crucial step in launching my business analytics career.</t>
  </si>
  <si>
    <t>I am confident that this scholarship will be crucial for me to be able to attend this invaluable opportunity. I intend to use the funds to pay the major expenses which are the hotel, conference registration costs, and part of my flight. Coming from a low-income background, the costs combined with this conference trip are a burden for me financially to be able to afford it on my own. However, with the help of this scholarship and by working and saving money, I am confident that this opportunity is possible. I value the importance of being able to be present at this conference in person to get the most out of this experience. This scholarship could make a difference in my being able to attend IEEE VIS and fully immerse into the experience, an opportunity that I intend to maximize and share with peers back at my university.</t>
  </si>
  <si>
    <t>Jason Huang Alexander</t>
  </si>
  <si>
    <t>jasonhuangalexander@gmail.com</t>
  </si>
  <si>
    <t>University of Massachusetts Amherst</t>
  </si>
  <si>
    <t>Manning College of Information and Computer Sciences</t>
  </si>
  <si>
    <t>53 Paul Revere Road</t>
  </si>
  <si>
    <t>VIS Short Papers</t>
  </si>
  <si>
    <t>Mixed</t>
  </si>
  <si>
    <t>Half White half Chinese</t>
  </si>
  <si>
    <t>I started doing research at the end of my senior year in high school. Now, at the conclusion of my freshman year of college, my team and I have been accepted to present our short paper at IEEE VIS. This is not only my first-ever paper but also my first experience as a first author and the culmination of my first year in higher education. Attending VIS will allow me to connect with fellow visualization researchers and gain valuable insights into academic research. As the first author, it will also provide an opportunity to discuss my work and demonstrate why I believe it is both interesting and significant. More personally, attending the conference would allow me to pause and celebrate what feels like an extraordinarily fast-paced, exciting introduction to visualization research.</t>
  </si>
  <si>
    <t>Despite my excitement to attend VIS, I've encountered some unexpected financial challenges in covering the cost of travel and attendance. My advisor, who originally planned on relying upon our university to cover the cost, recently informed me that he was no longer able to help. I've reached out to individuals in my computer science department and across the university, but so far, I've been unsuccessful. If this scholarship could cover the cost of my event registration and provided a room to sleep in, then I'm sure I could attend the full conference.</t>
  </si>
  <si>
    <t>Thank you, I'm very excited to hear back from you!</t>
  </si>
  <si>
    <t>Sichen Jin</t>
  </si>
  <si>
    <t>sjin86@gatech.edu</t>
  </si>
  <si>
    <t>https://sichenj.in/</t>
  </si>
  <si>
    <t>Georgia Institute of Technology</t>
  </si>
  <si>
    <t>School of Interactive Computing, College of Computing</t>
  </si>
  <si>
    <t>100 6th St NE, Apt 1710, Atlanta, GA</t>
  </si>
  <si>
    <t>I will present two papers in the EnergyVis workshop.</t>
  </si>
  <si>
    <t xml:space="preserve">
I am currently a fourth-year PhD student in Computer Science at Georgia Tech, advised by Prof. Alex Endert and Prof. Clio Andris. My research interests include geovisualization, cartography, spatial and social network visualization, LLM-empowered multimodal interactive systems. Unfortunately, due to the pandemic and visa-related challenges, I haven’t had the opportunity to attend any conferences in person throughout my PhD. This year, I have two workshop papers accepted at IEEE VIS as the first author, and I’m the only one who can go and present them in person. Attending the conference would be a nice opportunity for me to connect with the broader research community, exchange ideas, and gain valuable insights from others in the field. Thanks for considering my application. 
</t>
  </si>
  <si>
    <t>I will need funding to cover the cost of a round-trip flight ticket, which is approximately $100. Additionally, I require support for the on-site student non-member registration fee, which ranges from $580 to $695. I will also need some funds for hotel accommodations; I’m willing to sharing a room with others to minimize costs.</t>
  </si>
  <si>
    <t>Omid Mansourihanis</t>
  </si>
  <si>
    <t>omansour@ttu.edu</t>
  </si>
  <si>
    <t>https://omidmansourimanutd.wixsite.com/website/single-project</t>
  </si>
  <si>
    <t>Texas Tech University</t>
  </si>
  <si>
    <t>Geosciences</t>
  </si>
  <si>
    <t>4314 16th st apt 29, 79416, Lubbock, TX</t>
  </si>
  <si>
    <t>poster</t>
  </si>
  <si>
    <t>white</t>
  </si>
  <si>
    <t>middle east</t>
  </si>
  <si>
    <t>no</t>
  </si>
  <si>
    <t>As an experienced urban planner and GIS specialist, I am passionate about using spatial data and visualization to address complex urban challenges. My work has ranged from modeling walkability to implementing circular economy principles in planning. Attending IEEE VIS would allow me to expand my skills in geospatial data analysis and decision-support tools - critical for my research on topics like tourism-environment-equity relationships and disaster management. As a member of underrepresented groups, I am eager to contribute my unique perspective and learn from the diverse IEEE VIS community. The opportunity to network and collaborate with visualization experts would be transformative for my professional growth and ability to create positive change through data-driven urban design and planning.</t>
  </si>
  <si>
    <t>This scholarship will be instrumental in enabling me to attend the IEEE VIS conference. As a PhD student, financial constraints are a significant barrier to conference participation. The complimentary conference registration and shared hotel accommodation provided by the Inclusivity &amp; Diversity Scholarship would alleviate the substantial costs associated with attending. This support would allow me to devote my limited resources to other essential aspects of my research, such as data collection, analysis, and dissemination. Moreover, the scholarship's focus on increasing participation from underrepresented groups aligns with my personal mission to contribute diverse perspectives to the visualization research community. Attending IEEE VIS would expand my professional network, expose me to cutting-edge developments in the field, and ultimately enhance the real-world impact of my work in urban planning and GIS. This opportunity is invaluable for my academic and career advancement.</t>
  </si>
  <si>
    <t>I am deeply grateful for the opportunity to be considered for the IEEE VIS Inclusivity &amp; Diversity Scholarship. Please let me know if any additional information would be helpful in evaluating my application.</t>
  </si>
  <si>
    <t>Ayda Zaroujtaghi</t>
  </si>
  <si>
    <t>azaroujt@ttu.edu</t>
  </si>
  <si>
    <t>https://zaroojaida.wixsite.com/website/selected-work</t>
  </si>
  <si>
    <t>4314 16TH ST APT 29</t>
  </si>
  <si>
    <t>As a master's student in Geography and the environment at Texas Tech University, I am deeply interested in attending the IEEE VIS conference to expand my knowledge and connect with the vibrant visualization research community. My background includes spatial analysis, urban planning, and sustainability, with a focus on using geospatial tools to address complex environmental and urban challenges. The IEEE VIS would provide an invaluable opportunity for me to learn about the latest advancements in data visualization, GIS, and visual analytics - areas that are crucial to my graduate research and future career. Additionally, as a woman from a developing country now studying in the United States, I am excited to engage with the conference's inclusivity initiatives and connect with other underrepresented scholars. I would gain valuable insights and professional development by attending IEEE VIS. I am deeply grateful for your consideration of my application.</t>
  </si>
  <si>
    <t>Receiving the IEEE VIS Inclusivity &amp; Diversity Scholarship would be a crucial step in enabling my participation in this esteemed conference. As an international graduate student, the costs of registration and travel are substantial obstacles that limit my ability to attend. This scholarship would alleviate those financial pressures, granting me access to valuable research insights and networking opportunities. Moreover, being recognized as an underrepresented scholar in geospatial visualization through this scholarship would not only validate my efforts but also inspire greater confidence in sharing my work. It would encourage me to engage more actively in the conference and connect with peers and experts within the IEEE VIS community. I am sincerely grateful for the potential support this scholarship offers to advance my academic and professional journey.</t>
  </si>
  <si>
    <t>I would like to express my deep gratitude to the IEEE VIS Inclusivity &amp; Diversity Scholarship review committee for considering my application. As an international student with limited financial resources, this scholarship would be transformative in enabling my attendance and participation at the conference. I am passionate about leveraging geospatial visualization tools to address complex environmental and urban challenges, and attending IEEE VIS would be invaluable in expanding my knowledge and connecting with like-minded scholars. I welcome any further questions the committee may have, and I am happy to provide additional information or clarification as needed. Thank you for your time and consideration.</t>
  </si>
  <si>
    <t>JG Total</t>
  </si>
  <si>
    <t>Grand Total</t>
  </si>
  <si>
    <t>Diversity (1-5 points)2</t>
  </si>
  <si>
    <t>Field (1-5 points)3</t>
  </si>
  <si>
    <t>Presenting (1-3 points)4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</si>
</sst>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0"/>
      <color theme="1"/>
      <name val="Arial"/>
      <family val="2"/>
    </font>
    <font>
      <sz val="10"/>
      <color theme="0"/>
      <name val="Arial"/>
      <family val="2"/>
    </font>
    <font>
      <u/>
      <sz val="12"/>
      <color theme="10"/>
      <name val="Aptos Narrow"/>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theme="3" tint="0.89999084444715716"/>
        <bgColor indexed="64"/>
      </patternFill>
    </fill>
    <fill>
      <patternFill patternType="solid">
        <fgColor theme="3" tint="9.9978637043366805E-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0" fontId="0" fillId="3" borderId="0" xfId="0" applyFill="1"/>
    <xf numFmtId="165" fontId="0" fillId="3" borderId="0" xfId="1" applyNumberFormat="1" applyFont="1" applyFill="1"/>
    <xf numFmtId="0" fontId="2" fillId="4" borderId="0" xfId="0" applyFont="1" applyFill="1"/>
    <xf numFmtId="165" fontId="2" fillId="4" borderId="0" xfId="1" applyNumberFormat="1" applyFont="1" applyFill="1"/>
    <xf numFmtId="0" fontId="2" fillId="5" borderId="0" xfId="0" applyFont="1" applyFill="1"/>
    <xf numFmtId="0" fontId="0" fillId="6" borderId="0" xfId="0" applyFill="1"/>
    <xf numFmtId="0" fontId="0" fillId="7" borderId="0" xfId="0" applyFill="1"/>
    <xf numFmtId="0" fontId="2" fillId="8" borderId="0" xfId="0" applyFont="1" applyFill="1"/>
    <xf numFmtId="0" fontId="0" fillId="9" borderId="0" xfId="0" applyFill="1"/>
    <xf numFmtId="0" fontId="0" fillId="10" borderId="0" xfId="0" applyFill="1"/>
    <xf numFmtId="0" fontId="0" fillId="0" borderId="0" xfId="0" applyFill="1"/>
    <xf numFmtId="165" fontId="0" fillId="7" borderId="0" xfId="0" applyNumberFormat="1" applyFill="1"/>
    <xf numFmtId="44" fontId="0" fillId="6" borderId="0" xfId="1" applyFont="1" applyFill="1"/>
    <xf numFmtId="44" fontId="0" fillId="10" borderId="0" xfId="0" applyNumberFormat="1" applyFill="1"/>
    <xf numFmtId="0" fontId="0" fillId="11" borderId="0" xfId="0" applyFill="1"/>
    <xf numFmtId="44" fontId="0" fillId="11" borderId="0" xfId="1" applyFont="1" applyFill="1"/>
    <xf numFmtId="0" fontId="3" fillId="0" borderId="0" xfId="0" applyFont="1"/>
    <xf numFmtId="22" fontId="3" fillId="0" borderId="0" xfId="0" applyNumberFormat="1" applyFont="1"/>
    <xf numFmtId="0" fontId="3" fillId="0" borderId="0" xfId="0" applyFont="1" applyAlignment="1"/>
    <xf numFmtId="0" fontId="4" fillId="2" borderId="0" xfId="0" applyFont="1" applyFill="1"/>
    <xf numFmtId="0" fontId="5" fillId="0" borderId="0" xfId="2"/>
    <xf numFmtId="0" fontId="4" fillId="2" borderId="0" xfId="0" applyFont="1" applyFill="1" applyAlignment="1"/>
    <xf numFmtId="0" fontId="0" fillId="0" borderId="0" xfId="0" applyAlignment="1"/>
    <xf numFmtId="0" fontId="5" fillId="0" borderId="0" xfId="2" applyAlignment="1"/>
    <xf numFmtId="0" fontId="3" fillId="6" borderId="0" xfId="0" applyFont="1" applyFill="1"/>
    <xf numFmtId="0" fontId="5" fillId="6" borderId="0" xfId="2" applyFill="1"/>
    <xf numFmtId="0" fontId="3" fillId="6" borderId="0" xfId="0" applyFont="1" applyFill="1" applyAlignment="1"/>
  </cellXfs>
  <cellStyles count="3">
    <cellStyle name="Currency" xfId="1" builtinId="4"/>
    <cellStyle name="Hyperlink" xfId="2" builtinId="8"/>
    <cellStyle name="Normal" xfId="0" builtinId="0"/>
  </cellStyles>
  <dxfs count="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2E2918-8FC8-1E49-9C0E-E366CD042CC0}" name="Table1" displayName="Table1" ref="B1:AB1048574" totalsRowShown="0" headerRowDxfId="4">
  <autoFilter ref="B1:AB1048574" xr:uid="{262E2918-8FC8-1E49-9C0E-E366CD042CC0}"/>
  <sortState xmlns:xlrd2="http://schemas.microsoft.com/office/spreadsheetml/2017/richdata2" ref="B2:AB1048574">
    <sortCondition descending="1" ref="AB1:AB1048574"/>
  </sortState>
  <tableColumns count="27">
    <tableColumn id="1" xr3:uid="{1CAB3327-6E4B-3C40-A9EB-5DC9CC2CDA98}" name="Full name:"/>
    <tableColumn id="2" xr3:uid="{AD4AC03D-BEB4-364E-885F-1F0B7136DA6C}" name="Email address:"/>
    <tableColumn id="3" xr3:uid="{D8497831-423F-E843-846E-417919F67D7F}" name="Website:"/>
    <tableColumn id="4" xr3:uid="{46050CAB-8F56-C048-B5D2-D8F02D07B7B1}" name="University/Institution/Company:"/>
    <tableColumn id="5" xr3:uid="{C297050E-7299-1949-B4B9-4FC3E04415AE}" name="Department:"/>
    <tableColumn id="6" xr3:uid="{4C890617-1D55-914A-8005-FF4C5D81C72E}" name="Career status:"/>
    <tableColumn id="7" xr3:uid="{0D2BBDF6-D3AA-C745-B05A-072241D48E10}" name="Mailing address:" dataDxfId="3"/>
    <tableColumn id="8" xr3:uid="{BC170680-AB8D-3C47-88B5-E386CC72ADAD}" name="Will you be presenting at the conference?"/>
    <tableColumn id="9" xr3:uid="{DBB3E336-D33A-BD4D-8781-E14702D9BA45}" name="If you are presenting, in which track/session/event will you be presenting (e.g., poster, paper, workshop, etc.)?"/>
    <tableColumn id="10" xr3:uid="{8DA8073D-D240-0141-9C10-FDE6EF953ADD}" name="Would you be willing to share a hotel room with another scholarship recipient?"/>
    <tableColumn id="11" xr3:uid="{ACDEB923-529C-4240-B20E-57FEFBA1B346}" name="Gender:"/>
    <tableColumn id="12" xr3:uid="{BB9AFCEB-0947-5F4F-9990-6ECCF36EAAAF}" name="Race:"/>
    <tableColumn id="13" xr3:uid="{DFE8466C-4126-6C48-8725-4C180515F3A1}" name="Ethnicity:"/>
    <tableColumn id="14" xr3:uid="{D6BF755C-2410-8142-B325-D9AA32285B96}" name="Disability:"/>
    <tableColumn id="15" xr3:uid="{1BC0898E-6AD1-9845-808B-3B3D68095BE7}" name="Amount applied for"/>
    <tableColumn id="16" xr3:uid="{75095C95-89A9-C447-B16B-A28ED614823E}" name="Briefly describe your background and why you would like to attend the IEEE VIS conference: (max 1000 characters)" dataDxfId="2"/>
    <tableColumn id="17" xr3:uid="{5598F61E-D2AA-3445-AD2D-1753B076233B}" name="Briefly explain how this scholarship will help you attend the IEEE VIS conference: (max 1000 characters)" dataDxfId="1"/>
    <tableColumn id="18" xr3:uid="{C29E59A4-05A8-764C-8983-18FF14C88551}" name="If you have any further questions/notes for the review committee, please enter them here (optional):" dataDxfId="0"/>
    <tableColumn id="19" xr3:uid="{7CE529B5-904B-1A40-A32D-AB00BC13D658}" name="Diversity (1-5 points)"/>
    <tableColumn id="20" xr3:uid="{E8389337-1E1B-6B4C-8109-7C644E4D0682}" name="Field (1-5 points)"/>
    <tableColumn id="21" xr3:uid="{90E31782-0DDF-694E-8C05-1E8A4D1C6085}" name="Presenting (1-3 points)"/>
    <tableColumn id="22" xr3:uid="{10AA4555-11F8-2A4F-85BC-462CB95F8668}" name="AM total"/>
    <tableColumn id="23" xr3:uid="{CFA31AA4-50F2-B54F-BFE7-B7CBE493AC61}" name="Diversity (1-5 points)2"/>
    <tableColumn id="24" xr3:uid="{161777B1-9BA7-1141-A755-E573AD0F0307}" name="Field (1-5 points)3"/>
    <tableColumn id="25" xr3:uid="{0CEDE4FC-3821-F042-BF0E-979372CA778D}" name="Presenting (1-3 points)4"/>
    <tableColumn id="26" xr3:uid="{BFE2CF60-86B0-834C-8AD6-D848ADA2AF49}" name="JG Total"/>
    <tableColumn id="27" xr3:uid="{4A9DA3AF-C48A-EE4F-95D5-3C3FAE491F98}" name="Grand Total"/>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sneha-gathani.github.io/sneha-website/" TargetMode="External"/><Relationship Id="rId13" Type="http://schemas.openxmlformats.org/officeDocument/2006/relationships/hyperlink" Target="http://yiyinyinguu.github.io/" TargetMode="External"/><Relationship Id="rId18" Type="http://schemas.openxmlformats.org/officeDocument/2006/relationships/hyperlink" Target="https://www.fmorenovr.com/" TargetMode="External"/><Relationship Id="rId3" Type="http://schemas.openxmlformats.org/officeDocument/2006/relationships/hyperlink" Target="https://public.tableau.com/app/profile/verse.iyorkar/vizzes" TargetMode="External"/><Relationship Id="rId21" Type="http://schemas.openxmlformats.org/officeDocument/2006/relationships/hyperlink" Target="https://sichenj.in/" TargetMode="External"/><Relationship Id="rId7" Type="http://schemas.openxmlformats.org/officeDocument/2006/relationships/hyperlink" Target="https://abrishdew.github.io/" TargetMode="External"/><Relationship Id="rId12" Type="http://schemas.openxmlformats.org/officeDocument/2006/relationships/hyperlink" Target="http://kekewu.me/" TargetMode="External"/><Relationship Id="rId17" Type="http://schemas.openxmlformats.org/officeDocument/2006/relationships/hyperlink" Target="https://public.tableau.com/app/profile/stanley.gai3803/vizzes" TargetMode="External"/><Relationship Id="rId2" Type="http://schemas.openxmlformats.org/officeDocument/2006/relationships/hyperlink" Target="https://www.ifi.uzh.ch/en/ivda/team/morgenshtern.html" TargetMode="External"/><Relationship Id="rId16" Type="http://schemas.openxmlformats.org/officeDocument/2006/relationships/hyperlink" Target="https://www.linkedin.com/in/vdelapuentea/" TargetMode="External"/><Relationship Id="rId20" Type="http://schemas.openxmlformats.org/officeDocument/2006/relationships/hyperlink" Target="https://ljxse27.github.io/www/" TargetMode="External"/><Relationship Id="rId1" Type="http://schemas.openxmlformats.org/officeDocument/2006/relationships/hyperlink" Target="https://engineering.nyu.edu/poorna-talkad-sukumar" TargetMode="External"/><Relationship Id="rId6" Type="http://schemas.openxmlformats.org/officeDocument/2006/relationships/hyperlink" Target="https://www.linkedin.com/in/verse-iyorkar-301310186/" TargetMode="External"/><Relationship Id="rId11" Type="http://schemas.openxmlformats.org/officeDocument/2006/relationships/hyperlink" Target="http://www.anshulroy.com/" TargetMode="External"/><Relationship Id="rId24" Type="http://schemas.openxmlformats.org/officeDocument/2006/relationships/table" Target="../tables/table1.xml"/><Relationship Id="rId5" Type="http://schemas.openxmlformats.org/officeDocument/2006/relationships/hyperlink" Target="https://public.tableau.com/app/profile/verse.iyorkar/vizzes" TargetMode="External"/><Relationship Id="rId15" Type="http://schemas.openxmlformats.org/officeDocument/2006/relationships/hyperlink" Target="https://juan1t0.github.io/" TargetMode="External"/><Relationship Id="rId23" Type="http://schemas.openxmlformats.org/officeDocument/2006/relationships/hyperlink" Target="https://zaroojaida.wixsite.com/website/selected-work" TargetMode="External"/><Relationship Id="rId10" Type="http://schemas.openxmlformats.org/officeDocument/2006/relationships/hyperlink" Target="https://alexanderzsh.github.io/" TargetMode="External"/><Relationship Id="rId19" Type="http://schemas.openxmlformats.org/officeDocument/2006/relationships/hyperlink" Target="http://www.heliahosseinpour.com/" TargetMode="External"/><Relationship Id="rId4" Type="http://schemas.openxmlformats.org/officeDocument/2006/relationships/hyperlink" Target="https://www.linkedin.com/in/verse-iyorkar-301310186/" TargetMode="External"/><Relationship Id="rId9" Type="http://schemas.openxmlformats.org/officeDocument/2006/relationships/hyperlink" Target="https://zhiyangwang.hosting.nyu.edu/" TargetMode="External"/><Relationship Id="rId14" Type="http://schemas.openxmlformats.org/officeDocument/2006/relationships/hyperlink" Target="https://elmeraa-usgs.github.io/" TargetMode="External"/><Relationship Id="rId22" Type="http://schemas.openxmlformats.org/officeDocument/2006/relationships/hyperlink" Target="https://omidmansourimanutd.wixsite.com/website/single-proje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FED5-E9EC-5043-9EEE-670413193A62}">
  <dimension ref="A2:D15"/>
  <sheetViews>
    <sheetView zoomScale="130" zoomScaleNormal="130" workbookViewId="0">
      <selection activeCell="C22" sqref="C22"/>
    </sheetView>
  </sheetViews>
  <sheetFormatPr baseColWidth="10" defaultRowHeight="16" x14ac:dyDescent="0.2"/>
  <cols>
    <col min="1" max="1" width="28.33203125" customWidth="1"/>
    <col min="2" max="2" width="14.1640625" customWidth="1"/>
    <col min="3" max="3" width="15" bestFit="1" customWidth="1"/>
    <col min="4" max="4" width="4.33203125" customWidth="1"/>
  </cols>
  <sheetData>
    <row r="2" spans="1:4" x14ac:dyDescent="0.2">
      <c r="A2" s="3" t="s">
        <v>0</v>
      </c>
      <c r="B2" s="4">
        <v>20000</v>
      </c>
    </row>
    <row r="3" spans="1:4" x14ac:dyDescent="0.2">
      <c r="A3" s="1" t="s">
        <v>1</v>
      </c>
      <c r="B3" s="2">
        <v>5000</v>
      </c>
    </row>
    <row r="4" spans="1:4" x14ac:dyDescent="0.2">
      <c r="A4" s="1" t="s">
        <v>2</v>
      </c>
      <c r="B4" s="2">
        <v>15000</v>
      </c>
    </row>
    <row r="6" spans="1:4" x14ac:dyDescent="0.2">
      <c r="A6" s="5" t="s">
        <v>4</v>
      </c>
      <c r="B6" s="5"/>
    </row>
    <row r="7" spans="1:4" x14ac:dyDescent="0.2">
      <c r="A7" s="6" t="s">
        <v>6</v>
      </c>
      <c r="B7" s="13">
        <f>VISKids!L4</f>
        <v>941</v>
      </c>
    </row>
    <row r="8" spans="1:4" x14ac:dyDescent="0.2">
      <c r="A8" s="7" t="s">
        <v>3</v>
      </c>
      <c r="B8" s="12">
        <f>B3-B7</f>
        <v>4059</v>
      </c>
    </row>
    <row r="10" spans="1:4" x14ac:dyDescent="0.2">
      <c r="A10" s="8" t="s">
        <v>5</v>
      </c>
      <c r="B10" s="8"/>
      <c r="C10" s="11"/>
    </row>
    <row r="11" spans="1:4" x14ac:dyDescent="0.2">
      <c r="A11" s="9" t="s">
        <v>9</v>
      </c>
      <c r="B11" s="9">
        <f>239*1.13</f>
        <v>270.07</v>
      </c>
      <c r="C11" s="11" t="s">
        <v>7</v>
      </c>
    </row>
    <row r="12" spans="1:4" x14ac:dyDescent="0.2">
      <c r="A12" s="9" t="s">
        <v>8</v>
      </c>
      <c r="B12" s="9">
        <v>9</v>
      </c>
      <c r="C12" s="9" t="s">
        <v>12</v>
      </c>
      <c r="D12" s="9">
        <f>B12*2</f>
        <v>18</v>
      </c>
    </row>
    <row r="13" spans="1:4" x14ac:dyDescent="0.2">
      <c r="A13" s="9" t="s">
        <v>10</v>
      </c>
      <c r="B13" s="9">
        <v>6</v>
      </c>
      <c r="C13" t="s">
        <v>13</v>
      </c>
    </row>
    <row r="14" spans="1:4" x14ac:dyDescent="0.2">
      <c r="A14" s="15" t="s">
        <v>11</v>
      </c>
      <c r="B14" s="16">
        <f>B11*B12*B13</f>
        <v>14583.78</v>
      </c>
      <c r="C14" s="11"/>
    </row>
    <row r="15" spans="1:4" x14ac:dyDescent="0.2">
      <c r="A15" s="10" t="s">
        <v>3</v>
      </c>
      <c r="B15" s="14">
        <f>B4-B14</f>
        <v>416.21999999999935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6C2B4-637E-A545-8022-77CBBA5DE4BF}">
  <dimension ref="A1:R5"/>
  <sheetViews>
    <sheetView topLeftCell="B1" zoomScale="120" zoomScaleNormal="120" workbookViewId="0">
      <selection activeCell="L4" sqref="L4"/>
    </sheetView>
  </sheetViews>
  <sheetFormatPr baseColWidth="10" defaultRowHeight="16" x14ac:dyDescent="0.2"/>
  <cols>
    <col min="1" max="1" width="12.1640625" hidden="1" customWidth="1"/>
    <col min="2" max="2" width="30" bestFit="1" customWidth="1"/>
    <col min="3" max="3" width="25.6640625" hidden="1" customWidth="1"/>
    <col min="4" max="4" width="15.33203125" hidden="1" customWidth="1"/>
    <col min="5" max="5" width="48.33203125" hidden="1" customWidth="1"/>
    <col min="6" max="6" width="40.5" bestFit="1" customWidth="1"/>
    <col min="7" max="7" width="102.33203125" hidden="1" customWidth="1"/>
    <col min="8" max="8" width="18.5" hidden="1" customWidth="1"/>
    <col min="9" max="9" width="74.5" hidden="1" customWidth="1"/>
    <col min="10" max="10" width="34" hidden="1" customWidth="1"/>
    <col min="11" max="11" width="110.1640625" hidden="1" customWidth="1"/>
    <col min="12" max="12" width="15.83203125" bestFit="1" customWidth="1"/>
    <col min="13" max="13" width="223.1640625" hidden="1" customWidth="1"/>
    <col min="14" max="15" width="255.83203125" hidden="1" customWidth="1"/>
    <col min="16" max="16" width="65.6640625" hidden="1" customWidth="1"/>
    <col min="17" max="17" width="33.83203125" hidden="1" customWidth="1"/>
    <col min="18" max="18" width="13.6640625" bestFit="1" customWidth="1"/>
  </cols>
  <sheetData>
    <row r="1" spans="1:18" x14ac:dyDescent="0.2">
      <c r="A1" s="20" t="s">
        <v>16</v>
      </c>
      <c r="B1" s="20" t="s">
        <v>14</v>
      </c>
      <c r="C1" s="20" t="s">
        <v>17</v>
      </c>
      <c r="D1" s="20" t="s">
        <v>18</v>
      </c>
      <c r="E1" s="20" t="s">
        <v>19</v>
      </c>
      <c r="F1" s="20" t="s">
        <v>20</v>
      </c>
      <c r="G1" s="20" t="s">
        <v>21</v>
      </c>
      <c r="H1" s="20" t="s">
        <v>22</v>
      </c>
      <c r="I1" s="20" t="s">
        <v>23</v>
      </c>
      <c r="J1" s="20" t="s">
        <v>24</v>
      </c>
      <c r="K1" s="20" t="s">
        <v>25</v>
      </c>
      <c r="L1" s="20" t="s">
        <v>26</v>
      </c>
      <c r="M1" s="20" t="s">
        <v>27</v>
      </c>
      <c r="N1" s="20" t="s">
        <v>28</v>
      </c>
      <c r="O1" s="20" t="s">
        <v>29</v>
      </c>
      <c r="P1" s="20" t="s">
        <v>30</v>
      </c>
      <c r="Q1" s="20" t="s">
        <v>31</v>
      </c>
    </row>
    <row r="2" spans="1:18" x14ac:dyDescent="0.2">
      <c r="A2" s="18">
        <v>45526.686979166669</v>
      </c>
      <c r="B2" s="17" t="s">
        <v>15</v>
      </c>
      <c r="C2" s="17" t="s">
        <v>32</v>
      </c>
      <c r="D2" s="17" t="s">
        <v>33</v>
      </c>
      <c r="E2" s="17" t="s">
        <v>34</v>
      </c>
      <c r="F2" s="17" t="s">
        <v>35</v>
      </c>
      <c r="G2" s="17"/>
      <c r="H2" s="17" t="s">
        <v>36</v>
      </c>
      <c r="I2" s="17" t="s">
        <v>37</v>
      </c>
      <c r="J2" s="17" t="s">
        <v>38</v>
      </c>
      <c r="K2" s="17"/>
      <c r="L2" s="17">
        <v>191</v>
      </c>
      <c r="M2" s="17" t="s">
        <v>39</v>
      </c>
      <c r="N2" s="17" t="s">
        <v>40</v>
      </c>
      <c r="O2" s="17" t="s">
        <v>41</v>
      </c>
      <c r="P2" s="17" t="s">
        <v>42</v>
      </c>
      <c r="Q2" s="17" t="s">
        <v>35</v>
      </c>
    </row>
    <row r="3" spans="1:18" x14ac:dyDescent="0.2">
      <c r="A3" s="18">
        <v>45532.630960648145</v>
      </c>
      <c r="B3" s="17" t="s">
        <v>43</v>
      </c>
      <c r="C3" s="17" t="s">
        <v>44</v>
      </c>
      <c r="D3" s="17" t="s">
        <v>33</v>
      </c>
      <c r="E3" s="17" t="s">
        <v>45</v>
      </c>
      <c r="F3" s="17" t="s">
        <v>46</v>
      </c>
      <c r="G3" s="17" t="s">
        <v>47</v>
      </c>
      <c r="H3" s="17" t="s">
        <v>48</v>
      </c>
      <c r="I3" s="17" t="s">
        <v>49</v>
      </c>
      <c r="J3" s="17" t="s">
        <v>50</v>
      </c>
      <c r="K3" s="17" t="s">
        <v>51</v>
      </c>
      <c r="L3" s="17">
        <v>750</v>
      </c>
      <c r="M3" s="17" t="s">
        <v>52</v>
      </c>
      <c r="N3" s="17" t="s">
        <v>53</v>
      </c>
      <c r="O3" s="19" t="s">
        <v>54</v>
      </c>
      <c r="P3" s="17" t="s">
        <v>42</v>
      </c>
      <c r="Q3" s="17" t="s">
        <v>55</v>
      </c>
    </row>
    <row r="4" spans="1:18" x14ac:dyDescent="0.2">
      <c r="L4" s="6">
        <f>SUM(L2:L3)</f>
        <v>941</v>
      </c>
      <c r="M4" s="6"/>
      <c r="N4" s="6"/>
      <c r="O4" s="6"/>
      <c r="P4" s="6"/>
      <c r="Q4" s="6"/>
      <c r="R4" s="6" t="s">
        <v>56</v>
      </c>
    </row>
    <row r="5" spans="1:18" x14ac:dyDescent="0.2">
      <c r="L5" s="6">
        <f>COUNT(L2:L3)</f>
        <v>2</v>
      </c>
      <c r="M5" s="6"/>
      <c r="N5" s="6"/>
      <c r="O5" s="6"/>
      <c r="P5" s="6"/>
      <c r="Q5" s="6"/>
      <c r="R5" s="6"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6DFA1-350A-E946-B82A-7C5AE9DBD914}">
  <dimension ref="A1:AB35"/>
  <sheetViews>
    <sheetView tabSelected="1" topLeftCell="B1" zoomScale="120" zoomScaleNormal="120" workbookViewId="0">
      <selection activeCell="AF25" sqref="AF25"/>
    </sheetView>
  </sheetViews>
  <sheetFormatPr baseColWidth="10" defaultRowHeight="16" x14ac:dyDescent="0.2"/>
  <cols>
    <col min="1" max="1" width="12.1640625" hidden="1" customWidth="1"/>
    <col min="2" max="2" width="28.6640625" bestFit="1" customWidth="1"/>
    <col min="3" max="3" width="10.83203125" customWidth="1"/>
    <col min="4" max="7" width="10.83203125" hidden="1" customWidth="1"/>
    <col min="8" max="8" width="10.83203125" style="23" hidden="1" customWidth="1"/>
    <col min="9" max="10" width="10.83203125" hidden="1" customWidth="1"/>
    <col min="11" max="11" width="10.83203125" customWidth="1"/>
    <col min="12" max="16" width="10.83203125" hidden="1" customWidth="1"/>
    <col min="17" max="19" width="10.83203125" style="23" hidden="1" customWidth="1"/>
    <col min="20" max="27" width="10.83203125" hidden="1" customWidth="1"/>
    <col min="28" max="28" width="12.1640625" customWidth="1"/>
  </cols>
  <sheetData>
    <row r="1" spans="1:28" x14ac:dyDescent="0.2">
      <c r="A1" s="20" t="s">
        <v>16</v>
      </c>
      <c r="B1" s="20" t="s">
        <v>58</v>
      </c>
      <c r="C1" s="20" t="s">
        <v>59</v>
      </c>
      <c r="D1" s="20" t="s">
        <v>60</v>
      </c>
      <c r="E1" s="20" t="s">
        <v>61</v>
      </c>
      <c r="F1" s="20" t="s">
        <v>62</v>
      </c>
      <c r="G1" s="20" t="s">
        <v>63</v>
      </c>
      <c r="H1" s="22" t="s">
        <v>64</v>
      </c>
      <c r="I1" s="20" t="s">
        <v>24</v>
      </c>
      <c r="J1" s="20" t="s">
        <v>25</v>
      </c>
      <c r="K1" s="20" t="s">
        <v>65</v>
      </c>
      <c r="L1" s="20" t="s">
        <v>66</v>
      </c>
      <c r="M1" s="20" t="s">
        <v>67</v>
      </c>
      <c r="N1" s="20" t="s">
        <v>68</v>
      </c>
      <c r="O1" s="20" t="s">
        <v>69</v>
      </c>
      <c r="P1" s="20" t="s">
        <v>26</v>
      </c>
      <c r="Q1" s="22" t="s">
        <v>70</v>
      </c>
      <c r="R1" s="22" t="s">
        <v>71</v>
      </c>
      <c r="S1" s="22" t="s">
        <v>72</v>
      </c>
      <c r="T1" s="20" t="s">
        <v>73</v>
      </c>
      <c r="U1" s="20" t="s">
        <v>74</v>
      </c>
      <c r="V1" s="20" t="s">
        <v>75</v>
      </c>
      <c r="W1" s="20" t="s">
        <v>76</v>
      </c>
      <c r="X1" s="20" t="s">
        <v>402</v>
      </c>
      <c r="Y1" s="20" t="s">
        <v>403</v>
      </c>
      <c r="Z1" s="20" t="s">
        <v>404</v>
      </c>
      <c r="AA1" s="20" t="s">
        <v>400</v>
      </c>
      <c r="AB1" s="20" t="s">
        <v>401</v>
      </c>
    </row>
    <row r="2" spans="1:28" x14ac:dyDescent="0.2">
      <c r="A2" s="18">
        <v>45489.276192129626</v>
      </c>
      <c r="B2" s="25" t="s">
        <v>213</v>
      </c>
      <c r="C2" s="25" t="s">
        <v>214</v>
      </c>
      <c r="D2" s="26" t="s">
        <v>215</v>
      </c>
      <c r="E2" s="25" t="s">
        <v>292</v>
      </c>
      <c r="F2" s="25" t="s">
        <v>293</v>
      </c>
      <c r="G2" s="25" t="s">
        <v>95</v>
      </c>
      <c r="H2" s="27" t="s">
        <v>216</v>
      </c>
      <c r="I2" s="25" t="s">
        <v>50</v>
      </c>
      <c r="J2" s="25" t="s">
        <v>294</v>
      </c>
      <c r="K2" s="25" t="s">
        <v>50</v>
      </c>
      <c r="L2" s="25" t="s">
        <v>295</v>
      </c>
      <c r="M2" s="25" t="s">
        <v>217</v>
      </c>
      <c r="N2" s="25" t="s">
        <v>217</v>
      </c>
      <c r="O2" s="25" t="s">
        <v>193</v>
      </c>
      <c r="P2" s="25">
        <v>1700</v>
      </c>
      <c r="Q2" s="27" t="s">
        <v>218</v>
      </c>
      <c r="R2" s="27" t="s">
        <v>296</v>
      </c>
      <c r="S2" s="27"/>
      <c r="T2" s="25">
        <v>4</v>
      </c>
      <c r="U2" s="25">
        <v>2.5</v>
      </c>
      <c r="V2" s="25">
        <v>2</v>
      </c>
      <c r="W2" s="25">
        <v>8.5</v>
      </c>
      <c r="X2" s="25">
        <v>5</v>
      </c>
      <c r="Y2" s="25">
        <v>4</v>
      </c>
      <c r="Z2" s="25">
        <v>3</v>
      </c>
      <c r="AA2" s="25">
        <v>12</v>
      </c>
      <c r="AB2" s="6">
        <f>SUM(W2,AA2)</f>
        <v>20.5</v>
      </c>
    </row>
    <row r="3" spans="1:28" x14ac:dyDescent="0.2">
      <c r="A3" s="18">
        <v>45495.399444444447</v>
      </c>
      <c r="B3" s="25" t="s">
        <v>229</v>
      </c>
      <c r="C3" s="25" t="s">
        <v>230</v>
      </c>
      <c r="D3" s="26" t="s">
        <v>231</v>
      </c>
      <c r="E3" s="25" t="s">
        <v>232</v>
      </c>
      <c r="F3" s="25" t="s">
        <v>233</v>
      </c>
      <c r="G3" s="25" t="s">
        <v>234</v>
      </c>
      <c r="H3" s="27" t="s">
        <v>235</v>
      </c>
      <c r="I3" s="25" t="s">
        <v>236</v>
      </c>
      <c r="J3" s="25" t="s">
        <v>237</v>
      </c>
      <c r="K3" s="25" t="s">
        <v>38</v>
      </c>
      <c r="L3" s="25" t="s">
        <v>85</v>
      </c>
      <c r="M3" s="25" t="s">
        <v>150</v>
      </c>
      <c r="N3" s="25" t="s">
        <v>238</v>
      </c>
      <c r="O3" s="25"/>
      <c r="P3" s="25">
        <v>1000</v>
      </c>
      <c r="Q3" s="27" t="s">
        <v>239</v>
      </c>
      <c r="R3" s="27" t="s">
        <v>240</v>
      </c>
      <c r="S3" s="27"/>
      <c r="T3" s="25">
        <v>2</v>
      </c>
      <c r="U3" s="25">
        <v>5</v>
      </c>
      <c r="V3" s="25">
        <v>1</v>
      </c>
      <c r="W3" s="25">
        <v>8</v>
      </c>
      <c r="X3" s="25">
        <v>5</v>
      </c>
      <c r="Y3" s="25">
        <v>5</v>
      </c>
      <c r="Z3" s="25">
        <v>1</v>
      </c>
      <c r="AA3" s="25">
        <v>11</v>
      </c>
      <c r="AB3" s="6">
        <f>SUM(W3,AA3)</f>
        <v>19</v>
      </c>
    </row>
    <row r="4" spans="1:28" x14ac:dyDescent="0.2">
      <c r="A4" s="18">
        <v>45495.632060185184</v>
      </c>
      <c r="B4" s="25" t="s">
        <v>219</v>
      </c>
      <c r="C4" s="25" t="s">
        <v>220</v>
      </c>
      <c r="D4" s="26" t="s">
        <v>221</v>
      </c>
      <c r="E4" s="25" t="s">
        <v>222</v>
      </c>
      <c r="F4" s="25"/>
      <c r="G4" s="25" t="s">
        <v>95</v>
      </c>
      <c r="H4" s="27" t="s">
        <v>223</v>
      </c>
      <c r="I4" s="25" t="s">
        <v>50</v>
      </c>
      <c r="J4" s="25" t="s">
        <v>224</v>
      </c>
      <c r="K4" s="25" t="s">
        <v>50</v>
      </c>
      <c r="L4" s="25" t="s">
        <v>85</v>
      </c>
      <c r="M4" s="25" t="s">
        <v>140</v>
      </c>
      <c r="N4" s="25" t="s">
        <v>225</v>
      </c>
      <c r="O4" s="25"/>
      <c r="P4" s="25">
        <v>3000</v>
      </c>
      <c r="Q4" s="27" t="s">
        <v>226</v>
      </c>
      <c r="R4" s="27" t="s">
        <v>227</v>
      </c>
      <c r="S4" s="27" t="s">
        <v>228</v>
      </c>
      <c r="T4" s="25">
        <v>2</v>
      </c>
      <c r="U4" s="25">
        <v>2.5</v>
      </c>
      <c r="V4" s="25">
        <v>3</v>
      </c>
      <c r="W4" s="25">
        <v>7.5</v>
      </c>
      <c r="X4" s="25">
        <v>3</v>
      </c>
      <c r="Y4" s="25">
        <v>4</v>
      </c>
      <c r="Z4" s="25">
        <v>3</v>
      </c>
      <c r="AA4" s="25">
        <v>10</v>
      </c>
      <c r="AB4" s="6">
        <f>SUM(W4,AA4)</f>
        <v>17.5</v>
      </c>
    </row>
    <row r="5" spans="1:28" x14ac:dyDescent="0.2">
      <c r="A5" s="18">
        <v>45497.62091435185</v>
      </c>
      <c r="B5" s="25" t="s">
        <v>77</v>
      </c>
      <c r="C5" s="25" t="s">
        <v>78</v>
      </c>
      <c r="D5" s="26" t="s">
        <v>79</v>
      </c>
      <c r="E5" s="25" t="s">
        <v>80</v>
      </c>
      <c r="F5" s="25" t="s">
        <v>81</v>
      </c>
      <c r="G5" s="25" t="s">
        <v>82</v>
      </c>
      <c r="H5" s="27" t="s">
        <v>83</v>
      </c>
      <c r="I5" s="25" t="s">
        <v>50</v>
      </c>
      <c r="J5" s="25" t="s">
        <v>84</v>
      </c>
      <c r="K5" s="25" t="s">
        <v>38</v>
      </c>
      <c r="L5" s="25" t="s">
        <v>85</v>
      </c>
      <c r="M5" s="25" t="s">
        <v>86</v>
      </c>
      <c r="N5" s="25" t="s">
        <v>86</v>
      </c>
      <c r="O5" s="25" t="s">
        <v>87</v>
      </c>
      <c r="P5" s="25">
        <v>3000</v>
      </c>
      <c r="Q5" s="27" t="s">
        <v>88</v>
      </c>
      <c r="R5" s="27" t="s">
        <v>89</v>
      </c>
      <c r="S5" s="27"/>
      <c r="T5" s="25">
        <v>3</v>
      </c>
      <c r="U5" s="25">
        <v>2.5</v>
      </c>
      <c r="V5" s="25">
        <v>3</v>
      </c>
      <c r="W5" s="25">
        <v>8.5</v>
      </c>
      <c r="X5" s="25">
        <v>3</v>
      </c>
      <c r="Y5" s="25">
        <v>2</v>
      </c>
      <c r="Z5" s="25">
        <v>3</v>
      </c>
      <c r="AA5" s="25">
        <v>8</v>
      </c>
      <c r="AB5" s="6">
        <f>SUM(W5,AA5)</f>
        <v>16.5</v>
      </c>
    </row>
    <row r="6" spans="1:28" x14ac:dyDescent="0.2">
      <c r="A6" s="18">
        <v>45497.698171296295</v>
      </c>
      <c r="B6" s="25" t="s">
        <v>90</v>
      </c>
      <c r="C6" s="25" t="s">
        <v>91</v>
      </c>
      <c r="D6" s="26" t="s">
        <v>92</v>
      </c>
      <c r="E6" s="25" t="s">
        <v>93</v>
      </c>
      <c r="F6" s="25" t="s">
        <v>94</v>
      </c>
      <c r="G6" s="25" t="s">
        <v>95</v>
      </c>
      <c r="H6" s="27" t="s">
        <v>96</v>
      </c>
      <c r="I6" s="25" t="s">
        <v>50</v>
      </c>
      <c r="J6" s="25" t="s">
        <v>97</v>
      </c>
      <c r="K6" s="25" t="s">
        <v>50</v>
      </c>
      <c r="L6" s="25" t="s">
        <v>85</v>
      </c>
      <c r="M6" s="25" t="s">
        <v>98</v>
      </c>
      <c r="N6" s="25" t="s">
        <v>99</v>
      </c>
      <c r="O6" s="25"/>
      <c r="P6" s="25">
        <v>1170</v>
      </c>
      <c r="Q6" s="27" t="s">
        <v>100</v>
      </c>
      <c r="R6" s="27" t="s">
        <v>101</v>
      </c>
      <c r="S6" s="27" t="s">
        <v>102</v>
      </c>
      <c r="T6" s="25">
        <v>1</v>
      </c>
      <c r="U6" s="25">
        <v>2.5</v>
      </c>
      <c r="V6" s="25">
        <v>3</v>
      </c>
      <c r="W6" s="25">
        <v>6.5</v>
      </c>
      <c r="X6" s="25">
        <v>3</v>
      </c>
      <c r="Y6" s="25">
        <v>4</v>
      </c>
      <c r="Z6" s="25">
        <v>3</v>
      </c>
      <c r="AA6" s="25">
        <v>10</v>
      </c>
      <c r="AB6" s="6">
        <f>SUM(W6,AA6)</f>
        <v>16.5</v>
      </c>
    </row>
    <row r="7" spans="1:28" x14ac:dyDescent="0.2">
      <c r="A7" s="18">
        <v>45502.873391203706</v>
      </c>
      <c r="B7" s="25" t="s">
        <v>340</v>
      </c>
      <c r="C7" s="25" t="s">
        <v>341</v>
      </c>
      <c r="D7" s="26" t="s">
        <v>342</v>
      </c>
      <c r="E7" s="25" t="s">
        <v>343</v>
      </c>
      <c r="F7" s="25" t="s">
        <v>344</v>
      </c>
      <c r="G7" s="25" t="s">
        <v>95</v>
      </c>
      <c r="H7" s="27" t="s">
        <v>345</v>
      </c>
      <c r="I7" s="25" t="s">
        <v>50</v>
      </c>
      <c r="J7" s="25" t="s">
        <v>346</v>
      </c>
      <c r="K7" s="25" t="s">
        <v>50</v>
      </c>
      <c r="L7" s="25" t="s">
        <v>85</v>
      </c>
      <c r="M7" s="25" t="s">
        <v>150</v>
      </c>
      <c r="N7" s="25" t="s">
        <v>347</v>
      </c>
      <c r="O7" s="25" t="s">
        <v>118</v>
      </c>
      <c r="P7" s="25">
        <v>1100</v>
      </c>
      <c r="Q7" s="27" t="s">
        <v>348</v>
      </c>
      <c r="R7" s="27" t="s">
        <v>349</v>
      </c>
      <c r="S7" s="27" t="s">
        <v>350</v>
      </c>
      <c r="T7" s="25">
        <v>2</v>
      </c>
      <c r="U7" s="25">
        <v>2.5</v>
      </c>
      <c r="V7" s="25">
        <v>3</v>
      </c>
      <c r="W7" s="25">
        <v>7.5</v>
      </c>
      <c r="X7" s="25">
        <v>4</v>
      </c>
      <c r="Y7" s="25">
        <v>2</v>
      </c>
      <c r="Z7" s="25">
        <v>3</v>
      </c>
      <c r="AA7" s="25">
        <v>9</v>
      </c>
      <c r="AB7" s="6">
        <f>SUM(W7,AA7)</f>
        <v>16.5</v>
      </c>
    </row>
    <row r="8" spans="1:28" x14ac:dyDescent="0.2">
      <c r="A8" s="18">
        <v>45502.885208333333</v>
      </c>
      <c r="B8" s="25" t="s">
        <v>143</v>
      </c>
      <c r="C8" s="25" t="s">
        <v>144</v>
      </c>
      <c r="D8" s="25"/>
      <c r="E8" s="25" t="s">
        <v>145</v>
      </c>
      <c r="F8" s="25" t="s">
        <v>146</v>
      </c>
      <c r="G8" s="25" t="s">
        <v>147</v>
      </c>
      <c r="H8" s="27" t="s">
        <v>148</v>
      </c>
      <c r="I8" s="25" t="s">
        <v>50</v>
      </c>
      <c r="J8" s="25" t="s">
        <v>149</v>
      </c>
      <c r="K8" s="25" t="s">
        <v>50</v>
      </c>
      <c r="L8" s="25" t="s">
        <v>85</v>
      </c>
      <c r="M8" s="25" t="s">
        <v>150</v>
      </c>
      <c r="N8" s="25"/>
      <c r="O8" s="25"/>
      <c r="P8" s="25">
        <v>3.5</v>
      </c>
      <c r="Q8" s="27" t="s">
        <v>151</v>
      </c>
      <c r="R8" s="27" t="s">
        <v>152</v>
      </c>
      <c r="S8" s="27"/>
      <c r="T8" s="25">
        <v>2</v>
      </c>
      <c r="U8" s="25">
        <v>2.5</v>
      </c>
      <c r="V8" s="25">
        <v>2</v>
      </c>
      <c r="W8" s="25">
        <v>6.5</v>
      </c>
      <c r="X8" s="25">
        <v>3</v>
      </c>
      <c r="Y8" s="25">
        <v>4</v>
      </c>
      <c r="Z8" s="25">
        <v>2</v>
      </c>
      <c r="AA8" s="25">
        <v>9</v>
      </c>
      <c r="AB8" s="6">
        <f>SUM(W8,AA8)</f>
        <v>15.5</v>
      </c>
    </row>
    <row r="9" spans="1:28" x14ac:dyDescent="0.2">
      <c r="A9" s="18">
        <v>45507.859456018516</v>
      </c>
      <c r="B9" s="25" t="s">
        <v>134</v>
      </c>
      <c r="C9" s="25" t="s">
        <v>135</v>
      </c>
      <c r="D9" s="26" t="s">
        <v>136</v>
      </c>
      <c r="E9" s="25" t="s">
        <v>137</v>
      </c>
      <c r="F9" s="25" t="s">
        <v>33</v>
      </c>
      <c r="G9" s="25" t="s">
        <v>95</v>
      </c>
      <c r="H9" s="27" t="s">
        <v>138</v>
      </c>
      <c r="I9" s="25" t="s">
        <v>50</v>
      </c>
      <c r="J9" s="25" t="s">
        <v>139</v>
      </c>
      <c r="K9" s="25" t="s">
        <v>50</v>
      </c>
      <c r="L9" s="25" t="s">
        <v>85</v>
      </c>
      <c r="M9" s="25" t="s">
        <v>140</v>
      </c>
      <c r="N9" s="25" t="s">
        <v>86</v>
      </c>
      <c r="O9" s="25" t="s">
        <v>38</v>
      </c>
      <c r="P9" s="25">
        <v>1000</v>
      </c>
      <c r="Q9" s="27" t="s">
        <v>141</v>
      </c>
      <c r="R9" s="27" t="s">
        <v>142</v>
      </c>
      <c r="S9" s="27"/>
      <c r="T9" s="25">
        <v>2</v>
      </c>
      <c r="U9" s="25">
        <v>2.5</v>
      </c>
      <c r="V9" s="25">
        <v>3</v>
      </c>
      <c r="W9" s="25">
        <v>7.5</v>
      </c>
      <c r="X9" s="25">
        <v>3</v>
      </c>
      <c r="Y9" s="25">
        <v>1</v>
      </c>
      <c r="Z9" s="25">
        <v>3</v>
      </c>
      <c r="AA9" s="25">
        <v>7</v>
      </c>
      <c r="AB9" s="6">
        <f>SUM(W9,AA9)</f>
        <v>14.5</v>
      </c>
    </row>
    <row r="10" spans="1:28" x14ac:dyDescent="0.2">
      <c r="A10" s="18">
        <v>45509.582939814813</v>
      </c>
      <c r="B10" s="25" t="s">
        <v>194</v>
      </c>
      <c r="C10" s="25" t="s">
        <v>195</v>
      </c>
      <c r="D10" s="26" t="s">
        <v>196</v>
      </c>
      <c r="E10" s="25" t="s">
        <v>197</v>
      </c>
      <c r="F10" s="25" t="s">
        <v>198</v>
      </c>
      <c r="G10" s="25" t="s">
        <v>108</v>
      </c>
      <c r="H10" s="27" t="s">
        <v>199</v>
      </c>
      <c r="I10" s="25" t="s">
        <v>50</v>
      </c>
      <c r="J10" s="25" t="s">
        <v>200</v>
      </c>
      <c r="K10" s="25" t="s">
        <v>50</v>
      </c>
      <c r="L10" s="25" t="s">
        <v>129</v>
      </c>
      <c r="M10" s="25" t="s">
        <v>201</v>
      </c>
      <c r="N10" s="25" t="s">
        <v>86</v>
      </c>
      <c r="O10" s="25"/>
      <c r="P10" s="25">
        <v>500</v>
      </c>
      <c r="Q10" s="27" t="s">
        <v>202</v>
      </c>
      <c r="R10" s="27" t="s">
        <v>203</v>
      </c>
      <c r="S10" s="27"/>
      <c r="T10" s="25">
        <v>2</v>
      </c>
      <c r="U10" s="25">
        <v>2.5</v>
      </c>
      <c r="V10" s="25">
        <v>3</v>
      </c>
      <c r="W10" s="25">
        <v>7.5</v>
      </c>
      <c r="X10" s="25">
        <v>2</v>
      </c>
      <c r="Y10" s="25">
        <v>3</v>
      </c>
      <c r="Z10" s="25">
        <v>2</v>
      </c>
      <c r="AA10" s="25">
        <v>7</v>
      </c>
      <c r="AB10" s="6">
        <f>SUM(W10,AA10)</f>
        <v>14.5</v>
      </c>
    </row>
    <row r="11" spans="1:28" x14ac:dyDescent="0.2">
      <c r="A11" s="18">
        <v>45510.394583333335</v>
      </c>
      <c r="B11" s="25" t="s">
        <v>257</v>
      </c>
      <c r="C11" s="25" t="s">
        <v>258</v>
      </c>
      <c r="D11" s="26" t="s">
        <v>259</v>
      </c>
      <c r="E11" s="25" t="s">
        <v>251</v>
      </c>
      <c r="F11" s="25" t="s">
        <v>260</v>
      </c>
      <c r="G11" s="25" t="s">
        <v>95</v>
      </c>
      <c r="H11" s="27" t="s">
        <v>261</v>
      </c>
      <c r="I11" s="25" t="s">
        <v>38</v>
      </c>
      <c r="J11" s="25" t="s">
        <v>262</v>
      </c>
      <c r="K11" s="25" t="s">
        <v>50</v>
      </c>
      <c r="L11" s="25" t="s">
        <v>129</v>
      </c>
      <c r="M11" s="25" t="s">
        <v>263</v>
      </c>
      <c r="N11" s="25" t="s">
        <v>264</v>
      </c>
      <c r="O11" s="25"/>
      <c r="P11" s="25">
        <v>1500</v>
      </c>
      <c r="Q11" s="27" t="s">
        <v>265</v>
      </c>
      <c r="R11" s="27" t="s">
        <v>266</v>
      </c>
      <c r="S11" s="27"/>
      <c r="T11" s="25">
        <v>3</v>
      </c>
      <c r="U11" s="25">
        <v>2.5</v>
      </c>
      <c r="V11" s="25">
        <v>0</v>
      </c>
      <c r="W11" s="25">
        <v>5.5</v>
      </c>
      <c r="X11" s="25">
        <v>3</v>
      </c>
      <c r="Y11" s="25">
        <v>4</v>
      </c>
      <c r="Z11" s="25">
        <v>2</v>
      </c>
      <c r="AA11" s="25">
        <v>9</v>
      </c>
      <c r="AB11" s="6">
        <f>SUM(W11,AA11)</f>
        <v>14.5</v>
      </c>
    </row>
    <row r="12" spans="1:28" x14ac:dyDescent="0.2">
      <c r="A12" s="18">
        <v>45511.356793981482</v>
      </c>
      <c r="B12" s="25" t="s">
        <v>153</v>
      </c>
      <c r="C12" s="25" t="s">
        <v>154</v>
      </c>
      <c r="D12" s="25"/>
      <c r="E12" s="25" t="s">
        <v>155</v>
      </c>
      <c r="F12" s="25"/>
      <c r="G12" s="25" t="s">
        <v>95</v>
      </c>
      <c r="H12" s="27" t="s">
        <v>156</v>
      </c>
      <c r="I12" s="25" t="s">
        <v>50</v>
      </c>
      <c r="J12" s="25" t="s">
        <v>157</v>
      </c>
      <c r="K12" s="25" t="s">
        <v>50</v>
      </c>
      <c r="L12" s="25" t="s">
        <v>85</v>
      </c>
      <c r="M12" s="25" t="s">
        <v>111</v>
      </c>
      <c r="N12" s="25" t="s">
        <v>158</v>
      </c>
      <c r="O12" s="25"/>
      <c r="P12" s="25">
        <v>2500</v>
      </c>
      <c r="Q12" s="27" t="s">
        <v>159</v>
      </c>
      <c r="R12" s="27" t="s">
        <v>160</v>
      </c>
      <c r="S12" s="27"/>
      <c r="T12" s="25">
        <v>3</v>
      </c>
      <c r="U12" s="25">
        <v>1.5</v>
      </c>
      <c r="V12" s="25">
        <v>2</v>
      </c>
      <c r="W12" s="25">
        <v>6.5</v>
      </c>
      <c r="X12" s="25">
        <v>4</v>
      </c>
      <c r="Y12" s="25">
        <v>1</v>
      </c>
      <c r="Z12" s="25">
        <v>2</v>
      </c>
      <c r="AA12" s="25">
        <v>7</v>
      </c>
      <c r="AB12" s="6">
        <f>SUM(W12,AA12)</f>
        <v>13.5</v>
      </c>
    </row>
    <row r="13" spans="1:28" x14ac:dyDescent="0.2">
      <c r="A13" s="18">
        <v>45512.409710648149</v>
      </c>
      <c r="B13" s="25" t="s">
        <v>178</v>
      </c>
      <c r="C13" s="25" t="s">
        <v>179</v>
      </c>
      <c r="D13" s="25"/>
      <c r="E13" s="25" t="s">
        <v>180</v>
      </c>
      <c r="F13" s="25"/>
      <c r="G13" s="25" t="s">
        <v>108</v>
      </c>
      <c r="H13" s="27" t="s">
        <v>181</v>
      </c>
      <c r="I13" s="25" t="s">
        <v>50</v>
      </c>
      <c r="J13" s="25" t="s">
        <v>182</v>
      </c>
      <c r="K13" s="25" t="s">
        <v>50</v>
      </c>
      <c r="L13" s="25" t="s">
        <v>129</v>
      </c>
      <c r="M13" s="25"/>
      <c r="N13" s="25"/>
      <c r="O13" s="25"/>
      <c r="P13" s="25">
        <v>1400</v>
      </c>
      <c r="Q13" s="27" t="s">
        <v>183</v>
      </c>
      <c r="R13" s="27" t="s">
        <v>184</v>
      </c>
      <c r="S13" s="27"/>
      <c r="T13" s="25">
        <v>1</v>
      </c>
      <c r="U13" s="25">
        <v>2.5</v>
      </c>
      <c r="V13" s="25">
        <v>3</v>
      </c>
      <c r="W13" s="25">
        <v>6.5</v>
      </c>
      <c r="X13" s="25">
        <v>1</v>
      </c>
      <c r="Y13" s="25">
        <v>3</v>
      </c>
      <c r="Z13" s="25">
        <v>3</v>
      </c>
      <c r="AA13" s="25">
        <v>7</v>
      </c>
      <c r="AB13" s="6">
        <f>SUM(W13,AA13)</f>
        <v>13.5</v>
      </c>
    </row>
    <row r="14" spans="1:28" x14ac:dyDescent="0.2">
      <c r="A14" s="18">
        <v>45512.62395833333</v>
      </c>
      <c r="B14" s="25" t="s">
        <v>185</v>
      </c>
      <c r="C14" s="25" t="s">
        <v>186</v>
      </c>
      <c r="D14" s="26" t="s">
        <v>187</v>
      </c>
      <c r="E14" s="25" t="s">
        <v>188</v>
      </c>
      <c r="F14" s="25" t="s">
        <v>189</v>
      </c>
      <c r="G14" s="25" t="s">
        <v>95</v>
      </c>
      <c r="H14" s="27" t="s">
        <v>190</v>
      </c>
      <c r="I14" s="25" t="s">
        <v>50</v>
      </c>
      <c r="J14" s="25" t="s">
        <v>139</v>
      </c>
      <c r="K14" s="25" t="s">
        <v>50</v>
      </c>
      <c r="L14" s="25" t="s">
        <v>129</v>
      </c>
      <c r="M14" s="25" t="s">
        <v>175</v>
      </c>
      <c r="N14" s="25" t="s">
        <v>140</v>
      </c>
      <c r="O14" s="25" t="s">
        <v>38</v>
      </c>
      <c r="P14" s="25">
        <v>1200</v>
      </c>
      <c r="Q14" s="27" t="s">
        <v>191</v>
      </c>
      <c r="R14" s="27" t="s">
        <v>192</v>
      </c>
      <c r="S14" s="27" t="s">
        <v>193</v>
      </c>
      <c r="T14" s="25">
        <v>1</v>
      </c>
      <c r="U14" s="25">
        <v>1.5</v>
      </c>
      <c r="V14" s="25">
        <v>3</v>
      </c>
      <c r="W14" s="25">
        <v>5.5</v>
      </c>
      <c r="X14" s="25">
        <v>2</v>
      </c>
      <c r="Y14" s="25">
        <v>3</v>
      </c>
      <c r="Z14" s="25">
        <v>3</v>
      </c>
      <c r="AA14" s="25">
        <v>8</v>
      </c>
      <c r="AB14" s="6">
        <f>SUM(W14,AA14)</f>
        <v>13.5</v>
      </c>
    </row>
    <row r="15" spans="1:28" x14ac:dyDescent="0.2">
      <c r="A15" s="18">
        <v>45513.649733796294</v>
      </c>
      <c r="B15" s="25" t="s">
        <v>249</v>
      </c>
      <c r="C15" s="25" t="s">
        <v>250</v>
      </c>
      <c r="D15" s="25"/>
      <c r="E15" s="25" t="s">
        <v>251</v>
      </c>
      <c r="F15" s="25"/>
      <c r="G15" s="25" t="s">
        <v>95</v>
      </c>
      <c r="H15" s="27" t="s">
        <v>250</v>
      </c>
      <c r="I15" s="25" t="s">
        <v>50</v>
      </c>
      <c r="J15" s="25" t="s">
        <v>252</v>
      </c>
      <c r="K15" s="25" t="s">
        <v>50</v>
      </c>
      <c r="L15" s="25" t="s">
        <v>129</v>
      </c>
      <c r="M15" s="25" t="s">
        <v>253</v>
      </c>
      <c r="N15" s="25" t="s">
        <v>254</v>
      </c>
      <c r="O15" s="25"/>
      <c r="P15" s="25">
        <v>1500</v>
      </c>
      <c r="Q15" s="27" t="s">
        <v>255</v>
      </c>
      <c r="R15" s="27" t="s">
        <v>256</v>
      </c>
      <c r="S15" s="27"/>
      <c r="T15" s="25">
        <v>3</v>
      </c>
      <c r="U15" s="25">
        <v>2.5</v>
      </c>
      <c r="V15" s="25">
        <v>2</v>
      </c>
      <c r="W15" s="25">
        <v>7.5</v>
      </c>
      <c r="X15" s="25">
        <v>3</v>
      </c>
      <c r="Y15" s="25"/>
      <c r="Z15" s="25">
        <v>3</v>
      </c>
      <c r="AA15" s="25">
        <v>6</v>
      </c>
      <c r="AB15" s="6">
        <f>SUM(W15,AA15)</f>
        <v>13.5</v>
      </c>
    </row>
    <row r="16" spans="1:28" x14ac:dyDescent="0.2">
      <c r="A16" s="18">
        <v>45516.249861111108</v>
      </c>
      <c r="B16" s="25" t="s">
        <v>360</v>
      </c>
      <c r="C16" s="25" t="s">
        <v>361</v>
      </c>
      <c r="D16" s="25"/>
      <c r="E16" s="25" t="s">
        <v>362</v>
      </c>
      <c r="F16" s="25" t="s">
        <v>363</v>
      </c>
      <c r="G16" s="25" t="s">
        <v>147</v>
      </c>
      <c r="H16" s="27" t="s">
        <v>364</v>
      </c>
      <c r="I16" s="25" t="s">
        <v>50</v>
      </c>
      <c r="J16" s="25" t="s">
        <v>365</v>
      </c>
      <c r="K16" s="25" t="s">
        <v>50</v>
      </c>
      <c r="L16" s="25" t="s">
        <v>129</v>
      </c>
      <c r="M16" s="25" t="s">
        <v>366</v>
      </c>
      <c r="N16" s="25" t="s">
        <v>367</v>
      </c>
      <c r="O16" s="25"/>
      <c r="P16" s="25">
        <v>520</v>
      </c>
      <c r="Q16" s="27" t="s">
        <v>368</v>
      </c>
      <c r="R16" s="27" t="s">
        <v>369</v>
      </c>
      <c r="S16" s="27" t="s">
        <v>370</v>
      </c>
      <c r="T16" s="25">
        <v>0</v>
      </c>
      <c r="U16" s="25">
        <v>2.5</v>
      </c>
      <c r="V16" s="25">
        <v>3</v>
      </c>
      <c r="W16" s="25">
        <v>5.5</v>
      </c>
      <c r="X16" s="25">
        <v>2</v>
      </c>
      <c r="Y16" s="25">
        <v>3</v>
      </c>
      <c r="Z16" s="25">
        <v>3</v>
      </c>
      <c r="AA16" s="25">
        <v>8</v>
      </c>
      <c r="AB16" s="6">
        <f>SUM(W16,AA16)</f>
        <v>13.5</v>
      </c>
    </row>
    <row r="17" spans="1:28" x14ac:dyDescent="0.2">
      <c r="A17" s="18">
        <v>45516.536504629628</v>
      </c>
      <c r="B17" s="25" t="s">
        <v>371</v>
      </c>
      <c r="C17" s="25" t="s">
        <v>372</v>
      </c>
      <c r="D17" s="26" t="s">
        <v>373</v>
      </c>
      <c r="E17" s="25" t="s">
        <v>374</v>
      </c>
      <c r="F17" s="25" t="s">
        <v>375</v>
      </c>
      <c r="G17" s="25" t="s">
        <v>95</v>
      </c>
      <c r="H17" s="27" t="s">
        <v>376</v>
      </c>
      <c r="I17" s="25" t="s">
        <v>50</v>
      </c>
      <c r="J17" s="25" t="s">
        <v>377</v>
      </c>
      <c r="K17" s="25" t="s">
        <v>50</v>
      </c>
      <c r="L17" s="25" t="s">
        <v>85</v>
      </c>
      <c r="M17" s="25" t="s">
        <v>140</v>
      </c>
      <c r="N17" s="25" t="s">
        <v>140</v>
      </c>
      <c r="O17" s="25"/>
      <c r="P17" s="25">
        <v>1400</v>
      </c>
      <c r="Q17" s="27" t="s">
        <v>378</v>
      </c>
      <c r="R17" s="27" t="s">
        <v>379</v>
      </c>
      <c r="S17" s="27"/>
      <c r="T17" s="25">
        <v>1</v>
      </c>
      <c r="U17" s="25">
        <v>2.5</v>
      </c>
      <c r="V17" s="25">
        <v>2</v>
      </c>
      <c r="W17" s="25">
        <v>5.5</v>
      </c>
      <c r="X17" s="25">
        <v>3</v>
      </c>
      <c r="Y17" s="25">
        <v>2</v>
      </c>
      <c r="Z17" s="25">
        <v>3</v>
      </c>
      <c r="AA17" s="25">
        <v>8</v>
      </c>
      <c r="AB17" s="6">
        <f>SUM(W17,AA17)</f>
        <v>13.5</v>
      </c>
    </row>
    <row r="18" spans="1:28" x14ac:dyDescent="0.2">
      <c r="A18" s="18">
        <v>45517.527986111112</v>
      </c>
      <c r="B18" s="25" t="s">
        <v>380</v>
      </c>
      <c r="C18" s="25" t="s">
        <v>381</v>
      </c>
      <c r="D18" s="26" t="s">
        <v>382</v>
      </c>
      <c r="E18" s="25" t="s">
        <v>383</v>
      </c>
      <c r="F18" s="25" t="s">
        <v>384</v>
      </c>
      <c r="G18" s="25" t="s">
        <v>95</v>
      </c>
      <c r="H18" s="27" t="s">
        <v>385</v>
      </c>
      <c r="I18" s="25" t="s">
        <v>50</v>
      </c>
      <c r="J18" s="25" t="s">
        <v>386</v>
      </c>
      <c r="K18" s="25" t="s">
        <v>50</v>
      </c>
      <c r="L18" s="25" t="s">
        <v>129</v>
      </c>
      <c r="M18" s="25" t="s">
        <v>387</v>
      </c>
      <c r="N18" s="25" t="s">
        <v>388</v>
      </c>
      <c r="O18" s="25" t="s">
        <v>389</v>
      </c>
      <c r="P18" s="25">
        <v>1900</v>
      </c>
      <c r="Q18" s="27" t="s">
        <v>390</v>
      </c>
      <c r="R18" s="27" t="s">
        <v>391</v>
      </c>
      <c r="S18" s="27" t="s">
        <v>392</v>
      </c>
      <c r="T18" s="25">
        <v>1</v>
      </c>
      <c r="U18" s="25">
        <v>2.5</v>
      </c>
      <c r="V18" s="25">
        <v>2</v>
      </c>
      <c r="W18" s="25">
        <v>5.5</v>
      </c>
      <c r="X18" s="25">
        <v>3</v>
      </c>
      <c r="Y18" s="25">
        <v>3</v>
      </c>
      <c r="Z18" s="25">
        <v>2</v>
      </c>
      <c r="AA18" s="25">
        <v>8</v>
      </c>
      <c r="AB18" s="6">
        <f>SUM(W18,AA18)</f>
        <v>13.5</v>
      </c>
    </row>
    <row r="19" spans="1:28" x14ac:dyDescent="0.2">
      <c r="A19" s="18">
        <v>45517.773796296293</v>
      </c>
      <c r="B19" s="17" t="s">
        <v>321</v>
      </c>
      <c r="C19" s="17" t="s">
        <v>322</v>
      </c>
      <c r="D19" s="17"/>
      <c r="E19" s="17" t="s">
        <v>323</v>
      </c>
      <c r="F19" s="17" t="s">
        <v>324</v>
      </c>
      <c r="G19" s="17" t="s">
        <v>234</v>
      </c>
      <c r="H19" s="19" t="s">
        <v>325</v>
      </c>
      <c r="I19" s="17" t="s">
        <v>236</v>
      </c>
      <c r="J19" s="17"/>
      <c r="K19" s="17" t="s">
        <v>50</v>
      </c>
      <c r="L19" s="17" t="s">
        <v>85</v>
      </c>
      <c r="M19" s="17"/>
      <c r="N19" s="17" t="s">
        <v>140</v>
      </c>
      <c r="O19" s="17" t="s">
        <v>118</v>
      </c>
      <c r="P19" s="17">
        <v>2000</v>
      </c>
      <c r="Q19" s="19" t="s">
        <v>326</v>
      </c>
      <c r="R19" s="19" t="s">
        <v>327</v>
      </c>
      <c r="S19" s="19"/>
      <c r="T19" s="17">
        <v>1</v>
      </c>
      <c r="U19" s="17">
        <v>5</v>
      </c>
      <c r="V19" s="17">
        <v>1</v>
      </c>
      <c r="W19" s="17">
        <v>7</v>
      </c>
      <c r="X19" s="17">
        <v>3</v>
      </c>
      <c r="Y19" s="17">
        <v>2</v>
      </c>
      <c r="Z19" s="17">
        <v>1</v>
      </c>
      <c r="AA19" s="17">
        <v>6</v>
      </c>
      <c r="AB19">
        <f>SUM(W19,AA19)</f>
        <v>13</v>
      </c>
    </row>
    <row r="20" spans="1:28" x14ac:dyDescent="0.2">
      <c r="A20" s="18">
        <v>45517.818495370368</v>
      </c>
      <c r="B20" s="17" t="s">
        <v>393</v>
      </c>
      <c r="C20" s="17" t="s">
        <v>394</v>
      </c>
      <c r="D20" s="21" t="s">
        <v>395</v>
      </c>
      <c r="E20" s="17" t="s">
        <v>383</v>
      </c>
      <c r="F20" s="17" t="s">
        <v>384</v>
      </c>
      <c r="G20" s="17" t="s">
        <v>108</v>
      </c>
      <c r="H20" s="19" t="s">
        <v>396</v>
      </c>
      <c r="I20" s="17" t="s">
        <v>50</v>
      </c>
      <c r="J20" s="17" t="s">
        <v>386</v>
      </c>
      <c r="K20" s="17" t="s">
        <v>50</v>
      </c>
      <c r="L20" s="17" t="s">
        <v>85</v>
      </c>
      <c r="M20" s="17" t="s">
        <v>387</v>
      </c>
      <c r="N20" s="17" t="s">
        <v>388</v>
      </c>
      <c r="O20" s="17" t="s">
        <v>389</v>
      </c>
      <c r="P20" s="17">
        <v>1900</v>
      </c>
      <c r="Q20" s="19" t="s">
        <v>397</v>
      </c>
      <c r="R20" s="19" t="s">
        <v>398</v>
      </c>
      <c r="S20" s="19" t="s">
        <v>399</v>
      </c>
      <c r="T20" s="17">
        <v>2</v>
      </c>
      <c r="U20" s="17">
        <v>0</v>
      </c>
      <c r="V20" s="17">
        <v>2</v>
      </c>
      <c r="W20" s="17">
        <v>4</v>
      </c>
      <c r="X20" s="17">
        <v>4</v>
      </c>
      <c r="Y20" s="17">
        <v>3</v>
      </c>
      <c r="Z20" s="17">
        <v>2</v>
      </c>
      <c r="AA20" s="17">
        <v>9</v>
      </c>
      <c r="AB20">
        <f>SUM(W20,AA20)</f>
        <v>13</v>
      </c>
    </row>
    <row r="21" spans="1:28" x14ac:dyDescent="0.2">
      <c r="A21" s="18">
        <v>45517.842824074076</v>
      </c>
      <c r="B21" s="17" t="s">
        <v>312</v>
      </c>
      <c r="C21" s="17" t="s">
        <v>313</v>
      </c>
      <c r="D21" s="17" t="s">
        <v>193</v>
      </c>
      <c r="E21" s="17" t="s">
        <v>314</v>
      </c>
      <c r="F21" s="17" t="s">
        <v>315</v>
      </c>
      <c r="G21" s="17" t="s">
        <v>147</v>
      </c>
      <c r="H21" s="19" t="s">
        <v>316</v>
      </c>
      <c r="I21" s="17" t="s">
        <v>50</v>
      </c>
      <c r="J21" s="17" t="s">
        <v>317</v>
      </c>
      <c r="K21" s="17" t="s">
        <v>50</v>
      </c>
      <c r="L21" s="17" t="s">
        <v>85</v>
      </c>
      <c r="M21" s="17" t="s">
        <v>140</v>
      </c>
      <c r="N21" s="17" t="s">
        <v>175</v>
      </c>
      <c r="O21" s="17" t="s">
        <v>118</v>
      </c>
      <c r="P21" s="17">
        <v>800</v>
      </c>
      <c r="Q21" s="19" t="s">
        <v>318</v>
      </c>
      <c r="R21" s="19" t="s">
        <v>319</v>
      </c>
      <c r="S21" s="19" t="s">
        <v>320</v>
      </c>
      <c r="T21" s="17">
        <v>1</v>
      </c>
      <c r="U21" s="17">
        <v>2.5</v>
      </c>
      <c r="V21" s="17">
        <v>2</v>
      </c>
      <c r="W21" s="17">
        <v>5.5</v>
      </c>
      <c r="X21" s="17">
        <v>3</v>
      </c>
      <c r="Y21" s="17">
        <v>2</v>
      </c>
      <c r="Z21" s="17">
        <v>2</v>
      </c>
      <c r="AA21" s="17">
        <v>7</v>
      </c>
      <c r="AB21">
        <f>SUM(W21,AA21)</f>
        <v>12.5</v>
      </c>
    </row>
    <row r="22" spans="1:28" x14ac:dyDescent="0.2">
      <c r="A22" s="18">
        <v>45518.631585648145</v>
      </c>
      <c r="B22" s="17" t="s">
        <v>328</v>
      </c>
      <c r="C22" s="17" t="s">
        <v>329</v>
      </c>
      <c r="D22" s="17"/>
      <c r="E22" s="17" t="s">
        <v>330</v>
      </c>
      <c r="F22" s="17" t="s">
        <v>331</v>
      </c>
      <c r="G22" s="17" t="s">
        <v>332</v>
      </c>
      <c r="H22" s="19" t="s">
        <v>333</v>
      </c>
      <c r="I22" s="17" t="s">
        <v>50</v>
      </c>
      <c r="J22" s="17" t="s">
        <v>334</v>
      </c>
      <c r="K22" s="17"/>
      <c r="L22" s="17" t="s">
        <v>129</v>
      </c>
      <c r="M22" s="17"/>
      <c r="N22" s="17" t="s">
        <v>335</v>
      </c>
      <c r="O22" s="17" t="s">
        <v>336</v>
      </c>
      <c r="P22" s="17">
        <v>6890.84</v>
      </c>
      <c r="Q22" s="19" t="s">
        <v>337</v>
      </c>
      <c r="R22" s="19" t="s">
        <v>338</v>
      </c>
      <c r="S22" s="19" t="s">
        <v>339</v>
      </c>
      <c r="T22" s="17">
        <v>1</v>
      </c>
      <c r="U22" s="17">
        <v>2.5</v>
      </c>
      <c r="V22" s="17">
        <v>2</v>
      </c>
      <c r="W22" s="17">
        <v>5.5</v>
      </c>
      <c r="X22" s="17">
        <v>2</v>
      </c>
      <c r="Y22" s="17">
        <v>3</v>
      </c>
      <c r="Z22" s="17">
        <v>2</v>
      </c>
      <c r="AA22" s="17">
        <v>7</v>
      </c>
      <c r="AB22">
        <f>SUM(W22,AA22)</f>
        <v>12.5</v>
      </c>
    </row>
    <row r="23" spans="1:28" x14ac:dyDescent="0.2">
      <c r="A23" s="18">
        <v>45518.8518287037</v>
      </c>
      <c r="B23" s="17" t="s">
        <v>161</v>
      </c>
      <c r="C23" s="17" t="s">
        <v>162</v>
      </c>
      <c r="D23" s="17"/>
      <c r="E23" s="17" t="s">
        <v>163</v>
      </c>
      <c r="F23" s="17" t="s">
        <v>164</v>
      </c>
      <c r="G23" s="17" t="s">
        <v>147</v>
      </c>
      <c r="H23" s="19" t="s">
        <v>165</v>
      </c>
      <c r="I23" s="17" t="s">
        <v>38</v>
      </c>
      <c r="J23" s="17"/>
      <c r="K23" s="17" t="s">
        <v>50</v>
      </c>
      <c r="L23" s="17" t="s">
        <v>129</v>
      </c>
      <c r="M23" s="17" t="s">
        <v>166</v>
      </c>
      <c r="N23" s="17" t="s">
        <v>166</v>
      </c>
      <c r="O23" s="17" t="s">
        <v>167</v>
      </c>
      <c r="P23" s="17">
        <v>3000</v>
      </c>
      <c r="Q23" s="19" t="s">
        <v>168</v>
      </c>
      <c r="R23" s="19" t="s">
        <v>169</v>
      </c>
      <c r="S23" s="19"/>
      <c r="T23" s="17">
        <v>3</v>
      </c>
      <c r="U23" s="17">
        <v>0</v>
      </c>
      <c r="V23" s="17">
        <v>0</v>
      </c>
      <c r="W23" s="17">
        <v>3</v>
      </c>
      <c r="X23" s="17">
        <v>3</v>
      </c>
      <c r="Y23" s="17">
        <v>5</v>
      </c>
      <c r="Z23" s="17">
        <v>1</v>
      </c>
      <c r="AA23" s="17">
        <v>9</v>
      </c>
      <c r="AB23">
        <f>SUM(W23,AA23)</f>
        <v>12</v>
      </c>
    </row>
    <row r="24" spans="1:28" x14ac:dyDescent="0.2">
      <c r="A24" s="18">
        <v>45521.027766203704</v>
      </c>
      <c r="B24" s="17" t="s">
        <v>275</v>
      </c>
      <c r="C24" s="17" t="s">
        <v>276</v>
      </c>
      <c r="D24" s="21" t="s">
        <v>277</v>
      </c>
      <c r="E24" s="17" t="s">
        <v>251</v>
      </c>
      <c r="F24" s="17" t="s">
        <v>278</v>
      </c>
      <c r="G24" s="17" t="s">
        <v>95</v>
      </c>
      <c r="H24" s="19" t="s">
        <v>279</v>
      </c>
      <c r="I24" s="17" t="s">
        <v>38</v>
      </c>
      <c r="J24" s="17"/>
      <c r="K24" s="17" t="s">
        <v>50</v>
      </c>
      <c r="L24" s="17" t="s">
        <v>129</v>
      </c>
      <c r="M24" s="17" t="s">
        <v>264</v>
      </c>
      <c r="N24" s="17" t="s">
        <v>280</v>
      </c>
      <c r="O24" s="17"/>
      <c r="P24" s="17">
        <v>1500</v>
      </c>
      <c r="Q24" s="19" t="s">
        <v>281</v>
      </c>
      <c r="R24" s="19" t="s">
        <v>282</v>
      </c>
      <c r="S24" s="19"/>
      <c r="T24" s="17">
        <v>3</v>
      </c>
      <c r="U24" s="17">
        <v>0</v>
      </c>
      <c r="V24" s="17">
        <v>0</v>
      </c>
      <c r="W24" s="17">
        <v>3</v>
      </c>
      <c r="X24" s="17">
        <v>3</v>
      </c>
      <c r="Y24" s="17">
        <v>5</v>
      </c>
      <c r="Z24" s="17">
        <v>1</v>
      </c>
      <c r="AA24" s="17">
        <v>9</v>
      </c>
      <c r="AB24">
        <f>SUM(W24,AA24)</f>
        <v>12</v>
      </c>
    </row>
    <row r="25" spans="1:28" x14ac:dyDescent="0.2">
      <c r="A25" s="18">
        <v>45523.150497685187</v>
      </c>
      <c r="B25" s="17" t="s">
        <v>170</v>
      </c>
      <c r="C25" s="17" t="s">
        <v>171</v>
      </c>
      <c r="D25" s="21" t="s">
        <v>172</v>
      </c>
      <c r="E25" s="17" t="s">
        <v>80</v>
      </c>
      <c r="F25" s="17" t="s">
        <v>173</v>
      </c>
      <c r="G25" s="17" t="s">
        <v>108</v>
      </c>
      <c r="H25" s="19" t="s">
        <v>174</v>
      </c>
      <c r="I25" s="17" t="s">
        <v>50</v>
      </c>
      <c r="J25" s="17"/>
      <c r="K25" s="17" t="s">
        <v>50</v>
      </c>
      <c r="L25" s="17" t="s">
        <v>129</v>
      </c>
      <c r="M25" s="17" t="s">
        <v>140</v>
      </c>
      <c r="N25" s="17" t="s">
        <v>175</v>
      </c>
      <c r="O25" s="17"/>
      <c r="P25" s="17">
        <v>1000</v>
      </c>
      <c r="Q25" s="19" t="s">
        <v>176</v>
      </c>
      <c r="R25" s="19" t="s">
        <v>177</v>
      </c>
      <c r="S25" s="19"/>
      <c r="T25" s="17">
        <v>0</v>
      </c>
      <c r="U25" s="17">
        <v>2.5</v>
      </c>
      <c r="V25" s="17">
        <v>1</v>
      </c>
      <c r="W25" s="17">
        <v>3.5</v>
      </c>
      <c r="X25" s="17">
        <v>2</v>
      </c>
      <c r="Y25" s="17">
        <v>3</v>
      </c>
      <c r="Z25" s="17">
        <v>3</v>
      </c>
      <c r="AA25" s="17">
        <v>8</v>
      </c>
      <c r="AB25">
        <f>SUM(W25,AA25)</f>
        <v>11.5</v>
      </c>
    </row>
    <row r="26" spans="1:28" x14ac:dyDescent="0.2">
      <c r="A26" s="18">
        <v>45523.153321759259</v>
      </c>
      <c r="B26" s="17" t="s">
        <v>351</v>
      </c>
      <c r="C26" s="17" t="s">
        <v>352</v>
      </c>
      <c r="D26" s="21" t="s">
        <v>353</v>
      </c>
      <c r="E26" s="17" t="s">
        <v>286</v>
      </c>
      <c r="F26" s="17" t="s">
        <v>354</v>
      </c>
      <c r="G26" s="17" t="s">
        <v>147</v>
      </c>
      <c r="H26" s="19" t="s">
        <v>355</v>
      </c>
      <c r="I26" s="17" t="s">
        <v>38</v>
      </c>
      <c r="J26" s="17"/>
      <c r="K26" s="17" t="s">
        <v>50</v>
      </c>
      <c r="L26" s="17" t="s">
        <v>129</v>
      </c>
      <c r="M26" s="17" t="s">
        <v>356</v>
      </c>
      <c r="N26" s="17" t="s">
        <v>357</v>
      </c>
      <c r="O26" s="17"/>
      <c r="P26" s="17">
        <v>1000</v>
      </c>
      <c r="Q26" s="19" t="s">
        <v>358</v>
      </c>
      <c r="R26" s="19" t="s">
        <v>359</v>
      </c>
      <c r="S26" s="19"/>
      <c r="T26" s="17">
        <v>2</v>
      </c>
      <c r="U26" s="17">
        <v>2.5</v>
      </c>
      <c r="V26" s="17">
        <v>0</v>
      </c>
      <c r="W26" s="17">
        <v>4.5</v>
      </c>
      <c r="X26" s="17">
        <v>3</v>
      </c>
      <c r="Y26" s="17">
        <v>3</v>
      </c>
      <c r="Z26" s="17">
        <v>1</v>
      </c>
      <c r="AA26" s="17">
        <v>7</v>
      </c>
      <c r="AB26">
        <f>SUM(W26,AA26)</f>
        <v>11.5</v>
      </c>
    </row>
    <row r="27" spans="1:28" x14ac:dyDescent="0.2">
      <c r="A27" s="18">
        <v>45523.50582175926</v>
      </c>
      <c r="B27" s="17" t="s">
        <v>121</v>
      </c>
      <c r="C27" s="17" t="s">
        <v>122</v>
      </c>
      <c r="D27" s="21" t="s">
        <v>123</v>
      </c>
      <c r="E27" s="17" t="s">
        <v>124</v>
      </c>
      <c r="F27" s="17" t="s">
        <v>125</v>
      </c>
      <c r="G27" s="17" t="s">
        <v>126</v>
      </c>
      <c r="H27" s="19" t="s">
        <v>127</v>
      </c>
      <c r="I27" s="17" t="s">
        <v>38</v>
      </c>
      <c r="J27" s="17" t="s">
        <v>128</v>
      </c>
      <c r="K27" s="17" t="s">
        <v>50</v>
      </c>
      <c r="L27" s="17" t="s">
        <v>129</v>
      </c>
      <c r="M27" s="17" t="s">
        <v>111</v>
      </c>
      <c r="N27" s="17" t="s">
        <v>130</v>
      </c>
      <c r="O27" s="17" t="s">
        <v>118</v>
      </c>
      <c r="P27" s="17">
        <v>1600</v>
      </c>
      <c r="Q27" s="19" t="s">
        <v>131</v>
      </c>
      <c r="R27" s="19" t="s">
        <v>132</v>
      </c>
      <c r="S27" s="19" t="s">
        <v>133</v>
      </c>
      <c r="T27" s="17">
        <v>3</v>
      </c>
      <c r="U27" s="17">
        <v>0</v>
      </c>
      <c r="V27" s="17">
        <v>0</v>
      </c>
      <c r="W27" s="17">
        <v>3</v>
      </c>
      <c r="X27" s="17">
        <v>4</v>
      </c>
      <c r="Y27" s="17">
        <v>3</v>
      </c>
      <c r="Z27" s="17">
        <v>1</v>
      </c>
      <c r="AA27" s="17">
        <v>8</v>
      </c>
      <c r="AB27">
        <f>SUM(W27,AA27)</f>
        <v>11</v>
      </c>
    </row>
    <row r="28" spans="1:28" x14ac:dyDescent="0.2">
      <c r="A28" s="18">
        <v>45523.713969907411</v>
      </c>
      <c r="B28" s="17" t="s">
        <v>204</v>
      </c>
      <c r="C28" s="17" t="s">
        <v>205</v>
      </c>
      <c r="D28" s="21" t="s">
        <v>206</v>
      </c>
      <c r="E28" s="17" t="s">
        <v>207</v>
      </c>
      <c r="F28" s="17" t="s">
        <v>33</v>
      </c>
      <c r="G28" s="17" t="s">
        <v>82</v>
      </c>
      <c r="H28" s="19" t="s">
        <v>208</v>
      </c>
      <c r="I28" s="17" t="s">
        <v>38</v>
      </c>
      <c r="J28" s="17" t="s">
        <v>209</v>
      </c>
      <c r="K28" s="17" t="s">
        <v>50</v>
      </c>
      <c r="L28" s="17" t="s">
        <v>85</v>
      </c>
      <c r="M28" s="17" t="s">
        <v>140</v>
      </c>
      <c r="N28" s="17" t="s">
        <v>175</v>
      </c>
      <c r="O28" s="17" t="s">
        <v>193</v>
      </c>
      <c r="P28" s="17">
        <v>2000</v>
      </c>
      <c r="Q28" s="19" t="s">
        <v>210</v>
      </c>
      <c r="R28" s="19" t="s">
        <v>211</v>
      </c>
      <c r="S28" s="19" t="s">
        <v>212</v>
      </c>
      <c r="T28" s="17">
        <v>1</v>
      </c>
      <c r="U28" s="17">
        <v>2.5</v>
      </c>
      <c r="V28" s="17">
        <v>2</v>
      </c>
      <c r="W28" s="17">
        <v>5.5</v>
      </c>
      <c r="X28" s="17">
        <v>3</v>
      </c>
      <c r="Y28" s="17">
        <v>1</v>
      </c>
      <c r="Z28" s="17">
        <v>1</v>
      </c>
      <c r="AA28" s="17">
        <v>5</v>
      </c>
      <c r="AB28">
        <f>SUM(W28,AA28)</f>
        <v>10.5</v>
      </c>
    </row>
    <row r="29" spans="1:28" x14ac:dyDescent="0.2">
      <c r="A29" s="18">
        <v>45523.752696759257</v>
      </c>
      <c r="B29" s="17" t="s">
        <v>103</v>
      </c>
      <c r="C29" s="17" t="s">
        <v>104</v>
      </c>
      <c r="D29" s="21" t="s">
        <v>105</v>
      </c>
      <c r="E29" s="17" t="s">
        <v>106</v>
      </c>
      <c r="F29" s="17" t="s">
        <v>107</v>
      </c>
      <c r="G29" s="17" t="s">
        <v>108</v>
      </c>
      <c r="H29" s="19" t="s">
        <v>115</v>
      </c>
      <c r="I29" s="17" t="s">
        <v>38</v>
      </c>
      <c r="J29" s="17" t="s">
        <v>116</v>
      </c>
      <c r="K29" s="17" t="s">
        <v>50</v>
      </c>
      <c r="L29" s="17" t="s">
        <v>85</v>
      </c>
      <c r="M29" s="17" t="s">
        <v>111</v>
      </c>
      <c r="N29" s="17" t="s">
        <v>117</v>
      </c>
      <c r="O29" s="17" t="s">
        <v>118</v>
      </c>
      <c r="P29" s="17">
        <v>2000</v>
      </c>
      <c r="Q29" s="19" t="s">
        <v>119</v>
      </c>
      <c r="R29" s="19" t="s">
        <v>120</v>
      </c>
      <c r="S29" s="24" t="s">
        <v>114</v>
      </c>
      <c r="T29" s="17">
        <v>3</v>
      </c>
      <c r="U29" s="17">
        <v>0</v>
      </c>
      <c r="V29" s="17">
        <v>0</v>
      </c>
      <c r="W29" s="17">
        <v>3</v>
      </c>
      <c r="X29" s="17">
        <v>3</v>
      </c>
      <c r="Y29" s="17">
        <v>3</v>
      </c>
      <c r="Z29" s="17">
        <v>1</v>
      </c>
      <c r="AA29" s="17">
        <v>7</v>
      </c>
      <c r="AB29">
        <f>SUM(W29,AA29)</f>
        <v>10</v>
      </c>
    </row>
    <row r="30" spans="1:28" x14ac:dyDescent="0.2">
      <c r="A30" s="18">
        <v>45523.909525462965</v>
      </c>
      <c r="B30" s="17" t="s">
        <v>267</v>
      </c>
      <c r="C30" s="17" t="s">
        <v>268</v>
      </c>
      <c r="D30" s="17"/>
      <c r="E30" s="17" t="s">
        <v>269</v>
      </c>
      <c r="F30" s="17" t="s">
        <v>270</v>
      </c>
      <c r="G30" s="17" t="s">
        <v>147</v>
      </c>
      <c r="H30" s="19" t="s">
        <v>271</v>
      </c>
      <c r="I30" s="17" t="s">
        <v>38</v>
      </c>
      <c r="J30" s="17"/>
      <c r="K30" s="17" t="s">
        <v>50</v>
      </c>
      <c r="L30" s="17" t="s">
        <v>129</v>
      </c>
      <c r="M30" s="17" t="s">
        <v>150</v>
      </c>
      <c r="N30" s="17" t="s">
        <v>272</v>
      </c>
      <c r="O30" s="17" t="s">
        <v>118</v>
      </c>
      <c r="P30" s="17">
        <v>5000</v>
      </c>
      <c r="Q30" s="19" t="s">
        <v>273</v>
      </c>
      <c r="R30" s="19" t="s">
        <v>274</v>
      </c>
      <c r="S30" s="19"/>
      <c r="T30" s="17">
        <v>2</v>
      </c>
      <c r="U30" s="17">
        <v>0</v>
      </c>
      <c r="V30" s="17">
        <v>0</v>
      </c>
      <c r="W30" s="17">
        <v>2</v>
      </c>
      <c r="X30" s="17">
        <v>3</v>
      </c>
      <c r="Y30" s="17">
        <v>4</v>
      </c>
      <c r="Z30" s="17">
        <v>1</v>
      </c>
      <c r="AA30" s="17">
        <v>8</v>
      </c>
      <c r="AB30">
        <f>SUM(W30,AA30)</f>
        <v>10</v>
      </c>
    </row>
    <row r="31" spans="1:28" x14ac:dyDescent="0.2">
      <c r="A31" s="18">
        <v>45523.950185185182</v>
      </c>
      <c r="B31" s="17" t="s">
        <v>305</v>
      </c>
      <c r="C31" s="17" t="s">
        <v>306</v>
      </c>
      <c r="D31" s="17"/>
      <c r="E31" s="17" t="s">
        <v>307</v>
      </c>
      <c r="F31" s="17" t="s">
        <v>308</v>
      </c>
      <c r="G31" s="17" t="s">
        <v>95</v>
      </c>
      <c r="H31" s="19" t="s">
        <v>309</v>
      </c>
      <c r="I31" s="17" t="s">
        <v>236</v>
      </c>
      <c r="J31" s="17"/>
      <c r="K31" s="17" t="s">
        <v>50</v>
      </c>
      <c r="L31" s="17" t="s">
        <v>85</v>
      </c>
      <c r="M31" s="17"/>
      <c r="N31" s="17"/>
      <c r="O31" s="17" t="s">
        <v>38</v>
      </c>
      <c r="P31" s="17">
        <v>2270</v>
      </c>
      <c r="Q31" s="19" t="s">
        <v>310</v>
      </c>
      <c r="R31" s="19" t="s">
        <v>311</v>
      </c>
      <c r="S31" s="19"/>
      <c r="T31" s="17">
        <v>1</v>
      </c>
      <c r="U31" s="17">
        <v>2.5</v>
      </c>
      <c r="V31" s="17">
        <v>1</v>
      </c>
      <c r="W31" s="17">
        <v>4.5</v>
      </c>
      <c r="X31" s="17">
        <v>2</v>
      </c>
      <c r="Y31" s="17">
        <v>2</v>
      </c>
      <c r="Z31" s="17">
        <v>1</v>
      </c>
      <c r="AA31" s="17">
        <v>5</v>
      </c>
      <c r="AB31">
        <f>SUM(W31,AA31)</f>
        <v>9.5</v>
      </c>
    </row>
    <row r="32" spans="1:28" x14ac:dyDescent="0.2">
      <c r="A32" s="18">
        <v>45523.950219907405</v>
      </c>
      <c r="B32" s="17" t="s">
        <v>241</v>
      </c>
      <c r="C32" s="17" t="s">
        <v>242</v>
      </c>
      <c r="D32" s="17"/>
      <c r="E32" s="17" t="s">
        <v>243</v>
      </c>
      <c r="F32" s="17" t="s">
        <v>244</v>
      </c>
      <c r="G32" s="17" t="s">
        <v>108</v>
      </c>
      <c r="H32" s="19" t="s">
        <v>245</v>
      </c>
      <c r="I32" s="17" t="s">
        <v>38</v>
      </c>
      <c r="J32" s="17"/>
      <c r="K32" s="17" t="s">
        <v>50</v>
      </c>
      <c r="L32" s="17" t="s">
        <v>85</v>
      </c>
      <c r="M32" s="17" t="s">
        <v>201</v>
      </c>
      <c r="N32" s="17" t="s">
        <v>86</v>
      </c>
      <c r="O32" s="17" t="s">
        <v>118</v>
      </c>
      <c r="P32" s="17">
        <v>1500</v>
      </c>
      <c r="Q32" s="19" t="s">
        <v>246</v>
      </c>
      <c r="R32" s="19" t="s">
        <v>247</v>
      </c>
      <c r="S32" s="19" t="s">
        <v>248</v>
      </c>
      <c r="T32" s="17">
        <v>3</v>
      </c>
      <c r="U32" s="17">
        <v>0</v>
      </c>
      <c r="V32" s="17">
        <v>0</v>
      </c>
      <c r="W32" s="17">
        <v>3</v>
      </c>
      <c r="X32" s="17">
        <v>4</v>
      </c>
      <c r="Y32" s="17"/>
      <c r="Z32" s="17">
        <v>1</v>
      </c>
      <c r="AA32" s="17">
        <v>5</v>
      </c>
      <c r="AB32">
        <f>SUM(W32,AA32)</f>
        <v>8</v>
      </c>
    </row>
    <row r="33" spans="1:28" x14ac:dyDescent="0.2">
      <c r="A33" s="18">
        <v>45523.971203703702</v>
      </c>
      <c r="B33" s="17" t="s">
        <v>283</v>
      </c>
      <c r="C33" s="17" t="s">
        <v>284</v>
      </c>
      <c r="D33" s="21" t="s">
        <v>285</v>
      </c>
      <c r="E33" s="17" t="s">
        <v>286</v>
      </c>
      <c r="F33" s="17" t="s">
        <v>287</v>
      </c>
      <c r="G33" s="17" t="s">
        <v>147</v>
      </c>
      <c r="H33" s="19" t="s">
        <v>288</v>
      </c>
      <c r="I33" s="17" t="s">
        <v>38</v>
      </c>
      <c r="J33" s="17"/>
      <c r="K33" s="17" t="s">
        <v>50</v>
      </c>
      <c r="L33" s="17" t="s">
        <v>129</v>
      </c>
      <c r="M33" s="17" t="s">
        <v>140</v>
      </c>
      <c r="N33" s="17" t="s">
        <v>140</v>
      </c>
      <c r="O33" s="17" t="s">
        <v>167</v>
      </c>
      <c r="P33" s="17">
        <v>1000</v>
      </c>
      <c r="Q33" s="19" t="s">
        <v>289</v>
      </c>
      <c r="R33" s="19" t="s">
        <v>290</v>
      </c>
      <c r="S33" s="19" t="s">
        <v>291</v>
      </c>
      <c r="T33" s="17">
        <v>0</v>
      </c>
      <c r="U33" s="17">
        <v>2.5</v>
      </c>
      <c r="V33" s="17">
        <v>0</v>
      </c>
      <c r="W33" s="17">
        <v>2.5</v>
      </c>
      <c r="X33" s="17">
        <v>2</v>
      </c>
      <c r="Y33" s="17">
        <v>2</v>
      </c>
      <c r="Z33" s="17">
        <v>1</v>
      </c>
      <c r="AA33" s="17">
        <v>5</v>
      </c>
      <c r="AB33">
        <f>SUM(W33,AA33)</f>
        <v>7.5</v>
      </c>
    </row>
    <row r="34" spans="1:28" x14ac:dyDescent="0.2">
      <c r="A34" s="18">
        <v>45524.872256944444</v>
      </c>
      <c r="B34" s="17" t="s">
        <v>297</v>
      </c>
      <c r="C34" s="17" t="s">
        <v>298</v>
      </c>
      <c r="D34" s="17"/>
      <c r="E34" s="17" t="s">
        <v>299</v>
      </c>
      <c r="F34" s="17" t="s">
        <v>300</v>
      </c>
      <c r="G34" s="17" t="s">
        <v>95</v>
      </c>
      <c r="H34" s="19" t="s">
        <v>301</v>
      </c>
      <c r="I34" s="17" t="s">
        <v>236</v>
      </c>
      <c r="J34" s="17"/>
      <c r="K34" s="17" t="s">
        <v>50</v>
      </c>
      <c r="L34" s="17"/>
      <c r="M34" s="17"/>
      <c r="N34" s="17"/>
      <c r="O34" s="17" t="s">
        <v>38</v>
      </c>
      <c r="P34" s="17">
        <v>2200</v>
      </c>
      <c r="Q34" s="19" t="s">
        <v>302</v>
      </c>
      <c r="R34" s="19" t="s">
        <v>303</v>
      </c>
      <c r="S34" s="19" t="s">
        <v>304</v>
      </c>
      <c r="T34" s="17">
        <v>0</v>
      </c>
      <c r="U34" s="17">
        <v>2.5</v>
      </c>
      <c r="V34" s="17">
        <v>1</v>
      </c>
      <c r="W34" s="17">
        <v>3.5</v>
      </c>
      <c r="X34" s="17">
        <v>1</v>
      </c>
      <c r="Y34" s="17">
        <v>1</v>
      </c>
      <c r="Z34" s="17">
        <v>1</v>
      </c>
      <c r="AA34" s="17">
        <v>3</v>
      </c>
      <c r="AB34">
        <f>SUM(W34,AA34)</f>
        <v>6.5</v>
      </c>
    </row>
    <row r="35" spans="1:28" x14ac:dyDescent="0.2">
      <c r="A35" s="18">
        <v>45529.81795138889</v>
      </c>
      <c r="B35" s="17" t="s">
        <v>103</v>
      </c>
      <c r="C35" s="17" t="s">
        <v>104</v>
      </c>
      <c r="D35" s="21" t="s">
        <v>105</v>
      </c>
      <c r="E35" s="17" t="s">
        <v>106</v>
      </c>
      <c r="F35" s="17" t="s">
        <v>107</v>
      </c>
      <c r="G35" s="17" t="s">
        <v>108</v>
      </c>
      <c r="H35" s="19" t="s">
        <v>109</v>
      </c>
      <c r="I35" s="17" t="s">
        <v>38</v>
      </c>
      <c r="J35" s="17"/>
      <c r="K35" s="17" t="s">
        <v>50</v>
      </c>
      <c r="L35" s="17" t="s">
        <v>85</v>
      </c>
      <c r="M35" s="17" t="s">
        <v>110</v>
      </c>
      <c r="N35" s="17" t="s">
        <v>111</v>
      </c>
      <c r="O35" s="17" t="s">
        <v>38</v>
      </c>
      <c r="P35" s="17">
        <v>2000</v>
      </c>
      <c r="Q35" s="19" t="s">
        <v>112</v>
      </c>
      <c r="R35" s="19" t="s">
        <v>113</v>
      </c>
      <c r="S35" s="24" t="s">
        <v>114</v>
      </c>
      <c r="T35" s="17">
        <v>0</v>
      </c>
      <c r="U35" s="17">
        <v>0</v>
      </c>
      <c r="V35" s="17"/>
      <c r="W35" s="17">
        <v>0</v>
      </c>
      <c r="X35" s="17"/>
      <c r="Y35" s="17"/>
      <c r="Z35" s="17"/>
      <c r="AA35" s="17">
        <v>0</v>
      </c>
      <c r="AB35">
        <f>SUM(W35,AA35)</f>
        <v>0</v>
      </c>
    </row>
  </sheetData>
  <hyperlinks>
    <hyperlink ref="D5" r:id="rId1" xr:uid="{CCC60A5B-BCDE-4446-ADFA-CEE3AF5F820F}"/>
    <hyperlink ref="D6" r:id="rId2" xr:uid="{74BFB816-C77B-5746-9276-5BE72DA5FFEA}"/>
    <hyperlink ref="D35" r:id="rId3" xr:uid="{2B39FFC1-229D-8A43-A72E-D6D87D0B7E31}"/>
    <hyperlink ref="S35" r:id="rId4" xr:uid="{8D4E9ABB-EFD8-BB47-9DD5-250FF03CF69E}"/>
    <hyperlink ref="D29" r:id="rId5" xr:uid="{94A1548D-2503-544D-8DB4-31EAD0DB55F2}"/>
    <hyperlink ref="S29" r:id="rId6" xr:uid="{56DFDF02-4F0A-F841-A468-815F1714EED7}"/>
    <hyperlink ref="D27" r:id="rId7" xr:uid="{CCD7BF38-9B77-D447-B677-40ECD8BD3FFE}"/>
    <hyperlink ref="D9" r:id="rId8" xr:uid="{A8FE6971-4A57-3840-A32B-B5CCB57D5A84}"/>
    <hyperlink ref="D25" r:id="rId9" display="https://zhiyangwang.hosting.nyu.edu/" xr:uid="{037D6137-4CAD-A847-B50E-FBE264BB7002}"/>
    <hyperlink ref="D14" r:id="rId10" xr:uid="{F038644C-5ED0-CE4D-BBE2-C13F19640BE4}"/>
    <hyperlink ref="D10" r:id="rId11" display="http://www.anshulroy.com/" xr:uid="{04297EAB-FD7C-394B-A70E-58FBA48C33F9}"/>
    <hyperlink ref="D28" r:id="rId12" display="http://kekewu.me/" xr:uid="{8B616256-3D89-B54E-B293-9B9D0FFF7DB4}"/>
    <hyperlink ref="D4" r:id="rId13" display="http://yiyinyinguu.github.io/" xr:uid="{D2ABE416-50CA-EE43-B205-970F31BAD609}"/>
    <hyperlink ref="D3" r:id="rId14" xr:uid="{36567ECB-0F89-E04B-9295-CF053043AB42}"/>
    <hyperlink ref="D11" r:id="rId15" display="https://juan1t0.github.io/" xr:uid="{2FFF0DE0-47AB-174A-ADAD-66C3C8A3CAF7}"/>
    <hyperlink ref="D24" r:id="rId16" xr:uid="{45D2F9A4-D183-9740-8245-A1B603CCF6BF}"/>
    <hyperlink ref="D33" r:id="rId17" xr:uid="{3BD4736F-368C-074E-906D-A1E165CA506A}"/>
    <hyperlink ref="D2" r:id="rId18" xr:uid="{D2C93545-BD56-744B-9FD7-01FA6112DDD6}"/>
    <hyperlink ref="D7" r:id="rId19" display="http://www.heliahosseinpour.com/" xr:uid="{872ED2A0-87E9-FA42-BC66-95B219171AE3}"/>
    <hyperlink ref="D26" r:id="rId20" xr:uid="{94847F6A-31B1-BC43-BADA-FA22F963CFC9}"/>
    <hyperlink ref="D17" r:id="rId21" xr:uid="{7825A225-E55C-8042-963D-708133D5E273}"/>
    <hyperlink ref="D18" r:id="rId22" xr:uid="{B30024BD-102B-964D-A9A7-CC228D33A12E}"/>
    <hyperlink ref="D20" r:id="rId23" xr:uid="{5754A3C4-39F1-B84E-AD52-15E85E868BD8}"/>
  </hyperlinks>
  <pageMargins left="0.7" right="0.7" top="0.75" bottom="0.75" header="0.3" footer="0.3"/>
  <tableParts count="1">
    <tablePart r:id="rId2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Totals</vt:lpstr>
      <vt:lpstr>VISKids</vt:lpstr>
      <vt:lpstr>Inclusivity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 Mosca</dc:creator>
  <cp:lastModifiedBy>Ab Mosca</cp:lastModifiedBy>
  <dcterms:created xsi:type="dcterms:W3CDTF">2024-08-29T17:36:45Z</dcterms:created>
  <dcterms:modified xsi:type="dcterms:W3CDTF">2024-08-29T18:32:26Z</dcterms:modified>
</cp:coreProperties>
</file>