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DoD Definitions" sheetId="8" r:id="rId10"/>
    <sheet state="visible" name="Velocity Tracking" sheetId="9" r:id="rId11"/>
    <sheet state="visible" name="Velocity Chart" sheetId="10" r:id="rId12"/>
    <sheet state="visible" name="Mid-Project Release plan" sheetId="11" r:id="rId13"/>
    <sheet state="visible" name="Burndown Chart" sheetId="12" r:id="rId14"/>
    <sheet state="visible" name="Final Project Release plan" sheetId="13" r:id="rId15"/>
    <sheet state="visible" name="Definition of Done" sheetId="14" r:id="rId16"/>
    <sheet state="visible" name="Documentation" sheetId="15" r:id="rId17"/>
    <sheet state="visible" name="Bill of Materials" sheetId="16" r:id="rId18"/>
    <sheet state="visible" name="Planning Poker" sheetId="17" r:id="rId19"/>
  </sheets>
  <definedNames/>
  <calcPr/>
</workbook>
</file>

<file path=xl/sharedStrings.xml><?xml version="1.0" encoding="utf-8"?>
<sst xmlns="http://schemas.openxmlformats.org/spreadsheetml/2006/main" count="357" uniqueCount="253">
  <si>
    <t>Project Name</t>
  </si>
  <si>
    <t>Route planning App</t>
  </si>
  <si>
    <t>Online team meeting</t>
  </si>
  <si>
    <t>https://tu-berlin.zoom-x.de/j/63201367987?pwd=pwLP7eO90NCqkHyHE0cssfqZA0PwDl.1</t>
  </si>
  <si>
    <t>Production system (if any)</t>
  </si>
  <si>
    <t>Test system (if any)</t>
  </si>
  <si>
    <t>...</t>
  </si>
  <si>
    <t>GitHub repository</t>
  </si>
  <si>
    <t>https://github.com/amosproj/amos2025ss03-route-planning-app</t>
  </si>
  <si>
    <t>GitHub feature board</t>
  </si>
  <si>
    <t>https://github.com/orgs/amosproj/projects/81</t>
  </si>
  <si>
    <t>GitHub imp-squared backlog</t>
  </si>
  <si>
    <t>https://github.com/orgs/amosproj/projects/85</t>
  </si>
  <si>
    <t>Team T-shirt (white)</t>
  </si>
  <si>
    <t>https://www.shirtinator.de/loadBasket/PNnhXl2COPF</t>
  </si>
  <si>
    <t>Team T-shirt (black)</t>
  </si>
  <si>
    <t>Additional materials</t>
  </si>
  <si>
    <t>Team maling list</t>
  </si>
  <si>
    <t>oss-amos-proj3@lists.fau.de</t>
  </si>
  <si>
    <t>Last Name</t>
  </si>
  <si>
    <t>First Name</t>
  </si>
  <si>
    <t>GitHub User Name</t>
  </si>
  <si>
    <t>Email Address</t>
  </si>
  <si>
    <t>Sandt</t>
  </si>
  <si>
    <t>Eloi</t>
  </si>
  <si>
    <t>eloinoel</t>
  </si>
  <si>
    <t>eloi.sandt@campus.tu-berlin.de</t>
  </si>
  <si>
    <t>Justus</t>
  </si>
  <si>
    <t>Kleinau</t>
  </si>
  <si>
    <t>jkleinau</t>
  </si>
  <si>
    <t>j.kleinau@campus.tu-berlin.de</t>
  </si>
  <si>
    <t>Harms</t>
  </si>
  <si>
    <t>Finn</t>
  </si>
  <si>
    <t>innif</t>
  </si>
  <si>
    <t>Karkani</t>
  </si>
  <si>
    <t>Despoina</t>
  </si>
  <si>
    <t xml:space="preserve">dkarkani </t>
  </si>
  <si>
    <t>despoina.karkani@campus.tu-berlin.de</t>
  </si>
  <si>
    <t>Karmokar</t>
  </si>
  <si>
    <t>Subroto</t>
  </si>
  <si>
    <t>SK-Subroto</t>
  </si>
  <si>
    <t>subroto.karmokar@fau.de</t>
  </si>
  <si>
    <t>Dutta</t>
  </si>
  <si>
    <t>Arkadeep</t>
  </si>
  <si>
    <t>arkadeepberlin</t>
  </si>
  <si>
    <t>arkadeep.dutta@campus.tu-berlin.de</t>
  </si>
  <si>
    <t>Uddin</t>
  </si>
  <si>
    <t>Md Fahim</t>
  </si>
  <si>
    <t>fahimu10</t>
  </si>
  <si>
    <t>fahim.uddin@fau.de</t>
  </si>
  <si>
    <t>Khanam</t>
  </si>
  <si>
    <t>Faria Rahman</t>
  </si>
  <si>
    <t>fariarahman15</t>
  </si>
  <si>
    <t>faria.khanam@fau.de</t>
  </si>
  <si>
    <t>Summerer</t>
  </si>
  <si>
    <t>Felix</t>
  </si>
  <si>
    <t>SUFelix</t>
  </si>
  <si>
    <t>felix.summerer@fau.de</t>
  </si>
  <si>
    <t>Product Owner</t>
  </si>
  <si>
    <t>#</t>
  </si>
  <si>
    <t>Meeting Day</t>
  </si>
  <si>
    <t>Review</t>
  </si>
  <si>
    <t>Planning</t>
  </si>
  <si>
    <t>Software Developer</t>
  </si>
  <si>
    <t>Release Manager</t>
  </si>
  <si>
    <t>Scrum Master</t>
  </si>
  <si>
    <t>Comment</t>
  </si>
  <si>
    <t xml:space="preserve">Despina </t>
  </si>
  <si>
    <t>Everyone else</t>
  </si>
  <si>
    <t>N/A</t>
  </si>
  <si>
    <t>Faria</t>
  </si>
  <si>
    <t>Fahim</t>
  </si>
  <si>
    <t xml:space="preserve">Eloi </t>
  </si>
  <si>
    <t>Mid-term due</t>
  </si>
  <si>
    <t>Demo day!</t>
  </si>
  <si>
    <t>Retrospective</t>
  </si>
  <si>
    <t>Product owners, software developers, and Scurm Master are set and ideally don't change over time; the critical part is the Release Manager role you need to define here</t>
  </si>
  <si>
    <t>Goals</t>
  </si>
  <si>
    <t>Have an enjoyable experience in working together</t>
  </si>
  <si>
    <t>learn from each other</t>
  </si>
  <si>
    <t>Our teams tries to create tangible progress with the application every week</t>
  </si>
  <si>
    <t>Complete ECTS and get good grade</t>
  </si>
  <si>
    <t>Provide a usefull solution to meisterwerk</t>
  </si>
  <si>
    <t>Meeting norms</t>
  </si>
  <si>
    <t xml:space="preserve">All team-meetings are mandatory unless a valid reason is communicated in advance
</t>
  </si>
  <si>
    <t>be on time to value each other's time</t>
  </si>
  <si>
    <t>Ask questions if your are not clear on something.</t>
  </si>
  <si>
    <t>The meeting starts on time, even if not all members are present yet</t>
  </si>
  <si>
    <t>Camera On :)</t>
  </si>
  <si>
    <t>Working norms</t>
  </si>
  <si>
    <t>Team members should be open to feedback and view it as a growth opportunity</t>
  </si>
  <si>
    <t>We use feature, development and fix-branches in git</t>
  </si>
  <si>
    <t>When we face problems or fail to reach our goals, we should communicate that as soon as possible</t>
  </si>
  <si>
    <t>Always help each other!</t>
  </si>
  <si>
    <t>agree on who does what and keep track of it</t>
  </si>
  <si>
    <t>Follow coding conventions</t>
  </si>
  <si>
    <t xml:space="preserve">Openly communicate working capacity, so work can be attributed accordingly </t>
  </si>
  <si>
    <t>Keep each other updated about progress</t>
  </si>
  <si>
    <t>Coordination norms</t>
  </si>
  <si>
    <t xml:space="preserve">The Product owners for Review and Planning respectively  switch every week </t>
  </si>
  <si>
    <t>The PO's (at least, devs are always welcome to join) meet with the industry partner at regular intervals and communicate feature requests to the rest of the team</t>
  </si>
  <si>
    <t>When facing decisions that cant be resolved in a discussion, we put it to vote</t>
  </si>
  <si>
    <t>keep essential information and links to tools centralised in one place (seperate discord channel)</t>
  </si>
  <si>
    <t>Communication norms</t>
  </si>
  <si>
    <t>Use the communication tools that we have. In our case a Discord Server</t>
  </si>
  <si>
    <t>We should answer within one day</t>
  </si>
  <si>
    <t>There are no stupid questions!</t>
  </si>
  <si>
    <t>Communicate respectfully and let everybody speak out</t>
  </si>
  <si>
    <t>Respect each others opinions, we are all here to learn :)</t>
  </si>
  <si>
    <t>constructive criticism, talk about solutions</t>
  </si>
  <si>
    <t>communicate illnesses and expected work downtime and what it means for others</t>
  </si>
  <si>
    <t xml:space="preserve">Smaller problems with persons in thew group should be voiced in meetings, larger concerns should be discussed in a one-on-one call first </t>
  </si>
  <si>
    <t>Consideration norms</t>
  </si>
  <si>
    <t xml:space="preserve">Each task will have a primary owner(s) and a reviewer to ensure accountability and quality.
</t>
  </si>
  <si>
    <t>Talk about the problem, talk with the roles, get the context. Communication is very important to understand everything</t>
  </si>
  <si>
    <t>prefer to speak in public over speaking privately?</t>
  </si>
  <si>
    <t>Cont. improvement norms</t>
  </si>
  <si>
    <t>Keep 15 minutes atleast for Sprint retrospective</t>
  </si>
  <si>
    <t>Give constructive feedback on Pull Requests</t>
  </si>
  <si>
    <t>Rewards</t>
  </si>
  <si>
    <t>One evening/afternoon/whatever of fun online games</t>
  </si>
  <si>
    <t>Sanctions</t>
  </si>
  <si>
    <t>10 minutes of mandatory guided meditation… with a goat yoga video soundtrack</t>
  </si>
  <si>
    <t>A silly video-filter has to be activated for the next meeting</t>
  </si>
  <si>
    <t>Signatures</t>
  </si>
  <si>
    <t>Eloi Sandt</t>
  </si>
  <si>
    <t>Product owner</t>
  </si>
  <si>
    <t>Arkadeep Dutta</t>
  </si>
  <si>
    <t>Despina Karkani</t>
  </si>
  <si>
    <t>Software developer</t>
  </si>
  <si>
    <t>Subroto Karmokar</t>
  </si>
  <si>
    <t>Faria Rahman Khanam</t>
  </si>
  <si>
    <t>Md Fahim Uddin</t>
  </si>
  <si>
    <t>Finn Harms</t>
  </si>
  <si>
    <t>Justus Kleinau</t>
  </si>
  <si>
    <t>Felix Summerer</t>
  </si>
  <si>
    <t>Product Vision</t>
  </si>
  <si>
    <t>Project Mission</t>
  </si>
  <si>
    <t>To build an intelligent, automated route optimization tool that empowers organizations to efficiently assign appointments to field workers—optimizing for time, cost, and resource usage—while maximizing overall operational efficiency and service quality</t>
  </si>
  <si>
    <t xml:space="preserve">The mission of this project is to create an MVP for the AMOS Route Optimizer. Core functionality will include uploading appointment data, generating an optimized route plan based on efficiency criteria (e.g., time, cost, resource usage), and displaying the resulting plan on an interactive map interface.
</t>
  </si>
  <si>
    <t>Term</t>
  </si>
  <si>
    <t>Definition</t>
  </si>
  <si>
    <t>Sprint #</t>
  </si>
  <si>
    <t>Sprint goal</t>
  </si>
  <si>
    <t>None</t>
  </si>
  <si>
    <t>Finalize the optimization trigger flow, integrate distance calculations, and implement preprocessing to detect potential solver issues before execution.</t>
  </si>
  <si>
    <t>Connect backend route data to the frontend, visualize the full daily and worker plans, and introduce servicetime customization in both backend and UI.</t>
  </si>
  <si>
    <t>feature Specific</t>
  </si>
  <si>
    <t>Sprint Specific</t>
  </si>
  <si>
    <t>Project release</t>
  </si>
  <si>
    <t xml:space="preserve"> Frontend and backend components for the feature are implemented and integrated
 Feature is reviewed via code review (e.g., pull request approved)
 Feature is merged into the development branch without breaking other functionalities
 The feature is demo-ready and accepted by the Product Owner</t>
  </si>
  <si>
    <t xml:space="preserve">The app builds and runs successfully in a clean environment
 All sprint backlog items marked as "Done" meet the Feature DoD
 Demo conducted with functioning features shown via "show and tell" in Sprint Planning session by the developers
 Release notes are created and shared (e.g., summary in planning document or GitHub)
 Velocity is tracked and recorded
</t>
  </si>
  <si>
    <t xml:space="preserve"> All core MVP functionality is implemented and passes acceptance tests
 Optimized route output is visualized on the map using real user inputs
 Documentation is complete (README.md, user guide, build instructions)
 System passes testing across common browsers/environments
 Mid- and final release plans are fulfilled
 Build process video and required deliverables are uploaded
</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</si>
  <si>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</si>
  <si>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</si>
  <si>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</si>
  <si>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</si>
  <si>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</si>
  <si>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</si>
  <si>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</si>
  <si>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</si>
  <si>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</si>
  <si>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</si>
  <si>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</si>
  <si>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</si>
  <si>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</si>
  <si>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</si>
  <si>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Basic formal documentation requirements</t>
  </si>
  <si>
    <t>Set up backend, frontend, and upload infrastructure to support the route planning flow.</t>
  </si>
  <si>
    <t>Complete the foundation for file upload, schema validation, and routing structure on both backend and frontend to prepare for full route processing.</t>
  </si>
  <si>
    <t>Integrate and run the initial optimization plan, connect validated input data, and prepare the frontend for dynamic interaction with editable and visual route elements.</t>
  </si>
  <si>
    <t>Features</t>
  </si>
  <si>
    <t>Set up Backend</t>
  </si>
  <si>
    <t>Save &amp; Load Scenarios from JSON</t>
  </si>
  <si>
    <t>Set Up CI/CD Pipeline</t>
  </si>
  <si>
    <t>Set up Front End</t>
  </si>
  <si>
    <t>Agreement on basic structure – Frontend Backend</t>
  </si>
  <si>
    <t>Validate Addresses via Google Maps Geocoding API</t>
  </si>
  <si>
    <t>Implement Start and Finish Address Fields (Business data)</t>
  </si>
  <si>
    <t>Add Worker Count Slider Component</t>
  </si>
  <si>
    <t>Create “Start Optimization” Button</t>
  </si>
  <si>
    <t>Create a routing structure on the frontend</t>
  </si>
  <si>
    <t>Build File Upload Component</t>
  </si>
  <si>
    <t>Docker File Creation</t>
  </si>
  <si>
    <t>Excel File Upload Functionality</t>
  </si>
  <si>
    <t>Convert Uploaded Excel File to JSON</t>
  </si>
  <si>
    <t>JSON Schema Validation for Uploaded File</t>
  </si>
  <si>
    <t>Create distance matrix from the uploaded address</t>
  </si>
  <si>
    <t>Migrate Frontend Components to ShadcnUI and TailwindCSS</t>
  </si>
  <si>
    <t>Map Business Data Sheet and Appointment Data to the UI</t>
  </si>
  <si>
    <t>Move Editable Inputs and Start Button to Map View</t>
  </si>
  <si>
    <t>Implement Basic Optimization Plan: First Draft</t>
  </si>
  <si>
    <t>Connecting Worker Address Validation and Distance Matrix</t>
  </si>
  <si>
    <t>Implement Basic Map View with Location Points Only</t>
  </si>
  <si>
    <t>Add Calendar View with Daily Appointment Overview</t>
  </si>
  <si>
    <t>Explore Options for Handling Faulty Addresses from Uploaded Files in the UI</t>
  </si>
  <si>
    <t>Implement Preprocessing Logic to Detect Potential Solver Failures: First Draft</t>
  </si>
  <si>
    <t>Implement Distance Calculation in the Route Optimization</t>
  </si>
  <si>
    <t>Project Optimized Routes on the Map View</t>
  </si>
  <si>
    <t>Prepare Application for Deployment in Industry Partner’s AWS Environment (Backend)</t>
  </si>
  <si>
    <t>Allow User to Uncheck Faulty Addresses and Proceed with Optimization</t>
  </si>
  <si>
    <t>Connect “Start Optimization” Button to Backend Optimization Trigger</t>
  </si>
  <si>
    <t>Implement Frontend Visualization for Errors Raised in Preprocessing</t>
  </si>
  <si>
    <t>Display Daily Plan as a List/Table with Export Option</t>
  </si>
  <si>
    <t>Display and Export Individual Worker Plans</t>
  </si>
  <si>
    <t>Integrate Solver API Output to Frontend for Route Visualization</t>
  </si>
  <si>
    <t>Allow User to Configure Service Time  per Appointment (With Default Fallback)</t>
  </si>
  <si>
    <t>Create Space and Distinguish between Service Time and Appointment Time in Backend</t>
  </si>
  <si>
    <t>PLEASE CREATE THE BURNDOWN CHART ON A NEW TAB USING THE DATA FROM THIS TAB</t>
  </si>
  <si>
    <t>Feature Definition of Done</t>
  </si>
  <si>
    <t>Sprint Release Definition of Done</t>
  </si>
  <si>
    <t>Project Release Definition of Done</t>
  </si>
  <si>
    <t>Type</t>
  </si>
  <si>
    <t>Link / reference</t>
  </si>
  <si>
    <t>Context</t>
  </si>
  <si>
    <t>Name</t>
  </si>
  <si>
    <t>Version</t>
  </si>
  <si>
    <t>License</t>
  </si>
  <si>
    <t>Programming Language for Backend</t>
  </si>
  <si>
    <t>Python</t>
  </si>
  <si>
    <t>Python Software Foundation (PSF) License</t>
  </si>
  <si>
    <t>API Framework for Backend API</t>
  </si>
  <si>
    <t>FastAPI</t>
  </si>
  <si>
    <t>0.103.1</t>
  </si>
  <si>
    <t>MIT License</t>
  </si>
  <si>
    <t>Route Optimization in Backend</t>
  </si>
  <si>
    <t>Google OR</t>
  </si>
  <si>
    <t>Apache 2.0</t>
  </si>
  <si>
    <t>Get Distance-Matrix between points for routing</t>
  </si>
  <si>
    <t>Google Maps API</t>
  </si>
  <si>
    <t>Commercial</t>
  </si>
  <si>
    <t>Programming Language for Frontend</t>
  </si>
  <si>
    <t>Typescript</t>
  </si>
  <si>
    <t>5.7.2</t>
  </si>
  <si>
    <t>Framework for Frontend</t>
  </si>
  <si>
    <t>ReactJS</t>
  </si>
  <si>
    <t>UI-Components for Frontend</t>
  </si>
  <si>
    <t>Shadcm UI</t>
  </si>
  <si>
    <t>2.5.0</t>
  </si>
  <si>
    <t>CSS Framwork for Frontend</t>
  </si>
  <si>
    <t>TailwindCSS</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</si>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</sst>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9">
    <font>
      <sz val="10.0"/>
      <color rgb="FF000000"/>
      <name val="Arial"/>
    </font>
    <font>
      <b/>
    </font>
    <font/>
    <font>
      <u/>
      <color rgb="FF0000FF"/>
    </font>
    <font>
      <u/>
      <color rgb="FF0000FF"/>
    </font>
    <font>
      <b/>
      <name val="Arial"/>
    </font>
    <font>
      <name val="Arial"/>
    </font>
    <font>
      <color rgb="FFFFFFFF"/>
      <name val="Arial"/>
    </font>
    <font>
      <b/>
      <sz val="24.0"/>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07">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2" fontId="1" numFmtId="0" xfId="0" applyAlignment="1" applyFill="1" applyFont="1">
      <alignment horizontal="center" readingOrder="0" shrinkToFit="0" wrapText="0"/>
    </xf>
    <xf borderId="0" fillId="2"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0" fontId="2" numFmtId="165" xfId="0" applyAlignment="1" applyFont="1" applyNumberFormat="1">
      <alignment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3" fontId="5" numFmtId="0" xfId="0" applyAlignment="1" applyFill="1" applyFont="1">
      <alignment shrinkToFit="0" vertical="bottom" wrapText="1"/>
    </xf>
    <xf borderId="0" fillId="4" fontId="6" numFmtId="0" xfId="0" applyAlignment="1" applyFill="1" applyFont="1">
      <alignment readingOrder="0" shrinkToFit="0" vertical="bottom" wrapText="1"/>
    </xf>
    <xf borderId="0" fillId="3" fontId="6" numFmtId="0" xfId="0" applyAlignment="1" applyFont="1">
      <alignment readingOrder="0" shrinkToFit="0" vertical="bottom" wrapText="1"/>
    </xf>
    <xf borderId="0" fillId="4" fontId="6" numFmtId="0" xfId="0" applyAlignment="1" applyFont="1">
      <alignment shrinkToFit="0" vertical="bottom" wrapText="1"/>
    </xf>
    <xf borderId="0" fillId="0" fontId="2" numFmtId="0" xfId="0" applyAlignment="1" applyFont="1">
      <alignment readingOrder="0" shrinkToFit="0" wrapText="1"/>
    </xf>
    <xf borderId="0" fillId="3" fontId="5" numFmtId="0" xfId="0" applyAlignment="1" applyFont="1">
      <alignment readingOrder="0" shrinkToFit="0" vertical="bottom" wrapText="1"/>
    </xf>
    <xf borderId="0" fillId="4" fontId="6" numFmtId="0" xfId="0" applyAlignment="1" applyFont="1">
      <alignment shrinkToFit="0" vertical="bottom" wrapText="1"/>
    </xf>
    <xf borderId="0" fillId="3" fontId="5" numFmtId="0" xfId="0" applyAlignment="1" applyFont="1">
      <alignment shrinkToFit="0" vertical="bottom" wrapText="1"/>
    </xf>
    <xf borderId="0" fillId="3" fontId="6" numFmtId="0" xfId="0" applyAlignment="1" applyFont="1">
      <alignment shrinkToFit="0" vertical="bottom" wrapText="1"/>
    </xf>
    <xf borderId="0" fillId="0" fontId="2" numFmtId="0" xfId="0" applyAlignment="1" applyFont="1">
      <alignment shrinkToFit="0" wrapText="1"/>
    </xf>
    <xf borderId="0" fillId="2"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4"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2" fontId="5" numFmtId="0" xfId="0" applyAlignment="1" applyFont="1">
      <alignment horizontal="left" shrinkToFit="0" vertical="bottom" wrapText="1"/>
    </xf>
    <xf borderId="0" fillId="2" fontId="5" numFmtId="0" xfId="0" applyAlignment="1" applyFont="1">
      <alignment shrinkToFit="0" vertical="bottom" wrapText="0"/>
    </xf>
    <xf borderId="0" fillId="2" fontId="5" numFmtId="0" xfId="0" applyAlignment="1" applyFont="1">
      <alignment shrinkToFit="0" vertical="bottom" wrapText="0"/>
    </xf>
    <xf borderId="0" fillId="2" fontId="5"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6" fontId="5"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4" fontId="5" numFmtId="0" xfId="0" applyAlignment="1" applyFont="1">
      <alignment shrinkToFit="0" vertical="bottom" wrapText="0"/>
    </xf>
    <xf borderId="0" fillId="0" fontId="2" numFmtId="0" xfId="0" applyAlignment="1" applyFont="1">
      <alignment shrinkToFit="0" wrapText="0"/>
    </xf>
    <xf borderId="0" fillId="4" fontId="6" numFmtId="0" xfId="0" applyAlignment="1" applyFont="1">
      <alignment horizontal="right" shrinkToFit="0" vertical="bottom" wrapText="0"/>
    </xf>
    <xf borderId="0" fillId="7" fontId="5" numFmtId="0" xfId="0" applyAlignment="1" applyFill="1" applyFont="1">
      <alignment horizontal="left" shrinkToFit="0" vertical="bottom" wrapText="0"/>
    </xf>
    <xf borderId="0" fillId="7" fontId="5" numFmtId="0" xfId="0" applyAlignment="1" applyFont="1">
      <alignment shrinkToFit="0" vertical="bottom" wrapText="0"/>
    </xf>
    <xf borderId="0" fillId="7" fontId="6" numFmtId="0" xfId="0" applyAlignment="1" applyFont="1">
      <alignment shrinkToFit="0" vertical="bottom" wrapText="1"/>
    </xf>
    <xf borderId="0" fillId="3" fontId="7" numFmtId="0" xfId="0" applyAlignment="1" applyFont="1">
      <alignment horizontal="center" shrinkToFit="0" vertical="bottom" wrapText="0"/>
    </xf>
    <xf borderId="0" fillId="4" fontId="6" numFmtId="0" xfId="0" applyAlignment="1" applyFont="1">
      <alignment horizontal="left" shrinkToFit="0" vertical="bottom" wrapText="1"/>
    </xf>
    <xf borderId="0" fillId="3" fontId="6" numFmtId="0" xfId="0" applyAlignment="1" applyFont="1">
      <alignment horizontal="right" shrinkToFit="0" vertical="bottom" wrapText="0"/>
    </xf>
    <xf borderId="0" fillId="3" fontId="6" numFmtId="0" xfId="0" applyAlignment="1" applyFont="1">
      <alignment horizontal="left" readingOrder="0" shrinkToFit="0" vertical="bottom" wrapText="1"/>
    </xf>
    <xf borderId="0" fillId="8" fontId="5" numFmtId="0" xfId="0" applyAlignment="1" applyFill="1" applyFont="1">
      <alignment horizontal="left" shrinkToFit="0" vertical="bottom" wrapText="0"/>
    </xf>
    <xf borderId="0" fillId="8" fontId="5" numFmtId="0" xfId="0" applyAlignment="1" applyFont="1">
      <alignment shrinkToFit="0" vertical="bottom" wrapText="0"/>
    </xf>
    <xf borderId="0" fillId="8" fontId="6" numFmtId="0" xfId="0" applyAlignment="1" applyFont="1">
      <alignment shrinkToFit="0" vertical="bottom" wrapText="1"/>
    </xf>
    <xf borderId="0" fillId="3" fontId="5" numFmtId="0" xfId="0" applyAlignment="1" applyFont="1">
      <alignment horizontal="left" shrinkToFit="0" vertical="bottom" wrapText="0"/>
    </xf>
    <xf borderId="0" fillId="4" fontId="6" numFmtId="0" xfId="0" applyAlignment="1" applyFont="1">
      <alignment shrinkToFit="0" vertical="bottom" wrapText="0"/>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5" numFmtId="0" xfId="0" applyAlignment="1" applyFont="1">
      <alignment horizontal="left" readingOrder="0" shrinkToFit="0" vertical="bottom" wrapText="0"/>
    </xf>
    <xf borderId="0" fillId="5" fontId="1" numFmtId="0" xfId="0" applyAlignment="1" applyFont="1">
      <alignment readingOrder="0" shrinkToFit="0" wrapText="0"/>
    </xf>
    <xf borderId="0" fillId="2" fontId="5" numFmtId="0" xfId="0" applyAlignment="1" applyFont="1">
      <alignment shrinkToFit="0" vertical="bottom" wrapText="1"/>
    </xf>
    <xf borderId="0" fillId="7" fontId="5" numFmtId="0" xfId="0" applyAlignment="1" applyFont="1">
      <alignment shrinkToFit="0" vertical="bottom" wrapText="0"/>
    </xf>
    <xf borderId="0" fillId="3" fontId="6" numFmtId="0" xfId="0" applyAlignment="1" applyFont="1">
      <alignment shrinkToFit="0" vertical="bottom" wrapText="1"/>
    </xf>
    <xf borderId="0" fillId="3" fontId="6" numFmtId="0" xfId="0" applyAlignment="1" applyFont="1">
      <alignment horizontal="right" shrinkToFit="0" vertical="bottom" wrapText="0"/>
    </xf>
    <xf borderId="0" fillId="2" fontId="5" numFmtId="0" xfId="0" applyAlignment="1" applyFont="1">
      <alignment shrinkToFit="0" vertical="bottom" wrapText="1"/>
    </xf>
    <xf borderId="0" fillId="2" fontId="5" numFmtId="0" xfId="0" applyAlignment="1" applyFont="1">
      <alignment readingOrder="0" shrinkToFit="0" vertical="bottom" wrapText="0"/>
    </xf>
    <xf borderId="0" fillId="0" fontId="2"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left" shrinkToFit="0" vertical="center" wrapText="1"/>
    </xf>
    <xf borderId="0" fillId="2" fontId="5" numFmtId="0" xfId="0" applyAlignment="1" applyFont="1">
      <alignment shrinkToFit="0" vertical="center" wrapText="1"/>
    </xf>
    <xf borderId="0" fillId="2" fontId="5" numFmtId="0" xfId="0" applyAlignment="1" applyFont="1">
      <alignment horizontal="center" shrinkToFit="0" vertical="center" wrapText="1"/>
    </xf>
    <xf borderId="0" fillId="2" fontId="5" numFmtId="4" xfId="0" applyAlignment="1" applyFont="1" applyNumberFormat="1">
      <alignment shrinkToFit="0" vertical="center" wrapText="1"/>
    </xf>
    <xf borderId="0" fillId="2" fontId="6" numFmtId="4" xfId="0" applyAlignment="1" applyFont="1" applyNumberFormat="1">
      <alignment shrinkToFit="0" vertical="center" wrapText="1"/>
    </xf>
    <xf borderId="0" fillId="2" fontId="6" numFmtId="0" xfId="0" applyAlignment="1" applyFont="1">
      <alignment shrinkToFit="0" vertical="center" wrapText="1"/>
    </xf>
    <xf borderId="0" fillId="2" fontId="1" numFmtId="0" xfId="0" applyAlignment="1" applyFont="1">
      <alignment shrinkToFit="0" vertical="center" wrapText="1"/>
    </xf>
    <xf borderId="0" fillId="3" fontId="5"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8" fontId="8" numFmtId="4" xfId="0" applyAlignment="1" applyFont="1" applyNumberFormat="1">
      <alignment horizontal="center" shrinkToFit="0" vertical="center" wrapText="1"/>
    </xf>
    <xf borderId="0" fillId="8" fontId="8" numFmtId="0" xfId="0" applyAlignment="1" applyFont="1">
      <alignment horizontal="center" shrinkToFit="0" vertical="center" wrapText="1"/>
    </xf>
    <xf borderId="0" fillId="3" fontId="2" numFmtId="0" xfId="0" applyAlignment="1" applyFont="1">
      <alignment shrinkToFit="0" vertical="center" wrapText="1"/>
    </xf>
    <xf borderId="0" fillId="4" fontId="5" numFmtId="0" xfId="0" applyAlignment="1" applyFont="1">
      <alignment shrinkToFit="0" vertical="center" wrapText="1"/>
    </xf>
    <xf borderId="0" fillId="4" fontId="6" numFmtId="4" xfId="0" applyAlignment="1" applyFont="1" applyNumberFormat="1">
      <alignment shrinkToFit="0" vertical="center" wrapText="1"/>
    </xf>
    <xf borderId="0" fillId="4" fontId="2" numFmtId="0" xfId="0" applyAlignment="1" applyFont="1">
      <alignment shrinkToFit="0" vertical="center" wrapText="1"/>
    </xf>
    <xf borderId="0" fillId="4" fontId="6" numFmtId="0" xfId="0" applyAlignment="1" applyFont="1">
      <alignment shrinkToFit="0" vertical="center" wrapText="1"/>
    </xf>
    <xf borderId="0" fillId="3" fontId="6" numFmtId="0" xfId="0" applyAlignment="1" applyFont="1">
      <alignment shrinkToFit="0" vertical="center" wrapText="1"/>
    </xf>
    <xf borderId="0" fillId="7" fontId="6" numFmtId="0" xfId="0" applyAlignment="1" applyFont="1">
      <alignment horizontal="center" shrinkToFit="0" vertical="center" wrapText="1"/>
    </xf>
    <xf borderId="0" fillId="7" fontId="6" numFmtId="0" xfId="0" applyAlignment="1" applyFont="1">
      <alignment readingOrder="0" shrinkToFit="0" vertical="center" wrapText="1"/>
    </xf>
    <xf borderId="0" fillId="5" fontId="6" numFmtId="0" xfId="0" applyAlignment="1" applyFont="1">
      <alignment horizontal="center" shrinkToFit="0" vertical="center" wrapText="1"/>
    </xf>
    <xf borderId="0" fillId="4" fontId="5" numFmtId="0" xfId="0" applyAlignment="1" applyFont="1">
      <alignment readingOrder="0" shrinkToFit="0" vertical="center" wrapText="1"/>
    </xf>
    <xf borderId="0" fillId="3" fontId="1" numFmtId="0" xfId="0" applyAlignment="1" applyFont="1">
      <alignment shrinkToFit="0" wrapText="0"/>
    </xf>
    <xf borderId="0" fillId="3" fontId="1" numFmtId="0" xfId="0" applyAlignment="1" applyFont="1">
      <alignment shrinkToFit="0" wrapText="0"/>
    </xf>
    <xf borderId="0" fillId="4"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4"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Velocity Chart</a:t>
            </a:r>
          </a:p>
        </c:rich>
      </c:tx>
      <c:overlay val="0"/>
    </c:title>
    <c:plotArea>
      <c:layout/>
      <c:barChart>
        <c:barDir val="col"/>
        <c:ser>
          <c:idx val="0"/>
          <c:order val="0"/>
          <c:tx>
            <c:strRef>
              <c:f>'Velocity Tracking'!$B$1</c:f>
            </c:strRef>
          </c:tx>
          <c:spPr>
            <a:solidFill>
              <a:srgbClr val="4285F4"/>
            </a:solidFill>
            <a:ln cmpd="sng">
              <a:solidFill>
                <a:srgbClr val="000000"/>
              </a:solidFill>
            </a:ln>
          </c:spPr>
          <c:cat>
            <c:strRef>
              <c:f>'Velocity Tracking'!$A$2:$A$6</c:f>
            </c:strRef>
          </c:cat>
          <c:val>
            <c:numRef>
              <c:f>'Velocity Tracking'!$B$2:$B$6</c:f>
              <c:numCache/>
            </c:numRef>
          </c:val>
        </c:ser>
        <c:axId val="1267053021"/>
        <c:axId val="1906536901"/>
      </c:barChart>
      <c:catAx>
        <c:axId val="126705302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06536901"/>
      </c:catAx>
      <c:valAx>
        <c:axId val="19065369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67053021"/>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Burndown Chart</a:t>
            </a:r>
          </a:p>
        </c:rich>
      </c:tx>
      <c:overlay val="0"/>
    </c:title>
    <c:plotArea>
      <c:layout/>
      <c:barChart>
        <c:barDir val="col"/>
        <c:ser>
          <c:idx val="0"/>
          <c:order val="0"/>
          <c:tx>
            <c:v>Estimated Size</c:v>
          </c:tx>
          <c:spPr>
            <a:solidFill>
              <a:srgbClr val="4285F4"/>
            </a:solidFill>
            <a:ln cmpd="sng">
              <a:solidFill>
                <a:srgbClr val="000000"/>
              </a:solidFill>
            </a:ln>
          </c:spPr>
          <c:dPt>
            <c:idx val="0"/>
          </c:dPt>
          <c:val>
            <c:numRef>
              <c:f>'Mid-Project Release plan'!$E$10:$E$14</c:f>
              <c:numCache/>
            </c:numRef>
          </c:val>
        </c:ser>
        <c:ser>
          <c:idx val="1"/>
          <c:order val="1"/>
          <c:tx>
            <c:v>Real size</c:v>
          </c:tx>
          <c:spPr>
            <a:solidFill>
              <a:srgbClr val="DB4437"/>
            </a:solidFill>
            <a:ln cmpd="sng">
              <a:solidFill>
                <a:srgbClr val="000000"/>
              </a:solidFill>
            </a:ln>
          </c:spPr>
          <c:val>
            <c:numRef>
              <c:f>'Mid-Project Release plan'!$E$10:$E$14</c:f>
              <c:numCache/>
            </c:numRef>
          </c:val>
        </c:ser>
        <c:ser>
          <c:idx val="2"/>
          <c:order val="2"/>
          <c:val>
            <c:numRef>
              <c:f>'Mid-Project Release plan'!$G$10:$G$14</c:f>
              <c:numCache/>
            </c:numRef>
          </c:val>
        </c:ser>
        <c:ser>
          <c:idx val="3"/>
          <c:order val="3"/>
          <c:val>
            <c:numRef>
              <c:f>'Mid-Project Release plan'!$G$10:$G$14</c:f>
              <c:numCache/>
            </c:numRef>
          </c:val>
        </c:ser>
        <c:axId val="1424492611"/>
        <c:axId val="333519291"/>
      </c:barChart>
      <c:catAx>
        <c:axId val="142449261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333519291"/>
      </c:catAx>
      <c:valAx>
        <c:axId val="3335192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424492611"/>
      </c:valAx>
    </c:plotArea>
    <c:legend>
      <c:legendPos val="r"/>
      <c:overlay val="0"/>
      <c:txPr>
        <a:bodyPr/>
        <a:lstStyle/>
        <a:p>
          <a:pPr lvl="0">
            <a:defRPr b="0">
              <a:solidFill>
                <a:srgbClr val="000000"/>
              </a:solidFill>
              <a:latin typeface="Roboto"/>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485775</xdr:colOff>
      <xdr:row>2</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733425</xdr:colOff>
      <xdr:row>3</xdr:row>
      <xdr:rowOff>95250</xdr:rowOff>
    </xdr:from>
    <xdr:ext cx="6219825"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0" displayName="Table_1" name="Table_1" id="1">
  <tableColumns count="2">
    <tableColumn name="Project Name" id="1"/>
    <tableColumn name="Route planning App" id="2"/>
  </tableColumns>
  <tableStyleInfo name="Project Data-style" showColumnStripes="0" showFirstColumn="1" showLastColumn="1" showRowStripes="1"/>
</table>
</file>

<file path=xl/tables/table10.xml><?xml version="1.0" encoding="utf-8"?>
<table xmlns="http://schemas.openxmlformats.org/spreadsheetml/2006/main" ref="A1:D20" displayName="Table_10" name="Table_10" id="10">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1.xml><?xml version="1.0" encoding="utf-8"?>
<table xmlns="http://schemas.openxmlformats.org/spreadsheetml/2006/main" ref="A1:B20" displayName="Table_11" name="Table_11" id="11">
  <tableColumns count="2">
    <tableColumn name="Type" id="1"/>
    <tableColumn name="Link / reference" id="2"/>
  </tableColumns>
  <tableStyleInfo name="Documentation-style" showColumnStripes="0" showFirstColumn="1" showLastColumn="1" showRowStripes="1"/>
</table>
</file>

<file path=xl/tables/table12.xml><?xml version="1.0" encoding="utf-8"?>
<table xmlns="http://schemas.openxmlformats.org/spreadsheetml/2006/main" ref="A1:F20" displayName="Table_12" name="Table_12" id="12">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2.xml><?xml version="1.0" encoding="utf-8"?>
<table xmlns="http://schemas.openxmlformats.org/spreadsheetml/2006/main" ref="A1:D17"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H21" displayName="Table_3" name="Table_3" id="3">
  <tableColumns count="8">
    <tableColumn name="#" id="1"/>
    <tableColumn name="Meeting Day" id="2"/>
    <tableColumn name="Review" id="3"/>
    <tableColumn name="Planning" id="4"/>
    <tableColumn name="Software Developer" id="5"/>
    <tableColumn name="Release Manager" id="6"/>
    <tableColumn name="Scrum Master" id="7"/>
    <tableColumn name="Comment" id="8"/>
  </tableColumns>
  <tableStyleInfo name="Role Assignments-style" showColumnStripes="0" showFirstColumn="1" showLastColumn="1" showRowStripes="1"/>
</table>
</file>

<file path=xl/tables/table4.xml><?xml version="1.0" encoding="utf-8"?>
<table xmlns="http://schemas.openxmlformats.org/spreadsheetml/2006/main" ref="A1:B60" displayName="Table_4" name="Table_4" id="4">
  <tableColumns count="2">
    <tableColumn name="Goals" id="1"/>
    <tableColumn name="Have an enjoyable experience in working together"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65"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3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tu-berlin.zoom-x.de/j/63201367987?pwd=pwLP7eO90NCqkHyHE0cssfqZA0PwDl.1" TargetMode="External"/><Relationship Id="rId2" Type="http://schemas.openxmlformats.org/officeDocument/2006/relationships/hyperlink" Target="https://github.com/amosproj/amos2025ss03-route-planning-app" TargetMode="External"/><Relationship Id="rId3" Type="http://schemas.openxmlformats.org/officeDocument/2006/relationships/hyperlink" Target="https://github.com/orgs/amosproj/projects/81" TargetMode="External"/><Relationship Id="rId4" Type="http://schemas.openxmlformats.org/officeDocument/2006/relationships/hyperlink" Target="https://github.com/orgs/amosproj/projects/85" TargetMode="External"/><Relationship Id="rId5" Type="http://schemas.openxmlformats.org/officeDocument/2006/relationships/hyperlink" Target="https://www.shirtinator.de/loadBasket/PNnhXl2COPF"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2"/>
    </row>
    <row r="5">
      <c r="A5" s="4" t="s">
        <v>4</v>
      </c>
      <c r="B5" s="2"/>
    </row>
    <row r="6">
      <c r="A6" s="4" t="s">
        <v>5</v>
      </c>
      <c r="B6" s="2" t="s">
        <v>6</v>
      </c>
    </row>
    <row r="7">
      <c r="A7" s="1"/>
      <c r="B7" s="3"/>
    </row>
    <row r="8">
      <c r="A8" s="4" t="s">
        <v>7</v>
      </c>
      <c r="B8" s="5" t="s">
        <v>8</v>
      </c>
    </row>
    <row r="9">
      <c r="A9" s="4" t="s">
        <v>9</v>
      </c>
      <c r="B9" s="6" t="s">
        <v>10</v>
      </c>
    </row>
    <row r="10">
      <c r="A10" s="4" t="s">
        <v>11</v>
      </c>
      <c r="B10" s="6" t="s">
        <v>12</v>
      </c>
    </row>
    <row r="11">
      <c r="A11" s="1"/>
      <c r="B11" s="3"/>
    </row>
    <row r="12">
      <c r="A12" s="4" t="s">
        <v>13</v>
      </c>
      <c r="B12" s="5" t="s">
        <v>14</v>
      </c>
    </row>
    <row r="13">
      <c r="A13" s="4" t="s">
        <v>15</v>
      </c>
      <c r="B13" s="2" t="s">
        <v>6</v>
      </c>
    </row>
    <row r="14">
      <c r="A14" s="1"/>
      <c r="B14" s="3"/>
    </row>
    <row r="15">
      <c r="A15" s="1" t="s">
        <v>16</v>
      </c>
      <c r="B15" s="3" t="s">
        <v>6</v>
      </c>
    </row>
    <row r="16">
      <c r="A16" s="1"/>
      <c r="B16" s="3"/>
    </row>
    <row r="17">
      <c r="A17" s="4" t="s">
        <v>17</v>
      </c>
      <c r="B17" s="2" t="s">
        <v>18</v>
      </c>
    </row>
    <row r="18">
      <c r="A18" s="1"/>
      <c r="B18" s="3"/>
    </row>
    <row r="19">
      <c r="A19" s="1"/>
      <c r="B19" s="3"/>
    </row>
    <row r="20">
      <c r="A20" s="1"/>
      <c r="B20" s="2"/>
    </row>
  </sheetData>
  <hyperlinks>
    <hyperlink r:id="rId1" ref="B3"/>
    <hyperlink r:id="rId2" ref="B8"/>
    <hyperlink r:id="rId3" ref="B9"/>
    <hyperlink r:id="rId4" ref="B10"/>
    <hyperlink r:id="rId5" ref="B12"/>
  </hyperlinks>
  <printOptions gridLines="1" horizontalCentered="1"/>
  <pageMargins bottom="0.75" footer="0.0" header="0.0" left="0.7" right="0.7" top="0.75"/>
  <pageSetup fitToHeight="0" paperSize="9" cellComments="atEnd" orientation="landscape" pageOrder="overThenDown"/>
  <drawing r:id="rId6"/>
  <tableParts count="1">
    <tablePart r:id="rId8"/>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47.63"/>
    <col customWidth="1" min="3" max="3" width="62.63"/>
    <col customWidth="1" min="4" max="7" width="15.75"/>
  </cols>
  <sheetData>
    <row r="1">
      <c r="A1" s="42" t="s">
        <v>155</v>
      </c>
      <c r="B1" s="43" t="s">
        <v>156</v>
      </c>
      <c r="C1" s="44" t="s">
        <v>157</v>
      </c>
      <c r="D1" s="45" t="s">
        <v>158</v>
      </c>
      <c r="E1" s="45" t="s">
        <v>159</v>
      </c>
      <c r="F1" s="45" t="s">
        <v>160</v>
      </c>
      <c r="G1" s="45" t="s">
        <v>161</v>
      </c>
    </row>
    <row r="2">
      <c r="A2" s="46"/>
      <c r="B2" s="47"/>
      <c r="C2" s="31"/>
      <c r="D2" s="31"/>
      <c r="E2" s="31"/>
      <c r="F2" s="31"/>
      <c r="G2" s="31"/>
    </row>
    <row r="3">
      <c r="A3" s="48" t="s">
        <v>162</v>
      </c>
      <c r="B3" s="49"/>
      <c r="C3" s="50"/>
      <c r="D3" s="50"/>
      <c r="E3" s="50"/>
      <c r="F3" s="50"/>
      <c r="G3" s="50"/>
    </row>
    <row r="4">
      <c r="A4" s="46"/>
      <c r="B4" s="47"/>
      <c r="C4" s="31"/>
      <c r="D4" s="31"/>
      <c r="E4" s="31"/>
      <c r="F4" s="31"/>
      <c r="G4" s="31"/>
    </row>
    <row r="5">
      <c r="A5" s="51" t="s">
        <v>163</v>
      </c>
      <c r="B5" s="52"/>
      <c r="C5" s="29"/>
      <c r="D5" s="53">
        <f>sum(D8:D15)</f>
        <v>123</v>
      </c>
      <c r="E5" s="53">
        <f>D5</f>
        <v>123</v>
      </c>
      <c r="F5" s="29"/>
      <c r="G5" s="29"/>
    </row>
    <row r="6">
      <c r="A6" s="46"/>
      <c r="B6" s="47"/>
      <c r="C6" s="31"/>
      <c r="D6" s="31"/>
      <c r="E6" s="31"/>
      <c r="F6" s="31"/>
      <c r="G6" s="31"/>
    </row>
    <row r="7">
      <c r="A7" s="54" t="s">
        <v>164</v>
      </c>
      <c r="B7" s="55"/>
      <c r="C7" s="56"/>
      <c r="D7" s="56"/>
      <c r="E7" s="56"/>
      <c r="F7" s="56"/>
      <c r="G7" s="56"/>
    </row>
    <row r="8">
      <c r="A8" s="46"/>
      <c r="B8" s="47"/>
      <c r="C8" s="31"/>
      <c r="D8" s="31"/>
      <c r="E8" s="57" t="s">
        <v>165</v>
      </c>
      <c r="F8" s="31"/>
      <c r="G8" s="57" t="s">
        <v>166</v>
      </c>
    </row>
    <row r="9">
      <c r="A9" s="58">
        <v>1.0</v>
      </c>
      <c r="B9" s="27" t="s">
        <v>167</v>
      </c>
      <c r="D9" s="53">
        <f>sum(D18:D23)</f>
        <v>0</v>
      </c>
      <c r="E9" s="53">
        <f>$D$5</f>
        <v>123</v>
      </c>
      <c r="F9" s="53">
        <f>sum(F18:F23)</f>
        <v>0</v>
      </c>
      <c r="G9" s="53">
        <f>$D$5</f>
        <v>123</v>
      </c>
    </row>
    <row r="10">
      <c r="A10" s="46">
        <f t="shared" ref="A10:A11" si="1">A9+1</f>
        <v>2</v>
      </c>
      <c r="B10" s="27" t="s">
        <v>168</v>
      </c>
      <c r="C10" s="31"/>
      <c r="D10" s="59">
        <f>sum(D24:D28)</f>
        <v>14</v>
      </c>
      <c r="E10" s="59">
        <f t="shared" ref="E10:E13" si="2">E9-D9</f>
        <v>123</v>
      </c>
      <c r="F10" s="59">
        <f>sum(F24:F28)</f>
        <v>11</v>
      </c>
      <c r="G10" s="59">
        <f t="shared" ref="G10:G13" si="3">G9-F9</f>
        <v>123</v>
      </c>
    </row>
    <row r="11">
      <c r="A11" s="58">
        <f t="shared" si="1"/>
        <v>3</v>
      </c>
      <c r="B11" s="27" t="s">
        <v>169</v>
      </c>
      <c r="C11" s="29"/>
      <c r="D11" s="53">
        <f>sum(D29:D40)</f>
        <v>44</v>
      </c>
      <c r="E11" s="53">
        <f t="shared" si="2"/>
        <v>109</v>
      </c>
      <c r="F11" s="53">
        <f>sum(F29:F40)</f>
        <v>36</v>
      </c>
      <c r="G11" s="53">
        <f t="shared" si="3"/>
        <v>112</v>
      </c>
    </row>
    <row r="12">
      <c r="A12" s="60">
        <v>4.0</v>
      </c>
      <c r="B12" s="27" t="s">
        <v>170</v>
      </c>
      <c r="C12" s="31"/>
      <c r="D12" s="31">
        <f>sum(D41:D48)</f>
        <v>33</v>
      </c>
      <c r="E12" s="31">
        <f t="shared" si="2"/>
        <v>65</v>
      </c>
      <c r="F12" s="31">
        <f>sum(F41:F48)</f>
        <v>37</v>
      </c>
      <c r="G12" s="31">
        <f t="shared" si="3"/>
        <v>76</v>
      </c>
    </row>
    <row r="13">
      <c r="A13" s="58">
        <v>5.0</v>
      </c>
      <c r="B13" s="27" t="s">
        <v>145</v>
      </c>
      <c r="C13" s="29"/>
      <c r="D13" s="53">
        <f>sum(D49:D54)</f>
        <v>32</v>
      </c>
      <c r="E13" s="53">
        <f t="shared" si="2"/>
        <v>32</v>
      </c>
      <c r="F13" s="53">
        <f>sum(F55:F60)</f>
        <v>0</v>
      </c>
      <c r="G13" s="29">
        <f t="shared" si="3"/>
        <v>39</v>
      </c>
    </row>
    <row r="14">
      <c r="A14" s="60">
        <v>6.0</v>
      </c>
      <c r="B14" s="27" t="s">
        <v>146</v>
      </c>
      <c r="C14" s="31"/>
      <c r="D14" s="31">
        <f>sum(D55:D61)</f>
        <v>0</v>
      </c>
      <c r="E14" s="59"/>
      <c r="F14" s="31"/>
      <c r="G14" s="59"/>
    </row>
    <row r="15">
      <c r="A15" s="58"/>
      <c r="B15" s="51"/>
      <c r="C15" s="29"/>
      <c r="D15" s="29"/>
      <c r="E15" s="29"/>
      <c r="F15" s="29"/>
      <c r="G15" s="29"/>
    </row>
    <row r="16">
      <c r="A16" s="61" t="s">
        <v>171</v>
      </c>
      <c r="B16" s="62"/>
      <c r="C16" s="63"/>
      <c r="D16" s="63"/>
      <c r="E16" s="63"/>
      <c r="F16" s="63"/>
      <c r="G16" s="63"/>
    </row>
    <row r="17">
      <c r="A17" s="58"/>
      <c r="B17" s="51"/>
      <c r="C17" s="29"/>
      <c r="D17" s="27"/>
      <c r="E17" s="29"/>
      <c r="F17" s="29"/>
      <c r="G17" s="29"/>
    </row>
    <row r="18">
      <c r="A18" s="64">
        <f>A9</f>
        <v>1</v>
      </c>
      <c r="B18" s="27" t="s">
        <v>167</v>
      </c>
      <c r="C18" s="27" t="s">
        <v>144</v>
      </c>
      <c r="D18" s="27"/>
      <c r="E18" s="31"/>
      <c r="F18" s="31"/>
      <c r="G18" s="31"/>
    </row>
    <row r="19">
      <c r="A19" s="58"/>
      <c r="B19" s="65"/>
      <c r="D19" s="27"/>
      <c r="G19" s="29"/>
    </row>
    <row r="20">
      <c r="A20" s="46"/>
      <c r="B20" s="47"/>
      <c r="D20" s="27"/>
      <c r="G20" s="47"/>
    </row>
    <row r="21">
      <c r="A21" s="58"/>
      <c r="B21" s="65"/>
      <c r="D21" s="27"/>
      <c r="G21" s="29"/>
    </row>
    <row r="22">
      <c r="A22" s="66"/>
      <c r="B22" s="67"/>
      <c r="D22" s="27"/>
      <c r="E22" s="27"/>
      <c r="G22" s="67"/>
    </row>
    <row r="23">
      <c r="A23" s="58"/>
      <c r="B23" s="65"/>
      <c r="D23" s="27"/>
      <c r="E23" s="27"/>
      <c r="G23" s="27"/>
    </row>
    <row r="24">
      <c r="A24" s="68">
        <f>A10</f>
        <v>2</v>
      </c>
      <c r="B24" s="27" t="s">
        <v>168</v>
      </c>
      <c r="C24" s="27" t="s">
        <v>172</v>
      </c>
      <c r="D24" s="27">
        <v>2.0</v>
      </c>
      <c r="E24" s="27"/>
      <c r="F24">
        <v>3.0</v>
      </c>
      <c r="G24" s="27"/>
    </row>
    <row r="25">
      <c r="A25" s="65"/>
      <c r="B25" s="65"/>
      <c r="C25" s="65" t="s">
        <v>173</v>
      </c>
      <c r="D25" s="27">
        <v>5.0</v>
      </c>
      <c r="E25" s="27"/>
      <c r="F25">
        <v>3.0</v>
      </c>
      <c r="G25" s="27"/>
    </row>
    <row r="26">
      <c r="A26" s="27"/>
      <c r="B26" s="27"/>
      <c r="C26" s="27" t="s">
        <v>174</v>
      </c>
      <c r="D26" s="27">
        <v>5.0</v>
      </c>
      <c r="E26" s="27"/>
      <c r="F26">
        <v>3.0</v>
      </c>
      <c r="G26" s="27"/>
    </row>
    <row r="27">
      <c r="A27" s="27"/>
      <c r="B27" s="27"/>
      <c r="C27" s="27" t="s">
        <v>175</v>
      </c>
      <c r="D27" s="27">
        <v>2.0</v>
      </c>
      <c r="E27" s="27"/>
      <c r="F27">
        <v>2.0</v>
      </c>
      <c r="G27" s="27"/>
    </row>
    <row r="28">
      <c r="A28" s="27"/>
      <c r="B28" s="27"/>
      <c r="C28" s="27"/>
      <c r="D28" s="27"/>
      <c r="E28" s="27"/>
      <c r="G28" s="27"/>
    </row>
    <row r="29">
      <c r="A29" s="68">
        <f>A11</f>
        <v>3</v>
      </c>
      <c r="B29" s="27" t="s">
        <v>169</v>
      </c>
      <c r="C29" s="27" t="s">
        <v>176</v>
      </c>
      <c r="D29" s="27">
        <v>8.0</v>
      </c>
      <c r="E29" s="27"/>
      <c r="F29">
        <v>8.0</v>
      </c>
      <c r="G29" s="27"/>
    </row>
    <row r="30">
      <c r="A30" s="65"/>
      <c r="B30" s="65"/>
      <c r="C30" s="65" t="s">
        <v>177</v>
      </c>
      <c r="D30" s="27">
        <v>8.0</v>
      </c>
      <c r="E30" s="27"/>
      <c r="F30">
        <v>5.0</v>
      </c>
      <c r="G30" s="27"/>
    </row>
    <row r="31">
      <c r="A31" s="66"/>
      <c r="B31" s="67"/>
      <c r="C31" s="27" t="s">
        <v>178</v>
      </c>
      <c r="D31" s="27">
        <v>1.0</v>
      </c>
      <c r="E31" s="27"/>
      <c r="F31">
        <v>1.0</v>
      </c>
      <c r="G31" s="27"/>
    </row>
    <row r="32">
      <c r="A32" s="58"/>
      <c r="B32" s="65"/>
      <c r="C32" s="27" t="s">
        <v>179</v>
      </c>
      <c r="D32" s="27">
        <v>1.0</v>
      </c>
      <c r="E32" s="27"/>
      <c r="F32">
        <v>1.0</v>
      </c>
      <c r="G32" s="27"/>
    </row>
    <row r="33">
      <c r="A33" s="66"/>
      <c r="B33" s="67"/>
      <c r="C33" s="27" t="s">
        <v>180</v>
      </c>
      <c r="D33" s="27">
        <v>1.0</v>
      </c>
      <c r="E33" s="27"/>
      <c r="F33">
        <v>1.0</v>
      </c>
      <c r="G33" s="27"/>
    </row>
    <row r="34">
      <c r="A34" s="58"/>
      <c r="B34" s="65"/>
      <c r="C34" s="27" t="s">
        <v>181</v>
      </c>
      <c r="D34" s="27">
        <v>3.0</v>
      </c>
      <c r="E34" s="27"/>
      <c r="F34">
        <v>3.0</v>
      </c>
      <c r="G34" s="27"/>
    </row>
    <row r="35">
      <c r="A35" s="66"/>
      <c r="B35" s="67"/>
      <c r="C35" s="27" t="s">
        <v>182</v>
      </c>
      <c r="D35" s="27">
        <v>3.0</v>
      </c>
      <c r="E35" s="27"/>
      <c r="G35" s="27"/>
    </row>
    <row r="36">
      <c r="A36" s="58"/>
      <c r="B36" s="65"/>
      <c r="C36" s="27" t="s">
        <v>183</v>
      </c>
      <c r="D36" s="27">
        <v>3.0</v>
      </c>
      <c r="E36" s="27"/>
      <c r="F36">
        <v>3.0</v>
      </c>
      <c r="G36" s="27"/>
    </row>
    <row r="37">
      <c r="A37" s="66"/>
      <c r="B37" s="67"/>
      <c r="C37" s="27" t="s">
        <v>184</v>
      </c>
      <c r="D37" s="27">
        <v>3.0</v>
      </c>
      <c r="E37" s="27"/>
      <c r="F37">
        <v>3.0</v>
      </c>
      <c r="G37" s="27"/>
    </row>
    <row r="38">
      <c r="A38" s="58"/>
      <c r="B38" s="65"/>
      <c r="C38" s="27" t="s">
        <v>185</v>
      </c>
      <c r="D38" s="27">
        <v>5.0</v>
      </c>
      <c r="E38" s="27"/>
      <c r="F38">
        <v>3.0</v>
      </c>
      <c r="G38" s="27"/>
    </row>
    <row r="39">
      <c r="A39" s="66"/>
      <c r="B39" s="67"/>
      <c r="C39" s="27" t="s">
        <v>186</v>
      </c>
      <c r="D39" s="27">
        <v>3.0</v>
      </c>
      <c r="E39" s="27"/>
      <c r="F39">
        <v>3.0</v>
      </c>
      <c r="G39" s="27"/>
    </row>
    <row r="40">
      <c r="A40" s="58"/>
      <c r="B40" s="65"/>
      <c r="C40" s="27" t="s">
        <v>187</v>
      </c>
      <c r="D40" s="27">
        <v>5.0</v>
      </c>
      <c r="E40" s="27"/>
      <c r="F40">
        <v>5.0</v>
      </c>
      <c r="G40" s="27"/>
    </row>
    <row r="41">
      <c r="A41" s="68">
        <v>4.0</v>
      </c>
      <c r="B41" s="27" t="s">
        <v>170</v>
      </c>
      <c r="C41" s="27" t="s">
        <v>188</v>
      </c>
      <c r="D41" s="27">
        <v>2.0</v>
      </c>
      <c r="E41" s="27"/>
      <c r="F41">
        <v>3.0</v>
      </c>
      <c r="G41" s="27"/>
    </row>
    <row r="42">
      <c r="A42" s="58"/>
      <c r="B42" s="65"/>
      <c r="C42" s="27" t="s">
        <v>189</v>
      </c>
      <c r="D42" s="27">
        <v>3.0</v>
      </c>
      <c r="E42" s="27"/>
      <c r="F42">
        <v>5.0</v>
      </c>
      <c r="G42" s="27"/>
    </row>
    <row r="43">
      <c r="A43" s="66"/>
      <c r="B43" s="67"/>
      <c r="C43" s="27" t="s">
        <v>190</v>
      </c>
      <c r="D43" s="27">
        <v>3.0</v>
      </c>
      <c r="E43" s="27"/>
      <c r="F43">
        <v>3.0</v>
      </c>
      <c r="G43" s="27"/>
    </row>
    <row r="44">
      <c r="A44" s="58"/>
      <c r="B44" s="65"/>
      <c r="C44" s="27" t="s">
        <v>191</v>
      </c>
      <c r="D44" s="27">
        <v>8.0</v>
      </c>
      <c r="E44" s="27"/>
      <c r="F44">
        <v>8.0</v>
      </c>
      <c r="G44" s="27"/>
    </row>
    <row r="45">
      <c r="A45" s="66"/>
      <c r="B45" s="67"/>
      <c r="C45" s="27" t="s">
        <v>192</v>
      </c>
      <c r="D45" s="27">
        <v>3.0</v>
      </c>
      <c r="E45" s="27"/>
      <c r="F45">
        <v>3.0</v>
      </c>
      <c r="G45" s="27"/>
    </row>
    <row r="46">
      <c r="A46" s="58"/>
      <c r="B46" s="65"/>
      <c r="C46" s="27" t="s">
        <v>193</v>
      </c>
      <c r="D46" s="27">
        <v>8.0</v>
      </c>
      <c r="E46" s="27"/>
      <c r="F46">
        <v>8.0</v>
      </c>
      <c r="G46" s="27"/>
    </row>
    <row r="47">
      <c r="A47" s="66"/>
      <c r="B47" s="67"/>
      <c r="C47" s="27" t="s">
        <v>194</v>
      </c>
      <c r="D47" s="27">
        <v>3.0</v>
      </c>
      <c r="E47" s="27"/>
      <c r="F47">
        <v>5.0</v>
      </c>
      <c r="G47" s="27"/>
    </row>
    <row r="48">
      <c r="A48" s="58"/>
      <c r="B48" s="65"/>
      <c r="C48" s="27" t="s">
        <v>195</v>
      </c>
      <c r="D48" s="27">
        <v>3.0</v>
      </c>
      <c r="E48" s="27"/>
      <c r="F48">
        <v>2.0</v>
      </c>
      <c r="G48" s="27"/>
    </row>
    <row r="49">
      <c r="A49" s="68">
        <v>5.0</v>
      </c>
      <c r="B49" s="27" t="s">
        <v>145</v>
      </c>
      <c r="C49" s="27" t="s">
        <v>196</v>
      </c>
      <c r="D49" s="27">
        <v>5.0</v>
      </c>
      <c r="E49" s="27"/>
      <c r="G49" s="27"/>
    </row>
    <row r="50">
      <c r="A50" s="58"/>
      <c r="B50" s="65"/>
      <c r="C50" s="27" t="s">
        <v>197</v>
      </c>
      <c r="D50" s="27">
        <v>3.0</v>
      </c>
      <c r="E50" s="27"/>
      <c r="F50">
        <v>0.0</v>
      </c>
      <c r="G50" s="27"/>
    </row>
    <row r="51">
      <c r="A51" s="66"/>
      <c r="B51" s="67"/>
      <c r="C51" s="27" t="s">
        <v>198</v>
      </c>
      <c r="D51" s="27">
        <v>8.0</v>
      </c>
      <c r="E51" s="27"/>
      <c r="F51">
        <v>0.0</v>
      </c>
      <c r="G51" s="27"/>
    </row>
    <row r="52">
      <c r="A52" s="58"/>
      <c r="B52" s="65"/>
      <c r="C52" s="27" t="s">
        <v>199</v>
      </c>
      <c r="D52" s="27">
        <v>8.0</v>
      </c>
      <c r="E52" s="27"/>
      <c r="F52">
        <v>0.0</v>
      </c>
      <c r="G52" s="27"/>
    </row>
    <row r="53">
      <c r="A53" s="66"/>
      <c r="B53" s="67"/>
      <c r="C53" s="27" t="s">
        <v>200</v>
      </c>
      <c r="D53" s="27">
        <v>5.0</v>
      </c>
      <c r="E53" s="27"/>
      <c r="F53">
        <v>0.0</v>
      </c>
      <c r="G53" s="27"/>
    </row>
    <row r="54">
      <c r="A54" s="58"/>
      <c r="B54" s="65"/>
      <c r="C54" s="27" t="s">
        <v>201</v>
      </c>
      <c r="D54" s="27">
        <v>3.0</v>
      </c>
      <c r="E54" s="27"/>
      <c r="F54">
        <v>0.0</v>
      </c>
      <c r="G54" s="27"/>
    </row>
    <row r="55">
      <c r="A55" s="68">
        <v>6.0</v>
      </c>
      <c r="B55" s="27" t="s">
        <v>146</v>
      </c>
      <c r="C55" s="27" t="s">
        <v>202</v>
      </c>
      <c r="D55" s="27">
        <v>0.0</v>
      </c>
      <c r="E55" s="27"/>
      <c r="F55">
        <v>0.0</v>
      </c>
      <c r="G55" s="27"/>
    </row>
    <row r="56">
      <c r="A56" s="58"/>
      <c r="B56" s="65"/>
      <c r="C56" s="27" t="s">
        <v>203</v>
      </c>
      <c r="D56" s="27">
        <v>0.0</v>
      </c>
      <c r="E56" s="27"/>
      <c r="F56">
        <v>0.0</v>
      </c>
      <c r="G56" s="27"/>
    </row>
    <row r="57">
      <c r="A57" s="66"/>
      <c r="B57" s="67"/>
      <c r="C57" s="27" t="s">
        <v>204</v>
      </c>
      <c r="D57" s="27">
        <v>0.0</v>
      </c>
      <c r="E57" s="27"/>
      <c r="F57">
        <v>0.0</v>
      </c>
      <c r="G57" s="27"/>
    </row>
    <row r="58">
      <c r="A58" s="58"/>
      <c r="B58" s="65"/>
      <c r="C58" s="27" t="s">
        <v>205</v>
      </c>
      <c r="D58" s="27">
        <v>0.0</v>
      </c>
      <c r="E58" s="27"/>
      <c r="F58">
        <v>0.0</v>
      </c>
      <c r="G58" s="27"/>
    </row>
    <row r="59">
      <c r="A59" s="66"/>
      <c r="B59" s="67"/>
      <c r="C59" s="27" t="s">
        <v>206</v>
      </c>
      <c r="D59" s="27">
        <v>0.0</v>
      </c>
      <c r="E59" s="27"/>
      <c r="F59">
        <v>0.0</v>
      </c>
      <c r="G59" s="27"/>
    </row>
    <row r="60">
      <c r="A60" s="65"/>
      <c r="B60" s="65"/>
      <c r="C60" s="65" t="s">
        <v>207</v>
      </c>
      <c r="D60" s="65">
        <v>0.0</v>
      </c>
      <c r="E60" s="65"/>
      <c r="F60" s="65">
        <v>0.0</v>
      </c>
      <c r="G60" s="65"/>
    </row>
    <row r="61">
      <c r="A61" s="66"/>
      <c r="B61" s="67"/>
      <c r="C61" s="31"/>
      <c r="D61" s="59"/>
      <c r="E61" s="27"/>
      <c r="G61" s="27"/>
    </row>
    <row r="62">
      <c r="A62" s="66"/>
      <c r="B62" s="67"/>
      <c r="C62" s="31"/>
      <c r="D62" s="59"/>
      <c r="E62" s="27"/>
      <c r="F62" s="67"/>
      <c r="G62" s="27"/>
    </row>
    <row r="63">
      <c r="A63" s="66"/>
      <c r="B63" s="67"/>
      <c r="C63" s="31"/>
      <c r="D63" s="59"/>
      <c r="E63" s="67"/>
      <c r="F63" s="67"/>
      <c r="G63" s="27"/>
    </row>
    <row r="64">
      <c r="A64" s="58"/>
      <c r="B64" s="65"/>
      <c r="C64" s="69" t="s">
        <v>208</v>
      </c>
      <c r="D64" s="53"/>
      <c r="E64" s="29"/>
      <c r="F64" s="29"/>
      <c r="G64" s="27"/>
    </row>
    <row r="65">
      <c r="A65" s="66"/>
      <c r="B65" s="67"/>
      <c r="C65" s="31"/>
      <c r="D65" s="31"/>
      <c r="E65" s="31"/>
      <c r="F65" s="31"/>
      <c r="G65" s="31"/>
    </row>
  </sheetData>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sheetData/>
  <printOptions gridLines="1" horizontalCentered="1"/>
  <pageMargins bottom="0.75" footer="0.0" header="0.0" left="0.7" right="0.7" top="0.75"/>
  <pageSetup fitToHeight="0" cellComments="atEnd" orientation="landscape" pageOrder="overThenDown"/>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2" t="s">
        <v>155</v>
      </c>
      <c r="B1" s="70" t="s">
        <v>156</v>
      </c>
      <c r="C1" s="44" t="s">
        <v>157</v>
      </c>
      <c r="D1" s="45" t="s">
        <v>158</v>
      </c>
      <c r="E1" s="45" t="s">
        <v>159</v>
      </c>
      <c r="F1" s="45" t="s">
        <v>160</v>
      </c>
      <c r="G1" s="45" t="s">
        <v>161</v>
      </c>
    </row>
    <row r="2">
      <c r="A2" s="46"/>
      <c r="B2" s="31"/>
      <c r="C2" s="31"/>
      <c r="D2" s="31"/>
      <c r="E2" s="31"/>
      <c r="F2" s="31"/>
      <c r="G2" s="31"/>
    </row>
    <row r="3">
      <c r="A3" s="48" t="s">
        <v>162</v>
      </c>
      <c r="B3" s="50"/>
      <c r="C3" s="50"/>
      <c r="D3" s="50"/>
      <c r="E3" s="50"/>
      <c r="F3" s="50"/>
      <c r="G3" s="50"/>
    </row>
    <row r="4">
      <c r="A4" s="46"/>
      <c r="B4" s="31"/>
      <c r="C4" s="31"/>
      <c r="D4" s="31"/>
      <c r="E4" s="31"/>
      <c r="F4" s="31"/>
      <c r="G4" s="31"/>
    </row>
    <row r="5">
      <c r="A5" s="51" t="s">
        <v>163</v>
      </c>
      <c r="B5" s="29"/>
      <c r="C5" s="29"/>
      <c r="D5" s="53">
        <f>sum(D8:D13)</f>
        <v>0</v>
      </c>
      <c r="E5" s="53">
        <f>D5</f>
        <v>0</v>
      </c>
      <c r="F5" s="29"/>
      <c r="G5" s="29"/>
    </row>
    <row r="6">
      <c r="A6" s="46"/>
      <c r="B6" s="31"/>
      <c r="C6" s="31"/>
      <c r="D6" s="31"/>
      <c r="E6" s="31"/>
      <c r="F6" s="31"/>
      <c r="G6" s="31"/>
    </row>
    <row r="7">
      <c r="A7" s="54" t="s">
        <v>164</v>
      </c>
      <c r="B7" s="71"/>
      <c r="C7" s="56"/>
      <c r="D7" s="56"/>
      <c r="E7" s="56"/>
      <c r="F7" s="56"/>
      <c r="G7" s="56"/>
    </row>
    <row r="8">
      <c r="A8" s="46"/>
      <c r="B8" s="31"/>
      <c r="C8" s="31"/>
      <c r="D8" s="31"/>
      <c r="E8" s="57" t="s">
        <v>165</v>
      </c>
      <c r="F8" s="31"/>
      <c r="G8" s="57" t="s">
        <v>166</v>
      </c>
    </row>
    <row r="9">
      <c r="A9" s="58">
        <v>1.0</v>
      </c>
      <c r="B9" s="29"/>
      <c r="C9" s="29"/>
      <c r="D9" s="53">
        <f>sum(D16:D21)</f>
        <v>0</v>
      </c>
      <c r="E9" s="53">
        <f>$D$5</f>
        <v>0</v>
      </c>
      <c r="F9" s="53">
        <f>sum(F16:F21)</f>
        <v>0</v>
      </c>
      <c r="G9" s="53">
        <f>$D$5</f>
        <v>0</v>
      </c>
    </row>
    <row r="10">
      <c r="A10" s="46">
        <f t="shared" ref="A10:A11" si="1">A9+1</f>
        <v>2</v>
      </c>
      <c r="B10" s="31"/>
      <c r="C10" s="31"/>
      <c r="D10" s="59">
        <f>sum(D22:D27)</f>
        <v>0</v>
      </c>
      <c r="E10" s="59">
        <f t="shared" ref="E10:E12" si="2">E9-D9</f>
        <v>0</v>
      </c>
      <c r="F10" s="59">
        <f>sum(F22:F27)</f>
        <v>0</v>
      </c>
      <c r="G10" s="59">
        <f t="shared" ref="G10:G12" si="3">G9-F9</f>
        <v>0</v>
      </c>
    </row>
    <row r="11">
      <c r="A11" s="58">
        <f t="shared" si="1"/>
        <v>3</v>
      </c>
      <c r="B11" s="29"/>
      <c r="C11" s="29"/>
      <c r="D11" s="53">
        <f>sum(D28:D33)</f>
        <v>0</v>
      </c>
      <c r="E11" s="53">
        <f t="shared" si="2"/>
        <v>0</v>
      </c>
      <c r="F11" s="53">
        <f>sum(F28:F33)</f>
        <v>0</v>
      </c>
      <c r="G11" s="53">
        <f t="shared" si="3"/>
        <v>0</v>
      </c>
    </row>
    <row r="12">
      <c r="A12" s="60" t="s">
        <v>6</v>
      </c>
      <c r="B12" s="31"/>
      <c r="C12" s="31"/>
      <c r="D12" s="31"/>
      <c r="E12" s="59">
        <f t="shared" si="2"/>
        <v>0</v>
      </c>
      <c r="F12" s="31"/>
      <c r="G12" s="59">
        <f t="shared" si="3"/>
        <v>0</v>
      </c>
    </row>
    <row r="13">
      <c r="A13" s="58"/>
      <c r="B13" s="29"/>
      <c r="C13" s="29"/>
      <c r="D13" s="29"/>
      <c r="E13" s="29"/>
      <c r="F13" s="29"/>
      <c r="G13" s="29"/>
    </row>
    <row r="14">
      <c r="A14" s="61" t="s">
        <v>171</v>
      </c>
      <c r="B14" s="62"/>
      <c r="C14" s="63"/>
      <c r="D14" s="63"/>
      <c r="E14" s="63"/>
      <c r="F14" s="63"/>
      <c r="G14" s="63"/>
    </row>
    <row r="15">
      <c r="A15" s="58"/>
      <c r="B15" s="29"/>
      <c r="C15" s="29"/>
      <c r="D15" s="29"/>
      <c r="E15" s="29"/>
      <c r="F15" s="29"/>
      <c r="G15" s="29"/>
    </row>
    <row r="16">
      <c r="A16" s="64">
        <f>A9</f>
        <v>1</v>
      </c>
      <c r="B16" s="31"/>
      <c r="C16" s="31"/>
      <c r="D16" s="31"/>
      <c r="E16" s="31"/>
      <c r="F16" s="31"/>
      <c r="G16" s="31"/>
    </row>
    <row r="17">
      <c r="A17" s="58"/>
      <c r="B17" s="65"/>
      <c r="C17" s="29"/>
      <c r="D17" s="29"/>
      <c r="E17" s="29"/>
      <c r="F17" s="29"/>
      <c r="G17" s="29"/>
    </row>
    <row r="18">
      <c r="A18" s="46"/>
      <c r="B18" s="72"/>
      <c r="C18" s="67"/>
      <c r="D18" s="73"/>
      <c r="E18" s="47"/>
      <c r="F18" s="73"/>
      <c r="G18" s="47"/>
    </row>
    <row r="19">
      <c r="A19" s="58"/>
      <c r="B19" s="29"/>
      <c r="C19" s="29"/>
      <c r="D19" s="53"/>
      <c r="E19" s="29"/>
      <c r="F19" s="53"/>
      <c r="G19" s="29"/>
    </row>
    <row r="20">
      <c r="A20" s="66"/>
      <c r="B20" s="31"/>
      <c r="C20" s="67"/>
      <c r="D20" s="59"/>
      <c r="E20" s="67"/>
      <c r="F20" s="59"/>
      <c r="G20" s="67"/>
    </row>
    <row r="21">
      <c r="A21" s="58"/>
      <c r="B21" s="29"/>
      <c r="C21" s="29"/>
      <c r="D21" s="53"/>
      <c r="E21" s="29"/>
      <c r="F21" s="53"/>
      <c r="G21" s="29"/>
    </row>
    <row r="22">
      <c r="A22" s="64">
        <f>A10</f>
        <v>2</v>
      </c>
      <c r="B22" s="31"/>
      <c r="C22" s="31"/>
      <c r="D22" s="31"/>
      <c r="E22" s="31"/>
      <c r="F22" s="31"/>
      <c r="G22" s="31"/>
    </row>
    <row r="23">
      <c r="A23" s="58"/>
      <c r="B23" s="65"/>
      <c r="C23" s="29"/>
      <c r="D23" s="29"/>
      <c r="E23" s="29"/>
      <c r="F23" s="29"/>
      <c r="G23" s="29"/>
    </row>
    <row r="24">
      <c r="A24" s="66"/>
      <c r="B24" s="31"/>
      <c r="C24" s="67"/>
      <c r="D24" s="59"/>
      <c r="E24" s="67"/>
      <c r="F24" s="59"/>
      <c r="G24" s="67"/>
    </row>
    <row r="25">
      <c r="A25" s="58"/>
      <c r="B25" s="29"/>
      <c r="C25" s="29"/>
      <c r="D25" s="53"/>
      <c r="E25" s="29"/>
      <c r="F25" s="53"/>
      <c r="G25" s="29"/>
    </row>
    <row r="26">
      <c r="A26" s="66"/>
      <c r="B26" s="31"/>
      <c r="C26" s="67"/>
      <c r="D26" s="59"/>
      <c r="E26" s="67"/>
      <c r="F26" s="59"/>
      <c r="G26" s="67"/>
    </row>
    <row r="27">
      <c r="A27" s="58"/>
      <c r="B27" s="29"/>
      <c r="C27" s="29"/>
      <c r="D27" s="53"/>
      <c r="E27" s="29"/>
      <c r="F27" s="53"/>
      <c r="G27" s="29"/>
    </row>
    <row r="28">
      <c r="A28" s="64">
        <f>A11</f>
        <v>3</v>
      </c>
      <c r="B28" s="31"/>
      <c r="C28" s="31"/>
      <c r="D28" s="31"/>
      <c r="E28" s="31"/>
      <c r="F28" s="31"/>
      <c r="G28" s="31"/>
    </row>
    <row r="29">
      <c r="A29" s="58"/>
      <c r="B29" s="65"/>
      <c r="C29" s="29"/>
      <c r="D29" s="29"/>
      <c r="E29" s="29"/>
      <c r="F29" s="29"/>
      <c r="G29" s="29"/>
    </row>
    <row r="30">
      <c r="A30" s="66"/>
      <c r="B30" s="31"/>
      <c r="C30" s="67"/>
      <c r="D30" s="59"/>
      <c r="E30" s="67"/>
      <c r="F30" s="67"/>
      <c r="G30" s="67"/>
    </row>
    <row r="31">
      <c r="A31" s="58"/>
      <c r="B31" s="29"/>
      <c r="C31" s="29"/>
      <c r="D31" s="53"/>
      <c r="E31" s="29"/>
      <c r="F31" s="29"/>
      <c r="G31" s="29"/>
    </row>
    <row r="32">
      <c r="A32" s="66"/>
      <c r="B32" s="31"/>
      <c r="C32" s="31"/>
      <c r="D32" s="59"/>
      <c r="E32" s="67"/>
      <c r="F32" s="67"/>
      <c r="G32" s="67"/>
    </row>
    <row r="33">
      <c r="A33" s="58"/>
      <c r="B33" s="29"/>
      <c r="C33" s="69" t="s">
        <v>208</v>
      </c>
      <c r="D33" s="53"/>
      <c r="E33" s="29"/>
      <c r="F33" s="29"/>
      <c r="G33" s="29"/>
    </row>
    <row r="34">
      <c r="A34" s="66"/>
      <c r="B34" s="31"/>
      <c r="C34" s="31"/>
      <c r="D34" s="31"/>
      <c r="E34" s="31"/>
      <c r="F34" s="31"/>
      <c r="G34" s="31"/>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74" t="s">
        <v>59</v>
      </c>
      <c r="B1" s="43" t="s">
        <v>209</v>
      </c>
      <c r="C1" s="43" t="s">
        <v>210</v>
      </c>
      <c r="D1" s="75" t="s">
        <v>211</v>
      </c>
    </row>
    <row r="2">
      <c r="A2" s="3"/>
      <c r="B2" s="3"/>
      <c r="C2" s="3"/>
      <c r="D2" s="3"/>
    </row>
    <row r="3">
      <c r="A3" s="3"/>
      <c r="B3" s="3"/>
      <c r="C3" s="3"/>
      <c r="D3" s="3"/>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212</v>
      </c>
      <c r="B1" s="4" t="s">
        <v>213</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31.5"/>
    <col customWidth="1" min="3" max="3" width="37.63"/>
    <col customWidth="1" min="4" max="4" width="9.5"/>
    <col customWidth="1" min="5" max="5" width="26.38"/>
    <col customWidth="1" min="6" max="6" width="37.63"/>
  </cols>
  <sheetData>
    <row r="1">
      <c r="A1" s="7" t="s">
        <v>59</v>
      </c>
      <c r="B1" s="4" t="s">
        <v>214</v>
      </c>
      <c r="C1" s="4" t="s">
        <v>215</v>
      </c>
      <c r="D1" s="4" t="s">
        <v>216</v>
      </c>
      <c r="E1" s="4" t="s">
        <v>217</v>
      </c>
      <c r="F1" s="4" t="s">
        <v>66</v>
      </c>
    </row>
    <row r="2">
      <c r="A2" s="3"/>
      <c r="B2" s="76" t="s">
        <v>218</v>
      </c>
      <c r="C2" s="76" t="s">
        <v>219</v>
      </c>
      <c r="D2" s="76">
        <v>3.11</v>
      </c>
      <c r="E2" s="77" t="s">
        <v>220</v>
      </c>
      <c r="F2" s="78"/>
    </row>
    <row r="3">
      <c r="A3" s="3"/>
      <c r="B3" s="76" t="s">
        <v>221</v>
      </c>
      <c r="C3" s="76" t="s">
        <v>222</v>
      </c>
      <c r="D3" s="76" t="s">
        <v>223</v>
      </c>
      <c r="E3" s="77" t="s">
        <v>224</v>
      </c>
      <c r="F3" s="79"/>
    </row>
    <row r="4">
      <c r="A4" s="3"/>
      <c r="B4" s="76" t="s">
        <v>225</v>
      </c>
      <c r="C4" s="76" t="s">
        <v>226</v>
      </c>
      <c r="D4" s="77">
        <v>9.7</v>
      </c>
      <c r="E4" s="77" t="s">
        <v>227</v>
      </c>
      <c r="F4" s="79"/>
    </row>
    <row r="5">
      <c r="A5" s="3"/>
      <c r="B5" s="76" t="s">
        <v>228</v>
      </c>
      <c r="C5" s="76" t="s">
        <v>229</v>
      </c>
      <c r="D5" s="76" t="s">
        <v>69</v>
      </c>
      <c r="E5" s="77" t="s">
        <v>230</v>
      </c>
      <c r="F5" s="79"/>
    </row>
    <row r="6">
      <c r="A6" s="3"/>
      <c r="B6" s="77" t="s">
        <v>231</v>
      </c>
      <c r="C6" s="76" t="s">
        <v>232</v>
      </c>
      <c r="D6" s="76" t="s">
        <v>233</v>
      </c>
      <c r="E6" s="77" t="s">
        <v>227</v>
      </c>
      <c r="F6" s="79"/>
    </row>
    <row r="7">
      <c r="A7" s="3"/>
      <c r="B7" s="76" t="s">
        <v>234</v>
      </c>
      <c r="C7" s="76" t="s">
        <v>235</v>
      </c>
      <c r="D7" s="76">
        <v>19.01</v>
      </c>
      <c r="E7" s="77" t="s">
        <v>224</v>
      </c>
      <c r="F7" s="79"/>
    </row>
    <row r="8">
      <c r="A8" s="3"/>
      <c r="B8" s="76" t="s">
        <v>236</v>
      </c>
      <c r="C8" s="76" t="s">
        <v>237</v>
      </c>
      <c r="D8" s="76" t="s">
        <v>238</v>
      </c>
      <c r="E8" s="76" t="s">
        <v>224</v>
      </c>
      <c r="F8" s="79"/>
    </row>
    <row r="9">
      <c r="A9" s="3"/>
      <c r="B9" s="76" t="s">
        <v>239</v>
      </c>
      <c r="C9" s="76" t="s">
        <v>240</v>
      </c>
      <c r="D9" s="76">
        <v>4.0</v>
      </c>
      <c r="E9" s="76" t="s">
        <v>224</v>
      </c>
      <c r="F9" s="79"/>
    </row>
    <row r="10">
      <c r="A10" s="3"/>
      <c r="B10" s="79"/>
      <c r="C10" s="79"/>
      <c r="D10" s="79"/>
      <c r="E10" s="79"/>
      <c r="F10" s="79"/>
    </row>
    <row r="11">
      <c r="A11" s="3"/>
      <c r="B11" s="79"/>
      <c r="C11" s="79"/>
      <c r="D11" s="79"/>
      <c r="E11" s="79"/>
      <c r="F11" s="79"/>
    </row>
    <row r="12">
      <c r="A12" s="3"/>
      <c r="B12" s="79"/>
      <c r="C12" s="79"/>
      <c r="D12" s="79"/>
      <c r="E12" s="79"/>
      <c r="F12" s="79"/>
    </row>
    <row r="13">
      <c r="A13" s="3"/>
      <c r="B13" s="79"/>
      <c r="C13" s="79"/>
      <c r="D13" s="79"/>
      <c r="E13" s="79"/>
      <c r="F13" s="79"/>
    </row>
    <row r="14">
      <c r="A14" s="3"/>
      <c r="B14" s="79"/>
      <c r="C14" s="79"/>
      <c r="D14" s="79"/>
      <c r="E14" s="79"/>
      <c r="F14" s="79"/>
    </row>
    <row r="15">
      <c r="A15" s="3"/>
      <c r="B15" s="79"/>
      <c r="C15" s="79"/>
      <c r="D15" s="79"/>
      <c r="E15" s="79"/>
      <c r="F15" s="79"/>
    </row>
    <row r="16">
      <c r="A16" s="3"/>
      <c r="B16" s="79"/>
      <c r="C16" s="79"/>
      <c r="D16" s="79"/>
      <c r="E16" s="79"/>
      <c r="F16" s="79"/>
    </row>
    <row r="17">
      <c r="A17" s="3"/>
      <c r="B17" s="79"/>
      <c r="C17" s="79"/>
      <c r="D17" s="79"/>
      <c r="E17" s="79"/>
      <c r="F17" s="79"/>
    </row>
    <row r="18">
      <c r="A18" s="3"/>
      <c r="B18" s="79"/>
      <c r="C18" s="79"/>
      <c r="D18" s="79"/>
      <c r="E18" s="79"/>
      <c r="F18" s="79"/>
    </row>
    <row r="19">
      <c r="A19" s="3"/>
      <c r="B19" s="79"/>
      <c r="C19" s="79"/>
      <c r="D19" s="79"/>
      <c r="E19" s="79"/>
      <c r="F19" s="79"/>
    </row>
    <row r="20">
      <c r="A20" s="3"/>
      <c r="B20" s="79"/>
      <c r="C20" s="79"/>
      <c r="D20" s="79"/>
      <c r="E20" s="79"/>
      <c r="F20" s="79"/>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80" t="str">
        <f>'Project Team'!A1</f>
        <v>Last Name</v>
      </c>
      <c r="B1" s="80" t="str">
        <f>'Project Team'!B1</f>
        <v>First Name</v>
      </c>
      <c r="C1" s="81" t="s">
        <v>241</v>
      </c>
      <c r="D1" s="82"/>
      <c r="E1" s="83"/>
      <c r="F1" s="84"/>
      <c r="G1" s="85"/>
      <c r="H1" s="85"/>
    </row>
    <row r="2">
      <c r="A2" s="86" t="str">
        <f>'Project Team'!A1</f>
        <v>Last Name</v>
      </c>
      <c r="B2" s="86" t="str">
        <f>#REF!</f>
        <v>#REF!</v>
      </c>
      <c r="C2" s="87"/>
      <c r="D2" s="88"/>
      <c r="E2" s="89" t="str">
        <f>average(C2:C10)</f>
        <v>#DIV/0!</v>
      </c>
      <c r="F2" s="90" t="str">
        <f>if(stdev(C2:C7) &gt; 0,"NOK", "OK")</f>
        <v>#DIV/0!</v>
      </c>
      <c r="G2" s="91"/>
      <c r="H2" s="91"/>
    </row>
    <row r="3">
      <c r="A3" s="92" t="str">
        <f t="shared" ref="A3:B3" si="1">#REF!</f>
        <v>#REF!</v>
      </c>
      <c r="B3" s="92" t="str">
        <f t="shared" si="1"/>
        <v>#REF!</v>
      </c>
      <c r="C3" s="87"/>
      <c r="D3" s="93"/>
      <c r="G3" s="94"/>
      <c r="H3" s="94"/>
    </row>
    <row r="4">
      <c r="A4" s="86" t="str">
        <f>'Project Team'!A3</f>
        <v>Justus</v>
      </c>
      <c r="B4" s="86" t="str">
        <f>'Project Team'!B3</f>
        <v>Kleinau</v>
      </c>
      <c r="C4" s="87"/>
      <c r="D4" s="88"/>
      <c r="G4" s="91"/>
      <c r="H4" s="91"/>
    </row>
    <row r="5">
      <c r="A5" s="92" t="str">
        <f t="shared" ref="A5:B5" si="2">#REF!</f>
        <v>#REF!</v>
      </c>
      <c r="B5" s="92" t="str">
        <f t="shared" si="2"/>
        <v>#REF!</v>
      </c>
      <c r="C5" s="87"/>
      <c r="D5" s="95"/>
      <c r="E5" s="95"/>
      <c r="F5" s="95"/>
      <c r="G5" s="94"/>
      <c r="H5" s="94"/>
    </row>
    <row r="6">
      <c r="A6" s="86" t="str">
        <f>'Project Team'!A4</f>
        <v>Harms</v>
      </c>
      <c r="B6" s="86" t="str">
        <f>'Project Team'!B4</f>
        <v>Finn</v>
      </c>
      <c r="C6" s="87"/>
      <c r="D6" s="96"/>
      <c r="E6" s="97">
        <v>0.0</v>
      </c>
      <c r="F6" s="98" t="s">
        <v>242</v>
      </c>
      <c r="G6" s="91"/>
      <c r="H6" s="91"/>
    </row>
    <row r="7">
      <c r="A7" s="92" t="str">
        <f>'Project Team'!A5</f>
        <v>Karkani</v>
      </c>
      <c r="B7" s="92" t="str">
        <f>'Project Team'!B5</f>
        <v>Despoina</v>
      </c>
      <c r="C7" s="99"/>
      <c r="D7" s="95"/>
      <c r="E7" s="97">
        <v>1.0</v>
      </c>
      <c r="F7" s="98" t="s">
        <v>243</v>
      </c>
      <c r="G7" s="94"/>
      <c r="H7" s="94"/>
    </row>
    <row r="8">
      <c r="A8" s="86" t="str">
        <f>'Project Team'!A6</f>
        <v>Karmokar</v>
      </c>
      <c r="B8" s="86" t="str">
        <f>'Project Team'!B6</f>
        <v>Subroto</v>
      </c>
      <c r="C8" s="87"/>
      <c r="D8" s="96"/>
      <c r="E8" s="97">
        <v>2.0</v>
      </c>
      <c r="F8" s="98" t="s">
        <v>244</v>
      </c>
      <c r="G8" s="91"/>
      <c r="H8" s="91"/>
    </row>
    <row r="9">
      <c r="A9" s="92" t="str">
        <f>'Project Team'!A8</f>
        <v>Uddin</v>
      </c>
      <c r="B9" s="92" t="str">
        <f>'Project Team'!B8</f>
        <v>Md Fahim</v>
      </c>
      <c r="C9" s="87"/>
      <c r="D9" s="95"/>
      <c r="E9" s="97">
        <v>3.0</v>
      </c>
      <c r="F9" s="98" t="s">
        <v>245</v>
      </c>
      <c r="G9" s="94"/>
      <c r="H9" s="94"/>
    </row>
    <row r="10">
      <c r="A10" s="86" t="str">
        <f>'Project Team'!A9</f>
        <v>Khanam</v>
      </c>
      <c r="B10" s="86" t="str">
        <f>'Project Team'!B9</f>
        <v>Faria Rahman</v>
      </c>
      <c r="C10" s="87"/>
      <c r="D10" s="96"/>
      <c r="E10" s="97">
        <v>5.0</v>
      </c>
      <c r="F10" s="98" t="s">
        <v>246</v>
      </c>
      <c r="G10" s="91"/>
      <c r="H10" s="91"/>
    </row>
    <row r="11">
      <c r="A11" s="100" t="s">
        <v>54</v>
      </c>
      <c r="B11" s="100" t="s">
        <v>55</v>
      </c>
      <c r="C11" s="87"/>
      <c r="D11" s="95"/>
      <c r="E11" s="97">
        <v>8.0</v>
      </c>
      <c r="F11" s="98" t="s">
        <v>247</v>
      </c>
      <c r="G11" s="94"/>
      <c r="H11" s="94"/>
    </row>
    <row r="12">
      <c r="A12" s="86"/>
      <c r="B12" s="86"/>
      <c r="C12" s="99"/>
      <c r="D12" s="96"/>
      <c r="E12" s="97">
        <v>13.0</v>
      </c>
      <c r="F12" s="98" t="s">
        <v>248</v>
      </c>
      <c r="G12" s="91"/>
      <c r="H12" s="91"/>
    </row>
    <row r="13">
      <c r="A13" s="92"/>
      <c r="B13" s="92"/>
      <c r="C13" s="95"/>
      <c r="D13" s="95"/>
      <c r="E13" s="95"/>
      <c r="F13" s="95"/>
      <c r="G13" s="94"/>
      <c r="H13" s="94"/>
    </row>
    <row r="14">
      <c r="A14" s="101" t="s">
        <v>249</v>
      </c>
      <c r="B14" s="102"/>
      <c r="C14" s="102"/>
      <c r="D14" s="102"/>
      <c r="E14" s="102"/>
      <c r="F14" s="102"/>
      <c r="G14" s="102"/>
      <c r="H14" s="102"/>
    </row>
    <row r="15">
      <c r="A15" s="103"/>
      <c r="B15" s="103"/>
      <c r="C15" s="103"/>
      <c r="D15" s="103"/>
      <c r="E15" s="103"/>
      <c r="F15" s="103"/>
      <c r="G15" s="103"/>
      <c r="H15" s="103"/>
    </row>
    <row r="16">
      <c r="A16" s="104" t="s">
        <v>250</v>
      </c>
      <c r="B16" s="105"/>
      <c r="C16" s="105"/>
      <c r="D16" s="105"/>
      <c r="E16" s="105"/>
      <c r="F16" s="105"/>
      <c r="G16" s="105"/>
      <c r="H16" s="105"/>
    </row>
    <row r="17">
      <c r="A17" s="106" t="s">
        <v>251</v>
      </c>
      <c r="B17" s="103"/>
      <c r="C17" s="103"/>
      <c r="D17" s="103"/>
      <c r="E17" s="103"/>
      <c r="F17" s="103"/>
      <c r="G17" s="103"/>
      <c r="H17" s="103"/>
    </row>
    <row r="18">
      <c r="A18" s="104" t="s">
        <v>252</v>
      </c>
      <c r="B18" s="105"/>
      <c r="C18" s="105"/>
      <c r="D18" s="105"/>
      <c r="E18" s="105"/>
      <c r="F18" s="105"/>
      <c r="G18" s="105"/>
      <c r="H18" s="105"/>
    </row>
    <row r="19">
      <c r="A19" s="103"/>
      <c r="B19" s="103"/>
      <c r="C19" s="103"/>
      <c r="D19" s="103"/>
      <c r="E19" s="103"/>
      <c r="F19" s="103"/>
      <c r="G19" s="103"/>
      <c r="H19" s="103"/>
    </row>
    <row r="20">
      <c r="A20" s="105"/>
      <c r="B20" s="105"/>
      <c r="C20" s="105"/>
      <c r="D20" s="105"/>
      <c r="E20" s="105"/>
      <c r="F20" s="105"/>
      <c r="G20" s="105"/>
      <c r="H20" s="105"/>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19</v>
      </c>
      <c r="B1" s="7" t="s">
        <v>20</v>
      </c>
      <c r="C1" s="7" t="s">
        <v>21</v>
      </c>
      <c r="D1" s="7" t="s">
        <v>22</v>
      </c>
    </row>
    <row r="2">
      <c r="A2" s="8" t="s">
        <v>23</v>
      </c>
      <c r="B2" s="8" t="s">
        <v>24</v>
      </c>
      <c r="C2" s="8" t="s">
        <v>25</v>
      </c>
      <c r="D2" s="8" t="s">
        <v>26</v>
      </c>
    </row>
    <row r="3">
      <c r="A3" s="8" t="s">
        <v>27</v>
      </c>
      <c r="B3" s="8" t="s">
        <v>28</v>
      </c>
      <c r="C3" s="8" t="s">
        <v>29</v>
      </c>
      <c r="D3" s="8" t="s">
        <v>30</v>
      </c>
    </row>
    <row r="4">
      <c r="A4" s="8" t="s">
        <v>31</v>
      </c>
      <c r="B4" s="8" t="s">
        <v>32</v>
      </c>
      <c r="C4" s="8" t="s">
        <v>33</v>
      </c>
      <c r="D4" s="8"/>
    </row>
    <row r="5">
      <c r="A5" s="8" t="s">
        <v>34</v>
      </c>
      <c r="B5" s="8" t="s">
        <v>35</v>
      </c>
      <c r="C5" s="8" t="s">
        <v>36</v>
      </c>
      <c r="D5" s="8" t="s">
        <v>37</v>
      </c>
    </row>
    <row r="6">
      <c r="A6" s="8" t="s">
        <v>38</v>
      </c>
      <c r="B6" s="8" t="s">
        <v>39</v>
      </c>
      <c r="C6" s="8" t="s">
        <v>40</v>
      </c>
      <c r="D6" s="8" t="s">
        <v>41</v>
      </c>
    </row>
    <row r="7">
      <c r="A7" s="7" t="s">
        <v>42</v>
      </c>
      <c r="B7" s="8" t="s">
        <v>43</v>
      </c>
      <c r="C7" s="7" t="s">
        <v>44</v>
      </c>
      <c r="D7" s="7" t="s">
        <v>45</v>
      </c>
    </row>
    <row r="8">
      <c r="A8" s="8" t="s">
        <v>46</v>
      </c>
      <c r="B8" s="8" t="s">
        <v>47</v>
      </c>
      <c r="C8" s="8" t="s">
        <v>48</v>
      </c>
      <c r="D8" s="8" t="s">
        <v>49</v>
      </c>
    </row>
    <row r="9">
      <c r="A9" s="8" t="s">
        <v>50</v>
      </c>
      <c r="B9" s="8" t="s">
        <v>51</v>
      </c>
      <c r="C9" s="8" t="s">
        <v>52</v>
      </c>
      <c r="D9" s="8" t="s">
        <v>53</v>
      </c>
    </row>
    <row r="10">
      <c r="A10" s="8" t="s">
        <v>54</v>
      </c>
      <c r="B10" s="8" t="s">
        <v>55</v>
      </c>
      <c r="C10" s="8" t="s">
        <v>56</v>
      </c>
      <c r="D10" s="8" t="s">
        <v>57</v>
      </c>
    </row>
    <row r="11">
      <c r="A11" s="9"/>
      <c r="B11" s="9"/>
      <c r="C11" s="9"/>
      <c r="D11" s="9"/>
    </row>
    <row r="12">
      <c r="A12" s="9"/>
      <c r="B12" s="8"/>
      <c r="C12" s="9"/>
      <c r="D12" s="9"/>
    </row>
    <row r="13">
      <c r="A13" s="9"/>
      <c r="B13" s="9"/>
      <c r="C13" s="9"/>
      <c r="D13" s="9"/>
    </row>
    <row r="14">
      <c r="A14" s="9"/>
      <c r="B14" s="9"/>
      <c r="C14" s="9"/>
      <c r="D14" s="9"/>
    </row>
    <row r="15">
      <c r="A15" s="9"/>
      <c r="B15" s="9"/>
      <c r="C15" s="9"/>
      <c r="D15" s="9"/>
    </row>
    <row r="16">
      <c r="A16" s="9"/>
      <c r="B16" s="9"/>
      <c r="C16" s="9"/>
      <c r="D16" s="9"/>
    </row>
    <row r="17">
      <c r="A17" s="9"/>
      <c r="B17" s="9"/>
      <c r="C17" s="9"/>
      <c r="D17" s="9"/>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50.13"/>
  </cols>
  <sheetData>
    <row r="1">
      <c r="A1" s="10"/>
      <c r="B1" s="10"/>
      <c r="C1" s="10" t="s">
        <v>58</v>
      </c>
      <c r="E1" s="10"/>
      <c r="F1" s="11"/>
      <c r="G1" s="11"/>
      <c r="H1" s="10"/>
    </row>
    <row r="2">
      <c r="A2" s="12" t="s">
        <v>59</v>
      </c>
      <c r="B2" s="12" t="s">
        <v>60</v>
      </c>
      <c r="C2" s="12" t="s">
        <v>61</v>
      </c>
      <c r="D2" s="12" t="s">
        <v>62</v>
      </c>
      <c r="E2" s="12" t="s">
        <v>63</v>
      </c>
      <c r="F2" s="13" t="s">
        <v>64</v>
      </c>
      <c r="G2" s="13" t="s">
        <v>65</v>
      </c>
      <c r="H2" s="12" t="s">
        <v>66</v>
      </c>
    </row>
    <row r="3">
      <c r="A3" s="14">
        <v>1.0</v>
      </c>
      <c r="B3" s="15">
        <v>45763.0</v>
      </c>
      <c r="C3" s="8"/>
      <c r="D3" s="8" t="s">
        <v>67</v>
      </c>
      <c r="E3" s="8" t="s">
        <v>68</v>
      </c>
      <c r="F3" s="8" t="s">
        <v>69</v>
      </c>
      <c r="G3" s="8" t="s">
        <v>24</v>
      </c>
      <c r="H3" s="16"/>
    </row>
    <row r="4">
      <c r="A4" s="14">
        <v>2.0</v>
      </c>
      <c r="B4" s="17">
        <f t="shared" ref="B4:B11" si="1">B3+7</f>
        <v>45770</v>
      </c>
      <c r="C4" s="8" t="s">
        <v>67</v>
      </c>
      <c r="D4" s="8" t="s">
        <v>43</v>
      </c>
      <c r="E4" s="8" t="s">
        <v>68</v>
      </c>
      <c r="F4" s="8" t="s">
        <v>32</v>
      </c>
      <c r="G4" s="8" t="s">
        <v>24</v>
      </c>
      <c r="H4" s="16"/>
    </row>
    <row r="5">
      <c r="A5" s="14">
        <v>3.0</v>
      </c>
      <c r="B5" s="17">
        <f t="shared" si="1"/>
        <v>45777</v>
      </c>
      <c r="C5" s="8" t="s">
        <v>43</v>
      </c>
      <c r="D5" s="8" t="s">
        <v>67</v>
      </c>
      <c r="E5" s="8" t="s">
        <v>68</v>
      </c>
      <c r="F5" s="8" t="s">
        <v>27</v>
      </c>
      <c r="G5" s="8" t="s">
        <v>24</v>
      </c>
      <c r="H5" s="16"/>
    </row>
    <row r="6">
      <c r="A6" s="14">
        <v>4.0</v>
      </c>
      <c r="B6" s="17">
        <f t="shared" si="1"/>
        <v>45784</v>
      </c>
      <c r="C6" s="8" t="s">
        <v>67</v>
      </c>
      <c r="D6" s="8" t="s">
        <v>43</v>
      </c>
      <c r="E6" s="8" t="s">
        <v>68</v>
      </c>
      <c r="F6" s="8" t="s">
        <v>70</v>
      </c>
      <c r="G6" s="8" t="s">
        <v>24</v>
      </c>
      <c r="H6" s="16"/>
    </row>
    <row r="7">
      <c r="A7" s="14">
        <v>5.0</v>
      </c>
      <c r="B7" s="17">
        <f t="shared" si="1"/>
        <v>45791</v>
      </c>
      <c r="C7" s="8" t="s">
        <v>43</v>
      </c>
      <c r="D7" s="8" t="s">
        <v>67</v>
      </c>
      <c r="E7" s="8" t="s">
        <v>68</v>
      </c>
      <c r="F7" s="8" t="s">
        <v>39</v>
      </c>
      <c r="G7" s="8" t="s">
        <v>24</v>
      </c>
      <c r="H7" s="16"/>
    </row>
    <row r="8">
      <c r="A8" s="14">
        <v>6.0</v>
      </c>
      <c r="B8" s="17">
        <f t="shared" si="1"/>
        <v>45798</v>
      </c>
      <c r="C8" s="8" t="s">
        <v>67</v>
      </c>
      <c r="D8" s="8" t="s">
        <v>43</v>
      </c>
      <c r="E8" s="8"/>
      <c r="F8" s="8" t="s">
        <v>55</v>
      </c>
      <c r="G8" s="8" t="s">
        <v>24</v>
      </c>
      <c r="H8" s="16"/>
    </row>
    <row r="9">
      <c r="A9" s="14">
        <v>7.0</v>
      </c>
      <c r="B9" s="17">
        <f t="shared" si="1"/>
        <v>45805</v>
      </c>
      <c r="C9" s="8" t="s">
        <v>43</v>
      </c>
      <c r="D9" s="8" t="s">
        <v>67</v>
      </c>
      <c r="E9" s="9"/>
      <c r="F9" s="8" t="s">
        <v>71</v>
      </c>
      <c r="G9" s="8" t="s">
        <v>72</v>
      </c>
      <c r="H9" s="18" t="s">
        <v>73</v>
      </c>
    </row>
    <row r="10">
      <c r="A10" s="14">
        <v>8.0</v>
      </c>
      <c r="B10" s="17">
        <f t="shared" si="1"/>
        <v>45812</v>
      </c>
      <c r="C10" s="8" t="s">
        <v>67</v>
      </c>
      <c r="D10" s="8" t="s">
        <v>43</v>
      </c>
      <c r="E10" s="9"/>
      <c r="F10" s="8" t="s">
        <v>39</v>
      </c>
      <c r="G10" s="8" t="s">
        <v>72</v>
      </c>
      <c r="H10" s="16"/>
    </row>
    <row r="11">
      <c r="A11" s="14">
        <v>9.0</v>
      </c>
      <c r="B11" s="17">
        <f t="shared" si="1"/>
        <v>45819</v>
      </c>
      <c r="C11" s="8" t="s">
        <v>43</v>
      </c>
      <c r="D11" s="8" t="s">
        <v>67</v>
      </c>
      <c r="E11" s="9"/>
      <c r="F11" s="8" t="s">
        <v>70</v>
      </c>
      <c r="G11" s="8" t="s">
        <v>72</v>
      </c>
      <c r="H11" s="16"/>
    </row>
    <row r="12">
      <c r="A12" s="14">
        <v>10.0</v>
      </c>
      <c r="B12" s="15">
        <v>45819.0</v>
      </c>
      <c r="C12" s="8" t="s">
        <v>67</v>
      </c>
      <c r="D12" s="8" t="s">
        <v>43</v>
      </c>
      <c r="E12" s="9"/>
      <c r="F12" s="8" t="s">
        <v>27</v>
      </c>
      <c r="G12" s="8" t="s">
        <v>72</v>
      </c>
      <c r="H12" s="16"/>
    </row>
    <row r="13">
      <c r="A13" s="14">
        <v>11.0</v>
      </c>
      <c r="B13" s="17">
        <f t="shared" ref="B13:B17" si="2">B12+7</f>
        <v>45826</v>
      </c>
      <c r="C13" s="8" t="s">
        <v>43</v>
      </c>
      <c r="D13" s="8" t="s">
        <v>67</v>
      </c>
      <c r="E13" s="9"/>
      <c r="F13" s="8" t="s">
        <v>55</v>
      </c>
      <c r="G13" s="8" t="s">
        <v>72</v>
      </c>
      <c r="H13" s="16"/>
    </row>
    <row r="14">
      <c r="A14" s="14">
        <v>12.0</v>
      </c>
      <c r="B14" s="17">
        <f t="shared" si="2"/>
        <v>45833</v>
      </c>
      <c r="C14" s="8" t="s">
        <v>67</v>
      </c>
      <c r="D14" s="8" t="s">
        <v>43</v>
      </c>
      <c r="E14" s="9"/>
      <c r="F14" s="8" t="s">
        <v>71</v>
      </c>
      <c r="G14" s="8" t="s">
        <v>72</v>
      </c>
      <c r="H14" s="16"/>
    </row>
    <row r="15">
      <c r="A15" s="14">
        <v>13.0</v>
      </c>
      <c r="B15" s="17">
        <f t="shared" si="2"/>
        <v>45840</v>
      </c>
      <c r="C15" s="8" t="s">
        <v>43</v>
      </c>
      <c r="D15" s="8" t="s">
        <v>67</v>
      </c>
      <c r="E15" s="9"/>
      <c r="F15" s="8" t="s">
        <v>39</v>
      </c>
      <c r="G15" s="8" t="s">
        <v>72</v>
      </c>
      <c r="H15" s="16"/>
    </row>
    <row r="16">
      <c r="A16" s="14">
        <v>14.0</v>
      </c>
      <c r="B16" s="17">
        <f t="shared" si="2"/>
        <v>45847</v>
      </c>
      <c r="C16" s="8" t="s">
        <v>67</v>
      </c>
      <c r="D16" s="8" t="s">
        <v>43</v>
      </c>
      <c r="E16" s="9"/>
      <c r="F16" s="8" t="s">
        <v>70</v>
      </c>
      <c r="G16" s="8" t="s">
        <v>72</v>
      </c>
      <c r="H16" s="18" t="s">
        <v>74</v>
      </c>
    </row>
    <row r="17">
      <c r="A17" s="14">
        <v>15.0</v>
      </c>
      <c r="B17" s="17">
        <f t="shared" si="2"/>
        <v>45854</v>
      </c>
      <c r="C17" s="8" t="s">
        <v>43</v>
      </c>
      <c r="D17" s="8"/>
      <c r="E17" s="9"/>
      <c r="F17" s="8"/>
      <c r="G17" s="8" t="s">
        <v>72</v>
      </c>
      <c r="H17" s="18" t="s">
        <v>75</v>
      </c>
    </row>
    <row r="18">
      <c r="A18" s="14"/>
      <c r="B18" s="19"/>
      <c r="C18" s="9"/>
      <c r="D18" s="9"/>
      <c r="E18" s="9"/>
      <c r="F18" s="9"/>
      <c r="G18" s="9"/>
      <c r="H18" s="20"/>
    </row>
    <row r="19">
      <c r="A19" s="18" t="s">
        <v>76</v>
      </c>
      <c r="B19" s="21"/>
      <c r="C19" s="22"/>
      <c r="D19" s="22"/>
      <c r="E19" s="22"/>
      <c r="F19" s="22"/>
      <c r="G19" s="22"/>
      <c r="H19" s="20"/>
    </row>
    <row r="20">
      <c r="A20" s="22"/>
      <c r="B20" s="19"/>
      <c r="C20" s="9"/>
      <c r="D20" s="9"/>
      <c r="E20" s="9"/>
      <c r="F20" s="9"/>
      <c r="G20" s="9"/>
      <c r="H20" s="20"/>
    </row>
    <row r="21">
      <c r="A21" s="14"/>
      <c r="B21" s="19"/>
      <c r="C21" s="9"/>
      <c r="D21" s="9"/>
      <c r="E21" s="9"/>
      <c r="F21" s="9"/>
      <c r="G21" s="9"/>
      <c r="H21" s="20"/>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5.13"/>
    <col customWidth="1" min="2" max="2" width="100.13"/>
  </cols>
  <sheetData>
    <row r="1">
      <c r="A1" s="23" t="s">
        <v>77</v>
      </c>
      <c r="B1" s="24" t="s">
        <v>78</v>
      </c>
    </row>
    <row r="2">
      <c r="A2" s="23"/>
      <c r="B2" s="25" t="s">
        <v>79</v>
      </c>
    </row>
    <row r="3">
      <c r="A3" s="26"/>
      <c r="B3" s="27" t="s">
        <v>80</v>
      </c>
    </row>
    <row r="4">
      <c r="A4" s="26"/>
      <c r="B4" s="24" t="s">
        <v>81</v>
      </c>
    </row>
    <row r="5">
      <c r="A5" s="26"/>
      <c r="B5" s="24" t="s">
        <v>82</v>
      </c>
    </row>
    <row r="6">
      <c r="A6" s="26"/>
      <c r="B6" s="24"/>
    </row>
    <row r="7">
      <c r="A7" s="28" t="s">
        <v>83</v>
      </c>
      <c r="B7" s="24" t="s">
        <v>84</v>
      </c>
    </row>
    <row r="8">
      <c r="A8" s="26"/>
      <c r="B8" s="24" t="s">
        <v>85</v>
      </c>
    </row>
    <row r="9">
      <c r="A9" s="26"/>
      <c r="B9" s="24" t="s">
        <v>86</v>
      </c>
    </row>
    <row r="10">
      <c r="A10" s="26"/>
      <c r="B10" s="24" t="s">
        <v>87</v>
      </c>
    </row>
    <row r="11">
      <c r="A11" s="26"/>
      <c r="B11" s="24" t="s">
        <v>88</v>
      </c>
    </row>
    <row r="12">
      <c r="A12" s="26"/>
      <c r="B12" s="24"/>
    </row>
    <row r="13">
      <c r="A13" s="28" t="s">
        <v>89</v>
      </c>
      <c r="B13" s="25" t="s">
        <v>90</v>
      </c>
    </row>
    <row r="14">
      <c r="A14" s="28"/>
      <c r="B14" s="25" t="s">
        <v>91</v>
      </c>
    </row>
    <row r="15">
      <c r="A15" s="26"/>
      <c r="B15" s="27" t="s">
        <v>92</v>
      </c>
    </row>
    <row r="16">
      <c r="A16" s="26"/>
      <c r="B16" s="27" t="s">
        <v>93</v>
      </c>
    </row>
    <row r="17">
      <c r="A17" s="26"/>
      <c r="B17" s="27" t="s">
        <v>94</v>
      </c>
    </row>
    <row r="18">
      <c r="A18" s="26"/>
      <c r="B18" s="27" t="s">
        <v>95</v>
      </c>
    </row>
    <row r="19">
      <c r="A19" s="26"/>
      <c r="B19" s="27" t="s">
        <v>96</v>
      </c>
    </row>
    <row r="20">
      <c r="A20" s="26"/>
      <c r="B20" s="27" t="s">
        <v>97</v>
      </c>
    </row>
    <row r="21">
      <c r="A21" s="26"/>
      <c r="B21" s="27"/>
    </row>
    <row r="22">
      <c r="A22" s="28" t="s">
        <v>98</v>
      </c>
      <c r="B22" s="25" t="s">
        <v>99</v>
      </c>
    </row>
    <row r="23">
      <c r="A23" s="26"/>
      <c r="B23" s="24" t="s">
        <v>100</v>
      </c>
    </row>
    <row r="24">
      <c r="A24" s="26"/>
      <c r="B24" s="24" t="s">
        <v>101</v>
      </c>
    </row>
    <row r="25">
      <c r="A25" s="26"/>
      <c r="B25" s="24" t="s">
        <v>102</v>
      </c>
    </row>
    <row r="26">
      <c r="A26" s="26"/>
      <c r="B26" s="24"/>
    </row>
    <row r="27">
      <c r="A27" s="28" t="s">
        <v>103</v>
      </c>
      <c r="B27" s="25" t="s">
        <v>104</v>
      </c>
    </row>
    <row r="28">
      <c r="A28" s="28"/>
      <c r="B28" s="25" t="s">
        <v>105</v>
      </c>
    </row>
    <row r="29">
      <c r="A29" s="26"/>
      <c r="B29" s="27" t="s">
        <v>106</v>
      </c>
    </row>
    <row r="30">
      <c r="A30" s="26"/>
      <c r="B30" s="24" t="s">
        <v>107</v>
      </c>
    </row>
    <row r="31">
      <c r="A31" s="26"/>
      <c r="B31" s="24" t="s">
        <v>108</v>
      </c>
    </row>
    <row r="32">
      <c r="A32" s="26"/>
      <c r="B32" s="24" t="s">
        <v>109</v>
      </c>
    </row>
    <row r="33">
      <c r="A33" s="26"/>
      <c r="B33" s="24" t="s">
        <v>110</v>
      </c>
    </row>
    <row r="34">
      <c r="A34" s="26"/>
      <c r="B34" s="24" t="s">
        <v>111</v>
      </c>
    </row>
    <row r="35">
      <c r="A35" s="26"/>
      <c r="B35" s="24"/>
    </row>
    <row r="36">
      <c r="A36" s="28" t="s">
        <v>112</v>
      </c>
      <c r="B36" s="25" t="s">
        <v>113</v>
      </c>
    </row>
    <row r="37">
      <c r="A37" s="29"/>
      <c r="B37" s="24" t="s">
        <v>114</v>
      </c>
    </row>
    <row r="38">
      <c r="A38" s="29"/>
      <c r="B38" s="24" t="s">
        <v>115</v>
      </c>
    </row>
    <row r="39">
      <c r="A39" s="29"/>
      <c r="B39" s="29"/>
    </row>
    <row r="40">
      <c r="A40" s="28" t="s">
        <v>116</v>
      </c>
      <c r="B40" s="25" t="s">
        <v>117</v>
      </c>
    </row>
    <row r="41">
      <c r="A41" s="29"/>
      <c r="B41" s="24" t="s">
        <v>118</v>
      </c>
    </row>
    <row r="42">
      <c r="A42" s="29"/>
      <c r="B42" s="24"/>
    </row>
    <row r="43">
      <c r="A43" s="30" t="s">
        <v>119</v>
      </c>
      <c r="B43" s="31"/>
    </row>
    <row r="44">
      <c r="A44" s="30"/>
      <c r="B44" s="25" t="s">
        <v>120</v>
      </c>
    </row>
    <row r="45">
      <c r="A45" s="29"/>
      <c r="B45" s="29"/>
    </row>
    <row r="46">
      <c r="A46" s="30" t="s">
        <v>121</v>
      </c>
      <c r="B46" s="25"/>
    </row>
    <row r="47">
      <c r="A47" s="29"/>
      <c r="B47" s="24" t="s">
        <v>122</v>
      </c>
    </row>
    <row r="48">
      <c r="A48" s="29"/>
      <c r="B48" s="24" t="s">
        <v>123</v>
      </c>
    </row>
    <row r="49">
      <c r="A49" s="28" t="s">
        <v>124</v>
      </c>
      <c r="B49" s="30"/>
    </row>
    <row r="51">
      <c r="A51" s="32" t="s">
        <v>65</v>
      </c>
      <c r="B51" s="27" t="s">
        <v>125</v>
      </c>
    </row>
    <row r="52">
      <c r="A52" s="32" t="s">
        <v>126</v>
      </c>
      <c r="B52" s="27" t="s">
        <v>127</v>
      </c>
    </row>
    <row r="53">
      <c r="A53" s="32" t="s">
        <v>126</v>
      </c>
      <c r="B53" s="27" t="s">
        <v>128</v>
      </c>
    </row>
    <row r="54">
      <c r="A54" s="32" t="s">
        <v>129</v>
      </c>
      <c r="B54" s="27"/>
    </row>
    <row r="55">
      <c r="A55" s="32" t="s">
        <v>129</v>
      </c>
      <c r="B55" s="27" t="s">
        <v>130</v>
      </c>
    </row>
    <row r="56">
      <c r="A56" s="32" t="s">
        <v>129</v>
      </c>
      <c r="B56" s="27" t="s">
        <v>131</v>
      </c>
    </row>
    <row r="57">
      <c r="A57" s="32" t="s">
        <v>129</v>
      </c>
      <c r="B57" s="27" t="s">
        <v>132</v>
      </c>
    </row>
    <row r="58">
      <c r="A58" s="32" t="s">
        <v>129</v>
      </c>
      <c r="B58" s="27" t="s">
        <v>133</v>
      </c>
    </row>
    <row r="59">
      <c r="A59" s="32" t="s">
        <v>129</v>
      </c>
      <c r="B59" s="27" t="s">
        <v>134</v>
      </c>
    </row>
    <row r="60">
      <c r="A60" s="27" t="s">
        <v>129</v>
      </c>
      <c r="B60" s="27" t="s">
        <v>135</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33" t="s">
        <v>136</v>
      </c>
      <c r="B1" s="33" t="s">
        <v>137</v>
      </c>
    </row>
    <row r="2">
      <c r="A2" s="34"/>
      <c r="B2" s="35"/>
    </row>
    <row r="3">
      <c r="A3" s="36" t="s">
        <v>138</v>
      </c>
      <c r="B3" s="36" t="s">
        <v>139</v>
      </c>
    </row>
  </sheetData>
  <mergeCells count="2">
    <mergeCell ref="A3:A20"/>
    <mergeCell ref="B3:B20"/>
  </mergeCell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37" t="s">
        <v>140</v>
      </c>
      <c r="B1" s="37" t="s">
        <v>141</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38" t="s">
        <v>142</v>
      </c>
      <c r="B1" s="4" t="s">
        <v>143</v>
      </c>
    </row>
    <row r="2">
      <c r="A2" s="39">
        <v>1.0</v>
      </c>
      <c r="B2" s="27" t="s">
        <v>144</v>
      </c>
    </row>
    <row r="3">
      <c r="A3" s="39">
        <f t="shared" ref="A3:A16" si="1">A2+1</f>
        <v>2</v>
      </c>
      <c r="B3" s="27" t="s">
        <v>144</v>
      </c>
    </row>
    <row r="4">
      <c r="A4" s="39">
        <f t="shared" si="1"/>
        <v>3</v>
      </c>
      <c r="B4" s="27" t="s">
        <v>144</v>
      </c>
    </row>
    <row r="5">
      <c r="A5" s="39">
        <f t="shared" si="1"/>
        <v>4</v>
      </c>
      <c r="B5" s="27" t="s">
        <v>144</v>
      </c>
    </row>
    <row r="6">
      <c r="A6" s="39">
        <f t="shared" si="1"/>
        <v>5</v>
      </c>
      <c r="B6" s="27" t="s">
        <v>145</v>
      </c>
    </row>
    <row r="7">
      <c r="A7" s="39">
        <f t="shared" si="1"/>
        <v>6</v>
      </c>
      <c r="B7" s="27" t="s">
        <v>146</v>
      </c>
    </row>
    <row r="8">
      <c r="A8" s="39">
        <f t="shared" si="1"/>
        <v>7</v>
      </c>
      <c r="B8" s="3"/>
    </row>
    <row r="9">
      <c r="A9" s="39">
        <f t="shared" si="1"/>
        <v>8</v>
      </c>
      <c r="B9" s="3"/>
    </row>
    <row r="10">
      <c r="A10" s="39">
        <f t="shared" si="1"/>
        <v>9</v>
      </c>
      <c r="B10" s="3"/>
    </row>
    <row r="11">
      <c r="A11" s="39">
        <f t="shared" si="1"/>
        <v>10</v>
      </c>
      <c r="B11" s="3"/>
    </row>
    <row r="12">
      <c r="A12" s="39">
        <f t="shared" si="1"/>
        <v>11</v>
      </c>
      <c r="B12" s="3"/>
    </row>
    <row r="13">
      <c r="A13" s="39">
        <f t="shared" si="1"/>
        <v>12</v>
      </c>
      <c r="B13" s="3"/>
    </row>
    <row r="14">
      <c r="A14" s="39">
        <f t="shared" si="1"/>
        <v>13</v>
      </c>
      <c r="B14" s="3"/>
    </row>
    <row r="15">
      <c r="A15" s="39">
        <f t="shared" si="1"/>
        <v>14</v>
      </c>
      <c r="B15" s="3"/>
    </row>
    <row r="16">
      <c r="A16" s="39">
        <f t="shared" si="1"/>
        <v>15</v>
      </c>
      <c r="B16" s="3"/>
    </row>
    <row r="17">
      <c r="A17" s="39"/>
      <c r="B17" s="3"/>
    </row>
    <row r="18">
      <c r="A18" s="39"/>
      <c r="B18" s="3"/>
    </row>
    <row r="19">
      <c r="A19" s="40"/>
      <c r="B19" s="3"/>
    </row>
    <row r="20">
      <c r="A20" s="40"/>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60.38"/>
    <col customWidth="1" min="2" max="2" width="56.13"/>
    <col customWidth="1" min="3" max="3" width="54.75"/>
  </cols>
  <sheetData>
    <row r="1">
      <c r="A1" s="27" t="s">
        <v>147</v>
      </c>
      <c r="B1" s="27" t="s">
        <v>148</v>
      </c>
      <c r="C1" s="27" t="s">
        <v>149</v>
      </c>
    </row>
    <row r="2" ht="234.75" customHeight="1">
      <c r="A2" s="27" t="s">
        <v>150</v>
      </c>
      <c r="B2" s="27" t="s">
        <v>151</v>
      </c>
      <c r="C2" s="27" t="s">
        <v>152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38" t="s">
        <v>142</v>
      </c>
      <c r="B1" s="4" t="s">
        <v>153</v>
      </c>
    </row>
    <row r="2">
      <c r="A2" s="39">
        <v>1.0</v>
      </c>
      <c r="B2" s="2"/>
    </row>
    <row r="3">
      <c r="A3" s="39">
        <f t="shared" ref="A3:A16" si="1">A2+1</f>
        <v>2</v>
      </c>
      <c r="B3" s="2">
        <v>14.0</v>
      </c>
    </row>
    <row r="4">
      <c r="A4" s="39">
        <f t="shared" si="1"/>
        <v>3</v>
      </c>
      <c r="B4" s="2">
        <v>44.0</v>
      </c>
    </row>
    <row r="5">
      <c r="A5" s="39">
        <f t="shared" si="1"/>
        <v>4</v>
      </c>
      <c r="B5" s="27">
        <v>33.0</v>
      </c>
    </row>
    <row r="6">
      <c r="A6" s="39">
        <f t="shared" si="1"/>
        <v>5</v>
      </c>
      <c r="B6" s="2">
        <v>32.0</v>
      </c>
    </row>
    <row r="7">
      <c r="A7" s="39">
        <f t="shared" si="1"/>
        <v>6</v>
      </c>
      <c r="B7" s="3"/>
    </row>
    <row r="8">
      <c r="A8" s="39">
        <f t="shared" si="1"/>
        <v>7</v>
      </c>
      <c r="B8" s="3"/>
    </row>
    <row r="9">
      <c r="A9" s="39">
        <f t="shared" si="1"/>
        <v>8</v>
      </c>
      <c r="B9" s="3"/>
    </row>
    <row r="10">
      <c r="A10" s="39">
        <f t="shared" si="1"/>
        <v>9</v>
      </c>
      <c r="B10" s="3"/>
    </row>
    <row r="11">
      <c r="A11" s="39">
        <f t="shared" si="1"/>
        <v>10</v>
      </c>
      <c r="B11" s="3"/>
    </row>
    <row r="12">
      <c r="A12" s="39">
        <f t="shared" si="1"/>
        <v>11</v>
      </c>
      <c r="B12" s="3"/>
    </row>
    <row r="13">
      <c r="A13" s="39">
        <f t="shared" si="1"/>
        <v>12</v>
      </c>
      <c r="B13" s="3"/>
    </row>
    <row r="14">
      <c r="A14" s="39">
        <f t="shared" si="1"/>
        <v>13</v>
      </c>
      <c r="B14" s="3"/>
    </row>
    <row r="15">
      <c r="A15" s="39">
        <f t="shared" si="1"/>
        <v>14</v>
      </c>
      <c r="B15" s="3"/>
    </row>
    <row r="16">
      <c r="A16" s="39">
        <f t="shared" si="1"/>
        <v>15</v>
      </c>
      <c r="B16" s="3"/>
    </row>
    <row r="17">
      <c r="A17" s="39"/>
      <c r="B17" s="3"/>
    </row>
    <row r="18">
      <c r="A18" s="39"/>
      <c r="B18" s="41" t="s">
        <v>154</v>
      </c>
    </row>
    <row r="19">
      <c r="A19" s="40"/>
      <c r="B19" s="3"/>
    </row>
    <row r="20">
      <c r="A20" s="40"/>
      <c r="B20" s="3"/>
    </row>
  </sheetData>
  <printOptions gridLines="1" horizontalCentered="1"/>
  <pageMargins bottom="0.75" footer="0.0" header="0.0" left="0.7" right="0.7" top="0.75"/>
  <pageSetup fitToHeight="0" cellComments="atEnd" orientation="landscape" pageOrder="overThenDown"/>
  <drawing r:id="rId1"/>
  <tableParts count="1">
    <tablePart r:id="rId3"/>
  </tableParts>
</worksheet>
</file>