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48" documentId="13_ncr:1_{AE7FBEE3-F5C9-4BD2-ADB6-84D05CD90D6B}" xr6:coauthVersionLast="47" xr6:coauthVersionMax="47" xr10:uidLastSave="{33D2D1FA-26A3-4008-A523-D3E9C65A4583}"/>
  <bookViews>
    <workbookView xWindow="28680" yWindow="-120" windowWidth="25440" windowHeight="15990" activeTab="3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8" i="2"/>
  <c r="J10" i="2"/>
  <c r="J8" i="2"/>
  <c r="F10" i="2"/>
  <c r="F8" i="2"/>
  <c r="C23" i="7"/>
  <c r="C24" i="7" s="1"/>
  <c r="C27" i="7" s="1"/>
  <c r="C28" i="7" s="1"/>
  <c r="C29" i="7" s="1"/>
  <c r="C30" i="7" s="1"/>
  <c r="C31" i="7" s="1"/>
  <c r="C32" i="7" s="1"/>
  <c r="C6" i="7" l="1"/>
  <c r="C7" i="7" s="1"/>
  <c r="C11" i="7" s="1"/>
  <c r="C12" i="7" s="1"/>
  <c r="C13" i="7" s="1"/>
  <c r="C14" i="7" s="1"/>
  <c r="C15" i="7" s="1"/>
  <c r="C16" i="7" s="1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<sst xmlns="http://schemas.openxmlformats.org/spreadsheetml/2006/main" count="586" uniqueCount="345">
  <si>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</si>
  <si>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</si>
  <si>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</si>
  <si>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</si>
  <si>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</si>
  <si>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</si>
  <si>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</si>
  <si>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</si>
  <si>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</si>
  <si>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</si>
  <si>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</si>
  <si>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</si>
  <si>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</si>
  <si>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</si>
  <si>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</si>
  <si>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</si>
  <si>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</si>
  <si>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</si>
  <si>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</si>
  <si>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</si>
  <si>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</si>
  <si>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</si>
  <si>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</si>
  <si>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</si>
  <si>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</si>
  <si>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</si>
  <si>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</si>
  <si>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</si>
  <si>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</si>
  <si>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</si>
  <si>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</si>
  <si>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</si>
  <si>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</si>
  <si>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</si>
  <si>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</si>
  <si>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</si>
  <si>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</si>
  <si>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</si>
  <si>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</si>
  <si>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</si>
  <si>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</si>
  <si>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</si>
  <si>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</si>
  <si>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</si>
  <si>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</si>
  <si>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</si>
  <si>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</si>
  <si>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</si>
  <si>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</si>
  <si>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</si>
  <si>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</si>
  <si>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</si>
  <si>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</si>
  <si>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</si>
  <si>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</si>
  <si>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</si>
  <si>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</si>
  <si>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</si>
  <si>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</si>
  <si>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</si>
  <si>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</si>
  <si>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</si>
  <si>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</si>
  <si>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</si>
  <si>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</si>
  <si>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</si>
  <si>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</si>
  <si>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</si>
  <si>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</si>
  <si>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</si>
  <si>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</si>
  <si>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</si>
  <si>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</si>
  <si>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</si>
  <si>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</si>
  <si>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</si>
  <si>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</si>
  <si>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</si>
  <si>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</si>
  <si>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</si>
  <si>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</si>
  <si>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</si>
  <si>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</si>
  <si>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</si>
  <si>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</si>
  <si>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</si>
  <si>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</si>
  <si>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</si>
  <si>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</si>
  <si>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</si>
  <si>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</si>
  <si>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</si>
  <si>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</si>
  <si>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</si>
  <si>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</si>
  <si>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</si>
  <si>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</si>
  <si>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</si>
  <si>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</si>
  <si>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</si>
  <si>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</si>
  <si>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</si>
  <si>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</si>
  <si>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</si>
  <si>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</si>
  <si>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</si>
  <si>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</si>
  <si>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</si>
  <si>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</si>
  <si>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</si>
  <si>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</si>
  <si>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</si>
  <si>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</si>
  <si>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</si>
  <si>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</si>
  <si>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</si>
  <si>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</si>
  <si>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</si>
  <si>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</si>
  <si>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</si>
  <si>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</si>
  <si>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</si>
  <si>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</si>
  <si>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</si>
  <si>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</si>
  <si>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</si>
  <si>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</si>
  <si>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</si>
  <si>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</si>
  <si>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</si>
  <si>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</si>
  <si>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</si>
  <si>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</si>
  <si>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</si>
  <si>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</si>
  <si>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</si>
  <si>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</si>
  <si>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</si>
  <si>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</si>
  <si>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</si>
  <si>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</si>
  <si>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</si>
  <si>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</si>
  <si>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</si>
  <si>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</si>
  <si>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</si>
  <si>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</si>
  <si>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</si>
  <si>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</si>
  <si>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</si>
  <si>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</si>
  <si>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</si>
  <si>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</si>
  <si>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</si>
  <si>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</si>
  <si>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</si>
  <si>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</si>
  <si>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</si>
  <si>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</si>
  <si>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</si>
  <si>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</si>
  <si>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</si>
  <si>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</si>
  <si>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</si>
  <si>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</si>
  <si>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</si>
  <si>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</si>
  <si>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</si>
  <si>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</si>
  <si>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</si>
  <si>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</si>
  <si>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</si>
  <si>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</si>
  <si>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</si>
  <si>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</si>
  <si>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</si>
  <si>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</si>
  <si>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</si>
  <si>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</si>
  <si>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</si>
  <si>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</si>
  <si>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</si>
  <si>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</si>
  <si>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</si>
  <si>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</si>
  <si>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</si>
  <si>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</si>
  <si>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</si>
  <si>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</si>
  <si>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</si>
  <si>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</si>
  <si>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</si>
  <si>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</si>
  <si>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</si>
  <si>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</si>
  <si>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</si>
  <si>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</si>
  <si>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</si>
  <si>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</si>
  <si>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</si>
  <si>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</si>
  <si>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</si>
  <si>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</si>
  <si>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</si>
  <si>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</si>
  <si>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</si>
  <si>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</si>
  <si>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</si>
  <si>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</si>
  <si>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</si>
  <si>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</si>
  <si>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</si>
  <si>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</si>
  <si>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</si>
  <si>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</si>
  <si>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</si>
  <si>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</si>
  <si>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</si>
  <si>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</si>
  <si>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</si>
  <si>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</si>
  <si>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</si>
  <si>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</si>
  <si>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</si>
  <si>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</si>
  <si>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</si>
  <si>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</si>
  <si>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</si>
  <si>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</si>
  <si>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</si>
  <si>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</si>
  <si>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</si>
  <si>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</si>
  <si>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</si>
  <si>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</si>
  <si>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</si>
  <si>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</si>
  <si>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</si>
  <si>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</si>
  <si>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</si>
  <si>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</si>
  <si>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</si>
  <si>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</si>
  <si>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</si>
  <si>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</si>
  <si>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</si>
  <si>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</si>
  <si>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</si>
  <si>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</si>
  <si>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</si>
  <si>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</si>
  <si>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</si>
  <si>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</si>
  <si>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</si>
  <si>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</si>
  <si>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</si>
  <si>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</si>
  <si>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</si>
  <si>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</si>
  <si>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</si>
  <si>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</si>
  <si>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</si>
  <si>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</si>
  <si>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</si>
  <si>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</si>
  <si>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</si>
  <si>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</si>
  <si>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</si>
  <si>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</si>
  <si>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</si>
  <si>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</si>
  <si>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</si>
  <si>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</si>
  <si>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</si>
  <si>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</si>
  <si>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</si>
  <si>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</si>
  <si>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</si>
  <si>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</si>
  <si>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</si>
  <si>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</si>
  <si>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</si>
  <si>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</si>
  <si>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</si>
  <si>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</si>
  <si>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</si>
  <si>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</si>
  <si>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</si>
  <si>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</si>
  <si>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</si>
  <si>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</si>
  <si>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</si>
  <si>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</si>
  <si>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</si>
  <si>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</si>
  <si>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</si>
  <si>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</si>
  <si>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</si>
  <si>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</si>
  <si>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</si>
  <si>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</si>
  <si>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</si>
  <si>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</si>
  <si>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</si>
  <si>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</si>
  <si>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</si>
  <si>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</si>
  <si>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</si>
  <si>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</si>
  <si>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</si>
  <si>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</si>
  <si>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</si>
  <si>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</si>
  <si>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</si>
  <si>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</si>
  <si>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</si>
  <si>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</si>
  <si>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</si>
  <si>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</si>
  <si>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</si>
  <si>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</si>
  <si>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</si>
  <si>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</si>
  <si>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</si>
  <si>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</si>
  <si>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</si>
  <si>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</si>
  <si>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</si>
  <si>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</si>
  <si>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</si>
  <si>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</si>
  <si>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</si>
  <si>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</si>
  <si>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</si>
  <si>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</si>
  <si>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</si>
  <si>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</si>
  <si>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</si>
  <si>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</si>
  <si>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</si>
  <si>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KINETIC ENERGY</t>
  </si>
  <si>
    <t>MIN RESIDUAL VELOCITY</t>
  </si>
  <si>
    <t>RESIDUAL VELOCITY</t>
  </si>
  <si>
    <t>MIN KINETIC ENERGY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</si>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</sst>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30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1" fontId="0" fillId="0" borderId="0" xfId="0" applyNumberFormat="1"/>
    <xf numFmtId="1" fontId="1" fillId="4" borderId="0" xfId="0" applyNumberFormat="1" applyFont="1" applyFill="1"/>
    <xf numFmtId="1" fontId="0" fillId="4" borderId="0" xfId="0" applyNumberFormat="1" applyFill="1"/>
    <xf numFmtId="1" fontId="0" fillId="2" borderId="0" xfId="0" applyNumberFormat="1" applyFill="1"/>
    <xf numFmtId="0" fontId="0" fillId="19" borderId="0" xfId="0" applyFill="1"/>
    <xf numFmtId="1" fontId="0" fillId="19" borderId="0" xfId="0" applyNumberFormat="1" applyFill="1"/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9" borderId="0" xfId="0" applyFill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0.00</c:formatCode>
                <c:ptCount val="1"/>
                <c:pt idx="0">
                  <c:v>11.47345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0.00</c:formatCode>
                <c:ptCount val="1"/>
                <c:pt idx="0">
                  <c:v>15.788640000000001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0.00</c:formatCode>
                <c:ptCount val="1"/>
                <c:pt idx="0">
                  <c:v>11.486840000000001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11.47345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11.486840000000001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15.788640000000001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49.582366666666665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48.437750000000001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96.682500000000005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13.360655737704919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3.8524590163934427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5790000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8.85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MONOLITHIC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Sheet2!$I$5</c:f>
              <c:numCache>
                <c:formatCode>0</c:formatCode>
                <c:ptCount val="1"/>
                <c:pt idx="0">
                  <c:v>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E01-8297-B36B34FBF69D}"/>
            </c:ext>
          </c:extLst>
        </c:ser>
        <c:ser>
          <c:idx val="1"/>
          <c:order val="1"/>
          <c:tx>
            <c:v>UNOPTIMISED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Sheet2!$I$6</c:f>
              <c:numCache>
                <c:formatCode>0</c:formatCode>
                <c:ptCount val="1"/>
                <c:pt idx="0">
                  <c:v>58538.99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E01-8297-B36B34FBF69D}"/>
            </c:ext>
          </c:extLst>
        </c:ser>
        <c:ser>
          <c:idx val="4"/>
          <c:order val="2"/>
          <c:tx>
            <c:v>OPTIMISED 2D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Sheet2!$I$9</c:f>
              <c:numCache>
                <c:formatCode>0</c:formatCode>
                <c:ptCount val="1"/>
                <c:pt idx="0">
                  <c:v>29220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7-4E01-8297-B36B34FBF69D}"/>
            </c:ext>
          </c:extLst>
        </c:ser>
        <c:ser>
          <c:idx val="3"/>
          <c:order val="3"/>
          <c:tx>
            <c:v>MONOLITHIC 3D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Sheet2!$I$11</c:f>
              <c:numCache>
                <c:formatCode>0</c:formatCode>
                <c:ptCount val="1"/>
                <c:pt idx="0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7-4E01-8297-B36B34FBF69D}"/>
            </c:ext>
          </c:extLst>
        </c:ser>
        <c:ser>
          <c:idx val="0"/>
          <c:order val="4"/>
          <c:tx>
            <c:v>UNOPTIMISED 3D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Sheet2!$I$12</c:f>
              <c:numCache>
                <c:formatCode>0</c:formatCode>
                <c:ptCount val="1"/>
                <c:pt idx="0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E01-8297-B36B34FBF69D}"/>
            </c:ext>
          </c:extLst>
        </c:ser>
        <c:ser>
          <c:idx val="5"/>
          <c:order val="5"/>
          <c:tx>
            <c:v>OPTIMISED 2D TRANSLATED TO 3D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Sheet2!$I$13</c:f>
              <c:numCache>
                <c:formatCode>0</c:formatCode>
                <c:ptCount val="1"/>
                <c:pt idx="0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B7-4E01-8297-B36B34FBF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19048031"/>
        <c:axId val="248511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VELOCITY - UNOPTIMISED 2D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Sheet2!$I$6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58538.99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B7-4E01-8297-B36B34FBF6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VELOCITY - UNOPTIMISED 3D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Sheet2!$I$12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23400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B7-4E01-8297-B36B34FBF69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VELOCITY - OPTIMISED 2D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29220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B7-4E01-8297-B36B34FBF69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VELOCITY - OPTIMISED 2D TRANSLATED TO 3D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Sheet2!$I$13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16700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B7-4E01-8297-B36B34FBF69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VELOCITY - MONOLITHIC 2D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903000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B7-4E01-8297-B36B34FBF69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VELOCITY - UNOPTIMISED 3D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3220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B7-4E01-8297-B36B34FBF69D}"/>
                  </c:ext>
                </c:extLst>
              </c15:ser>
            </c15:filteredBarSeries>
          </c:ext>
        </c:extLst>
      </c:barChart>
      <c:catAx>
        <c:axId val="20190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4851119"/>
        <c:crosses val="autoZero"/>
        <c:auto val="1"/>
        <c:lblAlgn val="ctr"/>
        <c:lblOffset val="100"/>
        <c:noMultiLvlLbl val="0"/>
      </c:catAx>
      <c:valAx>
        <c:axId val="24851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90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0.00</c:formatCode>
                <c:ptCount val="1"/>
                <c:pt idx="0">
                  <c:v>49.582366666666665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0.00</c:formatCode>
                <c:ptCount val="1"/>
                <c:pt idx="0">
                  <c:v>96.682500000000005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0.00</c:formatCode>
                <c:ptCount val="1"/>
                <c:pt idx="0">
                  <c:v>48.437750000000001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3.8524590163934427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13.360655737704919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5790000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0.00</c:formatCode>
                <c:ptCount val="1"/>
                <c:pt idx="0">
                  <c:v>11.47345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0.00</c:formatCode>
                <c:ptCount val="1"/>
                <c:pt idx="0">
                  <c:v>11.486840000000001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0.00</c:formatCode>
                <c:ptCount val="1"/>
                <c:pt idx="0">
                  <c:v>15.788640000000001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0.00</c:formatCode>
                <c:ptCount val="1"/>
                <c:pt idx="0">
                  <c:v>49.582366666666665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0.00</c:formatCode>
                <c:ptCount val="1"/>
                <c:pt idx="0">
                  <c:v>48.437750000000001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0.00</c:formatCode>
                <c:ptCount val="1"/>
                <c:pt idx="0">
                  <c:v>96.682500000000005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13.360655737704919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3.8524590163934427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5790000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89807</xdr:rowOff>
    </xdr:from>
    <xdr:to>
      <xdr:col>25</xdr:col>
      <xdr:colOff>449036</xdr:colOff>
      <xdr:row>33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41528-E8A8-4220-AECA-68895C11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 x14ac:dyDescent="0.3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80" t="s">
        <v>140</v>
      </c>
      <c r="G5" s="281"/>
      <c r="H5" s="281"/>
      <c r="I5" s="281"/>
      <c r="J5" s="281"/>
      <c r="K5" s="281" t="s">
        <v>178</v>
      </c>
      <c r="L5" s="281"/>
      <c r="M5" s="281"/>
      <c r="N5" s="162"/>
      <c r="O5" s="162"/>
      <c r="P5" s="178"/>
      <c r="Q5" s="213"/>
      <c r="R5" s="237"/>
      <c r="S5" s="123" t="s">
        <v>177</v>
      </c>
      <c r="T5" s="274" t="s">
        <v>141</v>
      </c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83"/>
      <c r="D6" s="283"/>
      <c r="E6" s="284"/>
      <c r="F6" s="278" t="s">
        <v>49</v>
      </c>
      <c r="G6" s="279"/>
      <c r="H6" s="279"/>
      <c r="I6" s="279"/>
      <c r="J6" s="279"/>
      <c r="K6" s="279"/>
      <c r="L6" s="113"/>
      <c r="M6" s="111"/>
      <c r="N6" s="161"/>
      <c r="O6" s="161"/>
      <c r="P6" s="177"/>
      <c r="Q6" s="212"/>
      <c r="R6" s="236"/>
      <c r="S6" s="278" t="s">
        <v>56</v>
      </c>
      <c r="T6" s="279"/>
      <c r="U6" s="279"/>
      <c r="V6" s="279"/>
      <c r="W6" s="279"/>
      <c r="X6" s="136"/>
      <c r="Y6" s="148"/>
      <c r="Z6" s="163"/>
      <c r="AA6" s="163"/>
      <c r="AB6" s="163"/>
      <c r="AC6" s="163"/>
      <c r="AD6" s="163"/>
      <c r="AE6" s="163"/>
      <c r="AF6" s="279" t="s">
        <v>125</v>
      </c>
      <c r="AG6" s="279"/>
      <c r="AH6" s="279"/>
      <c r="AI6" s="279"/>
      <c r="AJ6" s="275" t="s">
        <v>176</v>
      </c>
      <c r="AK6" s="276"/>
      <c r="AL6" s="277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1" t="s">
        <v>235</v>
      </c>
      <c r="AS7" s="272"/>
      <c r="AT7" s="272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91">
        <v>1</v>
      </c>
      <c r="H49" s="291"/>
      <c r="I49" s="291"/>
      <c r="J49" s="292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89">
        <v>5</v>
      </c>
      <c r="V49" s="289"/>
      <c r="W49" s="289"/>
      <c r="X49" s="149">
        <v>8</v>
      </c>
      <c r="Y49" s="159">
        <v>12</v>
      </c>
      <c r="Z49" s="159">
        <v>13</v>
      </c>
      <c r="AA49" s="289">
        <v>14</v>
      </c>
      <c r="AB49" s="289"/>
      <c r="AC49" s="289"/>
      <c r="AD49" s="289"/>
      <c r="AE49" s="173">
        <v>15</v>
      </c>
      <c r="AF49" s="289">
        <v>3</v>
      </c>
      <c r="AG49" s="289"/>
      <c r="AH49" s="289"/>
      <c r="AI49" s="109">
        <v>6</v>
      </c>
      <c r="AJ49" s="286">
        <v>7</v>
      </c>
      <c r="AK49" s="287"/>
      <c r="AL49" s="143">
        <v>16</v>
      </c>
      <c r="AM49" s="180">
        <v>18</v>
      </c>
      <c r="AR49" s="273">
        <v>21</v>
      </c>
      <c r="AS49" s="273"/>
      <c r="AT49" s="273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90" t="s">
        <v>164</v>
      </c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90" t="s">
        <v>163</v>
      </c>
      <c r="D56" s="290"/>
      <c r="E56" s="290"/>
      <c r="F56" s="290"/>
      <c r="G56" s="290"/>
      <c r="H56" s="290"/>
      <c r="I56" s="290"/>
      <c r="J56" s="290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88" t="s">
        <v>161</v>
      </c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8"/>
      <c r="P58" s="288"/>
      <c r="Q58" s="288"/>
      <c r="R58" s="288"/>
      <c r="S58" s="288"/>
      <c r="T58" s="288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82" t="s">
        <v>160</v>
      </c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  <c r="R59" s="282"/>
      <c r="S59" s="282"/>
      <c r="T59" s="282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88" t="s">
        <v>171</v>
      </c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85" t="s">
        <v>167</v>
      </c>
      <c r="D61" s="285"/>
      <c r="E61" s="285"/>
      <c r="F61" s="285"/>
      <c r="G61" s="285"/>
      <c r="H61" s="285"/>
      <c r="I61" s="285"/>
      <c r="J61" s="285"/>
      <c r="K61" s="285"/>
      <c r="L61" s="285"/>
      <c r="M61" s="285"/>
      <c r="N61" s="285"/>
      <c r="O61" s="285"/>
      <c r="P61" s="285"/>
      <c r="Q61" s="285"/>
      <c r="R61" s="285"/>
      <c r="S61" s="285"/>
      <c r="T61" s="285"/>
      <c r="U61" s="285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325</v>
      </c>
    </row>
    <row r="78" spans="2:3" x14ac:dyDescent="0.3">
      <c r="B78" s="59">
        <v>23</v>
      </c>
      <c r="C78" t="s">
        <v>326</v>
      </c>
    </row>
  </sheetData>
  <mergeCells count="21"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  <mergeCell ref="AR7:AT7"/>
    <mergeCell ref="AR49:AT49"/>
    <mergeCell ref="T5:AK5"/>
    <mergeCell ref="AJ6:AL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tabSelected="1" zoomScale="90" zoomScaleNormal="90" workbookViewId="0">
      <pane xSplit="5" topLeftCell="N1" activePane="topRight" state="frozen"/>
      <selection pane="topRight" activeCell="Q22" sqref="Q22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96"/>
      <c r="D2" s="294"/>
      <c r="E2" s="171"/>
      <c r="F2" s="294" t="s">
        <v>49</v>
      </c>
      <c r="G2" s="294"/>
      <c r="H2" s="294"/>
      <c r="I2" s="294"/>
      <c r="J2" s="294"/>
      <c r="K2" s="294"/>
      <c r="L2" s="294"/>
      <c r="M2" s="294"/>
      <c r="N2" s="294"/>
      <c r="O2" s="294"/>
      <c r="P2" s="179"/>
      <c r="Q2" s="293" t="s">
        <v>56</v>
      </c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5"/>
      <c r="AD2" s="293" t="s">
        <v>125</v>
      </c>
      <c r="AE2" s="294"/>
      <c r="AF2" s="294"/>
      <c r="AG2" s="294"/>
      <c r="AH2" s="293" t="s">
        <v>176</v>
      </c>
      <c r="AI2" s="294"/>
      <c r="AJ2" s="294"/>
      <c r="AK2" s="294"/>
      <c r="AL2" s="217"/>
      <c r="AM2" s="217"/>
      <c r="AN2" s="217"/>
      <c r="AO2" s="217"/>
      <c r="AP2" s="217"/>
      <c r="AQ2" s="25"/>
    </row>
    <row r="3" spans="2:43" x14ac:dyDescent="0.3">
      <c r="B3" s="25"/>
      <c r="C3" s="296"/>
      <c r="D3" s="294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103">
        <f>AVERAGE(5.71859,5.75486)</f>
        <v>5.7367249999999999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103">
        <f>AVERAGE(5.75973,5.72711)</f>
        <v>5.7434200000000004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94">
        <f>AVERAGE(7.9239,7.88219,7.87687)</f>
        <v>7.8943200000000004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103">
        <f>F8*2</f>
        <v>11.47345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103">
        <f t="shared" si="0"/>
        <v>11.486840000000001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94">
        <f>Q8*2</f>
        <v>15.788640000000001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103">
        <f>AVERAGE(49.156,49.0324,50.5587)</f>
        <v>49.582366666666665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103">
        <f>AVERAGE(48.6038,49.9168,47.8322,47.3982)</f>
        <v>48.437750000000001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94">
        <f>AVERAGE(96.2887,96.8032,96.9556)</f>
        <v>96.682500000000005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1.06E-7</v>
      </c>
      <c r="G12" s="102">
        <v>1.74E-7</v>
      </c>
      <c r="H12" s="188">
        <v>1.14E-7</v>
      </c>
      <c r="I12" s="188">
        <v>1.85E-7</v>
      </c>
      <c r="J12" s="102">
        <v>1.6299999999999999E-7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4.6999999999999997E-8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8.6885245901639347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13.360655737704919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3.8524590163934427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6320000</v>
      </c>
      <c r="G14" s="102">
        <v>6270000</v>
      </c>
      <c r="H14" s="188">
        <v>6250000</v>
      </c>
      <c r="I14" s="188">
        <v>6280000</v>
      </c>
      <c r="J14" s="102">
        <v>6280000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5790000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1.89</v>
      </c>
      <c r="G15" s="25">
        <v>4.9400000000000004</v>
      </c>
      <c r="H15" s="59">
        <v>5.64</v>
      </c>
      <c r="I15" s="59">
        <v>5.03</v>
      </c>
      <c r="J15" s="25">
        <v>4.25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8.85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29000000</v>
      </c>
      <c r="G17" s="25"/>
      <c r="H17" s="59"/>
      <c r="I17" s="59"/>
      <c r="J17" s="102">
        <v>28700000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24300000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 x14ac:dyDescent="0.3">
      <c r="B18" s="59"/>
      <c r="C18" s="183" t="s">
        <v>231</v>
      </c>
      <c r="D18" s="59"/>
      <c r="E18" s="59"/>
      <c r="F18" s="188">
        <f>F17-F16</f>
        <v>1600000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1300000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-3100000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5.8394160583941606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4.7445255474452548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-11.313868613138686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28600000</v>
      </c>
      <c r="G21" s="184"/>
      <c r="H21" s="59"/>
      <c r="I21" s="59"/>
      <c r="J21" s="188">
        <v>28200000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23800000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 x14ac:dyDescent="0.3">
      <c r="B22" s="59"/>
      <c r="C22" s="183" t="s">
        <v>231</v>
      </c>
      <c r="D22" s="184"/>
      <c r="E22" s="184"/>
      <c r="F22" s="188">
        <f>F21-F20</f>
        <v>1200000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800000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-3600000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4.3795620437956204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2.9197080291970803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-13.138686131386862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 x14ac:dyDescent="0.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AC15" sqref="AC15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269</v>
      </c>
      <c r="BE11" t="s">
        <v>270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zoomScale="70" zoomScaleNormal="70" workbookViewId="0">
      <selection activeCell="AD8" sqref="AD8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7" t="s">
        <v>250</v>
      </c>
      <c r="D4" s="297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J32"/>
  <sheetViews>
    <sheetView zoomScale="70" zoomScaleNormal="70" workbookViewId="0">
      <selection activeCell="AC14" sqref="AC14"/>
    </sheetView>
  </sheetViews>
  <sheetFormatPr defaultRowHeight="14.4" x14ac:dyDescent="0.3"/>
  <cols>
    <col min="2" max="2" width="3" customWidth="1"/>
    <col min="3" max="3" width="4.6640625" customWidth="1"/>
    <col min="4" max="4" width="15.109375" customWidth="1"/>
    <col min="5" max="5" width="12.44140625" customWidth="1"/>
    <col min="6" max="6" width="29.88671875" customWidth="1"/>
    <col min="7" max="7" width="15.109375" customWidth="1"/>
    <col min="8" max="8" width="16.33203125" customWidth="1"/>
    <col min="9" max="9" width="27.109375" customWidth="1"/>
    <col min="10" max="10" width="9.5546875" bestFit="1" customWidth="1"/>
  </cols>
  <sheetData>
    <row r="2" spans="2:10" x14ac:dyDescent="0.3">
      <c r="C2" s="298" t="s">
        <v>328</v>
      </c>
      <c r="D2" s="298"/>
      <c r="E2" t="s">
        <v>51</v>
      </c>
    </row>
    <row r="3" spans="2:10" x14ac:dyDescent="0.3">
      <c r="I3" s="265"/>
    </row>
    <row r="4" spans="2:10" x14ac:dyDescent="0.3">
      <c r="C4" s="225"/>
      <c r="D4" s="225" t="s">
        <v>339</v>
      </c>
      <c r="E4" s="225" t="s">
        <v>338</v>
      </c>
      <c r="F4" s="225" t="s">
        <v>329</v>
      </c>
      <c r="G4" s="225" t="s">
        <v>330</v>
      </c>
      <c r="H4" s="225" t="s">
        <v>331</v>
      </c>
      <c r="I4" s="266" t="s">
        <v>342</v>
      </c>
    </row>
    <row r="5" spans="2:10" x14ac:dyDescent="0.3">
      <c r="B5" s="264"/>
      <c r="C5" s="225">
        <v>1</v>
      </c>
      <c r="D5" t="s">
        <v>332</v>
      </c>
      <c r="E5" t="s">
        <v>335</v>
      </c>
      <c r="F5" t="s">
        <v>341</v>
      </c>
      <c r="G5" s="299"/>
      <c r="H5" s="299"/>
      <c r="I5" s="265">
        <v>903000</v>
      </c>
      <c r="J5" s="265"/>
    </row>
    <row r="6" spans="2:10" x14ac:dyDescent="0.3">
      <c r="B6" s="264"/>
      <c r="C6" s="225">
        <f>C5+1</f>
        <v>2</v>
      </c>
      <c r="D6" t="s">
        <v>333</v>
      </c>
      <c r="E6" t="s">
        <v>335</v>
      </c>
      <c r="F6" t="s">
        <v>334</v>
      </c>
      <c r="G6">
        <v>7.5</v>
      </c>
      <c r="H6">
        <v>0</v>
      </c>
      <c r="I6" s="265">
        <v>58538.99</v>
      </c>
      <c r="J6" s="265"/>
    </row>
    <row r="7" spans="2:10" x14ac:dyDescent="0.3">
      <c r="B7" s="264"/>
      <c r="C7" s="225">
        <f t="shared" ref="C7:C16" si="0">C6+1</f>
        <v>3</v>
      </c>
      <c r="D7" s="1" t="s">
        <v>333</v>
      </c>
      <c r="E7" s="1" t="s">
        <v>335</v>
      </c>
      <c r="F7" s="1" t="s">
        <v>341</v>
      </c>
      <c r="G7" s="1">
        <v>5.0970000000000004</v>
      </c>
      <c r="H7" s="1">
        <v>0.3891</v>
      </c>
      <c r="I7" s="267">
        <v>41940</v>
      </c>
    </row>
    <row r="8" spans="2:10" x14ac:dyDescent="0.3">
      <c r="B8" s="264"/>
      <c r="C8" s="225"/>
      <c r="D8" s="1"/>
      <c r="E8" s="1"/>
      <c r="F8" s="1"/>
      <c r="G8" s="1">
        <v>1.518</v>
      </c>
      <c r="H8" s="1">
        <v>1.9590000000000001</v>
      </c>
      <c r="I8" s="267">
        <v>40360</v>
      </c>
      <c r="J8" s="265"/>
    </row>
    <row r="9" spans="2:10" x14ac:dyDescent="0.3">
      <c r="B9" s="264"/>
      <c r="C9" s="225"/>
      <c r="D9" s="1"/>
      <c r="E9" s="1"/>
      <c r="F9" s="1"/>
      <c r="G9" s="1">
        <v>4.0830000000000002</v>
      </c>
      <c r="H9" s="1">
        <v>0.33360000000000001</v>
      </c>
      <c r="I9" s="267">
        <v>29220</v>
      </c>
      <c r="J9" s="265" t="s">
        <v>34</v>
      </c>
    </row>
    <row r="10" spans="2:10" x14ac:dyDescent="0.3">
      <c r="B10" s="264"/>
      <c r="C10" s="225"/>
      <c r="D10" s="1"/>
      <c r="E10" s="1"/>
      <c r="F10" s="1"/>
      <c r="G10" s="1">
        <v>4.1680000000000001</v>
      </c>
      <c r="H10" s="1">
        <v>0.33360000000000001</v>
      </c>
      <c r="I10" s="267">
        <v>36780</v>
      </c>
      <c r="J10" s="265"/>
    </row>
    <row r="11" spans="2:10" x14ac:dyDescent="0.3">
      <c r="B11" s="264"/>
      <c r="C11" s="225">
        <f>C7+1</f>
        <v>4</v>
      </c>
      <c r="D11" t="s">
        <v>332</v>
      </c>
      <c r="E11" t="s">
        <v>336</v>
      </c>
      <c r="F11" t="s">
        <v>341</v>
      </c>
      <c r="G11" s="299"/>
      <c r="H11" s="299"/>
      <c r="I11" s="265">
        <v>3220</v>
      </c>
      <c r="J11" s="265"/>
    </row>
    <row r="12" spans="2:10" x14ac:dyDescent="0.3">
      <c r="B12" s="264"/>
      <c r="C12" s="225">
        <f t="shared" si="0"/>
        <v>5</v>
      </c>
      <c r="D12" t="s">
        <v>333</v>
      </c>
      <c r="E12" t="s">
        <v>336</v>
      </c>
      <c r="F12" t="s">
        <v>334</v>
      </c>
      <c r="G12">
        <v>7.5</v>
      </c>
      <c r="H12">
        <v>0</v>
      </c>
      <c r="I12" s="265">
        <v>23400</v>
      </c>
      <c r="J12" s="265"/>
    </row>
    <row r="13" spans="2:10" x14ac:dyDescent="0.3">
      <c r="C13" s="225">
        <f t="shared" si="0"/>
        <v>6</v>
      </c>
      <c r="D13" s="1" t="s">
        <v>333</v>
      </c>
      <c r="E13" s="1" t="s">
        <v>336</v>
      </c>
      <c r="F13" s="1" t="s">
        <v>341</v>
      </c>
      <c r="G13" s="1"/>
      <c r="H13" s="1"/>
      <c r="I13" s="267">
        <v>16700</v>
      </c>
      <c r="J13" t="s">
        <v>344</v>
      </c>
    </row>
    <row r="14" spans="2:10" x14ac:dyDescent="0.3">
      <c r="C14" s="225">
        <f t="shared" si="0"/>
        <v>7</v>
      </c>
      <c r="D14" s="269" t="s">
        <v>337</v>
      </c>
      <c r="E14" s="269"/>
      <c r="F14" s="269" t="s">
        <v>341</v>
      </c>
      <c r="G14" s="269"/>
      <c r="H14" s="269"/>
      <c r="I14" s="270"/>
    </row>
    <row r="15" spans="2:10" x14ac:dyDescent="0.3">
      <c r="C15" s="225">
        <f t="shared" si="0"/>
        <v>8</v>
      </c>
      <c r="D15" s="269" t="s">
        <v>337</v>
      </c>
      <c r="E15" s="269"/>
      <c r="F15" s="269" t="s">
        <v>334</v>
      </c>
      <c r="G15" s="269"/>
      <c r="H15" s="269"/>
      <c r="I15" s="270"/>
    </row>
    <row r="16" spans="2:10" x14ac:dyDescent="0.3">
      <c r="C16" s="225">
        <f t="shared" si="0"/>
        <v>9</v>
      </c>
      <c r="D16" s="269" t="s">
        <v>337</v>
      </c>
      <c r="E16" s="269"/>
      <c r="F16" s="269" t="s">
        <v>341</v>
      </c>
      <c r="G16" s="269"/>
      <c r="H16" s="269"/>
      <c r="I16" s="270"/>
    </row>
    <row r="17" spans="2:10" x14ac:dyDescent="0.3">
      <c r="I17" s="265"/>
    </row>
    <row r="21" spans="2:10" x14ac:dyDescent="0.3">
      <c r="C21" s="225"/>
      <c r="D21" s="225" t="s">
        <v>339</v>
      </c>
      <c r="E21" s="225" t="s">
        <v>338</v>
      </c>
      <c r="F21" s="225" t="s">
        <v>329</v>
      </c>
      <c r="G21" s="225" t="s">
        <v>330</v>
      </c>
      <c r="H21" s="225" t="s">
        <v>331</v>
      </c>
      <c r="I21" s="266" t="s">
        <v>340</v>
      </c>
    </row>
    <row r="22" spans="2:10" x14ac:dyDescent="0.3">
      <c r="B22" s="264"/>
      <c r="C22" s="225">
        <v>1</v>
      </c>
      <c r="D22" t="s">
        <v>332</v>
      </c>
      <c r="E22" t="s">
        <v>335</v>
      </c>
      <c r="F22" t="s">
        <v>343</v>
      </c>
      <c r="G22" s="299"/>
      <c r="H22" s="299"/>
      <c r="I22" s="265">
        <v>875000</v>
      </c>
    </row>
    <row r="23" spans="2:10" x14ac:dyDescent="0.3">
      <c r="B23" s="264"/>
      <c r="C23" s="225">
        <f>C22+1</f>
        <v>2</v>
      </c>
      <c r="D23" t="s">
        <v>333</v>
      </c>
      <c r="E23" t="s">
        <v>335</v>
      </c>
      <c r="F23" t="s">
        <v>334</v>
      </c>
      <c r="G23">
        <v>7.5</v>
      </c>
      <c r="H23">
        <v>0</v>
      </c>
      <c r="I23" s="265">
        <v>830000</v>
      </c>
    </row>
    <row r="24" spans="2:10" x14ac:dyDescent="0.3">
      <c r="B24" s="264"/>
      <c r="C24" s="225">
        <f t="shared" ref="C24:C32" si="1">C23+1</f>
        <v>3</v>
      </c>
      <c r="D24" s="11" t="s">
        <v>333</v>
      </c>
      <c r="E24" s="11" t="s">
        <v>335</v>
      </c>
      <c r="F24" s="11" t="s">
        <v>343</v>
      </c>
      <c r="G24" s="11">
        <v>7.0529999999999999</v>
      </c>
      <c r="H24" s="11">
        <v>-2.9689999999999999</v>
      </c>
      <c r="I24" s="268">
        <v>830400</v>
      </c>
    </row>
    <row r="25" spans="2:10" x14ac:dyDescent="0.3">
      <c r="B25" s="264"/>
      <c r="C25" s="225"/>
      <c r="D25" s="11"/>
      <c r="E25" s="11"/>
      <c r="F25" s="11"/>
      <c r="G25" s="11">
        <v>5.9080000000000004</v>
      </c>
      <c r="H25" s="11">
        <v>0.76949999999999996</v>
      </c>
      <c r="I25" s="268">
        <v>836600</v>
      </c>
    </row>
    <row r="26" spans="2:10" x14ac:dyDescent="0.3">
      <c r="B26" s="264"/>
      <c r="C26" s="225"/>
      <c r="D26" s="11"/>
      <c r="E26" s="11"/>
      <c r="F26" s="11"/>
      <c r="G26" s="11">
        <v>5.915</v>
      </c>
      <c r="H26" s="11">
        <v>0.77849999999999997</v>
      </c>
      <c r="I26" s="268">
        <v>835800</v>
      </c>
      <c r="J26" t="s">
        <v>34</v>
      </c>
    </row>
    <row r="27" spans="2:10" x14ac:dyDescent="0.3">
      <c r="B27" s="264"/>
      <c r="C27" s="225">
        <f>C24+1</f>
        <v>4</v>
      </c>
      <c r="D27" t="s">
        <v>332</v>
      </c>
      <c r="E27" t="s">
        <v>336</v>
      </c>
      <c r="F27" t="s">
        <v>343</v>
      </c>
      <c r="G27" s="299"/>
      <c r="H27" s="299"/>
      <c r="I27" s="265">
        <v>20700000</v>
      </c>
    </row>
    <row r="28" spans="2:10" x14ac:dyDescent="0.3">
      <c r="B28" s="264"/>
      <c r="C28" s="225">
        <f t="shared" si="1"/>
        <v>5</v>
      </c>
      <c r="D28" t="s">
        <v>333</v>
      </c>
      <c r="E28" t="s">
        <v>336</v>
      </c>
      <c r="F28" t="s">
        <v>334</v>
      </c>
      <c r="G28">
        <v>7.5</v>
      </c>
      <c r="H28">
        <v>0</v>
      </c>
      <c r="I28" s="265">
        <v>19600000</v>
      </c>
    </row>
    <row r="29" spans="2:10" x14ac:dyDescent="0.3">
      <c r="C29" s="225">
        <f t="shared" si="1"/>
        <v>6</v>
      </c>
      <c r="D29" t="s">
        <v>333</v>
      </c>
      <c r="E29" t="s">
        <v>336</v>
      </c>
      <c r="F29" t="s">
        <v>343</v>
      </c>
      <c r="I29" s="265">
        <v>18800000</v>
      </c>
      <c r="J29" t="s">
        <v>344</v>
      </c>
    </row>
    <row r="30" spans="2:10" x14ac:dyDescent="0.3">
      <c r="C30" s="225">
        <f t="shared" si="1"/>
        <v>7</v>
      </c>
      <c r="D30" s="269" t="s">
        <v>337</v>
      </c>
      <c r="E30" s="269"/>
      <c r="F30" s="269" t="s">
        <v>343</v>
      </c>
      <c r="G30" s="269"/>
      <c r="H30" s="269"/>
      <c r="I30" s="270"/>
    </row>
    <row r="31" spans="2:10" x14ac:dyDescent="0.3">
      <c r="C31" s="225">
        <f t="shared" si="1"/>
        <v>8</v>
      </c>
      <c r="D31" s="269" t="s">
        <v>337</v>
      </c>
      <c r="E31" s="269"/>
      <c r="F31" s="269" t="s">
        <v>334</v>
      </c>
      <c r="G31" s="269"/>
      <c r="H31" s="269"/>
      <c r="I31" s="270"/>
    </row>
    <row r="32" spans="2:10" x14ac:dyDescent="0.3">
      <c r="C32" s="225">
        <f t="shared" si="1"/>
        <v>9</v>
      </c>
      <c r="D32" s="269" t="s">
        <v>337</v>
      </c>
      <c r="E32" s="269"/>
      <c r="F32" s="269" t="s">
        <v>343</v>
      </c>
      <c r="G32" s="269"/>
      <c r="H32" s="269"/>
      <c r="I32" s="270"/>
    </row>
  </sheetData>
  <mergeCells count="5">
    <mergeCell ref="C2:D2"/>
    <mergeCell ref="G27:H27"/>
    <mergeCell ref="G5:H5"/>
    <mergeCell ref="G11:H11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2022-04-05T07:44:19Z</dcterms:modified>
</cp:coreProperties>
</file>