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07BF964D-82F5-475A-A1D6-FB3DDC662098}" xr6:coauthVersionLast="36" xr6:coauthVersionMax="47" xr10:uidLastSave="{00000000-0000-0000-0000-000000000000}"/>
  <bookViews>
    <workbookView xWindow="420" yWindow="-105" windowWidth="22725" windowHeight="13170" activeTab="6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  <sheet name="Sheet2" sheetId="7" r:id="rId7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7" l="1"/>
  <c r="C24" i="7" s="1"/>
  <c r="C27" i="7" s="1"/>
  <c r="C28" i="7" s="1"/>
  <c r="C29" i="7" s="1"/>
  <c r="C30" i="7" s="1"/>
  <c r="C31" i="7" s="1"/>
  <c r="C32" i="7" s="1"/>
  <c r="C6" i="7" l="1"/>
  <c r="C7" i="7" s="1"/>
  <c r="C11" i="7" s="1"/>
  <c r="C12" i="7" s="1"/>
  <c r="C13" i="7" s="1"/>
  <c r="C14" i="7" s="1"/>
  <c r="C15" i="7" s="1"/>
  <c r="C16" i="7" s="1"/>
  <c r="AP10" i="2" l="1"/>
  <c r="AP8" i="2"/>
  <c r="AF10" i="4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<sst xmlns="http://schemas.openxmlformats.org/spreadsheetml/2006/main" count="586" uniqueCount="345">
  <si>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</si>
  <si>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</si>
  <si>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</si>
  <si>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</si>
  <si>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</si>
  <si>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</si>
  <si>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</si>
  <si>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</si>
  <si>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</si>
  <si>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</si>
  <si>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</si>
  <si>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</si>
  <si>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</si>
  <si>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</si>
  <si>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</si>
  <si>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</si>
  <si>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</si>
  <si>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</si>
  <si>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</si>
  <si>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</si>
  <si>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</si>
  <si>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</si>
  <si>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</si>
  <si>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</si>
  <si>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</si>
  <si>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</si>
  <si>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</si>
  <si>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</si>
  <si>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</si>
  <si>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</si>
  <si>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</si>
  <si>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</si>
  <si>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</si>
  <si>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</si>
  <si>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</si>
  <si>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</si>
  <si>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</si>
  <si>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</si>
  <si>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</si>
  <si>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</si>
  <si>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</si>
  <si>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</si>
  <si>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</si>
  <si>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</si>
  <si>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</si>
  <si>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</si>
  <si>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</si>
  <si>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</si>
  <si>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</si>
  <si>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</si>
  <si>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</si>
  <si>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</si>
  <si>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</si>
  <si>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</si>
  <si>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</si>
  <si>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</si>
  <si>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</si>
  <si>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</si>
  <si>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</si>
  <si>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</si>
  <si>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</si>
  <si>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</si>
  <si>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</si>
  <si>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</si>
  <si>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</si>
  <si>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</si>
  <si>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</si>
  <si>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</si>
  <si>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</si>
  <si>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</si>
  <si>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</si>
  <si>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</si>
  <si>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</si>
  <si>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</si>
  <si>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</si>
  <si>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</si>
  <si>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</si>
  <si>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</si>
  <si>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</si>
  <si>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</si>
  <si>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</si>
  <si>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</si>
  <si>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</si>
  <si>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</si>
  <si>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</si>
  <si>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</si>
  <si>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</si>
  <si>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</si>
  <si>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</si>
  <si>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</si>
  <si>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</si>
  <si>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</si>
  <si>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</si>
  <si>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</si>
  <si>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</si>
  <si>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</si>
  <si>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</si>
  <si>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</si>
  <si>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</si>
  <si>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</si>
  <si>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</si>
  <si>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</si>
  <si>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</si>
  <si>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</si>
  <si>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</si>
  <si>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</si>
  <si>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</si>
  <si>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</si>
  <si>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</si>
  <si>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</si>
  <si>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</si>
  <si>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</si>
  <si>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</si>
  <si>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</si>
  <si>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</si>
  <si>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</si>
  <si>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</si>
  <si>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</si>
  <si>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</si>
  <si>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</si>
  <si>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</si>
  <si>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</si>
  <si>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</si>
  <si>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</si>
  <si>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</si>
  <si>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</si>
  <si>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</si>
  <si>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</si>
  <si>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</si>
  <si>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</si>
  <si>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</si>
  <si>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</si>
  <si>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</si>
  <si>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</si>
  <si>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</si>
  <si>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</si>
  <si>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</si>
  <si>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</si>
  <si>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</si>
  <si>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</si>
  <si>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</si>
  <si>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</si>
  <si>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</si>
  <si>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</si>
  <si>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</si>
  <si>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</si>
  <si>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</si>
  <si>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</si>
  <si>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</si>
  <si>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</si>
  <si>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</si>
  <si>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</si>
  <si>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</si>
  <si>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</si>
  <si>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</si>
  <si>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</si>
  <si>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</si>
  <si>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</si>
  <si>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</si>
  <si>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</si>
  <si>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</si>
  <si>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</si>
  <si>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</si>
  <si>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</si>
  <si>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</si>
  <si>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</si>
  <si>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</si>
  <si>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</si>
  <si>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</si>
  <si>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</si>
  <si>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</si>
  <si>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</si>
  <si>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</si>
  <si>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</si>
  <si>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</si>
  <si>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</si>
  <si>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</si>
  <si>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</si>
  <si>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</si>
  <si>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</si>
  <si>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</si>
  <si>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</si>
  <si>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</si>
  <si>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</si>
  <si>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</si>
  <si>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</si>
  <si>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</si>
  <si>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</si>
  <si>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</si>
  <si>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</si>
  <si>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</si>
  <si>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</si>
  <si>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</si>
  <si>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</si>
  <si>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</si>
  <si>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</si>
  <si>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</si>
  <si>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</si>
  <si>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</si>
  <si>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</si>
  <si>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</si>
  <si>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</si>
  <si>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</si>
  <si>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</si>
  <si>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</si>
  <si>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</si>
  <si>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</si>
  <si>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</si>
  <si>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</si>
  <si>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</si>
  <si>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</si>
  <si>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</si>
  <si>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</si>
  <si>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</si>
  <si>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</si>
  <si>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</si>
  <si>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</si>
  <si>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</si>
  <si>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</si>
  <si>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</si>
  <si>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</si>
  <si>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</si>
  <si>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</si>
  <si>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</si>
  <si>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</si>
  <si>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</si>
  <si>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</si>
  <si>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</si>
  <si>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</si>
  <si>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</si>
  <si>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</si>
  <si>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</si>
  <si>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</si>
  <si>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</si>
  <si>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</si>
  <si>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</si>
  <si>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</si>
  <si>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</si>
  <si>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</si>
  <si>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</si>
  <si>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</si>
  <si>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</si>
  <si>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</si>
  <si>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</si>
  <si>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</si>
  <si>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</si>
  <si>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</si>
  <si>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</si>
  <si>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</si>
  <si>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</si>
  <si>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</si>
  <si>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</si>
  <si>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</si>
  <si>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</si>
  <si>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</si>
  <si>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</si>
  <si>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</si>
  <si>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</si>
  <si>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</si>
  <si>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</si>
  <si>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</si>
  <si>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</si>
  <si>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</si>
  <si>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</si>
  <si>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</si>
  <si>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</si>
  <si>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</si>
  <si>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</si>
  <si>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</si>
  <si>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</si>
  <si>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</si>
  <si>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</si>
  <si>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</si>
  <si>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</si>
  <si>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</si>
  <si>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</si>
  <si>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</si>
  <si>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</si>
  <si>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</si>
  <si>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</si>
  <si>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</si>
  <si>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</si>
  <si>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</si>
  <si>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</si>
  <si>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</si>
  <si>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</si>
  <si>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</si>
  <si>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</si>
  <si>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</si>
  <si>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</si>
  <si>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</si>
  <si>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</si>
  <si>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</si>
  <si>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</si>
  <si>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</si>
  <si>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</si>
  <si>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</si>
  <si>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</si>
  <si>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</si>
  <si>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</si>
  <si>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</si>
  <si>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</si>
  <si>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</si>
  <si>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</si>
  <si>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</si>
  <si>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</si>
  <si>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</si>
  <si>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</si>
  <si>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</si>
  <si>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</si>
  <si>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</si>
  <si>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</si>
  <si>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</si>
  <si>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</si>
  <si>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</si>
  <si>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</si>
  <si>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</si>
  <si>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</si>
  <si>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</si>
  <si>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</si>
  <si>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</si>
  <si>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</si>
  <si>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</si>
  <si>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</si>
  <si>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</si>
  <si>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</si>
  <si>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</si>
  <si>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</si>
  <si>
    <t>LS-OPT</t>
  </si>
  <si>
    <t>OPTIMISE FOR</t>
  </si>
  <si>
    <t>OPTIMISED X</t>
  </si>
  <si>
    <t>OPTIMISED Y</t>
  </si>
  <si>
    <t>MONOLITHIC</t>
  </si>
  <si>
    <t>CROSS</t>
  </si>
  <si>
    <t>UNOPTIMISED</t>
  </si>
  <si>
    <t>2D</t>
  </si>
  <si>
    <t>3D</t>
  </si>
  <si>
    <t>ENVELOPE</t>
  </si>
  <si>
    <t>DIMENSION</t>
  </si>
  <si>
    <t>SIMULATION</t>
  </si>
  <si>
    <t>KINETIC ENERGY</t>
  </si>
  <si>
    <t>MIN RESIDUAL VELOCITY</t>
  </si>
  <si>
    <t>RESIDUAL VELOCITY</t>
  </si>
  <si>
    <t>MIN KINETIC ENERGY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</si>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</sst>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30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18" borderId="0" xfId="0" applyFill="1"/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/>
    <xf numFmtId="1" fontId="1" fillId="4" borderId="0" xfId="0" applyNumberFormat="1" applyFont="1" applyFill="1"/>
    <xf numFmtId="1" fontId="0" fillId="4" borderId="0" xfId="0" applyNumberFormat="1" applyFill="1"/>
    <xf numFmtId="1" fontId="0" fillId="2" borderId="0" xfId="0" applyNumberFormat="1" applyFill="1"/>
    <xf numFmtId="0" fontId="0" fillId="19" borderId="0" xfId="0" applyFill="1"/>
    <xf numFmtId="1" fontId="0" fillId="19" borderId="0" xfId="0" applyNumberFormat="1" applyFill="1"/>
    <xf numFmtId="0" fontId="0" fillId="19" borderId="0" xfId="0" applyFill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40625"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opLeftCell="A3" zoomScale="70" zoomScaleNormal="70" workbookViewId="0">
      <pane xSplit="5" topLeftCell="AJ1" activePane="topRight" state="frozen"/>
      <selection pane="topRight" activeCell="AO41" sqref="AO41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74" t="s">
        <v>140</v>
      </c>
      <c r="G5" s="275"/>
      <c r="H5" s="275"/>
      <c r="I5" s="275"/>
      <c r="J5" s="275"/>
      <c r="K5" s="275" t="s">
        <v>178</v>
      </c>
      <c r="L5" s="275"/>
      <c r="M5" s="275"/>
      <c r="N5" s="162"/>
      <c r="O5" s="162"/>
      <c r="P5" s="178"/>
      <c r="Q5" s="213"/>
      <c r="R5" s="237"/>
      <c r="S5" s="123" t="s">
        <v>177</v>
      </c>
      <c r="T5" s="268" t="s">
        <v>141</v>
      </c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77"/>
      <c r="D6" s="277"/>
      <c r="E6" s="278"/>
      <c r="F6" s="272" t="s">
        <v>49</v>
      </c>
      <c r="G6" s="273"/>
      <c r="H6" s="273"/>
      <c r="I6" s="273"/>
      <c r="J6" s="273"/>
      <c r="K6" s="273"/>
      <c r="L6" s="113"/>
      <c r="M6" s="111"/>
      <c r="N6" s="161"/>
      <c r="O6" s="161"/>
      <c r="P6" s="177"/>
      <c r="Q6" s="212"/>
      <c r="R6" s="236"/>
      <c r="S6" s="272" t="s">
        <v>56</v>
      </c>
      <c r="T6" s="273"/>
      <c r="U6" s="273"/>
      <c r="V6" s="273"/>
      <c r="W6" s="273"/>
      <c r="X6" s="136"/>
      <c r="Y6" s="148"/>
      <c r="Z6" s="163"/>
      <c r="AA6" s="163"/>
      <c r="AB6" s="163"/>
      <c r="AC6" s="163"/>
      <c r="AD6" s="163"/>
      <c r="AE6" s="163"/>
      <c r="AF6" s="273" t="s">
        <v>125</v>
      </c>
      <c r="AG6" s="273"/>
      <c r="AH6" s="273"/>
      <c r="AI6" s="273"/>
      <c r="AJ6" s="269" t="s">
        <v>176</v>
      </c>
      <c r="AK6" s="270"/>
      <c r="AL6" s="271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65" t="s">
        <v>235</v>
      </c>
      <c r="AS7" s="266"/>
      <c r="AT7" s="266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>
        <v>22</v>
      </c>
      <c r="G49" s="285">
        <v>1</v>
      </c>
      <c r="H49" s="285"/>
      <c r="I49" s="285"/>
      <c r="J49" s="286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83">
        <v>5</v>
      </c>
      <c r="V49" s="283"/>
      <c r="W49" s="283"/>
      <c r="X49" s="149">
        <v>8</v>
      </c>
      <c r="Y49" s="159">
        <v>12</v>
      </c>
      <c r="Z49" s="159">
        <v>13</v>
      </c>
      <c r="AA49" s="283">
        <v>14</v>
      </c>
      <c r="AB49" s="283"/>
      <c r="AC49" s="283"/>
      <c r="AD49" s="283"/>
      <c r="AE49" s="173">
        <v>15</v>
      </c>
      <c r="AF49" s="283">
        <v>3</v>
      </c>
      <c r="AG49" s="283"/>
      <c r="AH49" s="283"/>
      <c r="AI49" s="109">
        <v>6</v>
      </c>
      <c r="AJ49" s="280">
        <v>7</v>
      </c>
      <c r="AK49" s="281"/>
      <c r="AL49" s="143">
        <v>16</v>
      </c>
      <c r="AM49" s="180">
        <v>18</v>
      </c>
      <c r="AR49" s="267">
        <v>21</v>
      </c>
      <c r="AS49" s="267"/>
      <c r="AT49" s="267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84" t="s">
        <v>164</v>
      </c>
      <c r="D55" s="284"/>
      <c r="E55" s="284"/>
      <c r="F55" s="284"/>
      <c r="G55" s="284"/>
      <c r="H55" s="284"/>
      <c r="I55" s="284"/>
      <c r="J55" s="284"/>
      <c r="K55" s="284"/>
      <c r="L55" s="284"/>
      <c r="M55" s="284"/>
      <c r="N55" s="284"/>
      <c r="O55" s="284"/>
      <c r="P55" s="284"/>
      <c r="Q55" s="284"/>
      <c r="R55" s="284"/>
      <c r="S55" s="284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84" t="s">
        <v>163</v>
      </c>
      <c r="D56" s="284"/>
      <c r="E56" s="284"/>
      <c r="F56" s="284"/>
      <c r="G56" s="284"/>
      <c r="H56" s="284"/>
      <c r="I56" s="284"/>
      <c r="J56" s="284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82" t="s">
        <v>161</v>
      </c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76" t="s">
        <v>160</v>
      </c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276"/>
      <c r="O59" s="276"/>
      <c r="P59" s="276"/>
      <c r="Q59" s="276"/>
      <c r="R59" s="276"/>
      <c r="S59" s="276"/>
      <c r="T59" s="276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82" t="s">
        <v>171</v>
      </c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79" t="s">
        <v>167</v>
      </c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79"/>
      <c r="U61" s="279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211</v>
      </c>
    </row>
    <row r="73" spans="2:3">
      <c r="B73" s="59">
        <v>18</v>
      </c>
      <c r="C73" t="s">
        <v>213</v>
      </c>
    </row>
    <row r="74" spans="2:3">
      <c r="B74" s="59">
        <v>19</v>
      </c>
      <c r="C74" t="s">
        <v>216</v>
      </c>
    </row>
    <row r="75" spans="2:3">
      <c r="B75" s="59">
        <v>20</v>
      </c>
      <c r="C75" t="s">
        <v>217</v>
      </c>
    </row>
    <row r="76" spans="2:3">
      <c r="B76" s="59">
        <v>21</v>
      </c>
      <c r="C76" t="s">
        <v>243</v>
      </c>
    </row>
    <row r="77" spans="2:3">
      <c r="B77" s="59">
        <v>22</v>
      </c>
      <c r="C77" t="s">
        <v>325</v>
      </c>
    </row>
    <row r="78" spans="2:3">
      <c r="B78" s="59">
        <v>23</v>
      </c>
      <c r="C78" t="s">
        <v>326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90" zoomScaleNormal="90" workbookViewId="0">
      <pane xSplit="5" topLeftCell="H1" activePane="topRight" state="frozen"/>
      <selection pane="topRight" activeCell="T35" sqref="T35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90"/>
      <c r="D2" s="288"/>
      <c r="E2" s="171"/>
      <c r="F2" s="288" t="s">
        <v>49</v>
      </c>
      <c r="G2" s="288"/>
      <c r="H2" s="288"/>
      <c r="I2" s="288"/>
      <c r="J2" s="288"/>
      <c r="K2" s="288"/>
      <c r="L2" s="288"/>
      <c r="M2" s="288"/>
      <c r="N2" s="288"/>
      <c r="O2" s="288"/>
      <c r="P2" s="179"/>
      <c r="Q2" s="287" t="s">
        <v>56</v>
      </c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9"/>
      <c r="AD2" s="287" t="s">
        <v>125</v>
      </c>
      <c r="AE2" s="288"/>
      <c r="AF2" s="288"/>
      <c r="AG2" s="288"/>
      <c r="AH2" s="287" t="s">
        <v>176</v>
      </c>
      <c r="AI2" s="288"/>
      <c r="AJ2" s="288"/>
      <c r="AK2" s="288"/>
      <c r="AL2" s="217"/>
      <c r="AM2" s="217"/>
      <c r="AN2" s="217"/>
      <c r="AO2" s="217"/>
      <c r="AP2" s="217"/>
      <c r="AQ2" s="25"/>
    </row>
    <row r="3" spans="2:43">
      <c r="B3" s="25"/>
      <c r="C3" s="290"/>
      <c r="D3" s="288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229</v>
      </c>
      <c r="D40" s="25"/>
      <c r="E40" s="184"/>
    </row>
    <row r="41" spans="3:52">
      <c r="C41" s="183" t="s">
        <v>230</v>
      </c>
      <c r="D41" s="25"/>
      <c r="E41" s="184"/>
    </row>
    <row r="42" spans="3:52">
      <c r="C42" s="183" t="s">
        <v>231</v>
      </c>
      <c r="D42" s="59"/>
      <c r="E42" s="59"/>
    </row>
    <row r="43" spans="3:52">
      <c r="C43" s="183" t="s">
        <v>234</v>
      </c>
      <c r="D43" s="223"/>
      <c r="E43" s="223"/>
    </row>
    <row r="44" spans="3:52">
      <c r="C44" s="225" t="s">
        <v>232</v>
      </c>
      <c r="D44" s="184"/>
      <c r="E44" s="184"/>
    </row>
    <row r="45" spans="3:52">
      <c r="C45" s="183" t="s">
        <v>233</v>
      </c>
      <c r="D45" s="184"/>
      <c r="E45" s="184"/>
    </row>
    <row r="46" spans="3:52">
      <c r="C46" s="183" t="s">
        <v>231</v>
      </c>
      <c r="D46" s="184"/>
      <c r="E46" s="184"/>
    </row>
    <row r="47" spans="3:52">
      <c r="C47" s="183" t="s">
        <v>234</v>
      </c>
      <c r="D47" s="25"/>
      <c r="E47" s="25"/>
    </row>
    <row r="48" spans="3:52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CB26" sqref="CB26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density and debris cloud diamter</v>
      </c>
    </row>
    <row r="10" spans="3:67">
      <c r="AD10" t="str">
        <f>sim_results!C6&amp; " and target hole diameter"</f>
        <v>density and target hole diameter</v>
      </c>
    </row>
    <row r="11" spans="3:67">
      <c r="BD11" t="s">
        <v>269</v>
      </c>
      <c r="BE11" t="s">
        <v>270</v>
      </c>
    </row>
    <row r="12" spans="3:67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>
      <c r="BC14" t="s">
        <v>142</v>
      </c>
      <c r="BD14">
        <f>sim_results!R6</f>
        <v>7.8500000000000008E-9</v>
      </c>
      <c r="BE14">
        <f>sim_results!R9</f>
        <v>15.44</v>
      </c>
    </row>
    <row r="15" spans="3:67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>
      <c r="CB45" s="12"/>
    </row>
    <row r="46" spans="58:80">
      <c r="BF46" t="s">
        <v>45</v>
      </c>
    </row>
    <row r="50" spans="37:37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A4" zoomScale="70" zoomScaleNormal="70" workbookViewId="0">
      <selection activeCell="AD8" sqref="AD8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14" style="243" bestFit="1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91" t="s">
        <v>250</v>
      </c>
      <c r="D4" s="291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6C7-DF66-4BE3-BA65-3876370B1A6F}">
  <dimension ref="B2:J32"/>
  <sheetViews>
    <sheetView tabSelected="1" workbookViewId="0">
      <selection activeCell="N23" sqref="N23"/>
    </sheetView>
  </sheetViews>
  <sheetFormatPr defaultRowHeight="15"/>
  <cols>
    <col min="2" max="2" width="3" customWidth="1"/>
    <col min="3" max="3" width="4.7109375" customWidth="1"/>
    <col min="4" max="4" width="15.140625" customWidth="1"/>
    <col min="5" max="5" width="12.42578125" customWidth="1"/>
    <col min="6" max="6" width="29.85546875" customWidth="1"/>
    <col min="7" max="7" width="15.140625" customWidth="1"/>
    <col min="8" max="8" width="16.28515625" customWidth="1"/>
    <col min="9" max="9" width="19.5703125" customWidth="1"/>
    <col min="10" max="10" width="9.5703125" bestFit="1" customWidth="1"/>
  </cols>
  <sheetData>
    <row r="2" spans="2:10">
      <c r="C2" s="292" t="s">
        <v>328</v>
      </c>
      <c r="D2" s="292"/>
      <c r="E2" t="s">
        <v>51</v>
      </c>
    </row>
    <row r="3" spans="2:10">
      <c r="I3" s="293"/>
    </row>
    <row r="4" spans="2:10">
      <c r="C4" s="225"/>
      <c r="D4" s="225" t="s">
        <v>339</v>
      </c>
      <c r="E4" s="225" t="s">
        <v>338</v>
      </c>
      <c r="F4" s="225" t="s">
        <v>329</v>
      </c>
      <c r="G4" s="225" t="s">
        <v>330</v>
      </c>
      <c r="H4" s="225" t="s">
        <v>331</v>
      </c>
      <c r="I4" s="294" t="s">
        <v>342</v>
      </c>
    </row>
    <row r="5" spans="2:10">
      <c r="B5" s="264"/>
      <c r="C5" s="225">
        <v>1</v>
      </c>
      <c r="D5" t="s">
        <v>332</v>
      </c>
      <c r="E5" t="s">
        <v>335</v>
      </c>
      <c r="F5" t="s">
        <v>341</v>
      </c>
      <c r="G5" s="299"/>
      <c r="H5" s="299"/>
      <c r="I5" s="293">
        <v>903000</v>
      </c>
      <c r="J5" s="293"/>
    </row>
    <row r="6" spans="2:10">
      <c r="B6" s="264"/>
      <c r="C6" s="225">
        <f>C5+1</f>
        <v>2</v>
      </c>
      <c r="D6" t="s">
        <v>333</v>
      </c>
      <c r="E6" t="s">
        <v>335</v>
      </c>
      <c r="F6" t="s">
        <v>334</v>
      </c>
      <c r="G6">
        <v>7.5</v>
      </c>
      <c r="H6">
        <v>0</v>
      </c>
      <c r="I6" s="293">
        <v>58538.99</v>
      </c>
      <c r="J6" s="293"/>
    </row>
    <row r="7" spans="2:10">
      <c r="B7" s="264"/>
      <c r="C7" s="225">
        <f t="shared" ref="C7:C16" si="0">C6+1</f>
        <v>3</v>
      </c>
      <c r="D7" s="1" t="s">
        <v>333</v>
      </c>
      <c r="E7" s="1" t="s">
        <v>335</v>
      </c>
      <c r="F7" s="1" t="s">
        <v>341</v>
      </c>
      <c r="G7" s="1">
        <v>5.0970000000000004</v>
      </c>
      <c r="H7" s="1">
        <v>0.3891</v>
      </c>
      <c r="I7" s="295">
        <v>41940</v>
      </c>
    </row>
    <row r="8" spans="2:10">
      <c r="B8" s="264"/>
      <c r="C8" s="225"/>
      <c r="D8" s="1"/>
      <c r="E8" s="1"/>
      <c r="F8" s="1"/>
      <c r="G8" s="1">
        <v>1.518</v>
      </c>
      <c r="H8" s="1">
        <v>1.9590000000000001</v>
      </c>
      <c r="I8" s="295">
        <v>40360</v>
      </c>
      <c r="J8" s="293"/>
    </row>
    <row r="9" spans="2:10">
      <c r="B9" s="264"/>
      <c r="C9" s="225"/>
      <c r="D9" s="1"/>
      <c r="E9" s="1"/>
      <c r="F9" s="1"/>
      <c r="G9" s="1">
        <v>4.0830000000000002</v>
      </c>
      <c r="H9" s="1">
        <v>0.33360000000000001</v>
      </c>
      <c r="I9" s="295">
        <v>29220</v>
      </c>
      <c r="J9" s="293" t="s">
        <v>34</v>
      </c>
    </row>
    <row r="10" spans="2:10">
      <c r="B10" s="264"/>
      <c r="C10" s="225"/>
      <c r="D10" s="1"/>
      <c r="E10" s="1"/>
      <c r="F10" s="1"/>
      <c r="G10" s="1">
        <v>4.1680000000000001</v>
      </c>
      <c r="H10" s="1">
        <v>0.33360000000000001</v>
      </c>
      <c r="I10" s="295">
        <v>36780</v>
      </c>
      <c r="J10" s="293"/>
    </row>
    <row r="11" spans="2:10">
      <c r="B11" s="264"/>
      <c r="C11" s="225">
        <f>C7+1</f>
        <v>4</v>
      </c>
      <c r="D11" t="s">
        <v>332</v>
      </c>
      <c r="E11" t="s">
        <v>336</v>
      </c>
      <c r="F11" t="s">
        <v>341</v>
      </c>
      <c r="G11" s="299"/>
      <c r="H11" s="299"/>
      <c r="I11" s="293">
        <v>3220</v>
      </c>
      <c r="J11" s="293"/>
    </row>
    <row r="12" spans="2:10">
      <c r="B12" s="264"/>
      <c r="C12" s="225">
        <f t="shared" si="0"/>
        <v>5</v>
      </c>
      <c r="D12" t="s">
        <v>333</v>
      </c>
      <c r="E12" t="s">
        <v>336</v>
      </c>
      <c r="F12" t="s">
        <v>334</v>
      </c>
      <c r="G12">
        <v>7.5</v>
      </c>
      <c r="H12">
        <v>0</v>
      </c>
      <c r="I12" s="293">
        <v>23400</v>
      </c>
      <c r="J12" s="293"/>
    </row>
    <row r="13" spans="2:10">
      <c r="C13" s="225">
        <f t="shared" si="0"/>
        <v>6</v>
      </c>
      <c r="D13" s="1" t="s">
        <v>333</v>
      </c>
      <c r="E13" s="1" t="s">
        <v>336</v>
      </c>
      <c r="F13" s="1" t="s">
        <v>341</v>
      </c>
      <c r="G13" s="1"/>
      <c r="H13" s="1"/>
      <c r="I13" s="295"/>
      <c r="J13" t="s">
        <v>344</v>
      </c>
    </row>
    <row r="14" spans="2:10">
      <c r="C14" s="225">
        <f t="shared" si="0"/>
        <v>7</v>
      </c>
      <c r="D14" s="297" t="s">
        <v>337</v>
      </c>
      <c r="E14" s="297"/>
      <c r="F14" s="297" t="s">
        <v>341</v>
      </c>
      <c r="G14" s="297"/>
      <c r="H14" s="297"/>
      <c r="I14" s="298"/>
    </row>
    <row r="15" spans="2:10">
      <c r="C15" s="225">
        <f t="shared" si="0"/>
        <v>8</v>
      </c>
      <c r="D15" s="297" t="s">
        <v>337</v>
      </c>
      <c r="E15" s="297"/>
      <c r="F15" s="297" t="s">
        <v>334</v>
      </c>
      <c r="G15" s="297"/>
      <c r="H15" s="297"/>
      <c r="I15" s="298"/>
    </row>
    <row r="16" spans="2:10">
      <c r="C16" s="225">
        <f t="shared" si="0"/>
        <v>9</v>
      </c>
      <c r="D16" s="297" t="s">
        <v>337</v>
      </c>
      <c r="E16" s="297"/>
      <c r="F16" s="297" t="s">
        <v>341</v>
      </c>
      <c r="G16" s="297"/>
      <c r="H16" s="297"/>
      <c r="I16" s="298"/>
    </row>
    <row r="17" spans="2:10">
      <c r="I17" s="293"/>
    </row>
    <row r="21" spans="2:10">
      <c r="C21" s="225"/>
      <c r="D21" s="225" t="s">
        <v>339</v>
      </c>
      <c r="E21" s="225" t="s">
        <v>338</v>
      </c>
      <c r="F21" s="225" t="s">
        <v>329</v>
      </c>
      <c r="G21" s="225" t="s">
        <v>330</v>
      </c>
      <c r="H21" s="225" t="s">
        <v>331</v>
      </c>
      <c r="I21" s="294" t="s">
        <v>340</v>
      </c>
    </row>
    <row r="22" spans="2:10">
      <c r="B22" s="264"/>
      <c r="C22" s="225">
        <v>1</v>
      </c>
      <c r="D22" t="s">
        <v>332</v>
      </c>
      <c r="E22" t="s">
        <v>335</v>
      </c>
      <c r="F22" t="s">
        <v>343</v>
      </c>
      <c r="G22" s="299"/>
      <c r="H22" s="299"/>
      <c r="I22" s="293">
        <v>875000</v>
      </c>
    </row>
    <row r="23" spans="2:10">
      <c r="B23" s="264"/>
      <c r="C23" s="225">
        <f>C22+1</f>
        <v>2</v>
      </c>
      <c r="D23" t="s">
        <v>333</v>
      </c>
      <c r="E23" t="s">
        <v>335</v>
      </c>
      <c r="F23" t="s">
        <v>334</v>
      </c>
      <c r="G23">
        <v>7.5</v>
      </c>
      <c r="H23">
        <v>0</v>
      </c>
      <c r="I23" s="293">
        <v>830000</v>
      </c>
    </row>
    <row r="24" spans="2:10">
      <c r="B24" s="264"/>
      <c r="C24" s="225">
        <f t="shared" ref="C24:C32" si="1">C23+1</f>
        <v>3</v>
      </c>
      <c r="D24" s="11" t="s">
        <v>333</v>
      </c>
      <c r="E24" s="11" t="s">
        <v>335</v>
      </c>
      <c r="F24" s="11" t="s">
        <v>343</v>
      </c>
      <c r="G24" s="11">
        <v>7.0529999999999999</v>
      </c>
      <c r="H24" s="11">
        <v>-2.9689999999999999</v>
      </c>
      <c r="I24" s="296">
        <v>830400</v>
      </c>
      <c r="J24" t="s">
        <v>34</v>
      </c>
    </row>
    <row r="25" spans="2:10">
      <c r="B25" s="264"/>
      <c r="C25" s="225"/>
      <c r="D25" s="11"/>
      <c r="E25" s="11"/>
      <c r="F25" s="11"/>
      <c r="G25" s="11">
        <v>5.9080000000000004</v>
      </c>
      <c r="H25" s="11">
        <v>0.76949999999999996</v>
      </c>
      <c r="I25" s="296">
        <v>836600</v>
      </c>
    </row>
    <row r="26" spans="2:10">
      <c r="B26" s="264"/>
      <c r="C26" s="225"/>
      <c r="D26" s="11"/>
      <c r="E26" s="11"/>
      <c r="F26" s="11"/>
      <c r="G26" s="11">
        <v>5.915</v>
      </c>
      <c r="H26" s="11">
        <v>0.77849999999999997</v>
      </c>
      <c r="I26" s="296">
        <v>835800</v>
      </c>
    </row>
    <row r="27" spans="2:10">
      <c r="B27" s="264"/>
      <c r="C27" s="225">
        <f>C24+1</f>
        <v>4</v>
      </c>
      <c r="D27" t="s">
        <v>332</v>
      </c>
      <c r="E27" t="s">
        <v>336</v>
      </c>
      <c r="F27" t="s">
        <v>343</v>
      </c>
      <c r="G27" s="299"/>
      <c r="H27" s="299"/>
      <c r="I27" s="293">
        <v>20700000</v>
      </c>
    </row>
    <row r="28" spans="2:10">
      <c r="B28" s="264"/>
      <c r="C28" s="225">
        <f t="shared" si="1"/>
        <v>5</v>
      </c>
      <c r="D28" t="s">
        <v>333</v>
      </c>
      <c r="E28" t="s">
        <v>336</v>
      </c>
      <c r="F28" t="s">
        <v>334</v>
      </c>
      <c r="G28">
        <v>7.5</v>
      </c>
      <c r="H28">
        <v>0</v>
      </c>
      <c r="I28" s="293">
        <v>19600000</v>
      </c>
    </row>
    <row r="29" spans="2:10">
      <c r="C29" s="225">
        <f t="shared" si="1"/>
        <v>6</v>
      </c>
      <c r="D29" t="s">
        <v>333</v>
      </c>
      <c r="E29" t="s">
        <v>336</v>
      </c>
      <c r="F29" t="s">
        <v>343</v>
      </c>
      <c r="I29" s="293"/>
      <c r="J29" t="s">
        <v>344</v>
      </c>
    </row>
    <row r="30" spans="2:10">
      <c r="C30" s="225">
        <f t="shared" si="1"/>
        <v>7</v>
      </c>
      <c r="D30" s="297" t="s">
        <v>337</v>
      </c>
      <c r="E30" s="297"/>
      <c r="F30" s="297" t="s">
        <v>343</v>
      </c>
      <c r="G30" s="297"/>
      <c r="H30" s="297"/>
      <c r="I30" s="298"/>
    </row>
    <row r="31" spans="2:10">
      <c r="C31" s="225">
        <f t="shared" si="1"/>
        <v>8</v>
      </c>
      <c r="D31" s="297" t="s">
        <v>337</v>
      </c>
      <c r="E31" s="297"/>
      <c r="F31" s="297" t="s">
        <v>334</v>
      </c>
      <c r="G31" s="297"/>
      <c r="H31" s="297"/>
      <c r="I31" s="298"/>
    </row>
    <row r="32" spans="2:10">
      <c r="C32" s="225">
        <f t="shared" si="1"/>
        <v>9</v>
      </c>
      <c r="D32" s="297" t="s">
        <v>337</v>
      </c>
      <c r="E32" s="297"/>
      <c r="F32" s="297" t="s">
        <v>343</v>
      </c>
      <c r="G32" s="297"/>
      <c r="H32" s="297"/>
      <c r="I32" s="298"/>
    </row>
  </sheetData>
  <mergeCells count="5">
    <mergeCell ref="C2:D2"/>
    <mergeCell ref="G27:H27"/>
    <mergeCell ref="G5:H5"/>
    <mergeCell ref="G11:H11"/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2R</vt:lpstr>
      <vt:lpstr>notes</vt:lpstr>
      <vt:lpstr>mat_param</vt:lpstr>
      <vt:lpstr>sim_results</vt:lpstr>
      <vt:lpstr>plots</vt:lpstr>
      <vt:lpstr>Sheet1</vt:lpstr>
      <vt:lpstr>Sheet2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2022-04-01T14:34:22Z</dcterms:modified>
</cp:coreProperties>
</file>