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t\amphib_jjerc\data_in\"/>
    </mc:Choice>
  </mc:AlternateContent>
  <bookViews>
    <workbookView xWindow="240" yWindow="75" windowWidth="4635" windowHeight="9720" activeTab="1"/>
  </bookViews>
  <sheets>
    <sheet name="Sheet1" sheetId="1" r:id="rId1"/>
    <sheet name="export_jjerc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U21" i="1" l="1"/>
  <c r="W21" i="1"/>
  <c r="X21" i="1"/>
  <c r="U22" i="1"/>
  <c r="V22" i="1"/>
  <c r="W22" i="1"/>
  <c r="X22" i="1"/>
  <c r="U23" i="1"/>
  <c r="V23" i="1"/>
  <c r="W23" i="1"/>
  <c r="X23" i="1"/>
  <c r="U24" i="1"/>
  <c r="U25" i="1"/>
  <c r="W25" i="1"/>
  <c r="X25" i="1"/>
  <c r="U26" i="1"/>
  <c r="V26" i="1"/>
  <c r="W26" i="1"/>
  <c r="X26" i="1"/>
  <c r="U27" i="1"/>
  <c r="U28" i="1"/>
  <c r="U29" i="1"/>
  <c r="W29" i="1"/>
  <c r="X29" i="1"/>
  <c r="U30" i="1"/>
  <c r="V30" i="1"/>
  <c r="W30" i="1"/>
  <c r="X30" i="1"/>
  <c r="U31" i="1"/>
  <c r="V31" i="1"/>
  <c r="W31" i="1"/>
  <c r="X31" i="1"/>
  <c r="U32" i="1"/>
  <c r="U33" i="1"/>
  <c r="V33" i="1"/>
  <c r="W33" i="1"/>
  <c r="X33" i="1"/>
  <c r="U34" i="1"/>
  <c r="U35" i="1"/>
  <c r="V35" i="1"/>
  <c r="W35" i="1"/>
  <c r="X35" i="1"/>
  <c r="U36" i="1"/>
  <c r="W36" i="1"/>
  <c r="X36" i="1"/>
  <c r="U37" i="1"/>
  <c r="V37" i="1"/>
  <c r="W37" i="1"/>
  <c r="X37" i="1"/>
  <c r="U38" i="1"/>
  <c r="U39" i="1"/>
  <c r="V39" i="1"/>
  <c r="W39" i="1"/>
  <c r="X39" i="1"/>
  <c r="U40" i="1"/>
  <c r="U41" i="1"/>
  <c r="V41" i="1"/>
  <c r="W41" i="1"/>
  <c r="U42" i="1"/>
  <c r="U43" i="1"/>
  <c r="U44" i="1"/>
  <c r="U45" i="1"/>
  <c r="W45" i="1"/>
  <c r="U46" i="1"/>
  <c r="U47" i="1"/>
  <c r="U48" i="1"/>
  <c r="U49" i="1"/>
  <c r="U50" i="1"/>
  <c r="U51" i="1"/>
  <c r="W51" i="1"/>
  <c r="U52" i="1"/>
  <c r="V52" i="1"/>
  <c r="W52" i="1"/>
  <c r="X52" i="1"/>
  <c r="U53" i="1"/>
  <c r="W53" i="1"/>
  <c r="U54" i="1"/>
  <c r="U55" i="1"/>
  <c r="V55" i="1"/>
  <c r="W55" i="1"/>
  <c r="X55" i="1"/>
  <c r="U56" i="1"/>
  <c r="U57" i="1"/>
  <c r="V57" i="1"/>
  <c r="W57" i="1"/>
  <c r="X57" i="1"/>
  <c r="U58" i="1"/>
  <c r="U59" i="1"/>
  <c r="V59" i="1"/>
  <c r="W59" i="1"/>
  <c r="X59" i="1"/>
  <c r="U60" i="1"/>
  <c r="V60" i="1"/>
  <c r="W60" i="1"/>
  <c r="X60" i="1"/>
  <c r="U61" i="1"/>
  <c r="U62" i="1"/>
  <c r="U63" i="1"/>
  <c r="W63" i="1"/>
  <c r="U64" i="1"/>
  <c r="V64" i="1"/>
  <c r="W64" i="1"/>
  <c r="X64" i="1"/>
  <c r="U65" i="1"/>
  <c r="V65" i="1"/>
  <c r="W65" i="1"/>
  <c r="U66" i="1"/>
  <c r="V66" i="1"/>
  <c r="W66" i="1"/>
  <c r="X66" i="1"/>
  <c r="U67" i="1"/>
  <c r="V67" i="1"/>
  <c r="W67" i="1"/>
  <c r="X67" i="1"/>
  <c r="U68" i="1"/>
  <c r="W68" i="1"/>
  <c r="U69" i="1"/>
  <c r="X69" i="1"/>
  <c r="U70" i="1"/>
  <c r="X70" i="1"/>
  <c r="U71" i="1"/>
  <c r="X71" i="1"/>
  <c r="U72" i="1"/>
  <c r="X72" i="1"/>
  <c r="U73" i="1"/>
  <c r="X73" i="1"/>
  <c r="U74" i="1"/>
  <c r="V74" i="1"/>
  <c r="X74" i="1"/>
  <c r="U75" i="1"/>
  <c r="U20" i="1"/>
  <c r="X20" i="1"/>
  <c r="T75" i="1"/>
  <c r="T74" i="1"/>
  <c r="T71" i="1"/>
  <c r="T60" i="1"/>
  <c r="T59" i="1"/>
  <c r="T57" i="1"/>
  <c r="T55" i="1"/>
  <c r="T52" i="1"/>
  <c r="T39" i="1"/>
  <c r="S21" i="1"/>
  <c r="S22" i="1"/>
  <c r="S23" i="1"/>
  <c r="S26" i="1"/>
  <c r="S29" i="1"/>
  <c r="S30" i="1"/>
  <c r="S31" i="1"/>
  <c r="S33" i="1"/>
  <c r="S36" i="1"/>
  <c r="S37" i="1"/>
  <c r="S39" i="1"/>
  <c r="S41" i="1"/>
  <c r="S51" i="1"/>
  <c r="S52" i="1"/>
  <c r="S53" i="1"/>
  <c r="S55" i="1"/>
  <c r="S57" i="1"/>
  <c r="S59" i="1"/>
  <c r="S60" i="1"/>
  <c r="S63" i="1"/>
  <c r="S64" i="1"/>
  <c r="S65" i="1"/>
  <c r="S66" i="1"/>
  <c r="S67" i="1"/>
  <c r="S68" i="1"/>
  <c r="S69" i="1"/>
  <c r="S70" i="1"/>
  <c r="S71" i="1"/>
  <c r="S72" i="1"/>
  <c r="S73" i="1"/>
  <c r="S74" i="1"/>
  <c r="S20" i="1"/>
  <c r="L65" i="1"/>
  <c r="L68" i="1"/>
  <c r="L75" i="1"/>
  <c r="S75" i="1"/>
  <c r="M21" i="1"/>
  <c r="T21" i="1"/>
  <c r="M22" i="1"/>
  <c r="T22" i="1"/>
  <c r="M32" i="1"/>
  <c r="T32" i="1"/>
  <c r="M33" i="1"/>
  <c r="T33" i="1"/>
  <c r="M35" i="1"/>
  <c r="T35" i="1"/>
  <c r="M36" i="1"/>
  <c r="T36" i="1"/>
  <c r="M37" i="1"/>
  <c r="T37" i="1"/>
  <c r="M71" i="1"/>
  <c r="M73" i="1"/>
  <c r="T73" i="1"/>
  <c r="M74" i="1"/>
  <c r="M75" i="1"/>
  <c r="O21" i="1"/>
  <c r="V21" i="1"/>
  <c r="O24" i="1"/>
  <c r="V24" i="1"/>
  <c r="O25" i="1"/>
  <c r="V25" i="1"/>
  <c r="O27" i="1"/>
  <c r="V27" i="1"/>
  <c r="O28" i="1"/>
  <c r="V28" i="1"/>
  <c r="O29" i="1"/>
  <c r="V29" i="1"/>
  <c r="O32" i="1"/>
  <c r="V32" i="1"/>
  <c r="O38" i="1"/>
  <c r="V38" i="1"/>
  <c r="O40" i="1"/>
  <c r="V40" i="1"/>
  <c r="O42" i="1"/>
  <c r="V42" i="1"/>
  <c r="O43" i="1"/>
  <c r="V43" i="1"/>
  <c r="O44" i="1"/>
  <c r="V44" i="1"/>
  <c r="Q45" i="1"/>
  <c r="X45" i="1"/>
  <c r="Q46" i="1"/>
  <c r="X46" i="1"/>
  <c r="Q47" i="1"/>
  <c r="X47" i="1"/>
  <c r="Q62" i="1"/>
  <c r="X62" i="1"/>
  <c r="Q63" i="1"/>
  <c r="X63" i="1"/>
  <c r="Q68" i="1"/>
  <c r="X68" i="1"/>
  <c r="Q75" i="1"/>
  <c r="X75" i="1"/>
  <c r="P24" i="1"/>
  <c r="W24" i="1"/>
  <c r="P27" i="1"/>
  <c r="W27" i="1"/>
  <c r="P28" i="1"/>
  <c r="W28" i="1"/>
  <c r="P32" i="1"/>
  <c r="W32" i="1"/>
  <c r="P34" i="1"/>
  <c r="W34" i="1"/>
  <c r="F14" i="1"/>
  <c r="F13" i="1"/>
  <c r="H14" i="1"/>
  <c r="H13" i="1"/>
  <c r="O45" i="1"/>
  <c r="V45" i="1"/>
  <c r="I14" i="1"/>
  <c r="P40" i="1"/>
  <c r="W40" i="1"/>
  <c r="I13" i="1"/>
  <c r="J14" i="1"/>
  <c r="Q24" i="1"/>
  <c r="X24" i="1"/>
  <c r="J13" i="1"/>
  <c r="Q44" i="1"/>
  <c r="X44" i="1"/>
  <c r="E14" i="1"/>
  <c r="L58" i="1"/>
  <c r="S58" i="1"/>
  <c r="E13" i="1"/>
  <c r="L62" i="1"/>
  <c r="S62" i="1"/>
  <c r="M20" i="1"/>
  <c r="T20" i="1"/>
  <c r="O20" i="1"/>
  <c r="V20" i="1"/>
  <c r="P20" i="1"/>
  <c r="W20" i="1"/>
  <c r="G14" i="1"/>
  <c r="G13" i="1"/>
  <c r="L54" i="1"/>
  <c r="S54" i="1"/>
  <c r="L56" i="1"/>
  <c r="S56" i="1"/>
  <c r="L24" i="1"/>
  <c r="S24" i="1"/>
  <c r="L25" i="1"/>
  <c r="S25" i="1"/>
  <c r="L27" i="1"/>
  <c r="S27" i="1"/>
  <c r="L28" i="1"/>
  <c r="S28" i="1"/>
  <c r="L32" i="1"/>
  <c r="S32" i="1"/>
  <c r="L38" i="1"/>
  <c r="S38" i="1"/>
  <c r="M46" i="1"/>
  <c r="T46" i="1"/>
  <c r="M47" i="1"/>
  <c r="T47" i="1"/>
  <c r="M23" i="1"/>
  <c r="T23" i="1"/>
  <c r="M61" i="1"/>
  <c r="T61" i="1"/>
  <c r="M24" i="1"/>
  <c r="T24" i="1"/>
  <c r="M62" i="1"/>
  <c r="T62" i="1"/>
  <c r="M25" i="1"/>
  <c r="T25" i="1"/>
  <c r="M63" i="1"/>
  <c r="T63" i="1"/>
  <c r="M26" i="1"/>
  <c r="T26" i="1"/>
  <c r="M64" i="1"/>
  <c r="T64" i="1"/>
  <c r="M27" i="1"/>
  <c r="T27" i="1"/>
  <c r="M65" i="1"/>
  <c r="T65" i="1"/>
  <c r="M28" i="1"/>
  <c r="T28" i="1"/>
  <c r="M66" i="1"/>
  <c r="T66" i="1"/>
  <c r="M29" i="1"/>
  <c r="T29" i="1"/>
  <c r="M67" i="1"/>
  <c r="T67" i="1"/>
  <c r="M30" i="1"/>
  <c r="T30" i="1"/>
  <c r="M68" i="1"/>
  <c r="T68" i="1"/>
  <c r="M31" i="1"/>
  <c r="T31" i="1"/>
  <c r="M69" i="1"/>
  <c r="T69" i="1"/>
  <c r="M34" i="1"/>
  <c r="T34" i="1"/>
  <c r="M72" i="1"/>
  <c r="T72" i="1"/>
  <c r="Q27" i="1"/>
  <c r="X27" i="1"/>
  <c r="M54" i="1"/>
  <c r="T54" i="1"/>
  <c r="L44" i="1"/>
  <c r="S44" i="1"/>
  <c r="Q40" i="1"/>
  <c r="X40" i="1"/>
  <c r="L47" i="1"/>
  <c r="S47" i="1"/>
  <c r="L46" i="1"/>
  <c r="S46" i="1"/>
  <c r="P75" i="1"/>
  <c r="W75" i="1"/>
  <c r="M53" i="1"/>
  <c r="T53" i="1"/>
  <c r="L43" i="1"/>
  <c r="S43" i="1"/>
  <c r="P58" i="1"/>
  <c r="W58" i="1"/>
  <c r="O75" i="1"/>
  <c r="V75" i="1"/>
  <c r="M51" i="1"/>
  <c r="T51" i="1"/>
  <c r="L42" i="1"/>
  <c r="S42" i="1"/>
  <c r="M50" i="1"/>
  <c r="T50" i="1"/>
  <c r="L40" i="1"/>
  <c r="S40" i="1"/>
  <c r="Q34" i="1"/>
  <c r="X34" i="1"/>
  <c r="Q38" i="1"/>
  <c r="X38" i="1"/>
  <c r="Q48" i="1"/>
  <c r="X48" i="1"/>
  <c r="Q49" i="1"/>
  <c r="X49" i="1"/>
  <c r="Q50" i="1"/>
  <c r="X50" i="1"/>
  <c r="Q51" i="1"/>
  <c r="X51" i="1"/>
  <c r="Q53" i="1"/>
  <c r="X53" i="1"/>
  <c r="Q54" i="1"/>
  <c r="X54" i="1"/>
  <c r="Q56" i="1"/>
  <c r="X56" i="1"/>
  <c r="Q58" i="1"/>
  <c r="X58" i="1"/>
  <c r="Q61" i="1"/>
  <c r="X61" i="1"/>
  <c r="Q65" i="1"/>
  <c r="X65" i="1"/>
  <c r="L49" i="1"/>
  <c r="S49" i="1"/>
  <c r="Q41" i="1"/>
  <c r="X41" i="1"/>
  <c r="O72" i="1"/>
  <c r="V72" i="1"/>
  <c r="O71" i="1"/>
  <c r="V71" i="1"/>
  <c r="M70" i="1"/>
  <c r="T70" i="1"/>
  <c r="Q32" i="1"/>
  <c r="X32" i="1"/>
  <c r="L61" i="1"/>
  <c r="S61" i="1"/>
  <c r="Q43" i="1"/>
  <c r="X43" i="1"/>
  <c r="L50" i="1"/>
  <c r="S50" i="1"/>
  <c r="L45" i="1"/>
  <c r="S45" i="1"/>
  <c r="P56" i="1"/>
  <c r="W56" i="1"/>
  <c r="M48" i="1"/>
  <c r="T48" i="1"/>
  <c r="O70" i="1"/>
  <c r="V70" i="1"/>
  <c r="P48" i="1"/>
  <c r="W48" i="1"/>
  <c r="M44" i="1"/>
  <c r="T44" i="1"/>
  <c r="Q42" i="1"/>
  <c r="X42" i="1"/>
  <c r="M56" i="1"/>
  <c r="T56" i="1"/>
  <c r="P54" i="1"/>
  <c r="W54" i="1"/>
  <c r="M49" i="1"/>
  <c r="T49" i="1"/>
  <c r="M43" i="1"/>
  <c r="T43" i="1"/>
  <c r="O69" i="1"/>
  <c r="V69" i="1"/>
  <c r="O63" i="1"/>
  <c r="V63" i="1"/>
  <c r="O62" i="1"/>
  <c r="V62" i="1"/>
  <c r="M42" i="1"/>
  <c r="T42" i="1"/>
  <c r="P50" i="1"/>
  <c r="W50" i="1"/>
  <c r="L34" i="1"/>
  <c r="S34" i="1"/>
  <c r="P49" i="1"/>
  <c r="W49" i="1"/>
  <c r="M45" i="1"/>
  <c r="T45" i="1"/>
  <c r="P46" i="1"/>
  <c r="W46" i="1"/>
  <c r="P42" i="1"/>
  <c r="W42" i="1"/>
  <c r="O47" i="1"/>
  <c r="V47" i="1"/>
  <c r="M41" i="1"/>
  <c r="T41" i="1"/>
  <c r="L48" i="1"/>
  <c r="S48" i="1"/>
  <c r="O34" i="1"/>
  <c r="V34" i="1"/>
  <c r="O73" i="1"/>
  <c r="V73" i="1"/>
  <c r="O46" i="1"/>
  <c r="V46" i="1"/>
  <c r="M40" i="1"/>
  <c r="T40" i="1"/>
  <c r="P43" i="1"/>
  <c r="W43" i="1"/>
  <c r="P44" i="1"/>
  <c r="W44" i="1"/>
  <c r="P61" i="1"/>
  <c r="W61" i="1"/>
  <c r="P62" i="1"/>
  <c r="W62" i="1"/>
  <c r="P69" i="1"/>
  <c r="W69" i="1"/>
  <c r="P70" i="1"/>
  <c r="W70" i="1"/>
  <c r="P71" i="1"/>
  <c r="W71" i="1"/>
  <c r="P72" i="1"/>
  <c r="W72" i="1"/>
  <c r="P73" i="1"/>
  <c r="W73" i="1"/>
  <c r="P74" i="1"/>
  <c r="W74" i="1"/>
  <c r="M58" i="1"/>
  <c r="T58" i="1"/>
  <c r="Q28" i="1"/>
  <c r="X28" i="1"/>
  <c r="L35" i="1"/>
  <c r="S35" i="1"/>
  <c r="P47" i="1"/>
  <c r="W47" i="1"/>
  <c r="P38" i="1"/>
  <c r="W38" i="1"/>
  <c r="M38" i="1"/>
  <c r="T38" i="1"/>
  <c r="O68" i="1"/>
  <c r="V68" i="1"/>
  <c r="O61" i="1"/>
  <c r="V61" i="1"/>
  <c r="O58" i="1"/>
  <c r="V58" i="1"/>
  <c r="O56" i="1"/>
  <c r="V56" i="1"/>
  <c r="O54" i="1"/>
  <c r="V54" i="1"/>
  <c r="O53" i="1"/>
  <c r="V53" i="1"/>
  <c r="O51" i="1"/>
  <c r="V51" i="1"/>
  <c r="O50" i="1"/>
  <c r="V50" i="1"/>
  <c r="O49" i="1"/>
  <c r="V49" i="1"/>
  <c r="O48" i="1"/>
  <c r="V48" i="1"/>
  <c r="O36" i="1"/>
  <c r="V36" i="1"/>
</calcChain>
</file>

<file path=xl/sharedStrings.xml><?xml version="1.0" encoding="utf-8"?>
<sst xmlns="http://schemas.openxmlformats.org/spreadsheetml/2006/main" count="273" uniqueCount="71">
  <si>
    <t>Trifluralin</t>
  </si>
  <si>
    <t>ATZ</t>
  </si>
  <si>
    <t>Chloro</t>
  </si>
  <si>
    <t>Metol</t>
  </si>
  <si>
    <t>Pendi</t>
  </si>
  <si>
    <t>Tebu</t>
  </si>
  <si>
    <t>53 HC 1</t>
  </si>
  <si>
    <t>43 HC 7</t>
  </si>
  <si>
    <t>1 HV 5</t>
  </si>
  <si>
    <t>1 HV 11</t>
  </si>
  <si>
    <t>53 HC 2</t>
  </si>
  <si>
    <t>42 LF 1</t>
  </si>
  <si>
    <t>1 HV 2</t>
  </si>
  <si>
    <t>12 HC 4</t>
  </si>
  <si>
    <t>43 HC 5</t>
  </si>
  <si>
    <t>42 HC 8</t>
  </si>
  <si>
    <t>12 HC 7</t>
  </si>
  <si>
    <t>42 HC 2</t>
  </si>
  <si>
    <t>42 HC 9</t>
  </si>
  <si>
    <t>43 HC 3</t>
  </si>
  <si>
    <t>1 HV 3</t>
  </si>
  <si>
    <t>43 HC 6</t>
  </si>
  <si>
    <t>12 HC 10</t>
  </si>
  <si>
    <t>42 HC 1</t>
  </si>
  <si>
    <t>12 HC 3</t>
  </si>
  <si>
    <t>42 HC 5</t>
  </si>
  <si>
    <t>43 HC 2</t>
  </si>
  <si>
    <t>12 HC 11</t>
  </si>
  <si>
    <t>42 HC 3</t>
  </si>
  <si>
    <t>1 HV 7</t>
  </si>
  <si>
    <t>42 HC 6</t>
  </si>
  <si>
    <t>42 HC 7</t>
  </si>
  <si>
    <t>OS 8 BF 1</t>
  </si>
  <si>
    <t>43 HC 10</t>
  </si>
  <si>
    <t>1 HV 8</t>
  </si>
  <si>
    <t>43 HG 1</t>
  </si>
  <si>
    <t>42 HC 11</t>
  </si>
  <si>
    <t>12 HC 9</t>
  </si>
  <si>
    <t>43 HC 9</t>
  </si>
  <si>
    <t>42 HC 4</t>
  </si>
  <si>
    <t>42 HC 10</t>
  </si>
  <si>
    <t>1 HV 4</t>
  </si>
  <si>
    <t>43 HG 2</t>
  </si>
  <si>
    <t>12 HC 5</t>
  </si>
  <si>
    <t>1 HV 9</t>
  </si>
  <si>
    <t>OS 8 BF 6</t>
  </si>
  <si>
    <t>OS 8 BF 3</t>
  </si>
  <si>
    <t>OS 8 BF 2</t>
  </si>
  <si>
    <t>12 HC 6</t>
  </si>
  <si>
    <t>12 HC 8</t>
  </si>
  <si>
    <t>1 HV 10</t>
  </si>
  <si>
    <t>68 BT 1</t>
  </si>
  <si>
    <t>OS 8 BF 5</t>
  </si>
  <si>
    <t>68 BT 2</t>
  </si>
  <si>
    <t>OS 8 BF 8</t>
  </si>
  <si>
    <t>12 HC 1</t>
  </si>
  <si>
    <t>43 HC 8</t>
  </si>
  <si>
    <t>12 HC 2</t>
  </si>
  <si>
    <t>weight</t>
  </si>
  <si>
    <t>43 HC 4</t>
  </si>
  <si>
    <t>1 HV 1</t>
  </si>
  <si>
    <t>OS8 BF 7</t>
  </si>
  <si>
    <t>Conc</t>
  </si>
  <si>
    <t>Correct</t>
  </si>
  <si>
    <t>frog</t>
  </si>
  <si>
    <t>ug/g</t>
  </si>
  <si>
    <t>sample_id</t>
  </si>
  <si>
    <t>type</t>
  </si>
  <si>
    <t>edge</t>
  </si>
  <si>
    <t>ref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</si>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</sst>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5"/>
  <sheetViews>
    <sheetView workbookViewId="0">
      <selection activeCell="X75" sqref="S19:X75"/>
    </sheetView>
  </sheetViews>
  <sheetFormatPr defaultRowHeight="12.75" x14ac:dyDescent="0.2"/>
  <cols>
    <col min="1" max="1" width="9.85546875" customWidth="1"/>
    <col min="3" max="4" width="0.140625" customWidth="1"/>
    <col min="6" max="16" width="9.140625" customWidth="1"/>
    <col min="19" max="24" width="9.140625" style="4"/>
  </cols>
  <sheetData>
    <row r="2" spans="3:10" x14ac:dyDescent="0.2">
      <c r="E2">
        <v>8.1959999999999997</v>
      </c>
      <c r="F2">
        <v>9.1750000000000007</v>
      </c>
      <c r="G2">
        <v>9.7609999999999992</v>
      </c>
      <c r="H2">
        <v>11.917</v>
      </c>
      <c r="I2">
        <v>12.927</v>
      </c>
      <c r="J2">
        <v>18.050999999999998</v>
      </c>
    </row>
    <row r="3" spans="3:10" x14ac:dyDescent="0.2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</row>
    <row r="6" spans="3:10" x14ac:dyDescent="0.2">
      <c r="C6">
        <v>3.125E-2</v>
      </c>
      <c r="E6">
        <v>7745</v>
      </c>
      <c r="F6">
        <v>17530</v>
      </c>
      <c r="G6">
        <v>23668</v>
      </c>
      <c r="H6">
        <v>28764</v>
      </c>
      <c r="I6">
        <v>5979</v>
      </c>
      <c r="J6">
        <v>2408</v>
      </c>
    </row>
    <row r="7" spans="3:10" x14ac:dyDescent="0.2">
      <c r="C7">
        <v>6.25E-2</v>
      </c>
      <c r="E7">
        <v>25982</v>
      </c>
      <c r="F7">
        <v>49103</v>
      </c>
      <c r="G7">
        <v>69921</v>
      </c>
      <c r="H7">
        <v>87672</v>
      </c>
      <c r="I7">
        <v>21653</v>
      </c>
      <c r="J7">
        <v>16916</v>
      </c>
    </row>
    <row r="8" spans="3:10" x14ac:dyDescent="0.2">
      <c r="C8">
        <v>0.125</v>
      </c>
      <c r="E8">
        <v>59697</v>
      </c>
      <c r="F8">
        <v>108528</v>
      </c>
      <c r="G8">
        <v>141971</v>
      </c>
      <c r="H8">
        <v>193603</v>
      </c>
      <c r="I8">
        <v>54321</v>
      </c>
      <c r="J8">
        <v>47769</v>
      </c>
    </row>
    <row r="9" spans="3:10" x14ac:dyDescent="0.2">
      <c r="C9">
        <v>0.25</v>
      </c>
      <c r="E9">
        <v>128293</v>
      </c>
      <c r="F9">
        <v>206160</v>
      </c>
      <c r="G9">
        <v>301608</v>
      </c>
      <c r="H9">
        <v>405017</v>
      </c>
      <c r="I9">
        <v>123576</v>
      </c>
      <c r="J9">
        <v>103434</v>
      </c>
    </row>
    <row r="13" spans="3:10" x14ac:dyDescent="0.2">
      <c r="E13">
        <f>SLOPE(E6:E9,C6:C9)</f>
        <v>549178.15652173909</v>
      </c>
      <c r="F13">
        <f>SLOPE(F6:F9,C6:C9)</f>
        <v>856124.38260869565</v>
      </c>
      <c r="G13">
        <f>SLOPE(G6:G9,C6:C9)</f>
        <v>1257603.3391304347</v>
      </c>
      <c r="H13">
        <f>SLOPE(H6:H9,C6:C9)</f>
        <v>1710965.9826086957</v>
      </c>
      <c r="I13">
        <f>SLOPE(I6:I9,C6:C9)</f>
        <v>539206.40000000002</v>
      </c>
      <c r="J13">
        <f>SLOPE(J6:J9,C6:C9)</f>
        <v>462260.03478260868</v>
      </c>
    </row>
    <row r="14" spans="3:10" x14ac:dyDescent="0.2">
      <c r="E14">
        <f>INTERCEPT(E6:E9,C6:C9)</f>
        <v>-8927.5652173912968</v>
      </c>
      <c r="F14">
        <f>INTERCEPT(F6:F9,C6:C9)</f>
        <v>-4996.8260869565274</v>
      </c>
      <c r="G14">
        <f>INTERCEPT(G6:G9,C6:C9)</f>
        <v>-13083.39130434781</v>
      </c>
      <c r="H14">
        <f>INTERCEPT(H6:H9,C6:C9)</f>
        <v>-21739.826086956542</v>
      </c>
      <c r="I14">
        <f>INTERCEPT(I6:I9,C6:C9)</f>
        <v>-11806</v>
      </c>
      <c r="J14">
        <f>INTERCEPT(J6:J9,C6:C9)</f>
        <v>-11539.347826086952</v>
      </c>
    </row>
    <row r="17" spans="1:24" x14ac:dyDescent="0.2">
      <c r="S17" s="4" t="s">
        <v>65</v>
      </c>
    </row>
    <row r="18" spans="1:24" x14ac:dyDescent="0.2"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S18" s="4" t="s">
        <v>63</v>
      </c>
      <c r="T18" s="4" t="s">
        <v>63</v>
      </c>
      <c r="U18" s="4" t="s">
        <v>63</v>
      </c>
      <c r="V18" s="4" t="s">
        <v>63</v>
      </c>
      <c r="W18" s="4" t="s">
        <v>63</v>
      </c>
      <c r="X18" s="4" t="s">
        <v>63</v>
      </c>
    </row>
    <row r="19" spans="1:24" x14ac:dyDescent="0.2">
      <c r="B19" t="s">
        <v>58</v>
      </c>
      <c r="C19" t="s">
        <v>58</v>
      </c>
      <c r="E19" t="s">
        <v>0</v>
      </c>
      <c r="F19" t="s">
        <v>1</v>
      </c>
      <c r="G19" t="s">
        <v>2</v>
      </c>
      <c r="H19" t="s">
        <v>3</v>
      </c>
      <c r="I19" t="s">
        <v>4</v>
      </c>
      <c r="J19" t="s">
        <v>5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s="3" t="s">
        <v>64</v>
      </c>
      <c r="S19" s="4" t="s">
        <v>0</v>
      </c>
      <c r="T19" s="4" t="s">
        <v>1</v>
      </c>
      <c r="U19" s="4" t="s">
        <v>2</v>
      </c>
      <c r="V19" s="4" t="s">
        <v>3</v>
      </c>
      <c r="W19" s="4" t="s">
        <v>4</v>
      </c>
      <c r="X19" s="4" t="s">
        <v>5</v>
      </c>
    </row>
    <row r="20" spans="1:24" x14ac:dyDescent="0.2">
      <c r="A20" s="6" t="s">
        <v>60</v>
      </c>
      <c r="B20">
        <v>3.8357000000000001</v>
      </c>
      <c r="F20">
        <v>1635</v>
      </c>
      <c r="H20">
        <v>723</v>
      </c>
      <c r="I20">
        <v>1296</v>
      </c>
      <c r="L20">
        <v>0</v>
      </c>
      <c r="M20">
        <f t="shared" ref="M20:M75" si="0">(F20-F$14)/F$13</f>
        <v>7.7463347869484774E-3</v>
      </c>
      <c r="N20">
        <v>0</v>
      </c>
      <c r="O20">
        <f t="shared" ref="O20:O75" si="1">(H20-H$14)/H$13</f>
        <v>1.3128739153953052E-2</v>
      </c>
      <c r="P20">
        <f t="shared" ref="P20:P75" si="2">(I20-I$14)/I$13</f>
        <v>2.4298673012783229E-2</v>
      </c>
      <c r="Q20">
        <v>0</v>
      </c>
      <c r="R20" t="s">
        <v>60</v>
      </c>
      <c r="S20" s="4">
        <f t="shared" ref="S20:X20" si="3">(L20*2*15/8)/$B$20</f>
        <v>0</v>
      </c>
      <c r="T20" s="4">
        <f t="shared" si="3"/>
        <v>7.5732605394209116E-3</v>
      </c>
      <c r="U20" s="4">
        <f t="shared" si="3"/>
        <v>0</v>
      </c>
      <c r="V20" s="4">
        <f t="shared" si="3"/>
        <v>1.2835407312178727E-2</v>
      </c>
      <c r="W20" s="4">
        <f t="shared" si="3"/>
        <v>2.3755774382234564E-2</v>
      </c>
      <c r="X20" s="4">
        <f t="shared" si="3"/>
        <v>0</v>
      </c>
    </row>
    <row r="21" spans="1:24" x14ac:dyDescent="0.2">
      <c r="A21" s="6" t="s">
        <v>50</v>
      </c>
      <c r="B21">
        <v>4.9238</v>
      </c>
      <c r="F21">
        <v>807</v>
      </c>
      <c r="H21">
        <v>1512</v>
      </c>
      <c r="L21">
        <v>0</v>
      </c>
      <c r="M21">
        <f t="shared" si="0"/>
        <v>6.779185600662015E-3</v>
      </c>
      <c r="N21">
        <v>0</v>
      </c>
      <c r="O21">
        <f t="shared" si="1"/>
        <v>1.3589882162066526E-2</v>
      </c>
      <c r="P21">
        <v>0</v>
      </c>
      <c r="Q21">
        <v>0</v>
      </c>
      <c r="R21" t="s">
        <v>50</v>
      </c>
      <c r="S21" s="4">
        <f t="shared" ref="S21:T75" si="4">(L21*2*15/8)/$B$20</f>
        <v>0</v>
      </c>
      <c r="T21" s="4">
        <f t="shared" si="4"/>
        <v>6.6277201038878316E-3</v>
      </c>
      <c r="U21" s="4">
        <f t="shared" ref="U21:U75" si="5">(N21*2*15/8)/$B$20</f>
        <v>0</v>
      </c>
      <c r="V21" s="4">
        <f t="shared" ref="V21:V75" si="6">(O21*2*15/8)/$B$20</f>
        <v>1.3286247127707974E-2</v>
      </c>
      <c r="W21" s="4">
        <f t="shared" ref="W21:W75" si="7">(P21*2*15/8)/$B$20</f>
        <v>0</v>
      </c>
      <c r="X21" s="4">
        <f t="shared" ref="X21:X75" si="8">(Q21*2*15/8)/$B$20</f>
        <v>0</v>
      </c>
    </row>
    <row r="22" spans="1:24" x14ac:dyDescent="0.2">
      <c r="A22" s="6" t="s">
        <v>9</v>
      </c>
      <c r="B22">
        <v>4.8345000000000002</v>
      </c>
      <c r="F22">
        <v>262</v>
      </c>
      <c r="L22">
        <v>0</v>
      </c>
      <c r="M22">
        <f t="shared" si="0"/>
        <v>6.1425958584807082E-3</v>
      </c>
      <c r="N22">
        <v>0</v>
      </c>
      <c r="O22">
        <v>0</v>
      </c>
      <c r="P22">
        <v>0</v>
      </c>
      <c r="Q22">
        <v>0</v>
      </c>
      <c r="R22" t="s">
        <v>9</v>
      </c>
      <c r="S22" s="4">
        <f t="shared" si="4"/>
        <v>0</v>
      </c>
      <c r="T22" s="4">
        <f t="shared" si="4"/>
        <v>6.0053535128666621E-3</v>
      </c>
      <c r="U22" s="4">
        <f t="shared" si="5"/>
        <v>0</v>
      </c>
      <c r="V22" s="4">
        <f t="shared" si="6"/>
        <v>0</v>
      </c>
      <c r="W22" s="4">
        <f t="shared" si="7"/>
        <v>0</v>
      </c>
      <c r="X22" s="4">
        <f t="shared" si="8"/>
        <v>0</v>
      </c>
    </row>
    <row r="23" spans="1:24" x14ac:dyDescent="0.2">
      <c r="A23" s="6" t="s">
        <v>12</v>
      </c>
      <c r="B23">
        <v>5.9812000000000003</v>
      </c>
      <c r="F23">
        <v>501</v>
      </c>
      <c r="L23">
        <v>0</v>
      </c>
      <c r="M23">
        <f t="shared" si="0"/>
        <v>6.4217609013822357E-3</v>
      </c>
      <c r="N23">
        <v>0</v>
      </c>
      <c r="O23">
        <v>0</v>
      </c>
      <c r="P23">
        <v>0</v>
      </c>
      <c r="Q23">
        <v>0</v>
      </c>
      <c r="R23" t="s">
        <v>12</v>
      </c>
      <c r="S23" s="4">
        <f t="shared" si="4"/>
        <v>0</v>
      </c>
      <c r="T23" s="4">
        <f t="shared" si="4"/>
        <v>6.2782812472777809E-3</v>
      </c>
      <c r="U23" s="4">
        <f t="shared" si="5"/>
        <v>0</v>
      </c>
      <c r="V23" s="4">
        <f t="shared" si="6"/>
        <v>0</v>
      </c>
      <c r="W23" s="4">
        <f t="shared" si="7"/>
        <v>0</v>
      </c>
      <c r="X23" s="4">
        <f t="shared" si="8"/>
        <v>0</v>
      </c>
    </row>
    <row r="24" spans="1:24" x14ac:dyDescent="0.2">
      <c r="A24" s="6" t="s">
        <v>20</v>
      </c>
      <c r="B24">
        <v>4.8632999999999997</v>
      </c>
      <c r="E24">
        <v>236.78</v>
      </c>
      <c r="F24">
        <v>1010</v>
      </c>
      <c r="H24">
        <v>1872</v>
      </c>
      <c r="I24">
        <v>475</v>
      </c>
      <c r="J24">
        <v>763.8</v>
      </c>
      <c r="L24">
        <f>(E24-E$14)/E$13</f>
        <v>1.6687381150471029E-2</v>
      </c>
      <c r="M24">
        <f t="shared" si="0"/>
        <v>7.0163006789423915E-3</v>
      </c>
      <c r="N24">
        <v>0</v>
      </c>
      <c r="O24">
        <f t="shared" si="1"/>
        <v>1.3800289618239975E-2</v>
      </c>
      <c r="P24">
        <f t="shared" si="2"/>
        <v>2.2776064972522582E-2</v>
      </c>
      <c r="Q24">
        <f t="shared" ref="Q24:Q75" si="9">(J24-J$14)/J$13</f>
        <v>2.6615209839355607E-2</v>
      </c>
      <c r="R24" t="s">
        <v>20</v>
      </c>
      <c r="S24" s="4">
        <f t="shared" si="4"/>
        <v>1.631453954017946E-2</v>
      </c>
      <c r="T24" s="4">
        <f t="shared" si="4"/>
        <v>6.8595373845801201E-3</v>
      </c>
      <c r="U24" s="4">
        <f t="shared" si="5"/>
        <v>0</v>
      </c>
      <c r="V24" s="4">
        <f t="shared" si="6"/>
        <v>1.3491953507417135E-2</v>
      </c>
      <c r="W24" s="4">
        <f t="shared" si="7"/>
        <v>2.2267185558557674E-2</v>
      </c>
      <c r="X24" s="4">
        <f t="shared" si="8"/>
        <v>2.6020553457669661E-2</v>
      </c>
    </row>
    <row r="25" spans="1:24" x14ac:dyDescent="0.2">
      <c r="A25" s="6" t="s">
        <v>41</v>
      </c>
      <c r="B25">
        <v>5.609</v>
      </c>
      <c r="E25">
        <v>98</v>
      </c>
      <c r="F25">
        <v>518</v>
      </c>
      <c r="H25">
        <v>1224</v>
      </c>
      <c r="L25">
        <f>(E25-E$14)/E$13</f>
        <v>1.6434676270730409E-2</v>
      </c>
      <c r="M25">
        <f t="shared" si="0"/>
        <v>6.4416178291200011E-3</v>
      </c>
      <c r="N25">
        <v>0</v>
      </c>
      <c r="O25">
        <f t="shared" si="1"/>
        <v>1.3421556197127768E-2</v>
      </c>
      <c r="P25">
        <v>0</v>
      </c>
      <c r="Q25">
        <v>0</v>
      </c>
      <c r="R25" t="s">
        <v>41</v>
      </c>
      <c r="S25" s="4">
        <f t="shared" si="4"/>
        <v>1.6067480776713255E-2</v>
      </c>
      <c r="T25" s="4">
        <f t="shared" si="4"/>
        <v>6.2976945170894498E-3</v>
      </c>
      <c r="U25" s="4">
        <f t="shared" si="5"/>
        <v>0</v>
      </c>
      <c r="V25" s="4">
        <f t="shared" si="6"/>
        <v>1.3121682023940645E-2</v>
      </c>
      <c r="W25" s="4">
        <f t="shared" si="7"/>
        <v>0</v>
      </c>
      <c r="X25" s="4">
        <f t="shared" si="8"/>
        <v>0</v>
      </c>
    </row>
    <row r="26" spans="1:24" x14ac:dyDescent="0.2">
      <c r="A26" s="6" t="s">
        <v>8</v>
      </c>
      <c r="B26">
        <v>5.0804999999999998</v>
      </c>
      <c r="F26">
        <v>341</v>
      </c>
      <c r="L26">
        <v>0</v>
      </c>
      <c r="M26">
        <f t="shared" si="0"/>
        <v>6.2348721697326774E-3</v>
      </c>
      <c r="N26">
        <v>0</v>
      </c>
      <c r="O26">
        <v>0</v>
      </c>
      <c r="P26">
        <v>0</v>
      </c>
      <c r="Q26">
        <v>0</v>
      </c>
      <c r="R26" t="s">
        <v>8</v>
      </c>
      <c r="S26" s="4">
        <f t="shared" si="4"/>
        <v>0</v>
      </c>
      <c r="T26" s="4">
        <f t="shared" si="4"/>
        <v>6.0955681196385378E-3</v>
      </c>
      <c r="U26" s="4">
        <f t="shared" si="5"/>
        <v>0</v>
      </c>
      <c r="V26" s="4">
        <f t="shared" si="6"/>
        <v>0</v>
      </c>
      <c r="W26" s="4">
        <f t="shared" si="7"/>
        <v>0</v>
      </c>
      <c r="X26" s="4">
        <f t="shared" si="8"/>
        <v>0</v>
      </c>
    </row>
    <row r="27" spans="1:24" x14ac:dyDescent="0.2">
      <c r="A27" s="6" t="s">
        <v>29</v>
      </c>
      <c r="B27">
        <v>6.2168000000000001</v>
      </c>
      <c r="E27">
        <v>1136</v>
      </c>
      <c r="F27">
        <v>4466</v>
      </c>
      <c r="H27">
        <v>8839</v>
      </c>
      <c r="I27">
        <v>1994</v>
      </c>
      <c r="J27">
        <v>3898</v>
      </c>
      <c r="L27">
        <f>(E27-E$14)/E$13</f>
        <v>1.8324773296027722E-2</v>
      </c>
      <c r="M27">
        <f t="shared" si="0"/>
        <v>1.1053097282572843E-2</v>
      </c>
      <c r="N27">
        <v>0</v>
      </c>
      <c r="O27">
        <f t="shared" si="1"/>
        <v>1.7872258360352236E-2</v>
      </c>
      <c r="P27">
        <f t="shared" si="2"/>
        <v>2.5593168033613844E-2</v>
      </c>
      <c r="Q27">
        <f t="shared" si="9"/>
        <v>3.339537633476538E-2</v>
      </c>
      <c r="R27" t="s">
        <v>29</v>
      </c>
      <c r="S27" s="4">
        <f t="shared" si="4"/>
        <v>1.7915347879162592E-2</v>
      </c>
      <c r="T27" s="4">
        <f t="shared" si="4"/>
        <v>1.0806140941587758E-2</v>
      </c>
      <c r="U27" s="4">
        <f t="shared" si="5"/>
        <v>0</v>
      </c>
      <c r="V27" s="4">
        <f t="shared" si="6"/>
        <v>1.7472943361399713E-2</v>
      </c>
      <c r="W27" s="4">
        <f t="shared" si="7"/>
        <v>2.5021346853521368E-2</v>
      </c>
      <c r="X27" s="4">
        <f t="shared" si="8"/>
        <v>3.2649232540441164E-2</v>
      </c>
    </row>
    <row r="28" spans="1:24" x14ac:dyDescent="0.2">
      <c r="A28" s="7" t="s">
        <v>34</v>
      </c>
      <c r="B28" s="1">
        <v>5.3727999999999998</v>
      </c>
      <c r="C28" s="1"/>
      <c r="D28" s="1"/>
      <c r="E28" s="1">
        <v>7320</v>
      </c>
      <c r="F28" s="1">
        <v>1037</v>
      </c>
      <c r="G28" s="1"/>
      <c r="H28" s="1">
        <v>41537</v>
      </c>
      <c r="I28" s="1">
        <v>16933</v>
      </c>
      <c r="J28" s="1">
        <v>17381</v>
      </c>
      <c r="L28">
        <f>(E28-E$14)/E$13</f>
        <v>2.9585235728049466E-2</v>
      </c>
      <c r="M28">
        <f t="shared" si="0"/>
        <v>7.0478381524082551E-3</v>
      </c>
      <c r="N28">
        <v>0</v>
      </c>
      <c r="O28">
        <f t="shared" si="1"/>
        <v>3.6983100032461712E-2</v>
      </c>
      <c r="P28">
        <f t="shared" si="2"/>
        <v>5.3298699718697697E-2</v>
      </c>
      <c r="Q28">
        <f t="shared" si="9"/>
        <v>6.2562942175365843E-2</v>
      </c>
      <c r="R28" s="1" t="s">
        <v>34</v>
      </c>
      <c r="S28" s="4">
        <f t="shared" si="4"/>
        <v>2.8924220867165184E-2</v>
      </c>
      <c r="T28" s="4">
        <f t="shared" si="4"/>
        <v>6.8903702248692428E-3</v>
      </c>
      <c r="U28" s="4">
        <f t="shared" si="5"/>
        <v>0</v>
      </c>
      <c r="V28" s="4">
        <f t="shared" si="6"/>
        <v>3.6156796705094613E-2</v>
      </c>
      <c r="W28" s="4">
        <f t="shared" si="7"/>
        <v>5.2107861392996419E-2</v>
      </c>
      <c r="X28" s="4">
        <f t="shared" si="8"/>
        <v>6.1165115404651541E-2</v>
      </c>
    </row>
    <row r="29" spans="1:24" x14ac:dyDescent="0.2">
      <c r="A29" s="6" t="s">
        <v>44</v>
      </c>
      <c r="B29">
        <v>4.87</v>
      </c>
      <c r="F29">
        <v>268</v>
      </c>
      <c r="H29">
        <v>172</v>
      </c>
      <c r="L29">
        <v>0</v>
      </c>
      <c r="M29">
        <f t="shared" si="0"/>
        <v>6.1496041859175673E-3</v>
      </c>
      <c r="N29">
        <v>0</v>
      </c>
      <c r="O29">
        <f t="shared" si="1"/>
        <v>1.2806698852976469E-2</v>
      </c>
      <c r="P29">
        <v>0</v>
      </c>
      <c r="Q29">
        <v>0</v>
      </c>
      <c r="R29" t="s">
        <v>44</v>
      </c>
      <c r="S29" s="4">
        <f t="shared" si="4"/>
        <v>0</v>
      </c>
      <c r="T29" s="4">
        <f t="shared" si="4"/>
        <v>6.0122052551531344E-3</v>
      </c>
      <c r="U29" s="4">
        <f t="shared" si="5"/>
        <v>0</v>
      </c>
      <c r="V29" s="4">
        <f t="shared" si="6"/>
        <v>1.2520562269901649E-2</v>
      </c>
      <c r="W29" s="4">
        <f t="shared" si="7"/>
        <v>0</v>
      </c>
      <c r="X29" s="4">
        <f t="shared" si="8"/>
        <v>0</v>
      </c>
    </row>
    <row r="30" spans="1:24" x14ac:dyDescent="0.2">
      <c r="A30" s="6" t="s">
        <v>55</v>
      </c>
      <c r="B30">
        <v>6.8170000000000002</v>
      </c>
      <c r="F30">
        <v>488</v>
      </c>
      <c r="L30">
        <v>0</v>
      </c>
      <c r="M30">
        <f t="shared" si="0"/>
        <v>6.4065761919357093E-3</v>
      </c>
      <c r="N30">
        <v>0</v>
      </c>
      <c r="O30">
        <v>0</v>
      </c>
      <c r="P30">
        <v>0</v>
      </c>
      <c r="Q30">
        <v>0</v>
      </c>
      <c r="R30" t="s">
        <v>55</v>
      </c>
      <c r="S30" s="4">
        <f t="shared" si="4"/>
        <v>0</v>
      </c>
      <c r="T30" s="4">
        <f t="shared" si="4"/>
        <v>6.2634358056570917E-3</v>
      </c>
      <c r="U30" s="4">
        <f t="shared" si="5"/>
        <v>0</v>
      </c>
      <c r="V30" s="4">
        <f t="shared" si="6"/>
        <v>0</v>
      </c>
      <c r="W30" s="4">
        <f t="shared" si="7"/>
        <v>0</v>
      </c>
      <c r="X30" s="4">
        <f t="shared" si="8"/>
        <v>0</v>
      </c>
    </row>
    <row r="31" spans="1:24" x14ac:dyDescent="0.2">
      <c r="A31" s="6" t="s">
        <v>22</v>
      </c>
      <c r="B31">
        <v>4.6210000000000004</v>
      </c>
      <c r="F31">
        <v>756</v>
      </c>
      <c r="L31">
        <v>0</v>
      </c>
      <c r="M31">
        <f t="shared" si="0"/>
        <v>6.7196148174487186E-3</v>
      </c>
      <c r="N31">
        <v>0</v>
      </c>
      <c r="O31">
        <v>0</v>
      </c>
      <c r="P31">
        <v>0</v>
      </c>
      <c r="Q31">
        <v>0</v>
      </c>
      <c r="R31" t="s">
        <v>22</v>
      </c>
      <c r="S31" s="4">
        <f t="shared" si="4"/>
        <v>0</v>
      </c>
      <c r="T31" s="4">
        <f t="shared" si="4"/>
        <v>6.5694802944528232E-3</v>
      </c>
      <c r="U31" s="4">
        <f t="shared" si="5"/>
        <v>0</v>
      </c>
      <c r="V31" s="4">
        <f t="shared" si="6"/>
        <v>0</v>
      </c>
      <c r="W31" s="4">
        <f t="shared" si="7"/>
        <v>0</v>
      </c>
      <c r="X31" s="4">
        <f t="shared" si="8"/>
        <v>0</v>
      </c>
    </row>
    <row r="32" spans="1:24" x14ac:dyDescent="0.2">
      <c r="A32" s="6" t="s">
        <v>27</v>
      </c>
      <c r="B32">
        <v>3.6217000000000001</v>
      </c>
      <c r="E32">
        <v>74</v>
      </c>
      <c r="F32">
        <v>238</v>
      </c>
      <c r="H32">
        <v>557</v>
      </c>
      <c r="I32">
        <v>231</v>
      </c>
      <c r="J32">
        <v>343</v>
      </c>
      <c r="L32">
        <f>(E32-E$14)/E$13</f>
        <v>1.6390974605405617E-2</v>
      </c>
      <c r="M32">
        <f t="shared" si="0"/>
        <v>6.1145625487332746E-3</v>
      </c>
      <c r="N32">
        <v>0</v>
      </c>
      <c r="O32">
        <f t="shared" si="1"/>
        <v>1.3031717938050852E-2</v>
      </c>
      <c r="P32">
        <f t="shared" si="2"/>
        <v>2.2323548088449989E-2</v>
      </c>
      <c r="Q32">
        <f t="shared" si="9"/>
        <v>2.5704899692821109E-2</v>
      </c>
      <c r="R32" t="s">
        <v>27</v>
      </c>
      <c r="S32" s="4">
        <f t="shared" si="4"/>
        <v>1.6024755525789573E-2</v>
      </c>
      <c r="T32" s="4">
        <f t="shared" si="4"/>
        <v>5.9779465437207755E-3</v>
      </c>
      <c r="U32" s="4">
        <f t="shared" si="5"/>
        <v>0</v>
      </c>
      <c r="V32" s="4">
        <f t="shared" si="6"/>
        <v>1.2740553814868393E-2</v>
      </c>
      <c r="W32" s="4">
        <f t="shared" si="7"/>
        <v>2.1824779135930197E-2</v>
      </c>
      <c r="X32" s="4">
        <f t="shared" si="8"/>
        <v>2.5130582122710108E-2</v>
      </c>
    </row>
    <row r="33" spans="1:24" x14ac:dyDescent="0.2">
      <c r="A33" s="6" t="s">
        <v>57</v>
      </c>
      <c r="B33">
        <v>6.3460000000000001</v>
      </c>
      <c r="F33">
        <v>899</v>
      </c>
      <c r="L33">
        <v>0</v>
      </c>
      <c r="M33">
        <f t="shared" si="0"/>
        <v>6.8866466213605114E-3</v>
      </c>
      <c r="N33">
        <v>0</v>
      </c>
      <c r="O33">
        <v>0</v>
      </c>
      <c r="P33">
        <v>0</v>
      </c>
      <c r="Q33">
        <v>0</v>
      </c>
      <c r="R33" t="s">
        <v>57</v>
      </c>
      <c r="S33" s="4">
        <f t="shared" si="4"/>
        <v>0</v>
      </c>
      <c r="T33" s="4">
        <f t="shared" si="4"/>
        <v>6.7327801522803965E-3</v>
      </c>
      <c r="U33" s="4">
        <f t="shared" si="5"/>
        <v>0</v>
      </c>
      <c r="V33" s="4">
        <f t="shared" si="6"/>
        <v>0</v>
      </c>
      <c r="W33" s="4">
        <f t="shared" si="7"/>
        <v>0</v>
      </c>
      <c r="X33" s="4">
        <f t="shared" si="8"/>
        <v>0</v>
      </c>
    </row>
    <row r="34" spans="1:24" x14ac:dyDescent="0.2">
      <c r="A34" s="6" t="s">
        <v>24</v>
      </c>
      <c r="B34">
        <v>5.4550999999999998</v>
      </c>
      <c r="E34">
        <v>1540</v>
      </c>
      <c r="F34">
        <v>4671</v>
      </c>
      <c r="H34">
        <v>8921</v>
      </c>
      <c r="I34">
        <v>2352</v>
      </c>
      <c r="J34">
        <v>2712</v>
      </c>
      <c r="L34">
        <f>(E34-E$14)/E$13</f>
        <v>1.9060417995661744E-2</v>
      </c>
      <c r="M34">
        <f t="shared" si="0"/>
        <v>1.129254846999884E-2</v>
      </c>
      <c r="N34">
        <v>0</v>
      </c>
      <c r="O34">
        <f t="shared" si="1"/>
        <v>1.79201845031473E-2</v>
      </c>
      <c r="P34">
        <f t="shared" si="2"/>
        <v>2.625710674057281E-2</v>
      </c>
      <c r="Q34">
        <f t="shared" si="9"/>
        <v>3.0829720836215196E-2</v>
      </c>
      <c r="R34" t="s">
        <v>24</v>
      </c>
      <c r="S34" s="4">
        <f t="shared" si="4"/>
        <v>1.8634556269711278E-2</v>
      </c>
      <c r="T34" s="4">
        <f t="shared" si="4"/>
        <v>1.1040242136375538E-2</v>
      </c>
      <c r="U34" s="4">
        <f t="shared" si="5"/>
        <v>0</v>
      </c>
      <c r="V34" s="4">
        <f t="shared" si="6"/>
        <v>1.751979870344458E-2</v>
      </c>
      <c r="W34" s="4">
        <f t="shared" si="7"/>
        <v>2.5670451358851848E-2</v>
      </c>
      <c r="X34" s="4">
        <f t="shared" si="8"/>
        <v>3.0140900783639745E-2</v>
      </c>
    </row>
    <row r="35" spans="1:24" x14ac:dyDescent="0.2">
      <c r="A35" s="6" t="s">
        <v>13</v>
      </c>
      <c r="B35">
        <v>8.5421999999999993</v>
      </c>
      <c r="E35">
        <v>148</v>
      </c>
      <c r="F35">
        <v>1264</v>
      </c>
      <c r="L35">
        <f>(E35-E$14)/E$13</f>
        <v>1.6525721406823731E-2</v>
      </c>
      <c r="M35">
        <f t="shared" si="0"/>
        <v>7.3129865404360653E-3</v>
      </c>
      <c r="N35">
        <v>0</v>
      </c>
      <c r="O35">
        <v>0</v>
      </c>
      <c r="P35">
        <v>0</v>
      </c>
      <c r="Q35">
        <v>0</v>
      </c>
      <c r="R35" t="s">
        <v>13</v>
      </c>
      <c r="S35" s="4">
        <f t="shared" si="4"/>
        <v>1.6156491716137599E-2</v>
      </c>
      <c r="T35" s="4">
        <f t="shared" si="4"/>
        <v>7.1495944747074179E-3</v>
      </c>
      <c r="U35" s="4">
        <f t="shared" si="5"/>
        <v>0</v>
      </c>
      <c r="V35" s="4">
        <f t="shared" si="6"/>
        <v>0</v>
      </c>
      <c r="W35" s="4">
        <f t="shared" si="7"/>
        <v>0</v>
      </c>
      <c r="X35" s="4">
        <f t="shared" si="8"/>
        <v>0</v>
      </c>
    </row>
    <row r="36" spans="1:24" x14ac:dyDescent="0.2">
      <c r="A36" s="6" t="s">
        <v>43</v>
      </c>
      <c r="B36">
        <v>5.4204999999999997</v>
      </c>
      <c r="F36">
        <v>1265</v>
      </c>
      <c r="H36">
        <v>826</v>
      </c>
      <c r="L36">
        <v>0</v>
      </c>
      <c r="M36">
        <f t="shared" si="0"/>
        <v>7.3141545950088753E-3</v>
      </c>
      <c r="N36">
        <v>0</v>
      </c>
      <c r="O36">
        <f t="shared" si="1"/>
        <v>1.3188939065024901E-2</v>
      </c>
      <c r="P36">
        <v>0</v>
      </c>
      <c r="Q36">
        <v>0</v>
      </c>
      <c r="R36" t="s">
        <v>43</v>
      </c>
      <c r="S36" s="4">
        <f t="shared" si="4"/>
        <v>0</v>
      </c>
      <c r="T36" s="4">
        <f t="shared" si="4"/>
        <v>7.1507364317551633E-3</v>
      </c>
      <c r="U36" s="4">
        <f t="shared" si="5"/>
        <v>0</v>
      </c>
      <c r="V36" s="4">
        <f t="shared" si="6"/>
        <v>1.2894262193039959E-2</v>
      </c>
      <c r="W36" s="4">
        <f t="shared" si="7"/>
        <v>0</v>
      </c>
      <c r="X36" s="4">
        <f t="shared" si="8"/>
        <v>0</v>
      </c>
    </row>
    <row r="37" spans="1:24" x14ac:dyDescent="0.2">
      <c r="A37" s="6" t="s">
        <v>48</v>
      </c>
      <c r="B37">
        <v>6.5655000000000001</v>
      </c>
      <c r="F37">
        <v>487</v>
      </c>
      <c r="L37">
        <v>0</v>
      </c>
      <c r="M37">
        <f t="shared" si="0"/>
        <v>6.4054081373628993E-3</v>
      </c>
      <c r="N37">
        <v>0</v>
      </c>
      <c r="O37">
        <v>0</v>
      </c>
      <c r="P37">
        <v>0</v>
      </c>
      <c r="Q37">
        <v>0</v>
      </c>
      <c r="R37" t="s">
        <v>48</v>
      </c>
      <c r="S37" s="4">
        <f t="shared" si="4"/>
        <v>0</v>
      </c>
      <c r="T37" s="4">
        <f t="shared" si="4"/>
        <v>6.2622938486093464E-3</v>
      </c>
      <c r="U37" s="4">
        <f t="shared" si="5"/>
        <v>0</v>
      </c>
      <c r="V37" s="4">
        <f t="shared" si="6"/>
        <v>0</v>
      </c>
      <c r="W37" s="4">
        <f t="shared" si="7"/>
        <v>0</v>
      </c>
      <c r="X37" s="4">
        <f t="shared" si="8"/>
        <v>0</v>
      </c>
    </row>
    <row r="38" spans="1:24" x14ac:dyDescent="0.2">
      <c r="A38" s="7" t="s">
        <v>16</v>
      </c>
      <c r="B38">
        <v>6.0563000000000002</v>
      </c>
      <c r="E38">
        <v>596</v>
      </c>
      <c r="F38">
        <v>1953</v>
      </c>
      <c r="H38">
        <v>3062</v>
      </c>
      <c r="I38">
        <v>977</v>
      </c>
      <c r="J38">
        <v>1123</v>
      </c>
      <c r="L38">
        <f>(E38-E$14)/E$13</f>
        <v>1.7341485826219871E-2</v>
      </c>
      <c r="M38">
        <f t="shared" si="0"/>
        <v>8.117776141101974E-3</v>
      </c>
      <c r="N38">
        <v>0</v>
      </c>
      <c r="O38">
        <f t="shared" si="1"/>
        <v>1.4495803153924429E-2</v>
      </c>
      <c r="P38">
        <f t="shared" si="2"/>
        <v>2.3707062824180128E-2</v>
      </c>
      <c r="Q38">
        <f t="shared" si="9"/>
        <v>2.7392261656454451E-2</v>
      </c>
      <c r="R38" s="1" t="s">
        <v>16</v>
      </c>
      <c r="S38" s="4">
        <f t="shared" si="4"/>
        <v>1.69540297333797E-2</v>
      </c>
      <c r="T38" s="4">
        <f t="shared" si="4"/>
        <v>7.9364028806039062E-3</v>
      </c>
      <c r="U38" s="4">
        <f t="shared" si="5"/>
        <v>0</v>
      </c>
      <c r="V38" s="4">
        <f t="shared" si="6"/>
        <v>1.4171927373677975E-2</v>
      </c>
      <c r="W38" s="4">
        <f t="shared" si="7"/>
        <v>2.3177382378881426E-2</v>
      </c>
      <c r="X38" s="4">
        <f t="shared" si="8"/>
        <v>2.6780243817739705E-2</v>
      </c>
    </row>
    <row r="39" spans="1:24" x14ac:dyDescent="0.2">
      <c r="A39" s="6" t="s">
        <v>49</v>
      </c>
      <c r="B39" s="2">
        <v>5.4325999999999999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49</v>
      </c>
      <c r="S39" s="4">
        <f t="shared" si="4"/>
        <v>0</v>
      </c>
      <c r="T39" s="4">
        <f t="shared" si="4"/>
        <v>0</v>
      </c>
      <c r="U39" s="4">
        <f t="shared" si="5"/>
        <v>0</v>
      </c>
      <c r="V39" s="4">
        <f t="shared" si="6"/>
        <v>0</v>
      </c>
      <c r="W39" s="4">
        <f t="shared" si="7"/>
        <v>0</v>
      </c>
      <c r="X39" s="4">
        <f t="shared" si="8"/>
        <v>0</v>
      </c>
    </row>
    <row r="40" spans="1:24" x14ac:dyDescent="0.2">
      <c r="A40" s="6" t="s">
        <v>37</v>
      </c>
      <c r="B40" s="2">
        <v>4.7656999999999998</v>
      </c>
      <c r="E40">
        <v>160</v>
      </c>
      <c r="F40">
        <v>891</v>
      </c>
      <c r="H40">
        <v>969</v>
      </c>
      <c r="I40">
        <v>355</v>
      </c>
      <c r="J40">
        <v>964</v>
      </c>
      <c r="L40">
        <f>(E40-E$14)/E$13</f>
        <v>1.6547572239486125E-2</v>
      </c>
      <c r="M40">
        <f t="shared" si="0"/>
        <v>6.8773021847780332E-3</v>
      </c>
      <c r="N40">
        <v>0</v>
      </c>
      <c r="O40">
        <f t="shared" si="1"/>
        <v>1.3272517582338243E-2</v>
      </c>
      <c r="P40">
        <f t="shared" si="2"/>
        <v>2.2553515685273764E-2</v>
      </c>
      <c r="Q40">
        <f t="shared" si="9"/>
        <v>2.7048299410021501E-2</v>
      </c>
      <c r="R40" t="s">
        <v>37</v>
      </c>
      <c r="S40" s="4">
        <f t="shared" si="4"/>
        <v>1.6177854341599438E-2</v>
      </c>
      <c r="T40" s="4">
        <f t="shared" si="4"/>
        <v>6.7236444958984343E-3</v>
      </c>
      <c r="U40" s="4">
        <f t="shared" si="5"/>
        <v>0</v>
      </c>
      <c r="V40" s="4">
        <f t="shared" si="6"/>
        <v>1.2975973338313322E-2</v>
      </c>
      <c r="W40" s="4">
        <f t="shared" si="7"/>
        <v>2.204960862939662E-2</v>
      </c>
      <c r="X40" s="4">
        <f t="shared" si="8"/>
        <v>2.6443966626060595E-2</v>
      </c>
    </row>
    <row r="41" spans="1:24" x14ac:dyDescent="0.2">
      <c r="A41" s="6" t="s">
        <v>23</v>
      </c>
      <c r="B41" s="2">
        <v>2.758</v>
      </c>
      <c r="F41">
        <v>658</v>
      </c>
      <c r="J41">
        <v>305</v>
      </c>
      <c r="L41">
        <v>0</v>
      </c>
      <c r="M41">
        <f t="shared" si="0"/>
        <v>6.6051454693133648E-3</v>
      </c>
      <c r="N41">
        <v>0</v>
      </c>
      <c r="O41">
        <v>0</v>
      </c>
      <c r="P41">
        <v>0</v>
      </c>
      <c r="Q41">
        <f t="shared" si="9"/>
        <v>2.5622694879208201E-2</v>
      </c>
      <c r="R41" t="s">
        <v>23</v>
      </c>
      <c r="S41" s="4">
        <f t="shared" si="4"/>
        <v>0</v>
      </c>
      <c r="T41" s="4">
        <f t="shared" si="4"/>
        <v>6.4575685037737878E-3</v>
      </c>
      <c r="U41" s="4">
        <f t="shared" si="5"/>
        <v>0</v>
      </c>
      <c r="V41" s="4">
        <f t="shared" si="6"/>
        <v>0</v>
      </c>
      <c r="W41" s="4">
        <f t="shared" si="7"/>
        <v>0</v>
      </c>
      <c r="X41" s="4">
        <f t="shared" si="8"/>
        <v>2.5050213988849688E-2</v>
      </c>
    </row>
    <row r="42" spans="1:24" x14ac:dyDescent="0.2">
      <c r="A42" s="6" t="s">
        <v>40</v>
      </c>
      <c r="B42" s="2">
        <v>7.7217000000000002</v>
      </c>
      <c r="E42">
        <v>133</v>
      </c>
      <c r="F42">
        <v>1203</v>
      </c>
      <c r="H42">
        <v>813</v>
      </c>
      <c r="I42">
        <v>305</v>
      </c>
      <c r="J42">
        <v>838</v>
      </c>
      <c r="L42">
        <f t="shared" ref="L42:L50" si="10">(E42-E$14)/E$13</f>
        <v>1.6498407865995733E-2</v>
      </c>
      <c r="M42">
        <f t="shared" si="0"/>
        <v>7.2417352114946716E-3</v>
      </c>
      <c r="N42">
        <v>0</v>
      </c>
      <c r="O42">
        <f t="shared" si="1"/>
        <v>1.3181341017996414E-2</v>
      </c>
      <c r="P42">
        <f t="shared" si="2"/>
        <v>2.2460786815586758E-2</v>
      </c>
      <c r="Q42">
        <f t="shared" si="9"/>
        <v>2.6775725554357654E-2</v>
      </c>
      <c r="R42" t="s">
        <v>40</v>
      </c>
      <c r="S42" s="4">
        <f t="shared" si="4"/>
        <v>1.6129788434310295E-2</v>
      </c>
      <c r="T42" s="4">
        <f t="shared" si="4"/>
        <v>7.0799350947949573E-3</v>
      </c>
      <c r="U42" s="4">
        <f t="shared" si="5"/>
        <v>0</v>
      </c>
      <c r="V42" s="4">
        <f t="shared" si="6"/>
        <v>1.2886833907106017E-2</v>
      </c>
      <c r="W42" s="4">
        <f t="shared" si="7"/>
        <v>2.1958951575579512E-2</v>
      </c>
      <c r="X42" s="4">
        <f t="shared" si="8"/>
        <v>2.6177482813786585E-2</v>
      </c>
    </row>
    <row r="43" spans="1:24" x14ac:dyDescent="0.2">
      <c r="A43" s="6" t="s">
        <v>36</v>
      </c>
      <c r="B43" s="2">
        <v>3.2128000000000001</v>
      </c>
      <c r="E43">
        <v>455</v>
      </c>
      <c r="F43">
        <v>1570</v>
      </c>
      <c r="H43">
        <v>3088</v>
      </c>
      <c r="I43">
        <v>1094</v>
      </c>
      <c r="J43">
        <v>2052</v>
      </c>
      <c r="L43">
        <f t="shared" si="10"/>
        <v>1.7084738542436712E-2</v>
      </c>
      <c r="M43">
        <f t="shared" si="0"/>
        <v>7.6704112397158446E-3</v>
      </c>
      <c r="N43">
        <v>0</v>
      </c>
      <c r="O43">
        <f t="shared" si="1"/>
        <v>1.4510999247981401E-2</v>
      </c>
      <c r="P43">
        <f t="shared" si="2"/>
        <v>2.3924048379247723E-2</v>
      </c>
      <c r="Q43">
        <f t="shared" si="9"/>
        <v>2.9401953020833139E-2</v>
      </c>
      <c r="R43" t="s">
        <v>36</v>
      </c>
      <c r="S43" s="4">
        <f t="shared" si="4"/>
        <v>1.6703018884203058E-2</v>
      </c>
      <c r="T43" s="4">
        <f t="shared" si="4"/>
        <v>7.4990333313174687E-3</v>
      </c>
      <c r="U43" s="4">
        <f t="shared" si="5"/>
        <v>0</v>
      </c>
      <c r="V43" s="4">
        <f t="shared" si="6"/>
        <v>1.4186783945545858E-2</v>
      </c>
      <c r="W43" s="4">
        <f t="shared" si="7"/>
        <v>2.3389519884813453E-2</v>
      </c>
      <c r="X43" s="4">
        <f t="shared" si="8"/>
        <v>2.874503319553778E-2</v>
      </c>
    </row>
    <row r="44" spans="1:24" x14ac:dyDescent="0.2">
      <c r="A44" s="7" t="s">
        <v>17</v>
      </c>
      <c r="B44" s="2">
        <v>6.9470000000000001</v>
      </c>
      <c r="E44">
        <v>237</v>
      </c>
      <c r="F44">
        <v>1142</v>
      </c>
      <c r="H44">
        <v>998</v>
      </c>
      <c r="I44">
        <v>548</v>
      </c>
      <c r="J44">
        <v>530</v>
      </c>
      <c r="L44">
        <f t="shared" si="10"/>
        <v>1.668778174906984E-2</v>
      </c>
      <c r="M44">
        <f t="shared" si="0"/>
        <v>7.1704838825532771E-3</v>
      </c>
      <c r="N44">
        <v>0</v>
      </c>
      <c r="O44">
        <f t="shared" si="1"/>
        <v>1.3289467071863325E-2</v>
      </c>
      <c r="P44">
        <f t="shared" si="2"/>
        <v>2.2911449122265611E-2</v>
      </c>
      <c r="Q44">
        <f t="shared" si="9"/>
        <v>2.6109433907179357E-2</v>
      </c>
      <c r="R44" s="1" t="s">
        <v>17</v>
      </c>
      <c r="S44" s="4">
        <f t="shared" si="4"/>
        <v>1.6314931188312929E-2</v>
      </c>
      <c r="T44" s="4">
        <f t="shared" si="4"/>
        <v>7.0102757148824959E-3</v>
      </c>
      <c r="U44" s="4">
        <f t="shared" si="5"/>
        <v>0</v>
      </c>
      <c r="V44" s="4">
        <f t="shared" si="6"/>
        <v>1.2992544130012116E-2</v>
      </c>
      <c r="W44" s="4">
        <f t="shared" si="7"/>
        <v>2.2399544857130652E-2</v>
      </c>
      <c r="X44" s="4">
        <f t="shared" si="8"/>
        <v>2.5526077939338997E-2</v>
      </c>
    </row>
    <row r="45" spans="1:24" x14ac:dyDescent="0.2">
      <c r="A45" s="6" t="s">
        <v>28</v>
      </c>
      <c r="B45" s="2">
        <v>4.2332999999999998</v>
      </c>
      <c r="E45">
        <v>64</v>
      </c>
      <c r="F45">
        <v>349</v>
      </c>
      <c r="H45">
        <v>604</v>
      </c>
      <c r="J45">
        <v>433</v>
      </c>
      <c r="L45">
        <f t="shared" si="10"/>
        <v>1.6372765578186954E-2</v>
      </c>
      <c r="M45">
        <f t="shared" si="0"/>
        <v>6.2442166063151556E-3</v>
      </c>
      <c r="N45">
        <v>0</v>
      </c>
      <c r="O45">
        <f t="shared" si="1"/>
        <v>1.3059187800384607E-2</v>
      </c>
      <c r="P45">
        <v>0</v>
      </c>
      <c r="Q45">
        <f t="shared" si="9"/>
        <v>2.5899595304009572E-2</v>
      </c>
      <c r="R45" t="s">
        <v>28</v>
      </c>
      <c r="S45" s="4">
        <f t="shared" si="4"/>
        <v>1.6006953337904705E-2</v>
      </c>
      <c r="T45" s="4">
        <f t="shared" si="4"/>
        <v>6.1047037760205E-3</v>
      </c>
      <c r="U45" s="4">
        <f t="shared" si="5"/>
        <v>0</v>
      </c>
      <c r="V45" s="4">
        <f t="shared" si="6"/>
        <v>1.2767409925552644E-2</v>
      </c>
      <c r="W45" s="4">
        <f t="shared" si="7"/>
        <v>0</v>
      </c>
      <c r="X45" s="4">
        <f t="shared" si="8"/>
        <v>2.5320927702905827E-2</v>
      </c>
    </row>
    <row r="46" spans="1:24" x14ac:dyDescent="0.2">
      <c r="A46" s="6" t="s">
        <v>39</v>
      </c>
      <c r="B46" s="2">
        <v>3.0754999999999999</v>
      </c>
      <c r="E46">
        <v>235</v>
      </c>
      <c r="F46">
        <v>902</v>
      </c>
      <c r="H46">
        <v>1568</v>
      </c>
      <c r="I46">
        <v>349</v>
      </c>
      <c r="J46">
        <v>1164</v>
      </c>
      <c r="L46">
        <f t="shared" si="10"/>
        <v>1.6684139943626105E-2</v>
      </c>
      <c r="M46">
        <f t="shared" si="0"/>
        <v>6.8901507850789405E-3</v>
      </c>
      <c r="N46">
        <v>0</v>
      </c>
      <c r="O46">
        <f t="shared" si="1"/>
        <v>1.362261221080462E-2</v>
      </c>
      <c r="P46">
        <f t="shared" si="2"/>
        <v>2.2542388220911324E-2</v>
      </c>
      <c r="Q46">
        <f t="shared" si="9"/>
        <v>2.7480956323773641E-2</v>
      </c>
      <c r="R46" t="s">
        <v>39</v>
      </c>
      <c r="S46" s="4">
        <f t="shared" si="4"/>
        <v>1.6311370750735951E-2</v>
      </c>
      <c r="T46" s="4">
        <f t="shared" si="4"/>
        <v>6.7362060234236317E-3</v>
      </c>
      <c r="U46" s="4">
        <f t="shared" si="5"/>
        <v>0</v>
      </c>
      <c r="V46" s="4">
        <f t="shared" si="6"/>
        <v>1.3318245897884955E-2</v>
      </c>
      <c r="W46" s="4">
        <f t="shared" si="7"/>
        <v>2.2038729782938568E-2</v>
      </c>
      <c r="X46" s="4">
        <f t="shared" si="8"/>
        <v>2.6866956804273315E-2</v>
      </c>
    </row>
    <row r="47" spans="1:24" x14ac:dyDescent="0.2">
      <c r="A47" s="6" t="s">
        <v>25</v>
      </c>
      <c r="B47" s="2">
        <v>7.4720000000000004</v>
      </c>
      <c r="E47">
        <v>860</v>
      </c>
      <c r="F47">
        <v>1907</v>
      </c>
      <c r="H47">
        <v>3596</v>
      </c>
      <c r="I47">
        <v>1189</v>
      </c>
      <c r="J47">
        <v>1368</v>
      </c>
      <c r="L47">
        <f t="shared" si="10"/>
        <v>1.7822204144792599E-2</v>
      </c>
      <c r="M47">
        <f t="shared" si="0"/>
        <v>8.0640456307527267E-3</v>
      </c>
      <c r="N47">
        <v>0</v>
      </c>
      <c r="O47">
        <f t="shared" si="1"/>
        <v>1.4807907547248377E-2</v>
      </c>
      <c r="P47">
        <f t="shared" si="2"/>
        <v>2.4100233231653036E-2</v>
      </c>
      <c r="Q47">
        <f t="shared" si="9"/>
        <v>2.7922266375800822E-2</v>
      </c>
      <c r="R47" t="s">
        <v>25</v>
      </c>
      <c r="S47" s="4">
        <f t="shared" si="4"/>
        <v>1.7424007493540228E-2</v>
      </c>
      <c r="T47" s="4">
        <f t="shared" si="4"/>
        <v>7.8838728564076255E-3</v>
      </c>
      <c r="U47" s="4">
        <f t="shared" si="5"/>
        <v>0</v>
      </c>
      <c r="V47" s="4">
        <f t="shared" si="6"/>
        <v>1.4477058503579898E-2</v>
      </c>
      <c r="W47" s="4">
        <f t="shared" si="7"/>
        <v>2.3561768287065955E-2</v>
      </c>
      <c r="X47" s="4">
        <f t="shared" si="8"/>
        <v>2.7298406786050288E-2</v>
      </c>
    </row>
    <row r="48" spans="1:24" x14ac:dyDescent="0.2">
      <c r="A48" s="6" t="s">
        <v>30</v>
      </c>
      <c r="B48" s="2">
        <v>6.165</v>
      </c>
      <c r="E48">
        <v>323</v>
      </c>
      <c r="F48">
        <v>1972</v>
      </c>
      <c r="H48">
        <v>1903</v>
      </c>
      <c r="I48">
        <v>632</v>
      </c>
      <c r="J48">
        <v>2188</v>
      </c>
      <c r="L48">
        <f t="shared" si="10"/>
        <v>1.6844379383150348E-2</v>
      </c>
      <c r="M48">
        <f t="shared" si="0"/>
        <v>8.1399691779853595E-3</v>
      </c>
      <c r="N48">
        <v>0</v>
      </c>
      <c r="O48">
        <f t="shared" si="1"/>
        <v>1.3818408038077132E-2</v>
      </c>
      <c r="P48">
        <f t="shared" si="2"/>
        <v>2.3067233623339782E-2</v>
      </c>
      <c r="Q48">
        <f t="shared" si="9"/>
        <v>2.9696159722184593E-2</v>
      </c>
      <c r="R48" t="s">
        <v>30</v>
      </c>
      <c r="S48" s="4">
        <f t="shared" si="4"/>
        <v>1.6468030004122794E-2</v>
      </c>
      <c r="T48" s="4">
        <f t="shared" si="4"/>
        <v>7.9581000645110658E-3</v>
      </c>
      <c r="U48" s="4">
        <f t="shared" si="5"/>
        <v>0</v>
      </c>
      <c r="V48" s="4">
        <f t="shared" si="6"/>
        <v>1.3509667112336535E-2</v>
      </c>
      <c r="W48" s="4">
        <f t="shared" si="7"/>
        <v>2.2551848707543388E-2</v>
      </c>
      <c r="X48" s="4">
        <f t="shared" si="8"/>
        <v>2.9032666516722431E-2</v>
      </c>
    </row>
    <row r="49" spans="1:24" x14ac:dyDescent="0.2">
      <c r="A49" s="6" t="s">
        <v>31</v>
      </c>
      <c r="B49" s="2">
        <v>5.9501999999999997</v>
      </c>
      <c r="E49">
        <v>158</v>
      </c>
      <c r="F49">
        <v>1269</v>
      </c>
      <c r="H49">
        <v>793</v>
      </c>
      <c r="I49">
        <v>260</v>
      </c>
      <c r="J49">
        <v>1202</v>
      </c>
      <c r="L49">
        <f t="shared" si="10"/>
        <v>1.6543930434042394E-2</v>
      </c>
      <c r="M49">
        <f t="shared" si="0"/>
        <v>7.3188268133001135E-3</v>
      </c>
      <c r="N49">
        <v>0</v>
      </c>
      <c r="O49">
        <f t="shared" si="1"/>
        <v>1.3169651714875668E-2</v>
      </c>
      <c r="P49">
        <f t="shared" si="2"/>
        <v>2.2377330832868452E-2</v>
      </c>
      <c r="Q49">
        <f t="shared" si="9"/>
        <v>2.7563161137386546E-2</v>
      </c>
      <c r="R49" t="s">
        <v>31</v>
      </c>
      <c r="S49" s="4">
        <f t="shared" si="4"/>
        <v>1.6174293904022467E-2</v>
      </c>
      <c r="T49" s="4">
        <f t="shared" si="4"/>
        <v>7.1553042599461448E-3</v>
      </c>
      <c r="U49" s="4">
        <f t="shared" si="5"/>
        <v>0</v>
      </c>
      <c r="V49" s="4">
        <f t="shared" si="6"/>
        <v>1.2875405774899954E-2</v>
      </c>
      <c r="W49" s="4">
        <f t="shared" si="7"/>
        <v>2.1877360227144118E-2</v>
      </c>
      <c r="X49" s="4">
        <f t="shared" si="8"/>
        <v>2.6947324938133729E-2</v>
      </c>
    </row>
    <row r="50" spans="1:24" x14ac:dyDescent="0.2">
      <c r="A50" s="7" t="s">
        <v>15</v>
      </c>
      <c r="B50" s="2">
        <v>5.9518000000000004</v>
      </c>
      <c r="E50">
        <v>1851</v>
      </c>
      <c r="F50">
        <v>5980</v>
      </c>
      <c r="H50">
        <v>10832</v>
      </c>
      <c r="I50">
        <v>3061</v>
      </c>
      <c r="J50">
        <v>3217</v>
      </c>
      <c r="L50">
        <f t="shared" si="10"/>
        <v>1.9626718742162191E-2</v>
      </c>
      <c r="M50">
        <f t="shared" si="0"/>
        <v>1.2821531905806786E-2</v>
      </c>
      <c r="N50">
        <v>0</v>
      </c>
      <c r="O50">
        <f t="shared" si="1"/>
        <v>1.9037097416334688E-2</v>
      </c>
      <c r="P50">
        <f t="shared" si="2"/>
        <v>2.7572002112734566E-2</v>
      </c>
      <c r="Q50">
        <f t="shared" si="9"/>
        <v>3.1922179543439351E-2</v>
      </c>
      <c r="R50" s="1" t="s">
        <v>15</v>
      </c>
      <c r="S50" s="4">
        <f t="shared" si="4"/>
        <v>1.9188204312930678E-2</v>
      </c>
      <c r="T50" s="4">
        <f t="shared" si="4"/>
        <v>1.2535063911874089E-2</v>
      </c>
      <c r="U50" s="4">
        <f t="shared" si="5"/>
        <v>0</v>
      </c>
      <c r="V50" s="4">
        <f t="shared" si="6"/>
        <v>1.8611756735734047E-2</v>
      </c>
      <c r="W50" s="4">
        <f t="shared" si="7"/>
        <v>2.6955968381978418E-2</v>
      </c>
      <c r="X50" s="4">
        <f t="shared" si="8"/>
        <v>3.1208950983626863E-2</v>
      </c>
    </row>
    <row r="51" spans="1:24" x14ac:dyDescent="0.2">
      <c r="A51" s="6" t="s">
        <v>18</v>
      </c>
      <c r="B51" s="2">
        <v>5.8708</v>
      </c>
      <c r="F51">
        <v>613</v>
      </c>
      <c r="H51">
        <v>473</v>
      </c>
      <c r="J51">
        <v>383</v>
      </c>
      <c r="L51">
        <v>0</v>
      </c>
      <c r="M51">
        <f t="shared" si="0"/>
        <v>6.5525830135369266E-3</v>
      </c>
      <c r="N51">
        <v>0</v>
      </c>
      <c r="O51">
        <f t="shared" si="1"/>
        <v>1.2982622864943713E-2</v>
      </c>
      <c r="P51">
        <v>0</v>
      </c>
      <c r="Q51">
        <f t="shared" si="9"/>
        <v>2.5791431075571535E-2</v>
      </c>
      <c r="R51" t="s">
        <v>18</v>
      </c>
      <c r="S51" s="4">
        <f t="shared" si="4"/>
        <v>0</v>
      </c>
      <c r="T51" s="4">
        <f t="shared" si="4"/>
        <v>6.4061804366252507E-3</v>
      </c>
      <c r="U51" s="4">
        <f t="shared" si="5"/>
        <v>0</v>
      </c>
      <c r="V51" s="4">
        <f t="shared" si="6"/>
        <v>1.269255565960292E-2</v>
      </c>
      <c r="W51" s="4">
        <f t="shared" si="7"/>
        <v>0</v>
      </c>
      <c r="X51" s="4">
        <f t="shared" si="8"/>
        <v>2.5215180158352651E-2</v>
      </c>
    </row>
    <row r="52" spans="1:24" x14ac:dyDescent="0.2">
      <c r="A52" s="6" t="s">
        <v>11</v>
      </c>
      <c r="B52" s="2">
        <v>2.5663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11</v>
      </c>
      <c r="S52" s="4">
        <f t="shared" si="4"/>
        <v>0</v>
      </c>
      <c r="T52" s="4">
        <f t="shared" si="4"/>
        <v>0</v>
      </c>
      <c r="U52" s="4">
        <f t="shared" si="5"/>
        <v>0</v>
      </c>
      <c r="V52" s="4">
        <f t="shared" si="6"/>
        <v>0</v>
      </c>
      <c r="W52" s="4">
        <f t="shared" si="7"/>
        <v>0</v>
      </c>
      <c r="X52" s="4">
        <f t="shared" si="8"/>
        <v>0</v>
      </c>
    </row>
    <row r="53" spans="1:24" s="1" customFormat="1" x14ac:dyDescent="0.2">
      <c r="A53" s="6" t="s">
        <v>33</v>
      </c>
      <c r="B53" s="2">
        <v>4.0613999999999999</v>
      </c>
      <c r="C53"/>
      <c r="D53"/>
      <c r="E53"/>
      <c r="F53">
        <v>667</v>
      </c>
      <c r="G53"/>
      <c r="H53">
        <v>792</v>
      </c>
      <c r="I53"/>
      <c r="J53">
        <v>458</v>
      </c>
      <c r="L53">
        <v>0</v>
      </c>
      <c r="M53">
        <f t="shared" si="0"/>
        <v>6.6156579604686521E-3</v>
      </c>
      <c r="N53">
        <v>0</v>
      </c>
      <c r="O53">
        <f t="shared" si="1"/>
        <v>1.316906724971963E-2</v>
      </c>
      <c r="P53">
        <v>0</v>
      </c>
      <c r="Q53">
        <f t="shared" si="9"/>
        <v>2.5953677418228589E-2</v>
      </c>
      <c r="R53" t="s">
        <v>33</v>
      </c>
      <c r="S53" s="4">
        <f t="shared" si="4"/>
        <v>0</v>
      </c>
      <c r="T53" s="4">
        <f t="shared" si="4"/>
        <v>6.4678461172034954E-3</v>
      </c>
      <c r="U53" s="4">
        <f t="shared" si="5"/>
        <v>0</v>
      </c>
      <c r="V53" s="4">
        <f t="shared" si="6"/>
        <v>1.2874834368289649E-2</v>
      </c>
      <c r="W53" s="4">
        <f t="shared" si="7"/>
        <v>0</v>
      </c>
      <c r="X53" s="4">
        <f t="shared" si="8"/>
        <v>2.5373801475182419E-2</v>
      </c>
    </row>
    <row r="54" spans="1:24" x14ac:dyDescent="0.2">
      <c r="A54" s="6" t="s">
        <v>26</v>
      </c>
      <c r="B54" s="2">
        <v>5.3468</v>
      </c>
      <c r="E54">
        <v>130</v>
      </c>
      <c r="F54">
        <v>658</v>
      </c>
      <c r="H54">
        <v>959</v>
      </c>
      <c r="I54">
        <v>270</v>
      </c>
      <c r="J54">
        <v>600</v>
      </c>
      <c r="L54">
        <f>(E54-E$14)/E$13</f>
        <v>1.6492945157830136E-2</v>
      </c>
      <c r="M54">
        <f t="shared" si="0"/>
        <v>6.6051454693133648E-3</v>
      </c>
      <c r="N54">
        <v>0</v>
      </c>
      <c r="O54">
        <f t="shared" si="1"/>
        <v>1.3266672930777868E-2</v>
      </c>
      <c r="P54">
        <f t="shared" si="2"/>
        <v>2.2395876606805854E-2</v>
      </c>
      <c r="Q54">
        <f t="shared" si="9"/>
        <v>2.6260863826992605E-2</v>
      </c>
      <c r="R54" t="s">
        <v>26</v>
      </c>
      <c r="S54" s="4">
        <f t="shared" si="4"/>
        <v>1.6124447777944837E-2</v>
      </c>
      <c r="T54" s="4">
        <f t="shared" si="4"/>
        <v>6.4575685037737878E-3</v>
      </c>
      <c r="U54" s="4">
        <f t="shared" si="5"/>
        <v>0</v>
      </c>
      <c r="V54" s="4">
        <f t="shared" si="6"/>
        <v>1.2970259272210289E-2</v>
      </c>
      <c r="W54" s="4">
        <f t="shared" si="7"/>
        <v>2.1895491637907539E-2</v>
      </c>
      <c r="X54" s="4">
        <f t="shared" si="8"/>
        <v>2.5674124501713445E-2</v>
      </c>
    </row>
    <row r="55" spans="1:24" x14ac:dyDescent="0.2">
      <c r="A55" s="6" t="s">
        <v>19</v>
      </c>
      <c r="B55" s="2">
        <v>5.7293000000000003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19</v>
      </c>
      <c r="S55" s="4">
        <f t="shared" si="4"/>
        <v>0</v>
      </c>
      <c r="T55" s="4">
        <f t="shared" si="4"/>
        <v>0</v>
      </c>
      <c r="U55" s="4">
        <f t="shared" si="5"/>
        <v>0</v>
      </c>
      <c r="V55" s="4">
        <f t="shared" si="6"/>
        <v>0</v>
      </c>
      <c r="W55" s="4">
        <f t="shared" si="7"/>
        <v>0</v>
      </c>
      <c r="X55" s="4">
        <f t="shared" si="8"/>
        <v>0</v>
      </c>
    </row>
    <row r="56" spans="1:24" x14ac:dyDescent="0.2">
      <c r="A56" s="6" t="s">
        <v>59</v>
      </c>
      <c r="B56" s="2">
        <v>5.1879999999999997</v>
      </c>
      <c r="E56">
        <v>757</v>
      </c>
      <c r="F56">
        <v>2957</v>
      </c>
      <c r="H56">
        <v>5416</v>
      </c>
      <c r="I56">
        <v>1551</v>
      </c>
      <c r="J56">
        <v>2735</v>
      </c>
      <c r="L56">
        <f>(E56-E$14)/E$13</f>
        <v>1.7634651164440362E-2</v>
      </c>
      <c r="M56">
        <f t="shared" si="0"/>
        <v>9.2905029322029511E-3</v>
      </c>
      <c r="N56">
        <v>0</v>
      </c>
      <c r="O56">
        <f t="shared" si="1"/>
        <v>1.5871634131236365E-2</v>
      </c>
      <c r="P56">
        <f t="shared" si="2"/>
        <v>2.4771590248186964E-2</v>
      </c>
      <c r="Q56">
        <f t="shared" si="9"/>
        <v>3.0879476381296692E-2</v>
      </c>
      <c r="R56" t="s">
        <v>59</v>
      </c>
      <c r="S56" s="4">
        <f t="shared" si="4"/>
        <v>1.7240644958326085E-2</v>
      </c>
      <c r="T56" s="4">
        <f t="shared" si="4"/>
        <v>9.0829277565401528E-3</v>
      </c>
      <c r="U56" s="4">
        <f t="shared" si="5"/>
        <v>0</v>
      </c>
      <c r="V56" s="4">
        <f t="shared" si="6"/>
        <v>1.5517018534331769E-2</v>
      </c>
      <c r="W56" s="4">
        <f t="shared" si="7"/>
        <v>2.4218125356701804E-2</v>
      </c>
      <c r="X56" s="4">
        <f t="shared" si="8"/>
        <v>3.0189544654134211E-2</v>
      </c>
    </row>
    <row r="57" spans="1:24" x14ac:dyDescent="0.2">
      <c r="A57" s="6" t="s">
        <v>14</v>
      </c>
      <c r="B57" s="2">
        <v>6.6851000000000003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14</v>
      </c>
      <c r="S57" s="4">
        <f t="shared" si="4"/>
        <v>0</v>
      </c>
      <c r="T57" s="4">
        <f t="shared" si="4"/>
        <v>0</v>
      </c>
      <c r="U57" s="4">
        <f t="shared" si="5"/>
        <v>0</v>
      </c>
      <c r="V57" s="4">
        <f t="shared" si="6"/>
        <v>0</v>
      </c>
      <c r="W57" s="4">
        <f t="shared" si="7"/>
        <v>0</v>
      </c>
      <c r="X57" s="4">
        <f t="shared" si="8"/>
        <v>0</v>
      </c>
    </row>
    <row r="58" spans="1:24" x14ac:dyDescent="0.2">
      <c r="A58" s="6" t="s">
        <v>21</v>
      </c>
      <c r="B58" s="2">
        <v>7.1657000000000002</v>
      </c>
      <c r="E58">
        <v>102.29</v>
      </c>
      <c r="F58">
        <v>682.57</v>
      </c>
      <c r="H58">
        <v>927</v>
      </c>
      <c r="I58">
        <v>348</v>
      </c>
      <c r="J58">
        <v>469</v>
      </c>
      <c r="L58">
        <f>(E58-E$14)/E$13</f>
        <v>1.6442487943407219E-2</v>
      </c>
      <c r="M58">
        <f t="shared" si="0"/>
        <v>6.6338445701672995E-3</v>
      </c>
      <c r="N58">
        <v>0</v>
      </c>
      <c r="O58">
        <f t="shared" si="1"/>
        <v>1.3247970045784674E-2</v>
      </c>
      <c r="P58">
        <f t="shared" si="2"/>
        <v>2.2540533643517584E-2</v>
      </c>
      <c r="Q58">
        <f t="shared" si="9"/>
        <v>2.5977473548484956E-2</v>
      </c>
      <c r="R58" t="s">
        <v>21</v>
      </c>
      <c r="S58" s="4">
        <f t="shared" si="4"/>
        <v>1.6075117915315868E-2</v>
      </c>
      <c r="T58" s="4">
        <f t="shared" si="4"/>
        <v>6.4856263884368881E-3</v>
      </c>
      <c r="U58" s="4">
        <f t="shared" si="5"/>
        <v>0</v>
      </c>
      <c r="V58" s="4">
        <f t="shared" si="6"/>
        <v>1.2951974260680586E-2</v>
      </c>
      <c r="W58" s="4">
        <f t="shared" si="7"/>
        <v>2.2036916641862223E-2</v>
      </c>
      <c r="X58" s="4">
        <f t="shared" si="8"/>
        <v>2.5397065934984118E-2</v>
      </c>
    </row>
    <row r="59" spans="1:24" x14ac:dyDescent="0.2">
      <c r="A59" s="6" t="s">
        <v>7</v>
      </c>
      <c r="B59" s="2">
        <v>4.7927999999999997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7</v>
      </c>
      <c r="S59" s="4">
        <f t="shared" si="4"/>
        <v>0</v>
      </c>
      <c r="T59" s="4">
        <f t="shared" si="4"/>
        <v>0</v>
      </c>
      <c r="U59" s="4">
        <f t="shared" si="5"/>
        <v>0</v>
      </c>
      <c r="V59" s="4">
        <f t="shared" si="6"/>
        <v>0</v>
      </c>
      <c r="W59" s="4">
        <f t="shared" si="7"/>
        <v>0</v>
      </c>
      <c r="X59" s="4">
        <f t="shared" si="8"/>
        <v>0</v>
      </c>
    </row>
    <row r="60" spans="1:24" x14ac:dyDescent="0.2">
      <c r="A60" s="6" t="s">
        <v>56</v>
      </c>
      <c r="B60" s="2">
        <v>5.7119999999999997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56</v>
      </c>
      <c r="S60" s="4">
        <f t="shared" si="4"/>
        <v>0</v>
      </c>
      <c r="T60" s="4">
        <f t="shared" si="4"/>
        <v>0</v>
      </c>
      <c r="U60" s="4">
        <f t="shared" si="5"/>
        <v>0</v>
      </c>
      <c r="V60" s="4">
        <f t="shared" si="6"/>
        <v>0</v>
      </c>
      <c r="W60" s="4">
        <f t="shared" si="7"/>
        <v>0</v>
      </c>
      <c r="X60" s="4">
        <f t="shared" si="8"/>
        <v>0</v>
      </c>
    </row>
    <row r="61" spans="1:24" x14ac:dyDescent="0.2">
      <c r="A61" s="6" t="s">
        <v>38</v>
      </c>
      <c r="B61" s="2">
        <v>4.6231999999999998</v>
      </c>
      <c r="E61">
        <v>60</v>
      </c>
      <c r="F61">
        <v>673</v>
      </c>
      <c r="H61">
        <v>498</v>
      </c>
      <c r="I61">
        <v>310</v>
      </c>
      <c r="J61">
        <v>974</v>
      </c>
      <c r="L61">
        <f>(E61-E$14)/E$13</f>
        <v>1.6365481967299488E-2</v>
      </c>
      <c r="M61">
        <f t="shared" si="0"/>
        <v>6.6226662879055103E-3</v>
      </c>
      <c r="N61">
        <v>0</v>
      </c>
      <c r="O61">
        <f t="shared" si="1"/>
        <v>1.2997234493844647E-2</v>
      </c>
      <c r="P61">
        <f t="shared" si="2"/>
        <v>2.2470059702555459E-2</v>
      </c>
      <c r="Q61">
        <f t="shared" si="9"/>
        <v>2.7069932255709108E-2</v>
      </c>
      <c r="R61" t="s">
        <v>38</v>
      </c>
      <c r="S61" s="4">
        <f t="shared" si="4"/>
        <v>1.5999832462750756E-2</v>
      </c>
      <c r="T61" s="4">
        <f t="shared" si="4"/>
        <v>6.4746978594899668E-3</v>
      </c>
      <c r="U61" s="4">
        <f t="shared" si="5"/>
        <v>0</v>
      </c>
      <c r="V61" s="4">
        <f t="shared" si="6"/>
        <v>1.2706840824860502E-2</v>
      </c>
      <c r="W61" s="4">
        <f t="shared" si="7"/>
        <v>2.1968017280961226E-2</v>
      </c>
      <c r="X61" s="4">
        <f t="shared" si="8"/>
        <v>2.6465116134971232E-2</v>
      </c>
    </row>
    <row r="62" spans="1:24" x14ac:dyDescent="0.2">
      <c r="A62" s="6" t="s">
        <v>35</v>
      </c>
      <c r="B62" s="2">
        <v>13.578799999999999</v>
      </c>
      <c r="E62">
        <v>1495</v>
      </c>
      <c r="F62">
        <v>5751</v>
      </c>
      <c r="H62">
        <v>15957</v>
      </c>
      <c r="I62">
        <v>3390</v>
      </c>
      <c r="J62">
        <v>3762</v>
      </c>
      <c r="L62">
        <f>(E62-E$14)/E$13</f>
        <v>1.8978477373177753E-2</v>
      </c>
      <c r="M62">
        <f t="shared" si="0"/>
        <v>1.2554047408633357E-2</v>
      </c>
      <c r="N62">
        <v>0</v>
      </c>
      <c r="O62">
        <f t="shared" si="1"/>
        <v>2.2032481341026137E-2</v>
      </c>
      <c r="P62">
        <f t="shared" si="2"/>
        <v>2.818215807527507E-2</v>
      </c>
      <c r="Q62">
        <f t="shared" si="9"/>
        <v>3.3101169633413925E-2</v>
      </c>
      <c r="R62" t="s">
        <v>35</v>
      </c>
      <c r="S62" s="4">
        <f t="shared" si="4"/>
        <v>1.8554446424229362E-2</v>
      </c>
      <c r="T62" s="4">
        <f t="shared" si="4"/>
        <v>1.2273555747940425E-2</v>
      </c>
      <c r="U62" s="4">
        <f t="shared" si="5"/>
        <v>0</v>
      </c>
      <c r="V62" s="4">
        <f t="shared" si="6"/>
        <v>2.1540215613538079E-2</v>
      </c>
      <c r="W62" s="4">
        <f t="shared" si="7"/>
        <v>2.7552491796094977E-2</v>
      </c>
      <c r="X62" s="4">
        <f t="shared" si="8"/>
        <v>3.2361599219256514E-2</v>
      </c>
    </row>
    <row r="63" spans="1:24" x14ac:dyDescent="0.2">
      <c r="A63" s="6" t="s">
        <v>42</v>
      </c>
      <c r="B63" s="2">
        <v>16.745000000000001</v>
      </c>
      <c r="F63">
        <v>818</v>
      </c>
      <c r="H63">
        <v>2273</v>
      </c>
      <c r="J63">
        <v>488</v>
      </c>
      <c r="L63">
        <v>0</v>
      </c>
      <c r="M63">
        <f t="shared" si="0"/>
        <v>6.7920342009629223E-3</v>
      </c>
      <c r="N63">
        <v>0</v>
      </c>
      <c r="O63">
        <f t="shared" si="1"/>
        <v>1.4034660145810954E-2</v>
      </c>
      <c r="P63">
        <v>0</v>
      </c>
      <c r="Q63">
        <f t="shared" si="9"/>
        <v>2.6018575955291407E-2</v>
      </c>
      <c r="R63" t="s">
        <v>42</v>
      </c>
      <c r="S63" s="4">
        <f t="shared" si="4"/>
        <v>0</v>
      </c>
      <c r="T63" s="4">
        <f t="shared" si="4"/>
        <v>6.64028163141303E-3</v>
      </c>
      <c r="U63" s="4">
        <f t="shared" si="5"/>
        <v>0</v>
      </c>
      <c r="V63" s="4">
        <f t="shared" si="6"/>
        <v>1.3721087558148728E-2</v>
      </c>
      <c r="W63" s="4">
        <f t="shared" si="7"/>
        <v>0</v>
      </c>
      <c r="X63" s="4">
        <f t="shared" si="8"/>
        <v>2.5437250001914324E-2</v>
      </c>
    </row>
    <row r="64" spans="1:24" x14ac:dyDescent="0.2">
      <c r="A64" s="8" t="s">
        <v>6</v>
      </c>
      <c r="B64" s="2">
        <v>4.8734000000000002</v>
      </c>
      <c r="E64">
        <v>0</v>
      </c>
      <c r="F64">
        <v>357</v>
      </c>
      <c r="L64">
        <v>0</v>
      </c>
      <c r="M64">
        <f t="shared" si="0"/>
        <v>6.2535610428976337E-3</v>
      </c>
      <c r="N64">
        <v>0</v>
      </c>
      <c r="O64">
        <v>0</v>
      </c>
      <c r="P64">
        <v>0</v>
      </c>
      <c r="Q64">
        <v>0</v>
      </c>
      <c r="R64" t="s">
        <v>6</v>
      </c>
      <c r="S64" s="4">
        <f t="shared" si="4"/>
        <v>0</v>
      </c>
      <c r="T64" s="4">
        <f t="shared" si="4"/>
        <v>6.1138394324024622E-3</v>
      </c>
      <c r="U64" s="4">
        <f t="shared" si="5"/>
        <v>0</v>
      </c>
      <c r="V64" s="4">
        <f t="shared" si="6"/>
        <v>0</v>
      </c>
      <c r="W64" s="4">
        <f t="shared" si="7"/>
        <v>0</v>
      </c>
      <c r="X64" s="4">
        <f t="shared" si="8"/>
        <v>0</v>
      </c>
    </row>
    <row r="65" spans="1:24" x14ac:dyDescent="0.2">
      <c r="A65" s="8" t="s">
        <v>10</v>
      </c>
      <c r="B65" s="2">
        <v>6.6909999999999998</v>
      </c>
      <c r="E65">
        <v>78</v>
      </c>
      <c r="F65">
        <v>4968</v>
      </c>
      <c r="J65">
        <v>514</v>
      </c>
      <c r="L65">
        <f>(E65-E$14)/E$13</f>
        <v>1.6398258216293083E-2</v>
      </c>
      <c r="M65">
        <f t="shared" si="0"/>
        <v>1.1639460678123333E-2</v>
      </c>
      <c r="N65">
        <v>0</v>
      </c>
      <c r="O65">
        <v>0</v>
      </c>
      <c r="P65">
        <v>0</v>
      </c>
      <c r="Q65">
        <f t="shared" si="9"/>
        <v>2.6074821354079188E-2</v>
      </c>
      <c r="R65" t="s">
        <v>10</v>
      </c>
      <c r="S65" s="4">
        <f t="shared" si="4"/>
        <v>1.6031876400943518E-2</v>
      </c>
      <c r="T65" s="4">
        <f t="shared" si="4"/>
        <v>1.1379403379555883E-2</v>
      </c>
      <c r="U65" s="4">
        <f t="shared" si="5"/>
        <v>0</v>
      </c>
      <c r="V65" s="4">
        <f t="shared" si="6"/>
        <v>0</v>
      </c>
      <c r="W65" s="4">
        <f t="shared" si="7"/>
        <v>0</v>
      </c>
      <c r="X65" s="4">
        <f t="shared" si="8"/>
        <v>2.5492238725081981E-2</v>
      </c>
    </row>
    <row r="66" spans="1:24" x14ac:dyDescent="0.2">
      <c r="A66" s="8" t="s">
        <v>51</v>
      </c>
      <c r="B66" s="2">
        <v>11.2064</v>
      </c>
      <c r="F66">
        <v>1429</v>
      </c>
      <c r="L66">
        <v>0</v>
      </c>
      <c r="M66">
        <f t="shared" si="0"/>
        <v>7.5057155449496718E-3</v>
      </c>
      <c r="N66">
        <v>0</v>
      </c>
      <c r="O66">
        <v>0</v>
      </c>
      <c r="P66">
        <v>0</v>
      </c>
      <c r="Q66">
        <v>0</v>
      </c>
      <c r="R66" t="s">
        <v>51</v>
      </c>
      <c r="S66" s="4">
        <f t="shared" si="4"/>
        <v>0</v>
      </c>
      <c r="T66" s="4">
        <f t="shared" si="4"/>
        <v>7.338017387585387E-3</v>
      </c>
      <c r="U66" s="4">
        <f t="shared" si="5"/>
        <v>0</v>
      </c>
      <c r="V66" s="4">
        <f t="shared" si="6"/>
        <v>0</v>
      </c>
      <c r="W66" s="4">
        <f t="shared" si="7"/>
        <v>0</v>
      </c>
      <c r="X66" s="4">
        <f t="shared" si="8"/>
        <v>0</v>
      </c>
    </row>
    <row r="67" spans="1:24" x14ac:dyDescent="0.2">
      <c r="A67" s="8" t="s">
        <v>53</v>
      </c>
      <c r="B67" s="2">
        <v>6.3754999999999997</v>
      </c>
      <c r="F67">
        <v>2056</v>
      </c>
      <c r="L67">
        <v>0</v>
      </c>
      <c r="M67">
        <f t="shared" si="0"/>
        <v>8.2380857621013777E-3</v>
      </c>
      <c r="N67">
        <v>0</v>
      </c>
      <c r="O67">
        <v>0</v>
      </c>
      <c r="P67">
        <v>0</v>
      </c>
      <c r="Q67">
        <v>0</v>
      </c>
      <c r="R67" t="s">
        <v>53</v>
      </c>
      <c r="S67" s="4">
        <f t="shared" si="4"/>
        <v>0</v>
      </c>
      <c r="T67" s="4">
        <f t="shared" si="4"/>
        <v>8.0540244565216693E-3</v>
      </c>
      <c r="U67" s="4">
        <f t="shared" si="5"/>
        <v>0</v>
      </c>
      <c r="V67" s="4">
        <f t="shared" si="6"/>
        <v>0</v>
      </c>
      <c r="W67" s="4">
        <f t="shared" si="7"/>
        <v>0</v>
      </c>
      <c r="X67" s="4">
        <f t="shared" si="8"/>
        <v>0</v>
      </c>
    </row>
    <row r="68" spans="1:24" x14ac:dyDescent="0.2">
      <c r="A68" s="5" t="s">
        <v>32</v>
      </c>
      <c r="B68" s="2">
        <v>22.694500000000001</v>
      </c>
      <c r="E68">
        <v>79</v>
      </c>
      <c r="F68">
        <v>2525</v>
      </c>
      <c r="H68">
        <v>4715</v>
      </c>
      <c r="J68">
        <v>1072</v>
      </c>
      <c r="L68">
        <f>(E68-E$14)/E$13</f>
        <v>1.6400079119014949E-2</v>
      </c>
      <c r="M68">
        <f t="shared" si="0"/>
        <v>8.7859033567491435E-3</v>
      </c>
      <c r="N68">
        <v>0</v>
      </c>
      <c r="O68">
        <f t="shared" si="1"/>
        <v>1.546192405685418E-2</v>
      </c>
      <c r="P68">
        <v>0</v>
      </c>
      <c r="Q68">
        <f t="shared" si="9"/>
        <v>2.7281934143447654E-2</v>
      </c>
      <c r="R68" t="s">
        <v>32</v>
      </c>
      <c r="S68" s="4">
        <f t="shared" si="4"/>
        <v>1.6033656619732006E-2</v>
      </c>
      <c r="T68" s="4">
        <f t="shared" si="4"/>
        <v>8.5896023119141976E-3</v>
      </c>
      <c r="U68" s="4">
        <f t="shared" si="5"/>
        <v>0</v>
      </c>
      <c r="V68" s="4">
        <f t="shared" si="6"/>
        <v>1.5116462500509209E-2</v>
      </c>
      <c r="W68" s="4">
        <f t="shared" si="7"/>
        <v>0</v>
      </c>
      <c r="X68" s="4">
        <f t="shared" si="8"/>
        <v>2.667238132229546E-2</v>
      </c>
    </row>
    <row r="69" spans="1:24" x14ac:dyDescent="0.2">
      <c r="A69" s="5" t="s">
        <v>47</v>
      </c>
      <c r="B69" s="2">
        <v>22.096800000000002</v>
      </c>
      <c r="F69">
        <v>1521</v>
      </c>
      <c r="H69">
        <v>357</v>
      </c>
      <c r="I69">
        <v>3167</v>
      </c>
      <c r="L69">
        <v>0</v>
      </c>
      <c r="M69">
        <f t="shared" si="0"/>
        <v>7.6131765656481673E-3</v>
      </c>
      <c r="N69">
        <v>0</v>
      </c>
      <c r="O69">
        <f t="shared" si="1"/>
        <v>1.291482490684338E-2</v>
      </c>
      <c r="P69">
        <f t="shared" si="2"/>
        <v>2.776858731647102E-2</v>
      </c>
      <c r="Q69">
        <v>0</v>
      </c>
      <c r="R69" t="s">
        <v>47</v>
      </c>
      <c r="S69" s="4">
        <f t="shared" si="4"/>
        <v>0</v>
      </c>
      <c r="T69" s="4">
        <f t="shared" si="4"/>
        <v>7.443077435977951E-3</v>
      </c>
      <c r="U69" s="4">
        <f t="shared" si="5"/>
        <v>0</v>
      </c>
      <c r="V69" s="4">
        <f t="shared" si="6"/>
        <v>1.2626272492807747E-2</v>
      </c>
      <c r="W69" s="4">
        <f t="shared" si="7"/>
        <v>2.7148161336070682E-2</v>
      </c>
      <c r="X69" s="4">
        <f t="shared" si="8"/>
        <v>0</v>
      </c>
    </row>
    <row r="70" spans="1:24" x14ac:dyDescent="0.2">
      <c r="A70" s="5" t="s">
        <v>46</v>
      </c>
      <c r="B70" s="2">
        <v>13.7539</v>
      </c>
      <c r="F70">
        <v>3074</v>
      </c>
      <c r="H70">
        <v>970</v>
      </c>
      <c r="I70">
        <v>2751</v>
      </c>
      <c r="L70">
        <v>0</v>
      </c>
      <c r="M70">
        <f t="shared" si="0"/>
        <v>9.4271653172216894E-3</v>
      </c>
      <c r="N70">
        <v>0</v>
      </c>
      <c r="O70">
        <f t="shared" si="1"/>
        <v>1.327310204749428E-2</v>
      </c>
      <c r="P70">
        <f t="shared" si="2"/>
        <v>2.6997083120675124E-2</v>
      </c>
      <c r="Q70">
        <v>0</v>
      </c>
      <c r="R70" t="s">
        <v>46</v>
      </c>
      <c r="S70" s="4">
        <f t="shared" si="4"/>
        <v>0</v>
      </c>
      <c r="T70" s="4">
        <f t="shared" si="4"/>
        <v>9.2165367311263496E-3</v>
      </c>
      <c r="U70" s="4">
        <f t="shared" si="5"/>
        <v>0</v>
      </c>
      <c r="V70" s="4">
        <f t="shared" si="6"/>
        <v>1.2976544744923626E-2</v>
      </c>
      <c r="W70" s="4">
        <f t="shared" si="7"/>
        <v>2.639389464831236E-2</v>
      </c>
      <c r="X70" s="4">
        <f t="shared" si="8"/>
        <v>0</v>
      </c>
    </row>
    <row r="71" spans="1:24" x14ac:dyDescent="0.2">
      <c r="A71" s="5" t="s">
        <v>52</v>
      </c>
      <c r="B71" s="2">
        <v>35.850099999999998</v>
      </c>
      <c r="F71">
        <v>3978</v>
      </c>
      <c r="H71">
        <v>668</v>
      </c>
      <c r="I71">
        <v>21032</v>
      </c>
      <c r="L71">
        <v>0</v>
      </c>
      <c r="M71">
        <f t="shared" si="0"/>
        <v>1.0483086651041692E-2</v>
      </c>
      <c r="N71">
        <v>0</v>
      </c>
      <c r="O71">
        <f t="shared" si="1"/>
        <v>1.3096593570370999E-2</v>
      </c>
      <c r="P71">
        <f t="shared" si="2"/>
        <v>6.0900612455638506E-2</v>
      </c>
      <c r="Q71">
        <v>0</v>
      </c>
      <c r="R71" t="s">
        <v>52</v>
      </c>
      <c r="S71" s="4">
        <f t="shared" si="4"/>
        <v>0</v>
      </c>
      <c r="T71" s="4">
        <f t="shared" si="4"/>
        <v>1.0248865902288068E-2</v>
      </c>
      <c r="U71" s="4">
        <f t="shared" si="5"/>
        <v>0</v>
      </c>
      <c r="V71" s="4">
        <f t="shared" si="6"/>
        <v>1.2803979948612052E-2</v>
      </c>
      <c r="W71" s="4">
        <f t="shared" si="7"/>
        <v>5.9539926664922804E-2</v>
      </c>
      <c r="X71" s="4">
        <f t="shared" si="8"/>
        <v>0</v>
      </c>
    </row>
    <row r="72" spans="1:24" x14ac:dyDescent="0.2">
      <c r="A72" s="5" t="s">
        <v>45</v>
      </c>
      <c r="B72" s="2">
        <v>17.1082</v>
      </c>
      <c r="F72">
        <v>3487</v>
      </c>
      <c r="H72">
        <v>686</v>
      </c>
      <c r="I72">
        <v>3104</v>
      </c>
      <c r="L72">
        <v>0</v>
      </c>
      <c r="M72">
        <f t="shared" si="0"/>
        <v>9.9095718557921115E-3</v>
      </c>
      <c r="N72">
        <v>0</v>
      </c>
      <c r="O72">
        <f t="shared" si="1"/>
        <v>1.310711394317967E-2</v>
      </c>
      <c r="P72">
        <f t="shared" si="2"/>
        <v>2.7651748940665393E-2</v>
      </c>
      <c r="Q72">
        <v>0</v>
      </c>
      <c r="R72" t="s">
        <v>45</v>
      </c>
      <c r="S72" s="4">
        <f t="shared" si="4"/>
        <v>0</v>
      </c>
      <c r="T72" s="4">
        <f t="shared" si="4"/>
        <v>9.6881649918451433E-3</v>
      </c>
      <c r="U72" s="4">
        <f t="shared" si="5"/>
        <v>0</v>
      </c>
      <c r="V72" s="4">
        <f t="shared" si="6"/>
        <v>1.2814265267597507E-2</v>
      </c>
      <c r="W72" s="4">
        <f t="shared" si="7"/>
        <v>2.7033933448261129E-2</v>
      </c>
      <c r="X72" s="4">
        <f t="shared" si="8"/>
        <v>0</v>
      </c>
    </row>
    <row r="73" spans="1:24" x14ac:dyDescent="0.2">
      <c r="A73" s="5" t="s">
        <v>45</v>
      </c>
      <c r="B73" s="2">
        <v>17.1082</v>
      </c>
      <c r="F73">
        <v>4200</v>
      </c>
      <c r="H73">
        <v>514</v>
      </c>
      <c r="I73">
        <v>8017</v>
      </c>
      <c r="L73">
        <v>0</v>
      </c>
      <c r="M73">
        <f t="shared" si="0"/>
        <v>1.0742394766205454E-2</v>
      </c>
      <c r="N73">
        <v>0</v>
      </c>
      <c r="O73">
        <f t="shared" si="1"/>
        <v>1.3006585936341245E-2</v>
      </c>
      <c r="P73">
        <f t="shared" si="2"/>
        <v>3.6763287676110666E-2</v>
      </c>
      <c r="Q73">
        <v>0</v>
      </c>
      <c r="R73" t="s">
        <v>45</v>
      </c>
      <c r="S73" s="4">
        <f t="shared" si="4"/>
        <v>0</v>
      </c>
      <c r="T73" s="4">
        <f t="shared" si="4"/>
        <v>1.0502380366887517E-2</v>
      </c>
      <c r="U73" s="4">
        <f t="shared" si="5"/>
        <v>0</v>
      </c>
      <c r="V73" s="4">
        <f t="shared" si="6"/>
        <v>1.2715983330625354E-2</v>
      </c>
      <c r="W73" s="4">
        <f t="shared" si="7"/>
        <v>3.5941895556330004E-2</v>
      </c>
      <c r="X73" s="4">
        <f t="shared" si="8"/>
        <v>0</v>
      </c>
    </row>
    <row r="74" spans="1:24" x14ac:dyDescent="0.2">
      <c r="A74" s="5" t="s">
        <v>54</v>
      </c>
      <c r="B74" s="2">
        <v>30.857199999999999</v>
      </c>
      <c r="F74">
        <v>765</v>
      </c>
      <c r="I74">
        <v>25936</v>
      </c>
      <c r="L74">
        <v>0</v>
      </c>
      <c r="M74">
        <f t="shared" si="0"/>
        <v>6.7301273086040067E-3</v>
      </c>
      <c r="N74">
        <v>0</v>
      </c>
      <c r="O74">
        <v>0</v>
      </c>
      <c r="P74">
        <f t="shared" si="2"/>
        <v>6.9995459994540127E-2</v>
      </c>
      <c r="Q74">
        <v>0</v>
      </c>
      <c r="R74" t="s">
        <v>54</v>
      </c>
      <c r="S74" s="4">
        <f t="shared" si="4"/>
        <v>0</v>
      </c>
      <c r="T74" s="4">
        <f t="shared" si="4"/>
        <v>6.5797579078825308E-3</v>
      </c>
      <c r="U74" s="4">
        <f t="shared" si="5"/>
        <v>0</v>
      </c>
      <c r="V74" s="4">
        <f t="shared" si="6"/>
        <v>0</v>
      </c>
      <c r="W74" s="4">
        <f t="shared" si="7"/>
        <v>6.8431570503304603E-2</v>
      </c>
      <c r="X74" s="4">
        <f t="shared" si="8"/>
        <v>0</v>
      </c>
    </row>
    <row r="75" spans="1:24" x14ac:dyDescent="0.2">
      <c r="A75" s="5" t="s">
        <v>61</v>
      </c>
      <c r="B75" s="2">
        <v>20.395299999999999</v>
      </c>
      <c r="E75">
        <v>29</v>
      </c>
      <c r="F75">
        <v>1129</v>
      </c>
      <c r="H75">
        <v>737</v>
      </c>
      <c r="I75">
        <v>29138</v>
      </c>
      <c r="J75">
        <v>1081</v>
      </c>
      <c r="L75">
        <f>(E75-E$14)/E$13</f>
        <v>1.630903398292163E-2</v>
      </c>
      <c r="M75">
        <f t="shared" si="0"/>
        <v>7.1552991731067507E-3</v>
      </c>
      <c r="N75">
        <v>0</v>
      </c>
      <c r="O75">
        <f t="shared" si="1"/>
        <v>1.3136921666137577E-2</v>
      </c>
      <c r="P75">
        <f t="shared" si="2"/>
        <v>7.5933816809296034E-2</v>
      </c>
      <c r="Q75">
        <f t="shared" si="9"/>
        <v>2.7301403704566501E-2</v>
      </c>
      <c r="R75" t="s">
        <v>61</v>
      </c>
      <c r="S75" s="4">
        <f t="shared" si="4"/>
        <v>1.5944645680307665E-2</v>
      </c>
      <c r="T75" s="4">
        <f t="shared" si="4"/>
        <v>6.9954302732618068E-3</v>
      </c>
      <c r="U75" s="4">
        <f t="shared" si="5"/>
        <v>0</v>
      </c>
      <c r="V75" s="4">
        <f t="shared" si="6"/>
        <v>1.2843407004722973E-2</v>
      </c>
      <c r="W75" s="4">
        <f t="shared" si="7"/>
        <v>7.4237248229752098E-2</v>
      </c>
      <c r="X75" s="4">
        <f t="shared" si="8"/>
        <v>2.6691415880315032E-2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7" workbookViewId="0">
      <selection activeCell="C42" sqref="C42"/>
    </sheetView>
  </sheetViews>
  <sheetFormatPr defaultRowHeight="12.75" x14ac:dyDescent="0.2"/>
  <cols>
    <col min="1" max="1" width="9.85546875" bestFit="1" customWidth="1"/>
  </cols>
  <sheetData>
    <row r="1" spans="1:9" x14ac:dyDescent="0.2">
      <c r="A1" t="s">
        <v>66</v>
      </c>
      <c r="B1" t="s">
        <v>67</v>
      </c>
      <c r="C1" t="s">
        <v>58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x14ac:dyDescent="0.2">
      <c r="A2" s="6" t="s">
        <v>60</v>
      </c>
      <c r="B2" s="6" t="s">
        <v>68</v>
      </c>
      <c r="C2">
        <v>3.8357000000000001</v>
      </c>
      <c r="D2" s="4">
        <v>0</v>
      </c>
      <c r="E2" s="4">
        <v>7.5732605394209116E-3</v>
      </c>
      <c r="F2" s="4">
        <v>0</v>
      </c>
      <c r="G2" s="4">
        <v>1.2835407312178727E-2</v>
      </c>
      <c r="H2" s="4">
        <v>2.3755774382234564E-2</v>
      </c>
      <c r="I2" s="4">
        <v>0</v>
      </c>
    </row>
    <row r="3" spans="1:9" x14ac:dyDescent="0.2">
      <c r="A3" s="6" t="s">
        <v>50</v>
      </c>
      <c r="B3" s="6" t="s">
        <v>68</v>
      </c>
      <c r="C3">
        <v>4.9238</v>
      </c>
      <c r="D3" s="4">
        <v>0</v>
      </c>
      <c r="E3" s="4">
        <v>6.6277201038878316E-3</v>
      </c>
      <c r="F3" s="4">
        <v>0</v>
      </c>
      <c r="G3" s="4">
        <v>1.3286247127707974E-2</v>
      </c>
      <c r="H3" s="4">
        <v>0</v>
      </c>
      <c r="I3" s="4">
        <v>0</v>
      </c>
    </row>
    <row r="4" spans="1:9" x14ac:dyDescent="0.2">
      <c r="A4" s="6" t="s">
        <v>9</v>
      </c>
      <c r="B4" s="6" t="s">
        <v>68</v>
      </c>
      <c r="C4">
        <v>4.8345000000000002</v>
      </c>
      <c r="D4" s="4">
        <v>0</v>
      </c>
      <c r="E4" s="4">
        <v>6.0053535128666621E-3</v>
      </c>
      <c r="F4" s="4">
        <v>0</v>
      </c>
      <c r="G4" s="4">
        <v>0</v>
      </c>
      <c r="H4" s="4">
        <v>0</v>
      </c>
      <c r="I4" s="4">
        <v>0</v>
      </c>
    </row>
    <row r="5" spans="1:9" x14ac:dyDescent="0.2">
      <c r="A5" s="6" t="s">
        <v>12</v>
      </c>
      <c r="B5" s="6" t="s">
        <v>68</v>
      </c>
      <c r="C5">
        <v>5.9812000000000003</v>
      </c>
      <c r="D5" s="4">
        <v>0</v>
      </c>
      <c r="E5" s="4">
        <v>6.2782812472777809E-3</v>
      </c>
      <c r="F5" s="4">
        <v>0</v>
      </c>
      <c r="G5" s="4">
        <v>0</v>
      </c>
      <c r="H5" s="4">
        <v>0</v>
      </c>
      <c r="I5" s="4">
        <v>0</v>
      </c>
    </row>
    <row r="6" spans="1:9" x14ac:dyDescent="0.2">
      <c r="A6" s="6" t="s">
        <v>20</v>
      </c>
      <c r="B6" s="6" t="s">
        <v>68</v>
      </c>
      <c r="C6">
        <v>4.8632999999999997</v>
      </c>
      <c r="D6" s="4">
        <v>1.631453954017946E-2</v>
      </c>
      <c r="E6" s="4">
        <v>6.8595373845801201E-3</v>
      </c>
      <c r="F6" s="4">
        <v>0</v>
      </c>
      <c r="G6" s="4">
        <v>1.3491953507417135E-2</v>
      </c>
      <c r="H6" s="4">
        <v>2.2267185558557674E-2</v>
      </c>
      <c r="I6" s="4">
        <v>2.6020553457669661E-2</v>
      </c>
    </row>
    <row r="7" spans="1:9" x14ac:dyDescent="0.2">
      <c r="A7" s="6" t="s">
        <v>41</v>
      </c>
      <c r="B7" s="6" t="s">
        <v>68</v>
      </c>
      <c r="C7">
        <v>5.609</v>
      </c>
      <c r="D7" s="4">
        <v>1.6067480776713255E-2</v>
      </c>
      <c r="E7" s="4">
        <v>6.2976945170894498E-3</v>
      </c>
      <c r="F7" s="4">
        <v>0</v>
      </c>
      <c r="G7" s="4">
        <v>1.3121682023940645E-2</v>
      </c>
      <c r="H7" s="4">
        <v>0</v>
      </c>
      <c r="I7" s="4">
        <v>0</v>
      </c>
    </row>
    <row r="8" spans="1:9" x14ac:dyDescent="0.2">
      <c r="A8" s="6" t="s">
        <v>8</v>
      </c>
      <c r="B8" s="6" t="s">
        <v>68</v>
      </c>
      <c r="C8">
        <v>5.0804999999999998</v>
      </c>
      <c r="D8" s="4">
        <v>0</v>
      </c>
      <c r="E8" s="4">
        <v>6.0955681196385378E-3</v>
      </c>
      <c r="F8" s="4">
        <v>0</v>
      </c>
      <c r="G8" s="4">
        <v>0</v>
      </c>
      <c r="H8" s="4">
        <v>0</v>
      </c>
      <c r="I8" s="4">
        <v>0</v>
      </c>
    </row>
    <row r="9" spans="1:9" x14ac:dyDescent="0.2">
      <c r="A9" s="6" t="s">
        <v>29</v>
      </c>
      <c r="B9" s="6" t="s">
        <v>68</v>
      </c>
      <c r="C9">
        <v>6.2168000000000001</v>
      </c>
      <c r="D9" s="4">
        <v>1.7915347879162592E-2</v>
      </c>
      <c r="E9" s="4">
        <v>1.0806140941587758E-2</v>
      </c>
      <c r="F9" s="4">
        <v>0</v>
      </c>
      <c r="G9" s="4">
        <v>1.7472943361399713E-2</v>
      </c>
      <c r="H9" s="4">
        <v>2.5021346853521368E-2</v>
      </c>
      <c r="I9" s="4">
        <v>3.2649232540441164E-2</v>
      </c>
    </row>
    <row r="10" spans="1:9" x14ac:dyDescent="0.2">
      <c r="A10" s="7" t="s">
        <v>34</v>
      </c>
      <c r="B10" s="6" t="s">
        <v>68</v>
      </c>
      <c r="C10" s="1">
        <v>5.3727999999999998</v>
      </c>
      <c r="D10" s="4">
        <v>2.8924220867165184E-2</v>
      </c>
      <c r="E10" s="4">
        <v>6.8903702248692428E-3</v>
      </c>
      <c r="F10" s="4">
        <v>0</v>
      </c>
      <c r="G10" s="4">
        <v>3.6156796705094613E-2</v>
      </c>
      <c r="H10" s="4">
        <v>5.2107861392996419E-2</v>
      </c>
      <c r="I10" s="4">
        <v>6.1165115404651541E-2</v>
      </c>
    </row>
    <row r="11" spans="1:9" x14ac:dyDescent="0.2">
      <c r="A11" s="6" t="s">
        <v>44</v>
      </c>
      <c r="B11" s="6" t="s">
        <v>68</v>
      </c>
      <c r="C11">
        <v>4.87</v>
      </c>
      <c r="D11" s="4">
        <v>0</v>
      </c>
      <c r="E11" s="4">
        <v>6.0122052551531344E-3</v>
      </c>
      <c r="F11" s="4">
        <v>0</v>
      </c>
      <c r="G11" s="4">
        <v>1.2520562269901649E-2</v>
      </c>
      <c r="H11" s="4">
        <v>0</v>
      </c>
      <c r="I11" s="4">
        <v>0</v>
      </c>
    </row>
    <row r="12" spans="1:9" x14ac:dyDescent="0.2">
      <c r="A12" s="6" t="s">
        <v>55</v>
      </c>
      <c r="B12" s="6" t="s">
        <v>68</v>
      </c>
      <c r="C12">
        <v>6.8170000000000002</v>
      </c>
      <c r="D12" s="4">
        <v>0</v>
      </c>
      <c r="E12" s="4">
        <v>6.2634358056570917E-3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2">
      <c r="A13" s="6" t="s">
        <v>22</v>
      </c>
      <c r="B13" s="6" t="s">
        <v>68</v>
      </c>
      <c r="C13">
        <v>4.6210000000000004</v>
      </c>
      <c r="D13" s="4">
        <v>0</v>
      </c>
      <c r="E13" s="4">
        <v>6.5694802944528232E-3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2">
      <c r="A14" s="6" t="s">
        <v>27</v>
      </c>
      <c r="B14" s="6" t="s">
        <v>68</v>
      </c>
      <c r="C14">
        <v>3.6217000000000001</v>
      </c>
      <c r="D14" s="4">
        <v>1.6024755525789573E-2</v>
      </c>
      <c r="E14" s="4">
        <v>5.9779465437207755E-3</v>
      </c>
      <c r="F14" s="4">
        <v>0</v>
      </c>
      <c r="G14" s="4">
        <v>1.2740553814868393E-2</v>
      </c>
      <c r="H14" s="4">
        <v>2.1824779135930197E-2</v>
      </c>
      <c r="I14" s="4">
        <v>2.5130582122710108E-2</v>
      </c>
    </row>
    <row r="15" spans="1:9" x14ac:dyDescent="0.2">
      <c r="A15" s="6" t="s">
        <v>57</v>
      </c>
      <c r="B15" s="6" t="s">
        <v>68</v>
      </c>
      <c r="C15">
        <v>6.3460000000000001</v>
      </c>
      <c r="D15" s="4">
        <v>0</v>
      </c>
      <c r="E15" s="4">
        <v>6.7327801522803965E-3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2">
      <c r="A16" s="6" t="s">
        <v>24</v>
      </c>
      <c r="B16" s="6" t="s">
        <v>68</v>
      </c>
      <c r="C16">
        <v>5.4550999999999998</v>
      </c>
      <c r="D16" s="4">
        <v>1.8634556269711278E-2</v>
      </c>
      <c r="E16" s="4">
        <v>1.1040242136375538E-2</v>
      </c>
      <c r="F16" s="4">
        <v>0</v>
      </c>
      <c r="G16" s="4">
        <v>1.751979870344458E-2</v>
      </c>
      <c r="H16" s="4">
        <v>2.5670451358851848E-2</v>
      </c>
      <c r="I16" s="4">
        <v>3.0140900783639745E-2</v>
      </c>
    </row>
    <row r="17" spans="1:9" x14ac:dyDescent="0.2">
      <c r="A17" s="6" t="s">
        <v>13</v>
      </c>
      <c r="B17" s="6" t="s">
        <v>68</v>
      </c>
      <c r="C17">
        <v>8.5421999999999993</v>
      </c>
      <c r="D17" s="4">
        <v>1.6156491716137599E-2</v>
      </c>
      <c r="E17" s="4">
        <v>7.1495944747074179E-3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2">
      <c r="A18" s="6" t="s">
        <v>43</v>
      </c>
      <c r="B18" s="6" t="s">
        <v>68</v>
      </c>
      <c r="C18">
        <v>5.4204999999999997</v>
      </c>
      <c r="D18" s="4">
        <v>0</v>
      </c>
      <c r="E18" s="4">
        <v>7.1507364317551633E-3</v>
      </c>
      <c r="F18" s="4">
        <v>0</v>
      </c>
      <c r="G18" s="4">
        <v>1.2894262193039959E-2</v>
      </c>
      <c r="H18" s="4">
        <v>0</v>
      </c>
      <c r="I18" s="4">
        <v>0</v>
      </c>
    </row>
    <row r="19" spans="1:9" x14ac:dyDescent="0.2">
      <c r="A19" s="6" t="s">
        <v>48</v>
      </c>
      <c r="B19" s="6" t="s">
        <v>68</v>
      </c>
      <c r="C19">
        <v>6.5655000000000001</v>
      </c>
      <c r="D19" s="4">
        <v>0</v>
      </c>
      <c r="E19" s="4">
        <v>6.2622938486093464E-3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2">
      <c r="A20" s="7" t="s">
        <v>16</v>
      </c>
      <c r="B20" s="6" t="s">
        <v>68</v>
      </c>
      <c r="C20">
        <v>6.0563000000000002</v>
      </c>
      <c r="D20" s="4">
        <v>1.69540297333797E-2</v>
      </c>
      <c r="E20" s="4">
        <v>7.9364028806039062E-3</v>
      </c>
      <c r="F20" s="4">
        <v>0</v>
      </c>
      <c r="G20" s="4">
        <v>1.4171927373677975E-2</v>
      </c>
      <c r="H20" s="4">
        <v>2.3177382378881426E-2</v>
      </c>
      <c r="I20" s="4">
        <v>2.6780243817739705E-2</v>
      </c>
    </row>
    <row r="21" spans="1:9" x14ac:dyDescent="0.2">
      <c r="A21" s="6" t="s">
        <v>49</v>
      </c>
      <c r="B21" s="6" t="s">
        <v>68</v>
      </c>
      <c r="C21" s="2">
        <v>5.4325999999999999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2">
      <c r="A22" s="6" t="s">
        <v>37</v>
      </c>
      <c r="B22" s="6" t="s">
        <v>68</v>
      </c>
      <c r="C22" s="2">
        <v>4.7656999999999998</v>
      </c>
      <c r="D22" s="4">
        <v>1.6177854341599438E-2</v>
      </c>
      <c r="E22" s="4">
        <v>6.7236444958984343E-3</v>
      </c>
      <c r="F22" s="4">
        <v>0</v>
      </c>
      <c r="G22" s="4">
        <v>1.2975973338313322E-2</v>
      </c>
      <c r="H22" s="4">
        <v>2.204960862939662E-2</v>
      </c>
      <c r="I22" s="4">
        <v>2.6443966626060595E-2</v>
      </c>
    </row>
    <row r="23" spans="1:9" x14ac:dyDescent="0.2">
      <c r="A23" s="6" t="s">
        <v>23</v>
      </c>
      <c r="B23" s="6" t="s">
        <v>68</v>
      </c>
      <c r="C23" s="2">
        <v>2.758</v>
      </c>
      <c r="D23" s="4">
        <v>0</v>
      </c>
      <c r="E23" s="4">
        <v>6.4575685037737878E-3</v>
      </c>
      <c r="F23" s="4">
        <v>0</v>
      </c>
      <c r="G23" s="4">
        <v>0</v>
      </c>
      <c r="H23" s="4">
        <v>0</v>
      </c>
      <c r="I23" s="4">
        <v>2.5050213988849688E-2</v>
      </c>
    </row>
    <row r="24" spans="1:9" x14ac:dyDescent="0.2">
      <c r="A24" s="6" t="s">
        <v>40</v>
      </c>
      <c r="B24" s="6" t="s">
        <v>68</v>
      </c>
      <c r="C24" s="2">
        <v>7.7217000000000002</v>
      </c>
      <c r="D24" s="4">
        <v>1.6129788434310295E-2</v>
      </c>
      <c r="E24" s="4">
        <v>7.0799350947949573E-3</v>
      </c>
      <c r="F24" s="4">
        <v>0</v>
      </c>
      <c r="G24" s="4">
        <v>1.2886833907106017E-2</v>
      </c>
      <c r="H24" s="4">
        <v>2.1958951575579512E-2</v>
      </c>
      <c r="I24" s="4">
        <v>2.6177482813786585E-2</v>
      </c>
    </row>
    <row r="25" spans="1:9" x14ac:dyDescent="0.2">
      <c r="A25" s="6" t="s">
        <v>36</v>
      </c>
      <c r="B25" s="6" t="s">
        <v>68</v>
      </c>
      <c r="C25" s="2">
        <v>3.2128000000000001</v>
      </c>
      <c r="D25" s="4">
        <v>1.6703018884203058E-2</v>
      </c>
      <c r="E25" s="4">
        <v>7.4990333313174687E-3</v>
      </c>
      <c r="F25" s="4">
        <v>0</v>
      </c>
      <c r="G25" s="4">
        <v>1.4186783945545858E-2</v>
      </c>
      <c r="H25" s="4">
        <v>2.3389519884813453E-2</v>
      </c>
      <c r="I25" s="4">
        <v>2.874503319553778E-2</v>
      </c>
    </row>
    <row r="26" spans="1:9" x14ac:dyDescent="0.2">
      <c r="A26" s="7" t="s">
        <v>17</v>
      </c>
      <c r="B26" s="6" t="s">
        <v>68</v>
      </c>
      <c r="C26" s="2">
        <v>6.9470000000000001</v>
      </c>
      <c r="D26" s="4">
        <v>1.6314931188312929E-2</v>
      </c>
      <c r="E26" s="4">
        <v>7.0102757148824959E-3</v>
      </c>
      <c r="F26" s="4">
        <v>0</v>
      </c>
      <c r="G26" s="4">
        <v>1.2992544130012116E-2</v>
      </c>
      <c r="H26" s="4">
        <v>2.2399544857130652E-2</v>
      </c>
      <c r="I26" s="4">
        <v>2.5526077939338997E-2</v>
      </c>
    </row>
    <row r="27" spans="1:9" x14ac:dyDescent="0.2">
      <c r="A27" s="6" t="s">
        <v>28</v>
      </c>
      <c r="B27" s="6" t="s">
        <v>68</v>
      </c>
      <c r="C27" s="2">
        <v>4.2332999999999998</v>
      </c>
      <c r="D27" s="4">
        <v>1.6006953337904705E-2</v>
      </c>
      <c r="E27" s="4">
        <v>6.1047037760205E-3</v>
      </c>
      <c r="F27" s="4">
        <v>0</v>
      </c>
      <c r="G27" s="4">
        <v>1.2767409925552644E-2</v>
      </c>
      <c r="H27" s="4">
        <v>0</v>
      </c>
      <c r="I27" s="4">
        <v>2.5320927702905827E-2</v>
      </c>
    </row>
    <row r="28" spans="1:9" x14ac:dyDescent="0.2">
      <c r="A28" s="6" t="s">
        <v>39</v>
      </c>
      <c r="B28" s="6" t="s">
        <v>68</v>
      </c>
      <c r="C28" s="2">
        <v>3.0754999999999999</v>
      </c>
      <c r="D28" s="4">
        <v>1.6311370750735951E-2</v>
      </c>
      <c r="E28" s="4">
        <v>6.7362060234236317E-3</v>
      </c>
      <c r="F28" s="4">
        <v>0</v>
      </c>
      <c r="G28" s="4">
        <v>1.3318245897884955E-2</v>
      </c>
      <c r="H28" s="4">
        <v>2.2038729782938568E-2</v>
      </c>
      <c r="I28" s="4">
        <v>2.6866956804273315E-2</v>
      </c>
    </row>
    <row r="29" spans="1:9" x14ac:dyDescent="0.2">
      <c r="A29" s="6" t="s">
        <v>25</v>
      </c>
      <c r="B29" s="6" t="s">
        <v>68</v>
      </c>
      <c r="C29" s="2">
        <v>7.4720000000000004</v>
      </c>
      <c r="D29" s="4">
        <v>1.7424007493540228E-2</v>
      </c>
      <c r="E29" s="4">
        <v>7.8838728564076255E-3</v>
      </c>
      <c r="F29" s="4">
        <v>0</v>
      </c>
      <c r="G29" s="4">
        <v>1.4477058503579898E-2</v>
      </c>
      <c r="H29" s="4">
        <v>2.3561768287065955E-2</v>
      </c>
      <c r="I29" s="4">
        <v>2.7298406786050288E-2</v>
      </c>
    </row>
    <row r="30" spans="1:9" x14ac:dyDescent="0.2">
      <c r="A30" s="6" t="s">
        <v>30</v>
      </c>
      <c r="B30" s="6" t="s">
        <v>68</v>
      </c>
      <c r="C30" s="2">
        <v>6.165</v>
      </c>
      <c r="D30" s="4">
        <v>1.6468030004122794E-2</v>
      </c>
      <c r="E30" s="4">
        <v>7.9581000645110658E-3</v>
      </c>
      <c r="F30" s="4">
        <v>0</v>
      </c>
      <c r="G30" s="4">
        <v>1.3509667112336535E-2</v>
      </c>
      <c r="H30" s="4">
        <v>2.2551848707543388E-2</v>
      </c>
      <c r="I30" s="4">
        <v>2.9032666516722431E-2</v>
      </c>
    </row>
    <row r="31" spans="1:9" x14ac:dyDescent="0.2">
      <c r="A31" s="6" t="s">
        <v>31</v>
      </c>
      <c r="B31" s="6" t="s">
        <v>68</v>
      </c>
      <c r="C31" s="2">
        <v>5.9501999999999997</v>
      </c>
      <c r="D31" s="4">
        <v>1.6174293904022467E-2</v>
      </c>
      <c r="E31" s="4">
        <v>7.1553042599461448E-3</v>
      </c>
      <c r="F31" s="4">
        <v>0</v>
      </c>
      <c r="G31" s="4">
        <v>1.2875405774899954E-2</v>
      </c>
      <c r="H31" s="4">
        <v>2.1877360227144118E-2</v>
      </c>
      <c r="I31" s="4">
        <v>2.6947324938133729E-2</v>
      </c>
    </row>
    <row r="32" spans="1:9" x14ac:dyDescent="0.2">
      <c r="A32" s="7" t="s">
        <v>15</v>
      </c>
      <c r="B32" s="6" t="s">
        <v>68</v>
      </c>
      <c r="C32" s="2">
        <v>5.9518000000000004</v>
      </c>
      <c r="D32" s="4">
        <v>1.9188204312930678E-2</v>
      </c>
      <c r="E32" s="4">
        <v>1.2535063911874089E-2</v>
      </c>
      <c r="F32" s="4">
        <v>0</v>
      </c>
      <c r="G32" s="4">
        <v>1.8611756735734047E-2</v>
      </c>
      <c r="H32" s="4">
        <v>2.6955968381978418E-2</v>
      </c>
      <c r="I32" s="4">
        <v>3.1208950983626863E-2</v>
      </c>
    </row>
    <row r="33" spans="1:9" x14ac:dyDescent="0.2">
      <c r="A33" s="6" t="s">
        <v>18</v>
      </c>
      <c r="B33" s="6" t="s">
        <v>68</v>
      </c>
      <c r="C33" s="2">
        <v>5.8708</v>
      </c>
      <c r="D33" s="4">
        <v>0</v>
      </c>
      <c r="E33" s="4">
        <v>6.4061804366252507E-3</v>
      </c>
      <c r="F33" s="4">
        <v>0</v>
      </c>
      <c r="G33" s="4">
        <v>1.269255565960292E-2</v>
      </c>
      <c r="H33" s="4">
        <v>0</v>
      </c>
      <c r="I33" s="4">
        <v>2.5215180158352651E-2</v>
      </c>
    </row>
    <row r="34" spans="1:9" x14ac:dyDescent="0.2">
      <c r="A34" s="6" t="s">
        <v>11</v>
      </c>
      <c r="B34" s="6" t="s">
        <v>68</v>
      </c>
      <c r="C34" s="2">
        <v>2.5663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r="35" spans="1:9" x14ac:dyDescent="0.2">
      <c r="A35" s="6" t="s">
        <v>33</v>
      </c>
      <c r="B35" s="6" t="s">
        <v>68</v>
      </c>
      <c r="C35" s="2">
        <v>4.0613999999999999</v>
      </c>
      <c r="D35" s="4">
        <v>0</v>
      </c>
      <c r="E35" s="4">
        <v>6.4678461172034954E-3</v>
      </c>
      <c r="F35" s="4">
        <v>0</v>
      </c>
      <c r="G35" s="4">
        <v>1.2874834368289649E-2</v>
      </c>
      <c r="H35" s="4">
        <v>0</v>
      </c>
      <c r="I35" s="4">
        <v>2.5373801475182419E-2</v>
      </c>
    </row>
    <row r="36" spans="1:9" x14ac:dyDescent="0.2">
      <c r="A36" s="6" t="s">
        <v>26</v>
      </c>
      <c r="B36" s="6" t="s">
        <v>68</v>
      </c>
      <c r="C36" s="2">
        <v>5.3468</v>
      </c>
      <c r="D36" s="4">
        <v>1.6124447777944837E-2</v>
      </c>
      <c r="E36" s="4">
        <v>6.4575685037737878E-3</v>
      </c>
      <c r="F36" s="4">
        <v>0</v>
      </c>
      <c r="G36" s="4">
        <v>1.2970259272210289E-2</v>
      </c>
      <c r="H36" s="4">
        <v>2.1895491637907539E-2</v>
      </c>
      <c r="I36" s="4">
        <v>2.5674124501713445E-2</v>
      </c>
    </row>
    <row r="37" spans="1:9" x14ac:dyDescent="0.2">
      <c r="A37" s="6" t="s">
        <v>19</v>
      </c>
      <c r="B37" s="6" t="s">
        <v>68</v>
      </c>
      <c r="C37" s="2">
        <v>5.7293000000000003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1:9" x14ac:dyDescent="0.2">
      <c r="A38" s="6" t="s">
        <v>59</v>
      </c>
      <c r="B38" s="6" t="s">
        <v>68</v>
      </c>
      <c r="C38" s="2">
        <v>5.1879999999999997</v>
      </c>
      <c r="D38" s="4">
        <v>1.7240644958326085E-2</v>
      </c>
      <c r="E38" s="4">
        <v>9.0829277565401528E-3</v>
      </c>
      <c r="F38" s="4">
        <v>0</v>
      </c>
      <c r="G38" s="4">
        <v>1.5517018534331769E-2</v>
      </c>
      <c r="H38" s="4">
        <v>2.4218125356701804E-2</v>
      </c>
      <c r="I38" s="4">
        <v>3.0189544654134211E-2</v>
      </c>
    </row>
    <row r="39" spans="1:9" x14ac:dyDescent="0.2">
      <c r="A39" s="6" t="s">
        <v>14</v>
      </c>
      <c r="B39" s="6" t="s">
        <v>68</v>
      </c>
      <c r="C39" s="2">
        <v>6.6851000000000003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</row>
    <row r="40" spans="1:9" x14ac:dyDescent="0.2">
      <c r="A40" s="6" t="s">
        <v>21</v>
      </c>
      <c r="B40" s="6" t="s">
        <v>68</v>
      </c>
      <c r="C40" s="2">
        <v>7.1657000000000002</v>
      </c>
      <c r="D40" s="4">
        <v>1.6075117915315868E-2</v>
      </c>
      <c r="E40" s="4">
        <v>6.4856263884368881E-3</v>
      </c>
      <c r="F40" s="4">
        <v>0</v>
      </c>
      <c r="G40" s="4">
        <v>1.2951974260680586E-2</v>
      </c>
      <c r="H40" s="4">
        <v>2.2036916641862223E-2</v>
      </c>
      <c r="I40" s="4">
        <v>2.5397065934984118E-2</v>
      </c>
    </row>
    <row r="41" spans="1:9" x14ac:dyDescent="0.2">
      <c r="A41" s="6" t="s">
        <v>7</v>
      </c>
      <c r="B41" s="6" t="s">
        <v>68</v>
      </c>
      <c r="C41" s="2">
        <v>4.7927999999999997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1:9" x14ac:dyDescent="0.2">
      <c r="A42" s="6" t="s">
        <v>56</v>
      </c>
      <c r="B42" s="6" t="s">
        <v>68</v>
      </c>
      <c r="C42" s="2">
        <v>5.7119999999999997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">
      <c r="A43" s="6" t="s">
        <v>38</v>
      </c>
      <c r="B43" s="6" t="s">
        <v>68</v>
      </c>
      <c r="C43" s="2">
        <v>4.6231999999999998</v>
      </c>
      <c r="D43" s="4">
        <v>1.5999832462750756E-2</v>
      </c>
      <c r="E43" s="4">
        <v>6.4746978594899668E-3</v>
      </c>
      <c r="F43" s="4">
        <v>0</v>
      </c>
      <c r="G43" s="4">
        <v>1.2706840824860502E-2</v>
      </c>
      <c r="H43" s="4">
        <v>2.1968017280961226E-2</v>
      </c>
      <c r="I43" s="4">
        <v>2.6465116134971232E-2</v>
      </c>
    </row>
    <row r="44" spans="1:9" x14ac:dyDescent="0.2">
      <c r="A44" s="6" t="s">
        <v>35</v>
      </c>
      <c r="B44" s="6" t="s">
        <v>68</v>
      </c>
      <c r="C44" s="2">
        <v>13.578799999999999</v>
      </c>
      <c r="D44" s="4">
        <v>1.8554446424229362E-2</v>
      </c>
      <c r="E44" s="4">
        <v>1.2273555747940425E-2</v>
      </c>
      <c r="F44" s="4">
        <v>0</v>
      </c>
      <c r="G44" s="4">
        <v>2.1540215613538079E-2</v>
      </c>
      <c r="H44" s="4">
        <v>2.7552491796094977E-2</v>
      </c>
      <c r="I44" s="4">
        <v>3.2361599219256514E-2</v>
      </c>
    </row>
    <row r="45" spans="1:9" x14ac:dyDescent="0.2">
      <c r="A45" s="6" t="s">
        <v>42</v>
      </c>
      <c r="B45" s="6" t="s">
        <v>68</v>
      </c>
      <c r="C45" s="2">
        <v>16.745000000000001</v>
      </c>
      <c r="D45" s="4">
        <v>0</v>
      </c>
      <c r="E45" s="4">
        <v>6.64028163141303E-3</v>
      </c>
      <c r="F45" s="4">
        <v>0</v>
      </c>
      <c r="G45" s="4">
        <v>1.3721087558148728E-2</v>
      </c>
      <c r="H45" s="4">
        <v>0</v>
      </c>
      <c r="I45" s="4">
        <v>2.5437250001914324E-2</v>
      </c>
    </row>
    <row r="46" spans="1:9" x14ac:dyDescent="0.2">
      <c r="A46" s="8" t="s">
        <v>6</v>
      </c>
      <c r="B46" s="8" t="s">
        <v>69</v>
      </c>
      <c r="C46" s="2">
        <v>4.8734000000000002</v>
      </c>
      <c r="D46" s="4">
        <v>0</v>
      </c>
      <c r="E46" s="4">
        <v>6.1138394324024622E-3</v>
      </c>
      <c r="F46" s="4">
        <v>0</v>
      </c>
      <c r="G46" s="4">
        <v>0</v>
      </c>
      <c r="H46" s="4">
        <v>0</v>
      </c>
      <c r="I46" s="4">
        <v>0</v>
      </c>
    </row>
    <row r="47" spans="1:9" x14ac:dyDescent="0.2">
      <c r="A47" s="8" t="s">
        <v>10</v>
      </c>
      <c r="B47" s="8" t="s">
        <v>69</v>
      </c>
      <c r="C47" s="2">
        <v>6.6909999999999998</v>
      </c>
      <c r="D47" s="4">
        <v>1.6031876400943518E-2</v>
      </c>
      <c r="E47" s="4">
        <v>1.1379403379555883E-2</v>
      </c>
      <c r="F47" s="4">
        <v>0</v>
      </c>
      <c r="G47" s="4">
        <v>0</v>
      </c>
      <c r="H47" s="4">
        <v>0</v>
      </c>
      <c r="I47" s="4">
        <v>2.5492238725081981E-2</v>
      </c>
    </row>
    <row r="48" spans="1:9" x14ac:dyDescent="0.2">
      <c r="A48" s="8" t="s">
        <v>51</v>
      </c>
      <c r="B48" s="8" t="s">
        <v>69</v>
      </c>
      <c r="C48" s="2">
        <v>11.2064</v>
      </c>
      <c r="D48" s="4">
        <v>0</v>
      </c>
      <c r="E48" s="4">
        <v>7.338017387585387E-3</v>
      </c>
      <c r="F48" s="4">
        <v>0</v>
      </c>
      <c r="G48" s="4">
        <v>0</v>
      </c>
      <c r="H48" s="4">
        <v>0</v>
      </c>
      <c r="I48" s="4">
        <v>0</v>
      </c>
    </row>
    <row r="49" spans="1:9" x14ac:dyDescent="0.2">
      <c r="A49" s="8" t="s">
        <v>53</v>
      </c>
      <c r="B49" s="8" t="s">
        <v>69</v>
      </c>
      <c r="C49" s="2">
        <v>6.3754999999999997</v>
      </c>
      <c r="D49" s="4">
        <v>0</v>
      </c>
      <c r="E49" s="4">
        <v>8.0540244565216693E-3</v>
      </c>
      <c r="F49" s="4">
        <v>0</v>
      </c>
      <c r="G49" s="4">
        <v>0</v>
      </c>
      <c r="H49" s="4">
        <v>0</v>
      </c>
      <c r="I49" s="4">
        <v>0</v>
      </c>
    </row>
    <row r="50" spans="1:9" x14ac:dyDescent="0.2">
      <c r="A50" s="5" t="s">
        <v>32</v>
      </c>
      <c r="B50" s="5" t="s">
        <v>70</v>
      </c>
      <c r="C50" s="2">
        <v>22.694500000000001</v>
      </c>
      <c r="D50" s="4">
        <v>1.6033656619732006E-2</v>
      </c>
      <c r="E50" s="4">
        <v>8.5896023119141976E-3</v>
      </c>
      <c r="F50" s="4">
        <v>0</v>
      </c>
      <c r="G50" s="4">
        <v>1.5116462500509209E-2</v>
      </c>
      <c r="H50" s="4">
        <v>0</v>
      </c>
      <c r="I50" s="4">
        <v>2.667238132229546E-2</v>
      </c>
    </row>
    <row r="51" spans="1:9" x14ac:dyDescent="0.2">
      <c r="A51" s="5" t="s">
        <v>47</v>
      </c>
      <c r="B51" s="5" t="s">
        <v>70</v>
      </c>
      <c r="C51" s="2">
        <v>22.096800000000002</v>
      </c>
      <c r="D51" s="4">
        <v>0</v>
      </c>
      <c r="E51" s="4">
        <v>7.443077435977951E-3</v>
      </c>
      <c r="F51" s="4">
        <v>0</v>
      </c>
      <c r="G51" s="4">
        <v>1.2626272492807747E-2</v>
      </c>
      <c r="H51" s="4">
        <v>2.7148161336070682E-2</v>
      </c>
      <c r="I51" s="4">
        <v>0</v>
      </c>
    </row>
    <row r="52" spans="1:9" x14ac:dyDescent="0.2">
      <c r="A52" s="5" t="s">
        <v>46</v>
      </c>
      <c r="B52" s="5" t="s">
        <v>70</v>
      </c>
      <c r="C52" s="2">
        <v>13.7539</v>
      </c>
      <c r="D52" s="4">
        <v>0</v>
      </c>
      <c r="E52" s="4">
        <v>9.2165367311263496E-3</v>
      </c>
      <c r="F52" s="4">
        <v>0</v>
      </c>
      <c r="G52" s="4">
        <v>1.2976544744923626E-2</v>
      </c>
      <c r="H52" s="4">
        <v>2.639389464831236E-2</v>
      </c>
      <c r="I52" s="4">
        <v>0</v>
      </c>
    </row>
    <row r="53" spans="1:9" x14ac:dyDescent="0.2">
      <c r="A53" s="5" t="s">
        <v>52</v>
      </c>
      <c r="B53" s="5" t="s">
        <v>70</v>
      </c>
      <c r="C53" s="2">
        <v>35.850099999999998</v>
      </c>
      <c r="D53" s="4">
        <v>0</v>
      </c>
      <c r="E53" s="4">
        <v>1.0248865902288068E-2</v>
      </c>
      <c r="F53" s="4">
        <v>0</v>
      </c>
      <c r="G53" s="4">
        <v>1.2803979948612052E-2</v>
      </c>
      <c r="H53" s="4">
        <v>5.9539926664922804E-2</v>
      </c>
      <c r="I53" s="4">
        <v>0</v>
      </c>
    </row>
    <row r="54" spans="1:9" x14ac:dyDescent="0.2">
      <c r="A54" s="5" t="s">
        <v>45</v>
      </c>
      <c r="B54" s="5" t="s">
        <v>70</v>
      </c>
      <c r="C54" s="2">
        <v>17.1082</v>
      </c>
      <c r="D54" s="4">
        <v>0</v>
      </c>
      <c r="E54" s="4">
        <v>9.6881649918451433E-3</v>
      </c>
      <c r="F54" s="4">
        <v>0</v>
      </c>
      <c r="G54" s="4">
        <v>1.2814265267597507E-2</v>
      </c>
      <c r="H54" s="4">
        <v>2.7033933448261129E-2</v>
      </c>
      <c r="I54" s="4">
        <v>0</v>
      </c>
    </row>
    <row r="55" spans="1:9" x14ac:dyDescent="0.2">
      <c r="A55" s="5" t="s">
        <v>45</v>
      </c>
      <c r="B55" s="5" t="s">
        <v>70</v>
      </c>
      <c r="C55" s="2">
        <v>17.1082</v>
      </c>
      <c r="D55" s="4">
        <v>0</v>
      </c>
      <c r="E55" s="4">
        <v>1.0502380366887517E-2</v>
      </c>
      <c r="F55" s="4">
        <v>0</v>
      </c>
      <c r="G55" s="4">
        <v>1.2715983330625354E-2</v>
      </c>
      <c r="H55" s="4">
        <v>3.5941895556330004E-2</v>
      </c>
      <c r="I55" s="4">
        <v>0</v>
      </c>
    </row>
    <row r="56" spans="1:9" x14ac:dyDescent="0.2">
      <c r="A56" s="5" t="s">
        <v>54</v>
      </c>
      <c r="B56" s="5" t="s">
        <v>70</v>
      </c>
      <c r="C56" s="2">
        <v>30.857199999999999</v>
      </c>
      <c r="D56" s="4">
        <v>0</v>
      </c>
      <c r="E56" s="4">
        <v>6.5797579078825308E-3</v>
      </c>
      <c r="F56" s="4">
        <v>0</v>
      </c>
      <c r="G56" s="4">
        <v>0</v>
      </c>
      <c r="H56" s="4">
        <v>6.8431570503304603E-2</v>
      </c>
      <c r="I56" s="4">
        <v>0</v>
      </c>
    </row>
    <row r="57" spans="1:9" x14ac:dyDescent="0.2">
      <c r="A57" s="5" t="s">
        <v>61</v>
      </c>
      <c r="B57" s="5" t="s">
        <v>70</v>
      </c>
      <c r="C57" s="2">
        <v>20.395299999999999</v>
      </c>
      <c r="D57" s="4">
        <v>1.5944645680307665E-2</v>
      </c>
      <c r="E57" s="4">
        <v>6.9954302732618068E-3</v>
      </c>
      <c r="F57" s="4">
        <v>0</v>
      </c>
      <c r="G57" s="4">
        <v>1.2843407004722973E-2</v>
      </c>
      <c r="H57" s="4">
        <v>7.4237248229752098E-2</v>
      </c>
      <c r="I57" s="4">
        <v>2.6691415880315032E-2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export_jjerc</vt:lpstr>
      <vt:lpstr>Sheet3</vt:lpstr>
    </vt:vector>
  </TitlesOfParts>
  <Company>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U.S. EPA User or Contractor</cp:lastModifiedBy>
  <cp:lastPrinted>2017-10-19T18:11:19Z</cp:lastPrinted>
  <dcterms:created xsi:type="dcterms:W3CDTF">2015-02-09T16:22:03Z</dcterms:created>
  <dcterms:modified xsi:type="dcterms:W3CDTF">2017-10-19T18:43:23Z</dcterms:modified>
</cp:coreProperties>
</file>