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git\glinski_dehydration\csv_in\"/>
    </mc:Choice>
  </mc:AlternateContent>
  <bookViews>
    <workbookView xWindow="0" yWindow="0" windowWidth="21915" windowHeight="10980" tabRatio="793" firstSheet="2" activeTab="14"/>
  </bookViews>
  <sheets>
    <sheet name="Control_LF" sheetId="6" r:id="rId1"/>
    <sheet name="Imid_LF" sheetId="5" r:id="rId2"/>
    <sheet name="ATZ_LF" sheetId="1" r:id="rId3"/>
    <sheet name="Chloro_LF" sheetId="7" r:id="rId4"/>
    <sheet name="Metol_LF" sheetId="2" r:id="rId5"/>
    <sheet name="TDN_LF" sheetId="3" r:id="rId6"/>
    <sheet name="TRF_LF" sheetId="4" r:id="rId7"/>
    <sheet name="ATZ_BA" sheetId="8" r:id="rId8"/>
    <sheet name="Chloro_BA" sheetId="12" r:id="rId9"/>
    <sheet name="Metol_BA" sheetId="11" r:id="rId10"/>
    <sheet name="TDN_BA" sheetId="9" r:id="rId11"/>
    <sheet name="Sheet1" sheetId="13" r:id="rId12"/>
    <sheet name="R" sheetId="14" r:id="rId13"/>
    <sheet name="R_fromR" sheetId="20" r:id="rId14"/>
    <sheet name="rehydration_rates" sheetId="18" r:id="rId15"/>
    <sheet name="Water Loss" sheetId="16" r:id="rId16"/>
    <sheet name="Table 2" sheetId="17" r:id="rId17"/>
    <sheet name="weights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G8" i="16"/>
  <c r="G9" i="16"/>
  <c r="G10" i="16"/>
  <c r="G11" i="16"/>
  <c r="G12" i="16"/>
  <c r="R12" i="16" s="1"/>
  <c r="G13" i="16"/>
  <c r="R13" i="16" s="1"/>
  <c r="G14" i="16"/>
  <c r="G15" i="16"/>
  <c r="G16" i="16"/>
  <c r="G17" i="16"/>
  <c r="G18" i="16"/>
  <c r="G19" i="16"/>
  <c r="G21" i="16"/>
  <c r="R21" i="16" s="1"/>
  <c r="G22" i="16"/>
  <c r="G27" i="16"/>
  <c r="G28" i="16"/>
  <c r="R28" i="16" s="1"/>
  <c r="G29" i="16"/>
  <c r="R29" i="16" s="1"/>
  <c r="G30" i="16"/>
  <c r="G31" i="16"/>
  <c r="G32" i="16"/>
  <c r="G33" i="16"/>
  <c r="G34" i="16"/>
  <c r="G35" i="16"/>
  <c r="G36" i="16"/>
  <c r="R36" i="16" s="1"/>
  <c r="G37" i="16"/>
  <c r="R37" i="16" s="1"/>
  <c r="G38" i="16"/>
  <c r="G39" i="16"/>
  <c r="G40" i="16"/>
  <c r="G41" i="16"/>
  <c r="G42" i="16"/>
  <c r="G43" i="16"/>
  <c r="G44" i="16"/>
  <c r="R44" i="16" s="1"/>
  <c r="G45" i="16"/>
  <c r="R45" i="16" s="1"/>
  <c r="G52" i="16"/>
  <c r="R52" i="16" s="1"/>
  <c r="G53" i="16"/>
  <c r="R53" i="16" s="1"/>
  <c r="G54" i="16"/>
  <c r="R54" i="16" s="1"/>
  <c r="G55" i="16"/>
  <c r="G56" i="16"/>
  <c r="G57" i="16"/>
  <c r="G58" i="16"/>
  <c r="G59" i="16"/>
  <c r="G60" i="16"/>
  <c r="G61" i="16"/>
  <c r="R61" i="16" s="1"/>
  <c r="G62" i="16"/>
  <c r="R62" i="16" s="1"/>
  <c r="G63" i="16"/>
  <c r="G69" i="16"/>
  <c r="R69" i="16" s="1"/>
  <c r="G70" i="16"/>
  <c r="R70" i="16" s="1"/>
  <c r="G71" i="16"/>
  <c r="G72" i="16"/>
  <c r="G73" i="16"/>
  <c r="G74" i="16"/>
  <c r="G75" i="16"/>
  <c r="G76" i="16"/>
  <c r="G6" i="16"/>
  <c r="E36" i="16"/>
  <c r="E20" i="16"/>
  <c r="G20" i="16" s="1"/>
  <c r="R20" i="16" s="1"/>
  <c r="F68" i="17" l="1"/>
  <c r="F67" i="17"/>
  <c r="F66" i="17"/>
  <c r="F65" i="17"/>
  <c r="F64" i="17"/>
  <c r="E61" i="17"/>
  <c r="F61" i="17" s="1"/>
  <c r="E60" i="17"/>
  <c r="F60" i="17" s="1"/>
  <c r="E59" i="17"/>
  <c r="F59" i="17" s="1"/>
  <c r="E58" i="17"/>
  <c r="F58" i="17" s="1"/>
  <c r="E57" i="17"/>
  <c r="F57" i="17" s="1"/>
  <c r="F56" i="17"/>
  <c r="F54" i="17"/>
  <c r="F53" i="17"/>
  <c r="F52" i="17"/>
  <c r="F51" i="17"/>
  <c r="F50" i="17"/>
  <c r="E47" i="17"/>
  <c r="F47" i="17" s="1"/>
  <c r="E46" i="17"/>
  <c r="F46" i="17" s="1"/>
  <c r="E45" i="17"/>
  <c r="F45" i="17" s="1"/>
  <c r="E44" i="17"/>
  <c r="F44" i="17" s="1"/>
  <c r="E43" i="17"/>
  <c r="F43" i="17" s="1"/>
  <c r="E42" i="17"/>
  <c r="F39" i="17"/>
  <c r="F38" i="17"/>
  <c r="F37" i="17"/>
  <c r="F36" i="17"/>
  <c r="F35" i="17"/>
  <c r="F32" i="17"/>
  <c r="F31" i="17"/>
  <c r="F30" i="17"/>
  <c r="F29" i="17"/>
  <c r="F28" i="17"/>
  <c r="F25" i="17"/>
  <c r="E24" i="17"/>
  <c r="F24" i="17" s="1"/>
  <c r="E23" i="17"/>
  <c r="F23" i="17" s="1"/>
  <c r="E22" i="17"/>
  <c r="F22" i="17" s="1"/>
  <c r="E21" i="17"/>
  <c r="F21" i="17" s="1"/>
  <c r="F18" i="17"/>
  <c r="F17" i="17"/>
  <c r="F16" i="17"/>
  <c r="F15" i="17"/>
  <c r="F14" i="17"/>
  <c r="D11" i="17"/>
  <c r="F11" i="17" s="1"/>
  <c r="F10" i="17"/>
  <c r="F9" i="17"/>
  <c r="F8" i="17"/>
  <c r="F7" i="17"/>
  <c r="F7" i="16"/>
  <c r="I76" i="16" l="1"/>
  <c r="I75" i="16"/>
  <c r="I74" i="16"/>
  <c r="I73" i="16"/>
  <c r="I72" i="16"/>
  <c r="I71" i="16"/>
  <c r="I68" i="16"/>
  <c r="I67" i="16"/>
  <c r="I66" i="16"/>
  <c r="I65" i="16"/>
  <c r="I64" i="16"/>
  <c r="I63" i="16"/>
  <c r="I51" i="16"/>
  <c r="I50" i="16"/>
  <c r="I49" i="16"/>
  <c r="I48" i="16"/>
  <c r="I47" i="16"/>
  <c r="I46" i="16"/>
  <c r="I60" i="16"/>
  <c r="I59" i="16"/>
  <c r="I58" i="16"/>
  <c r="I57" i="16"/>
  <c r="I56" i="16"/>
  <c r="I55" i="16"/>
  <c r="I43" i="16"/>
  <c r="I42" i="16"/>
  <c r="I41" i="16"/>
  <c r="I40" i="16"/>
  <c r="I39" i="16"/>
  <c r="I38" i="16"/>
  <c r="I35" i="16"/>
  <c r="I34" i="16"/>
  <c r="I33" i="16"/>
  <c r="I32" i="16"/>
  <c r="I31" i="16"/>
  <c r="I30" i="16"/>
  <c r="I27" i="16"/>
  <c r="I26" i="16"/>
  <c r="I25" i="16"/>
  <c r="I24" i="16"/>
  <c r="I23" i="16"/>
  <c r="I22" i="16"/>
  <c r="I19" i="16"/>
  <c r="I18" i="16"/>
  <c r="I17" i="16"/>
  <c r="I16" i="16"/>
  <c r="I15" i="16"/>
  <c r="I14" i="16"/>
  <c r="I7" i="16"/>
  <c r="I8" i="16"/>
  <c r="I9" i="16"/>
  <c r="I10" i="16"/>
  <c r="I11" i="16"/>
  <c r="I6" i="16"/>
  <c r="F76" i="16"/>
  <c r="F75" i="16"/>
  <c r="F74" i="16"/>
  <c r="F73" i="16"/>
  <c r="F72" i="16"/>
  <c r="F43" i="16"/>
  <c r="F42" i="16"/>
  <c r="F41" i="16"/>
  <c r="F40" i="16"/>
  <c r="F39" i="16"/>
  <c r="E51" i="16"/>
  <c r="E50" i="16"/>
  <c r="E49" i="16"/>
  <c r="E48" i="16"/>
  <c r="E47" i="16"/>
  <c r="E46" i="16"/>
  <c r="G46" i="16" s="1"/>
  <c r="F27" i="16"/>
  <c r="F60" i="16"/>
  <c r="F59" i="16"/>
  <c r="F58" i="16"/>
  <c r="F57" i="16"/>
  <c r="F56" i="16"/>
  <c r="E26" i="16"/>
  <c r="E25" i="16"/>
  <c r="E24" i="16"/>
  <c r="E23" i="16"/>
  <c r="F35" i="16"/>
  <c r="F34" i="16"/>
  <c r="F33" i="16"/>
  <c r="F32" i="16"/>
  <c r="F31" i="16"/>
  <c r="F19" i="16"/>
  <c r="F18" i="16"/>
  <c r="F17" i="16"/>
  <c r="F16" i="16"/>
  <c r="F15" i="16"/>
  <c r="F10" i="16"/>
  <c r="F9" i="16"/>
  <c r="F8" i="16"/>
  <c r="D11" i="16"/>
  <c r="F11" i="16" s="1"/>
  <c r="F63" i="16"/>
  <c r="E68" i="16"/>
  <c r="E67" i="16"/>
  <c r="E66" i="16"/>
  <c r="E65" i="16"/>
  <c r="E64" i="16"/>
  <c r="R46" i="16" l="1"/>
  <c r="R39" i="16"/>
  <c r="S39" i="16" s="1"/>
  <c r="R41" i="16"/>
  <c r="S41" i="16" s="1"/>
  <c r="R11" i="16"/>
  <c r="S11" i="16" s="1"/>
  <c r="R34" i="16"/>
  <c r="S34" i="16" s="1"/>
  <c r="R14" i="16"/>
  <c r="S14" i="16" s="1"/>
  <c r="R43" i="16"/>
  <c r="S43" i="16" s="1"/>
  <c r="F23" i="16"/>
  <c r="V6" i="16" s="1"/>
  <c r="G23" i="16"/>
  <c r="R23" i="16" s="1"/>
  <c r="S23" i="16" s="1"/>
  <c r="Y6" i="16"/>
  <c r="R9" i="16"/>
  <c r="S9" i="16" s="1"/>
  <c r="S57" i="16"/>
  <c r="R57" i="16"/>
  <c r="R7" i="16"/>
  <c r="S7" i="16" s="1"/>
  <c r="R56" i="16"/>
  <c r="S56" i="16" s="1"/>
  <c r="R38" i="16"/>
  <c r="S38" i="16" s="1"/>
  <c r="S55" i="16"/>
  <c r="R55" i="16"/>
  <c r="R18" i="16"/>
  <c r="S18" i="16" s="1"/>
  <c r="R71" i="16"/>
  <c r="S71" i="16" s="1"/>
  <c r="R40" i="16"/>
  <c r="S40" i="16" s="1"/>
  <c r="R60" i="16"/>
  <c r="S60" i="16" s="1"/>
  <c r="R15" i="16"/>
  <c r="S15" i="16" s="1"/>
  <c r="F25" i="16"/>
  <c r="X6" i="16" s="1"/>
  <c r="G25" i="16"/>
  <c r="R25" i="16" s="1"/>
  <c r="S25" i="16" s="1"/>
  <c r="F26" i="16"/>
  <c r="G26" i="16"/>
  <c r="R26" i="16" s="1"/>
  <c r="S26" i="16" s="1"/>
  <c r="R17" i="16"/>
  <c r="S17" i="16" s="1"/>
  <c r="R66" i="16"/>
  <c r="S66" i="16" s="1"/>
  <c r="R27" i="16"/>
  <c r="S27" i="16" s="1"/>
  <c r="R72" i="16"/>
  <c r="S72" i="16" s="1"/>
  <c r="R35" i="16"/>
  <c r="S35" i="16" s="1"/>
  <c r="R42" i="16"/>
  <c r="S42" i="16" s="1"/>
  <c r="R6" i="16"/>
  <c r="S6" i="16" s="1"/>
  <c r="R16" i="16"/>
  <c r="S16" i="16" s="1"/>
  <c r="R63" i="16"/>
  <c r="S63" i="16" s="1"/>
  <c r="F48" i="16"/>
  <c r="G48" i="16"/>
  <c r="R48" i="16" s="1"/>
  <c r="S48" i="16" s="1"/>
  <c r="R30" i="16"/>
  <c r="S30" i="16" s="1"/>
  <c r="R73" i="16"/>
  <c r="S73" i="16" s="1"/>
  <c r="R10" i="16"/>
  <c r="S10" i="16" s="1"/>
  <c r="F49" i="16"/>
  <c r="G49" i="16"/>
  <c r="R74" i="16"/>
  <c r="S74" i="16" s="1"/>
  <c r="F68" i="16"/>
  <c r="G68" i="16"/>
  <c r="R68" i="16" s="1"/>
  <c r="S68" i="16" s="1"/>
  <c r="S59" i="16"/>
  <c r="R59" i="16"/>
  <c r="R8" i="16"/>
  <c r="S8" i="16" s="1"/>
  <c r="F24" i="16"/>
  <c r="W6" i="16" s="1"/>
  <c r="G24" i="16"/>
  <c r="R24" i="16" s="1"/>
  <c r="S24" i="16" s="1"/>
  <c r="F47" i="16"/>
  <c r="G47" i="16"/>
  <c r="R47" i="16" s="1"/>
  <c r="S47" i="16" s="1"/>
  <c r="F64" i="16"/>
  <c r="G64" i="16"/>
  <c r="R64" i="16" s="1"/>
  <c r="S64" i="16" s="1"/>
  <c r="F65" i="16"/>
  <c r="G65" i="16"/>
  <c r="R65" i="16" s="1"/>
  <c r="S65" i="16" s="1"/>
  <c r="R31" i="16"/>
  <c r="S31" i="16" s="1"/>
  <c r="F66" i="16"/>
  <c r="X7" i="16" s="1"/>
  <c r="G66" i="16"/>
  <c r="F50" i="16"/>
  <c r="G50" i="16"/>
  <c r="R50" i="16" s="1"/>
  <c r="S50" i="16" s="1"/>
  <c r="R32" i="16"/>
  <c r="S32" i="16" s="1"/>
  <c r="R75" i="16"/>
  <c r="S75" i="16" s="1"/>
  <c r="S58" i="16"/>
  <c r="R58" i="16"/>
  <c r="R49" i="16"/>
  <c r="R19" i="16"/>
  <c r="S19" i="16" s="1"/>
  <c r="R22" i="16"/>
  <c r="S22" i="16" s="1"/>
  <c r="F67" i="16"/>
  <c r="Y7" i="16" s="1"/>
  <c r="G67" i="16"/>
  <c r="R67" i="16" s="1"/>
  <c r="S67" i="16" s="1"/>
  <c r="F51" i="16"/>
  <c r="Z7" i="16" s="1"/>
  <c r="G51" i="16"/>
  <c r="R51" i="16" s="1"/>
  <c r="S51" i="16" s="1"/>
  <c r="R33" i="16"/>
  <c r="S33" i="16" s="1"/>
  <c r="R76" i="16"/>
  <c r="S76" i="16" s="1"/>
  <c r="S49" i="16"/>
  <c r="Z6" i="16"/>
  <c r="S46" i="16"/>
  <c r="D41" i="12"/>
  <c r="M129" i="12" s="1"/>
  <c r="C9" i="12"/>
  <c r="C8" i="12" s="1"/>
  <c r="C7" i="12" s="1"/>
  <c r="C6" i="12" s="1"/>
  <c r="C5" i="12" s="1"/>
  <c r="C4" i="12" s="1"/>
  <c r="C3" i="12" s="1"/>
  <c r="C2" i="12" s="1"/>
  <c r="C1" i="12" s="1"/>
  <c r="D40" i="12"/>
  <c r="M113" i="12" s="1"/>
  <c r="E12" i="7"/>
  <c r="E13" i="7"/>
  <c r="I56" i="7" s="1"/>
  <c r="C9" i="7"/>
  <c r="C8" i="7" s="1"/>
  <c r="C7" i="7" s="1"/>
  <c r="C6" i="7" s="1"/>
  <c r="C5" i="7" s="1"/>
  <c r="C4" i="7" s="1"/>
  <c r="C3" i="7" s="1"/>
  <c r="C2" i="7" s="1"/>
  <c r="C1" i="7" s="1"/>
  <c r="K141" i="11"/>
  <c r="N141" i="11" s="1"/>
  <c r="K134" i="11"/>
  <c r="N134" i="11" s="1"/>
  <c r="K138" i="11"/>
  <c r="N138" i="11"/>
  <c r="K130" i="11"/>
  <c r="N130" i="11"/>
  <c r="K124" i="11"/>
  <c r="N124" i="11"/>
  <c r="L114" i="11"/>
  <c r="O114" i="11" s="1"/>
  <c r="K114" i="11"/>
  <c r="N114" i="11" s="1"/>
  <c r="J114" i="11"/>
  <c r="E76" i="11"/>
  <c r="N136" i="11"/>
  <c r="L145" i="11"/>
  <c r="O145" i="11" s="1"/>
  <c r="K145" i="11"/>
  <c r="N145" i="11" s="1"/>
  <c r="L144" i="11"/>
  <c r="O144" i="11" s="1"/>
  <c r="K144" i="11"/>
  <c r="N144" i="11" s="1"/>
  <c r="L143" i="11"/>
  <c r="O143" i="11" s="1"/>
  <c r="K143" i="11"/>
  <c r="N143" i="11" s="1"/>
  <c r="L142" i="11"/>
  <c r="O142" i="11" s="1"/>
  <c r="K142" i="11"/>
  <c r="N142" i="11" s="1"/>
  <c r="L141" i="11"/>
  <c r="O141" i="11" s="1"/>
  <c r="L138" i="11"/>
  <c r="O138" i="11" s="1"/>
  <c r="L137" i="11"/>
  <c r="O137" i="11" s="1"/>
  <c r="K137" i="11"/>
  <c r="N137" i="11" s="1"/>
  <c r="L136" i="11"/>
  <c r="O136" i="11" s="1"/>
  <c r="K136" i="11"/>
  <c r="L135" i="11"/>
  <c r="O135" i="11" s="1"/>
  <c r="K135" i="11"/>
  <c r="N135" i="11" s="1"/>
  <c r="L134" i="11"/>
  <c r="O134" i="11" s="1"/>
  <c r="L131" i="11"/>
  <c r="O131" i="11" s="1"/>
  <c r="K131" i="11"/>
  <c r="N131" i="11" s="1"/>
  <c r="L130" i="11"/>
  <c r="O130" i="11" s="1"/>
  <c r="L129" i="11"/>
  <c r="O129" i="11" s="1"/>
  <c r="K129" i="11"/>
  <c r="N129" i="11" s="1"/>
  <c r="L128" i="11"/>
  <c r="O128" i="11" s="1"/>
  <c r="K128" i="11"/>
  <c r="N128" i="11" s="1"/>
  <c r="L127" i="11"/>
  <c r="O127" i="11" s="1"/>
  <c r="K127" i="11"/>
  <c r="N127" i="11" s="1"/>
  <c r="L124" i="11"/>
  <c r="O124" i="11" s="1"/>
  <c r="L123" i="11"/>
  <c r="O123" i="11" s="1"/>
  <c r="K123" i="11"/>
  <c r="N123" i="11" s="1"/>
  <c r="L122" i="11"/>
  <c r="O122" i="11" s="1"/>
  <c r="K122" i="11"/>
  <c r="N122" i="11" s="1"/>
  <c r="L121" i="11"/>
  <c r="O121" i="11" s="1"/>
  <c r="K121" i="11"/>
  <c r="N121" i="11" s="1"/>
  <c r="L120" i="11"/>
  <c r="O120" i="11" s="1"/>
  <c r="K120" i="11"/>
  <c r="N120" i="11" s="1"/>
  <c r="L117" i="11"/>
  <c r="O117" i="11" s="1"/>
  <c r="K117" i="11"/>
  <c r="N117" i="11" s="1"/>
  <c r="L116" i="11"/>
  <c r="O116" i="11" s="1"/>
  <c r="K116" i="11"/>
  <c r="N116" i="11" s="1"/>
  <c r="L115" i="11"/>
  <c r="O115" i="11" s="1"/>
  <c r="K115" i="11"/>
  <c r="N115" i="11" s="1"/>
  <c r="L113" i="11"/>
  <c r="O113" i="11" s="1"/>
  <c r="K113" i="11"/>
  <c r="N113" i="11" s="1"/>
  <c r="L110" i="11"/>
  <c r="O110" i="11" s="1"/>
  <c r="K110" i="11"/>
  <c r="N110" i="11" s="1"/>
  <c r="L109" i="11"/>
  <c r="O109" i="11" s="1"/>
  <c r="K109" i="11"/>
  <c r="N109" i="11" s="1"/>
  <c r="L108" i="11"/>
  <c r="O108" i="11" s="1"/>
  <c r="K108" i="11"/>
  <c r="N108" i="11" s="1"/>
  <c r="L107" i="11"/>
  <c r="O107" i="11" s="1"/>
  <c r="K107" i="11"/>
  <c r="N107" i="11" s="1"/>
  <c r="L106" i="11"/>
  <c r="O106" i="11" s="1"/>
  <c r="K106" i="11"/>
  <c r="N106" i="11" s="1"/>
  <c r="K55" i="11"/>
  <c r="N55" i="11" s="1"/>
  <c r="L55" i="11"/>
  <c r="O55" i="11" s="1"/>
  <c r="K56" i="11"/>
  <c r="N56" i="11" s="1"/>
  <c r="L56" i="11"/>
  <c r="O56" i="11" s="1"/>
  <c r="K57" i="11"/>
  <c r="N57" i="11" s="1"/>
  <c r="L57" i="11"/>
  <c r="O57" i="11" s="1"/>
  <c r="K58" i="11"/>
  <c r="N58" i="11" s="1"/>
  <c r="L58" i="11"/>
  <c r="O58" i="11" s="1"/>
  <c r="K61" i="11"/>
  <c r="N61" i="11" s="1"/>
  <c r="L61" i="11"/>
  <c r="O61" i="11" s="1"/>
  <c r="K62" i="11"/>
  <c r="N62" i="11" s="1"/>
  <c r="L62" i="11"/>
  <c r="O62" i="11" s="1"/>
  <c r="K63" i="11"/>
  <c r="N63" i="11" s="1"/>
  <c r="L63" i="11"/>
  <c r="O63" i="11" s="1"/>
  <c r="K64" i="11"/>
  <c r="N64" i="11" s="1"/>
  <c r="L64" i="11"/>
  <c r="O64" i="11" s="1"/>
  <c r="K65" i="11"/>
  <c r="N65" i="11" s="1"/>
  <c r="L65" i="11"/>
  <c r="O65" i="11" s="1"/>
  <c r="K68" i="11"/>
  <c r="N68" i="11" s="1"/>
  <c r="L68" i="11"/>
  <c r="O68" i="11" s="1"/>
  <c r="K69" i="11"/>
  <c r="N69" i="11" s="1"/>
  <c r="L69" i="11"/>
  <c r="O69" i="11" s="1"/>
  <c r="K70" i="11"/>
  <c r="N70" i="11" s="1"/>
  <c r="L70" i="11"/>
  <c r="O70" i="11" s="1"/>
  <c r="K71" i="11"/>
  <c r="N71" i="11" s="1"/>
  <c r="L71" i="11"/>
  <c r="O71" i="11" s="1"/>
  <c r="K72" i="11"/>
  <c r="N72" i="11" s="1"/>
  <c r="L72" i="11"/>
  <c r="O72" i="11" s="1"/>
  <c r="K75" i="11"/>
  <c r="N75" i="11" s="1"/>
  <c r="L75" i="11"/>
  <c r="O75" i="11" s="1"/>
  <c r="K76" i="11"/>
  <c r="N76" i="11" s="1"/>
  <c r="L76" i="11"/>
  <c r="O76" i="11" s="1"/>
  <c r="W76" i="11" s="1"/>
  <c r="K77" i="11"/>
  <c r="N77" i="11" s="1"/>
  <c r="L77" i="11"/>
  <c r="O77" i="11" s="1"/>
  <c r="K78" i="11"/>
  <c r="N78" i="11" s="1"/>
  <c r="L78" i="11"/>
  <c r="O78" i="11" s="1"/>
  <c r="K79" i="11"/>
  <c r="N79" i="11" s="1"/>
  <c r="L79" i="11"/>
  <c r="O79" i="11" s="1"/>
  <c r="K82" i="11"/>
  <c r="N82" i="11" s="1"/>
  <c r="L82" i="11"/>
  <c r="O82" i="11" s="1"/>
  <c r="K83" i="11"/>
  <c r="N83" i="11" s="1"/>
  <c r="L83" i="11"/>
  <c r="O83" i="11" s="1"/>
  <c r="K84" i="11"/>
  <c r="N84" i="11" s="1"/>
  <c r="L84" i="11"/>
  <c r="O84" i="11" s="1"/>
  <c r="K85" i="11"/>
  <c r="N85" i="11" s="1"/>
  <c r="L85" i="11"/>
  <c r="O85" i="11" s="1"/>
  <c r="K86" i="11"/>
  <c r="N86" i="11" s="1"/>
  <c r="L86" i="11"/>
  <c r="O86" i="11" s="1"/>
  <c r="K89" i="11"/>
  <c r="N89" i="11" s="1"/>
  <c r="L89" i="11"/>
  <c r="O89" i="11" s="1"/>
  <c r="K90" i="11"/>
  <c r="N90" i="11" s="1"/>
  <c r="L90" i="11"/>
  <c r="O90" i="11" s="1"/>
  <c r="K91" i="11"/>
  <c r="N91" i="11" s="1"/>
  <c r="L91" i="11"/>
  <c r="O91" i="11" s="1"/>
  <c r="K92" i="11"/>
  <c r="N92" i="11" s="1"/>
  <c r="L92" i="11"/>
  <c r="O92" i="11" s="1"/>
  <c r="K93" i="11"/>
  <c r="N93" i="11" s="1"/>
  <c r="L93" i="11"/>
  <c r="O93" i="11" s="1"/>
  <c r="L54" i="11"/>
  <c r="O54" i="11" s="1"/>
  <c r="K54" i="11"/>
  <c r="N54" i="11" s="1"/>
  <c r="J145" i="11"/>
  <c r="J144" i="11"/>
  <c r="J143" i="11"/>
  <c r="J142" i="11"/>
  <c r="J141" i="11"/>
  <c r="J138" i="11"/>
  <c r="J137" i="11"/>
  <c r="J136" i="11"/>
  <c r="J135" i="11"/>
  <c r="J134" i="11"/>
  <c r="J131" i="11"/>
  <c r="J130" i="11"/>
  <c r="J129" i="11"/>
  <c r="J128" i="11"/>
  <c r="J127" i="11"/>
  <c r="J124" i="11"/>
  <c r="J123" i="11"/>
  <c r="J122" i="11"/>
  <c r="J121" i="11"/>
  <c r="J120" i="11"/>
  <c r="J117" i="11"/>
  <c r="J116" i="11"/>
  <c r="J115" i="11"/>
  <c r="J113" i="11"/>
  <c r="J110" i="11"/>
  <c r="J109" i="11"/>
  <c r="J108" i="11"/>
  <c r="J107" i="11"/>
  <c r="J106" i="11"/>
  <c r="J55" i="11"/>
  <c r="J56" i="11"/>
  <c r="J57" i="11"/>
  <c r="J58" i="11"/>
  <c r="J61" i="11"/>
  <c r="J62" i="11"/>
  <c r="J63" i="11"/>
  <c r="J64" i="11"/>
  <c r="J65" i="11"/>
  <c r="J68" i="11"/>
  <c r="J69" i="11"/>
  <c r="J70" i="11"/>
  <c r="J71" i="11"/>
  <c r="J72" i="11"/>
  <c r="J75" i="11"/>
  <c r="J76" i="11"/>
  <c r="J77" i="11"/>
  <c r="J78" i="11"/>
  <c r="J79" i="11"/>
  <c r="J82" i="11"/>
  <c r="J83" i="11"/>
  <c r="J84" i="11"/>
  <c r="J85" i="11"/>
  <c r="J86" i="11"/>
  <c r="J89" i="11"/>
  <c r="J90" i="11"/>
  <c r="J91" i="11"/>
  <c r="J92" i="11"/>
  <c r="J93" i="11"/>
  <c r="J54" i="11"/>
  <c r="J155" i="2"/>
  <c r="K155" i="2"/>
  <c r="N155" i="2" s="1"/>
  <c r="L155" i="2"/>
  <c r="O155" i="2" s="1"/>
  <c r="J156" i="2"/>
  <c r="K156" i="2"/>
  <c r="N156" i="2" s="1"/>
  <c r="L156" i="2"/>
  <c r="O156" i="2" s="1"/>
  <c r="J157" i="2"/>
  <c r="K157" i="2"/>
  <c r="N157" i="2" s="1"/>
  <c r="L157" i="2"/>
  <c r="O157" i="2" s="1"/>
  <c r="J158" i="2"/>
  <c r="K158" i="2"/>
  <c r="N158" i="2" s="1"/>
  <c r="L158" i="2"/>
  <c r="O158" i="2" s="1"/>
  <c r="J159" i="2"/>
  <c r="K159" i="2"/>
  <c r="N159" i="2" s="1"/>
  <c r="L159" i="2"/>
  <c r="O159" i="2" s="1"/>
  <c r="J161" i="2"/>
  <c r="K161" i="2"/>
  <c r="N161" i="2" s="1"/>
  <c r="L161" i="2"/>
  <c r="O161" i="2" s="1"/>
  <c r="J162" i="2"/>
  <c r="K162" i="2"/>
  <c r="N162" i="2" s="1"/>
  <c r="L162" i="2"/>
  <c r="O162" i="2" s="1"/>
  <c r="J163" i="2"/>
  <c r="K163" i="2"/>
  <c r="N163" i="2" s="1"/>
  <c r="L163" i="2"/>
  <c r="O163" i="2" s="1"/>
  <c r="J164" i="2"/>
  <c r="K164" i="2"/>
  <c r="N164" i="2" s="1"/>
  <c r="L164" i="2"/>
  <c r="O164" i="2" s="1"/>
  <c r="J165" i="2"/>
  <c r="K165" i="2"/>
  <c r="N165" i="2" s="1"/>
  <c r="L165" i="2"/>
  <c r="O165" i="2" s="1"/>
  <c r="J166" i="2"/>
  <c r="K166" i="2"/>
  <c r="N166" i="2" s="1"/>
  <c r="L166" i="2"/>
  <c r="O166" i="2" s="1"/>
  <c r="L154" i="2"/>
  <c r="O154" i="2" s="1"/>
  <c r="K154" i="2"/>
  <c r="N154" i="2" s="1"/>
  <c r="J154" i="2"/>
  <c r="L152" i="2"/>
  <c r="O152" i="2" s="1"/>
  <c r="K152" i="2"/>
  <c r="N152" i="2" s="1"/>
  <c r="J152" i="2"/>
  <c r="L151" i="2"/>
  <c r="O151" i="2" s="1"/>
  <c r="K151" i="2"/>
  <c r="N151" i="2" s="1"/>
  <c r="J151" i="2"/>
  <c r="L150" i="2"/>
  <c r="O150" i="2" s="1"/>
  <c r="K150" i="2"/>
  <c r="N150" i="2" s="1"/>
  <c r="J150" i="2"/>
  <c r="L149" i="2"/>
  <c r="O149" i="2" s="1"/>
  <c r="K149" i="2"/>
  <c r="N149" i="2" s="1"/>
  <c r="J149" i="2"/>
  <c r="L148" i="2"/>
  <c r="O148" i="2" s="1"/>
  <c r="K148" i="2"/>
  <c r="N148" i="2" s="1"/>
  <c r="J148" i="2"/>
  <c r="L147" i="2"/>
  <c r="O147" i="2" s="1"/>
  <c r="K147" i="2"/>
  <c r="N147" i="2" s="1"/>
  <c r="J147" i="2"/>
  <c r="L145" i="2"/>
  <c r="O145" i="2" s="1"/>
  <c r="K145" i="2"/>
  <c r="N145" i="2" s="1"/>
  <c r="J145" i="2"/>
  <c r="L144" i="2"/>
  <c r="O144" i="2" s="1"/>
  <c r="K144" i="2"/>
  <c r="N144" i="2" s="1"/>
  <c r="J144" i="2"/>
  <c r="L143" i="2"/>
  <c r="O143" i="2" s="1"/>
  <c r="K143" i="2"/>
  <c r="N143" i="2" s="1"/>
  <c r="J143" i="2"/>
  <c r="L142" i="2"/>
  <c r="O142" i="2" s="1"/>
  <c r="K142" i="2"/>
  <c r="N142" i="2" s="1"/>
  <c r="J142" i="2"/>
  <c r="L141" i="2"/>
  <c r="O141" i="2" s="1"/>
  <c r="K141" i="2"/>
  <c r="N141" i="2" s="1"/>
  <c r="J141" i="2"/>
  <c r="L140" i="2"/>
  <c r="O140" i="2" s="1"/>
  <c r="K140" i="2"/>
  <c r="N140" i="2" s="1"/>
  <c r="J140" i="2"/>
  <c r="L138" i="2"/>
  <c r="O138" i="2" s="1"/>
  <c r="K138" i="2"/>
  <c r="N138" i="2" s="1"/>
  <c r="J138" i="2"/>
  <c r="L137" i="2"/>
  <c r="O137" i="2" s="1"/>
  <c r="K137" i="2"/>
  <c r="N137" i="2" s="1"/>
  <c r="J137" i="2"/>
  <c r="L136" i="2"/>
  <c r="O136" i="2" s="1"/>
  <c r="K136" i="2"/>
  <c r="N136" i="2" s="1"/>
  <c r="J136" i="2"/>
  <c r="L135" i="2"/>
  <c r="O135" i="2" s="1"/>
  <c r="K135" i="2"/>
  <c r="N135" i="2" s="1"/>
  <c r="J135" i="2"/>
  <c r="L134" i="2"/>
  <c r="O134" i="2" s="1"/>
  <c r="K134" i="2"/>
  <c r="N134" i="2" s="1"/>
  <c r="J134" i="2"/>
  <c r="L133" i="2"/>
  <c r="O133" i="2" s="1"/>
  <c r="K133" i="2"/>
  <c r="N133" i="2" s="1"/>
  <c r="J133" i="2"/>
  <c r="L131" i="2"/>
  <c r="O131" i="2" s="1"/>
  <c r="K131" i="2"/>
  <c r="N131" i="2" s="1"/>
  <c r="J131" i="2"/>
  <c r="L130" i="2"/>
  <c r="O130" i="2" s="1"/>
  <c r="K130" i="2"/>
  <c r="N130" i="2" s="1"/>
  <c r="J130" i="2"/>
  <c r="L129" i="2"/>
  <c r="O129" i="2" s="1"/>
  <c r="K129" i="2"/>
  <c r="N129" i="2" s="1"/>
  <c r="J129" i="2"/>
  <c r="L128" i="2"/>
  <c r="O128" i="2" s="1"/>
  <c r="K128" i="2"/>
  <c r="N128" i="2" s="1"/>
  <c r="J128" i="2"/>
  <c r="L127" i="2"/>
  <c r="O127" i="2" s="1"/>
  <c r="K127" i="2"/>
  <c r="N127" i="2" s="1"/>
  <c r="J127" i="2"/>
  <c r="L126" i="2"/>
  <c r="O126" i="2" s="1"/>
  <c r="K126" i="2"/>
  <c r="N126" i="2" s="1"/>
  <c r="J126" i="2"/>
  <c r="J88" i="2"/>
  <c r="K88" i="2"/>
  <c r="N88" i="2" s="1"/>
  <c r="L88" i="2"/>
  <c r="O88" i="2" s="1"/>
  <c r="J89" i="2"/>
  <c r="K89" i="2"/>
  <c r="N89" i="2" s="1"/>
  <c r="L89" i="2"/>
  <c r="O89" i="2" s="1"/>
  <c r="J90" i="2"/>
  <c r="K90" i="2"/>
  <c r="N90" i="2" s="1"/>
  <c r="L90" i="2"/>
  <c r="O90" i="2" s="1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 s="1"/>
  <c r="J95" i="2"/>
  <c r="K95" i="2"/>
  <c r="N95" i="2" s="1"/>
  <c r="L95" i="2"/>
  <c r="O95" i="2" s="1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N98" i="2" s="1"/>
  <c r="L98" i="2"/>
  <c r="O98" i="2" s="1"/>
  <c r="J99" i="2"/>
  <c r="K99" i="2"/>
  <c r="N99" i="2" s="1"/>
  <c r="L99" i="2"/>
  <c r="O99" i="2" s="1"/>
  <c r="J100" i="2"/>
  <c r="K100" i="2"/>
  <c r="N100" i="2" s="1"/>
  <c r="L100" i="2"/>
  <c r="O100" i="2" s="1"/>
  <c r="J102" i="2"/>
  <c r="K102" i="2"/>
  <c r="N102" i="2" s="1"/>
  <c r="L102" i="2"/>
  <c r="O102" i="2" s="1"/>
  <c r="J103" i="2"/>
  <c r="K103" i="2"/>
  <c r="N103" i="2" s="1"/>
  <c r="L103" i="2"/>
  <c r="O103" i="2" s="1"/>
  <c r="J104" i="2"/>
  <c r="K104" i="2"/>
  <c r="N104" i="2" s="1"/>
  <c r="L104" i="2"/>
  <c r="O104" i="2" s="1"/>
  <c r="J105" i="2"/>
  <c r="K105" i="2"/>
  <c r="N105" i="2" s="1"/>
  <c r="L105" i="2"/>
  <c r="O105" i="2" s="1"/>
  <c r="J106" i="2"/>
  <c r="K106" i="2"/>
  <c r="N106" i="2" s="1"/>
  <c r="L106" i="2"/>
  <c r="O106" i="2" s="1"/>
  <c r="J107" i="2"/>
  <c r="K107" i="2"/>
  <c r="N107" i="2" s="1"/>
  <c r="L107" i="2"/>
  <c r="O107" i="2" s="1"/>
  <c r="J109" i="2"/>
  <c r="K109" i="2"/>
  <c r="N109" i="2" s="1"/>
  <c r="L109" i="2"/>
  <c r="O109" i="2" s="1"/>
  <c r="J110" i="2"/>
  <c r="K110" i="2"/>
  <c r="N110" i="2" s="1"/>
  <c r="L110" i="2"/>
  <c r="O110" i="2" s="1"/>
  <c r="J111" i="2"/>
  <c r="K111" i="2"/>
  <c r="N111" i="2" s="1"/>
  <c r="L111" i="2"/>
  <c r="O111" i="2" s="1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N114" i="2" s="1"/>
  <c r="L114" i="2"/>
  <c r="O114" i="2" s="1"/>
  <c r="L86" i="2"/>
  <c r="O86" i="2" s="1"/>
  <c r="K86" i="2"/>
  <c r="N86" i="2" s="1"/>
  <c r="J86" i="2"/>
  <c r="L85" i="2"/>
  <c r="O85" i="2" s="1"/>
  <c r="K85" i="2"/>
  <c r="N85" i="2" s="1"/>
  <c r="J85" i="2"/>
  <c r="L84" i="2"/>
  <c r="O84" i="2" s="1"/>
  <c r="K84" i="2"/>
  <c r="N84" i="2" s="1"/>
  <c r="J84" i="2"/>
  <c r="L83" i="2"/>
  <c r="O83" i="2" s="1"/>
  <c r="K83" i="2"/>
  <c r="N83" i="2" s="1"/>
  <c r="J83" i="2"/>
  <c r="L82" i="2"/>
  <c r="O82" i="2" s="1"/>
  <c r="K82" i="2"/>
  <c r="N82" i="2" s="1"/>
  <c r="J82" i="2"/>
  <c r="L81" i="2"/>
  <c r="O81" i="2" s="1"/>
  <c r="K81" i="2"/>
  <c r="N81" i="2" s="1"/>
  <c r="J81" i="2"/>
  <c r="L79" i="2"/>
  <c r="O79" i="2" s="1"/>
  <c r="K79" i="2"/>
  <c r="N79" i="2" s="1"/>
  <c r="J79" i="2"/>
  <c r="L78" i="2"/>
  <c r="O78" i="2" s="1"/>
  <c r="K78" i="2"/>
  <c r="N78" i="2" s="1"/>
  <c r="J78" i="2"/>
  <c r="L77" i="2"/>
  <c r="O77" i="2" s="1"/>
  <c r="K77" i="2"/>
  <c r="N77" i="2" s="1"/>
  <c r="J77" i="2"/>
  <c r="L76" i="2"/>
  <c r="O76" i="2" s="1"/>
  <c r="K76" i="2"/>
  <c r="N76" i="2" s="1"/>
  <c r="J76" i="2"/>
  <c r="L75" i="2"/>
  <c r="O75" i="2" s="1"/>
  <c r="K75" i="2"/>
  <c r="N75" i="2" s="1"/>
  <c r="J75" i="2"/>
  <c r="L74" i="2"/>
  <c r="O74" i="2" s="1"/>
  <c r="K74" i="2"/>
  <c r="N74" i="2" s="1"/>
  <c r="J74" i="2"/>
  <c r="J57" i="2"/>
  <c r="K57" i="2"/>
  <c r="N57" i="2" s="1"/>
  <c r="L57" i="2"/>
  <c r="O57" i="2" s="1"/>
  <c r="J58" i="2"/>
  <c r="K58" i="2"/>
  <c r="N58" i="2" s="1"/>
  <c r="L58" i="2"/>
  <c r="O58" i="2" s="1"/>
  <c r="J59" i="2"/>
  <c r="K59" i="2"/>
  <c r="N59" i="2" s="1"/>
  <c r="L59" i="2"/>
  <c r="O59" i="2" s="1"/>
  <c r="J60" i="2"/>
  <c r="K60" i="2"/>
  <c r="N60" i="2" s="1"/>
  <c r="L60" i="2"/>
  <c r="O60" i="2" s="1"/>
  <c r="J61" i="2"/>
  <c r="K61" i="2"/>
  <c r="N61" i="2" s="1"/>
  <c r="L61" i="2"/>
  <c r="O61" i="2" s="1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N68" i="2" s="1"/>
  <c r="L68" i="2"/>
  <c r="O68" i="2" s="1"/>
  <c r="L56" i="2"/>
  <c r="O56" i="2" s="1"/>
  <c r="K56" i="2"/>
  <c r="N56" i="2" s="1"/>
  <c r="J5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I45" i="11"/>
  <c r="J45" i="11"/>
  <c r="K45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2" i="11"/>
  <c r="J2" i="11"/>
  <c r="J3" i="11"/>
  <c r="K3" i="11"/>
  <c r="I2" i="11"/>
  <c r="I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I24" i="1"/>
  <c r="J24" i="1"/>
  <c r="K24" i="1"/>
  <c r="I26" i="1"/>
  <c r="J26" i="1"/>
  <c r="K26" i="1"/>
  <c r="I27" i="1"/>
  <c r="J27" i="1"/>
  <c r="K27" i="1"/>
  <c r="I18" i="1"/>
  <c r="J18" i="1"/>
  <c r="K18" i="1"/>
  <c r="I19" i="1"/>
  <c r="J19" i="1"/>
  <c r="K19" i="1"/>
  <c r="I20" i="1"/>
  <c r="J20" i="1"/>
  <c r="K20" i="1"/>
  <c r="I21" i="1"/>
  <c r="J21" i="1"/>
  <c r="K21" i="1"/>
  <c r="I23" i="1"/>
  <c r="J23" i="1"/>
  <c r="K23" i="1"/>
  <c r="H18" i="8"/>
  <c r="I18" i="8"/>
  <c r="J18" i="8"/>
  <c r="H19" i="8"/>
  <c r="I19" i="8"/>
  <c r="J19" i="8"/>
  <c r="H20" i="8"/>
  <c r="I20" i="8"/>
  <c r="J20" i="8"/>
  <c r="H21" i="8"/>
  <c r="I21" i="8"/>
  <c r="J21" i="8"/>
  <c r="H9" i="8"/>
  <c r="I9" i="8"/>
  <c r="J9" i="8"/>
  <c r="H2" i="8"/>
  <c r="H3" i="8"/>
  <c r="H4" i="8"/>
  <c r="H5" i="8"/>
  <c r="H6" i="8"/>
  <c r="H7" i="8"/>
  <c r="H8" i="8"/>
  <c r="H10" i="8"/>
  <c r="H11" i="8"/>
  <c r="H12" i="8"/>
  <c r="H13" i="8"/>
  <c r="H14" i="8"/>
  <c r="H15" i="8"/>
  <c r="H16" i="8"/>
  <c r="H17" i="8"/>
  <c r="K71" i="8"/>
  <c r="E71" i="8"/>
  <c r="K72" i="8"/>
  <c r="E72" i="8"/>
  <c r="K73" i="8"/>
  <c r="E73" i="8"/>
  <c r="K74" i="8"/>
  <c r="E74" i="8"/>
  <c r="K75" i="8"/>
  <c r="E75" i="8"/>
  <c r="I2" i="8"/>
  <c r="I3" i="8"/>
  <c r="I4" i="8"/>
  <c r="I5" i="8"/>
  <c r="I6" i="8"/>
  <c r="I7" i="8"/>
  <c r="I8" i="8"/>
  <c r="I10" i="8"/>
  <c r="I11" i="8"/>
  <c r="I12" i="8"/>
  <c r="I13" i="8"/>
  <c r="I14" i="8"/>
  <c r="I15" i="8"/>
  <c r="I16" i="8"/>
  <c r="I17" i="8"/>
  <c r="L71" i="8"/>
  <c r="L72" i="8"/>
  <c r="L73" i="8"/>
  <c r="L74" i="8"/>
  <c r="L75" i="8"/>
  <c r="L64" i="8"/>
  <c r="E64" i="8"/>
  <c r="L65" i="8"/>
  <c r="E65" i="8"/>
  <c r="L66" i="8"/>
  <c r="E66" i="8"/>
  <c r="L67" i="8"/>
  <c r="E67" i="8"/>
  <c r="L68" i="8"/>
  <c r="E68" i="8"/>
  <c r="K64" i="8"/>
  <c r="K65" i="8"/>
  <c r="K66" i="8"/>
  <c r="K67" i="8"/>
  <c r="K68" i="8"/>
  <c r="J2" i="8"/>
  <c r="J3" i="8"/>
  <c r="J4" i="8"/>
  <c r="J5" i="8"/>
  <c r="J6" i="8"/>
  <c r="J7" i="8"/>
  <c r="J8" i="8"/>
  <c r="J10" i="8"/>
  <c r="J11" i="8"/>
  <c r="J12" i="8"/>
  <c r="J13" i="8"/>
  <c r="J14" i="8"/>
  <c r="J15" i="8"/>
  <c r="J16" i="8"/>
  <c r="J17" i="8"/>
  <c r="J71" i="8"/>
  <c r="J72" i="8"/>
  <c r="J73" i="8"/>
  <c r="J74" i="8"/>
  <c r="J75" i="8"/>
  <c r="J64" i="8"/>
  <c r="J65" i="8"/>
  <c r="J66" i="8"/>
  <c r="J67" i="8"/>
  <c r="J68" i="8"/>
  <c r="L57" i="8"/>
  <c r="E57" i="8"/>
  <c r="L58" i="8"/>
  <c r="E58" i="8"/>
  <c r="L59" i="8"/>
  <c r="E59" i="8"/>
  <c r="L60" i="8"/>
  <c r="E60" i="8"/>
  <c r="L61" i="8"/>
  <c r="E61" i="8"/>
  <c r="K57" i="8"/>
  <c r="K58" i="8"/>
  <c r="K59" i="8"/>
  <c r="K60" i="8"/>
  <c r="K61" i="8"/>
  <c r="J57" i="8"/>
  <c r="J58" i="8"/>
  <c r="J59" i="8"/>
  <c r="J60" i="8"/>
  <c r="J61" i="8"/>
  <c r="J50" i="8"/>
  <c r="E50" i="8"/>
  <c r="J51" i="8"/>
  <c r="E51" i="8"/>
  <c r="J52" i="8"/>
  <c r="E52" i="8"/>
  <c r="J53" i="8"/>
  <c r="E53" i="8"/>
  <c r="J54" i="8"/>
  <c r="E54" i="8"/>
  <c r="K50" i="8"/>
  <c r="K51" i="8"/>
  <c r="K52" i="8"/>
  <c r="K53" i="8"/>
  <c r="K54" i="8"/>
  <c r="L50" i="8"/>
  <c r="L51" i="8"/>
  <c r="L52" i="8"/>
  <c r="L53" i="8"/>
  <c r="L54" i="8"/>
  <c r="L43" i="8"/>
  <c r="E43" i="8"/>
  <c r="L44" i="8"/>
  <c r="E44" i="8"/>
  <c r="L45" i="8"/>
  <c r="E45" i="8"/>
  <c r="L46" i="8"/>
  <c r="E46" i="8"/>
  <c r="L47" i="8"/>
  <c r="E47" i="8"/>
  <c r="L36" i="8"/>
  <c r="E36" i="8"/>
  <c r="L37" i="8"/>
  <c r="E37" i="8"/>
  <c r="L38" i="8"/>
  <c r="E38" i="8"/>
  <c r="L39" i="8"/>
  <c r="E39" i="8"/>
  <c r="L40" i="8"/>
  <c r="E40" i="8"/>
  <c r="K43" i="8"/>
  <c r="K44" i="8"/>
  <c r="K45" i="8"/>
  <c r="K46" i="8"/>
  <c r="K47" i="8"/>
  <c r="K36" i="8"/>
  <c r="K37" i="8"/>
  <c r="K38" i="8"/>
  <c r="K39" i="8"/>
  <c r="K40" i="8"/>
  <c r="J43" i="8"/>
  <c r="J44" i="8"/>
  <c r="J45" i="8"/>
  <c r="J46" i="8"/>
  <c r="J47" i="8"/>
  <c r="J36" i="8"/>
  <c r="J37" i="8"/>
  <c r="J38" i="8"/>
  <c r="J39" i="8"/>
  <c r="J40" i="8"/>
  <c r="I9" i="1"/>
  <c r="J9" i="1"/>
  <c r="K9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I2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L126" i="8"/>
  <c r="E126" i="8"/>
  <c r="L127" i="8"/>
  <c r="E127" i="8"/>
  <c r="L128" i="8"/>
  <c r="E128" i="8"/>
  <c r="L129" i="8"/>
  <c r="E129" i="8"/>
  <c r="L130" i="8"/>
  <c r="E130" i="8"/>
  <c r="L131" i="8"/>
  <c r="E131" i="8"/>
  <c r="K126" i="8"/>
  <c r="K127" i="8"/>
  <c r="K128" i="8"/>
  <c r="K129" i="8"/>
  <c r="K130" i="8"/>
  <c r="K131" i="8"/>
  <c r="J126" i="8"/>
  <c r="J127" i="8"/>
  <c r="J128" i="8"/>
  <c r="J129" i="8"/>
  <c r="J130" i="8"/>
  <c r="J131" i="8"/>
  <c r="J119" i="8"/>
  <c r="E119" i="8"/>
  <c r="J120" i="8"/>
  <c r="E120" i="8"/>
  <c r="J121" i="8"/>
  <c r="E121" i="8"/>
  <c r="J122" i="8"/>
  <c r="E122" i="8"/>
  <c r="J123" i="8"/>
  <c r="E123" i="8"/>
  <c r="J124" i="8"/>
  <c r="E124" i="8"/>
  <c r="K119" i="8"/>
  <c r="K120" i="8"/>
  <c r="K121" i="8"/>
  <c r="K122" i="8"/>
  <c r="K123" i="8"/>
  <c r="K124" i="8"/>
  <c r="L119" i="8"/>
  <c r="L120" i="8"/>
  <c r="L121" i="8"/>
  <c r="L122" i="8"/>
  <c r="L123" i="8"/>
  <c r="L124" i="8"/>
  <c r="L112" i="8"/>
  <c r="E112" i="8"/>
  <c r="L113" i="8"/>
  <c r="E113" i="8"/>
  <c r="L114" i="8"/>
  <c r="E114" i="8"/>
  <c r="L115" i="8"/>
  <c r="E115" i="8"/>
  <c r="L116" i="8"/>
  <c r="E116" i="8"/>
  <c r="L117" i="8"/>
  <c r="E117" i="8"/>
  <c r="K112" i="8"/>
  <c r="K113" i="8"/>
  <c r="K114" i="8"/>
  <c r="K115" i="8"/>
  <c r="K116" i="8"/>
  <c r="K117" i="8"/>
  <c r="J112" i="8"/>
  <c r="J113" i="8"/>
  <c r="J114" i="8"/>
  <c r="J115" i="8"/>
  <c r="J116" i="8"/>
  <c r="J117" i="8"/>
  <c r="L105" i="8"/>
  <c r="E105" i="8"/>
  <c r="L106" i="8"/>
  <c r="E106" i="8"/>
  <c r="L107" i="8"/>
  <c r="E107" i="8"/>
  <c r="L108" i="8"/>
  <c r="E108" i="8"/>
  <c r="L109" i="8"/>
  <c r="E109" i="8"/>
  <c r="L110" i="8"/>
  <c r="E110" i="8"/>
  <c r="K105" i="8"/>
  <c r="K106" i="8"/>
  <c r="K107" i="8"/>
  <c r="K108" i="8"/>
  <c r="K109" i="8"/>
  <c r="K110" i="8"/>
  <c r="J105" i="8"/>
  <c r="J106" i="8"/>
  <c r="J107" i="8"/>
  <c r="J108" i="8"/>
  <c r="J109" i="8"/>
  <c r="J110" i="8"/>
  <c r="L98" i="8"/>
  <c r="E98" i="8"/>
  <c r="L99" i="8"/>
  <c r="E99" i="8"/>
  <c r="L100" i="8"/>
  <c r="E100" i="8"/>
  <c r="L101" i="8"/>
  <c r="E101" i="8"/>
  <c r="L102" i="8"/>
  <c r="E102" i="8"/>
  <c r="L103" i="8"/>
  <c r="E103" i="8"/>
  <c r="K98" i="8"/>
  <c r="K99" i="8"/>
  <c r="K100" i="8"/>
  <c r="K101" i="8"/>
  <c r="K102" i="8"/>
  <c r="K103" i="8"/>
  <c r="J98" i="8"/>
  <c r="J99" i="8"/>
  <c r="J100" i="8"/>
  <c r="J101" i="8"/>
  <c r="J102" i="8"/>
  <c r="J103" i="8"/>
  <c r="L94" i="8"/>
  <c r="E94" i="8"/>
  <c r="L91" i="8"/>
  <c r="E91" i="8"/>
  <c r="L92" i="8"/>
  <c r="E92" i="8"/>
  <c r="L93" i="8"/>
  <c r="E93" i="8"/>
  <c r="L95" i="8"/>
  <c r="E95" i="8"/>
  <c r="L96" i="8"/>
  <c r="E96" i="8"/>
  <c r="K94" i="8"/>
  <c r="K91" i="8"/>
  <c r="K92" i="8"/>
  <c r="K93" i="8"/>
  <c r="K95" i="8"/>
  <c r="K96" i="8"/>
  <c r="J94" i="8"/>
  <c r="J91" i="8"/>
  <c r="J92" i="8"/>
  <c r="J93" i="8"/>
  <c r="J95" i="8"/>
  <c r="J96" i="8"/>
  <c r="J39" i="1"/>
  <c r="J37" i="1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92" i="9"/>
  <c r="L100" i="3"/>
  <c r="L101" i="3"/>
  <c r="L102" i="3"/>
  <c r="L103" i="3"/>
  <c r="L104" i="3"/>
  <c r="L106" i="3"/>
  <c r="L107" i="3"/>
  <c r="L108" i="3"/>
  <c r="L109" i="3"/>
  <c r="L110" i="3"/>
  <c r="L111" i="3"/>
  <c r="L113" i="3"/>
  <c r="L114" i="3"/>
  <c r="L115" i="3"/>
  <c r="L116" i="3"/>
  <c r="L117" i="3"/>
  <c r="L118" i="3"/>
  <c r="L120" i="3"/>
  <c r="L121" i="3"/>
  <c r="L122" i="3"/>
  <c r="L123" i="3"/>
  <c r="L124" i="3"/>
  <c r="L125" i="3"/>
  <c r="L127" i="3"/>
  <c r="L128" i="3"/>
  <c r="L129" i="3"/>
  <c r="L130" i="3"/>
  <c r="L131" i="3"/>
  <c r="L132" i="3"/>
  <c r="L134" i="3"/>
  <c r="L135" i="3"/>
  <c r="L136" i="3"/>
  <c r="L137" i="3"/>
  <c r="L138" i="3"/>
  <c r="L139" i="3"/>
  <c r="L99" i="3"/>
  <c r="K100" i="3"/>
  <c r="K101" i="3"/>
  <c r="K102" i="3"/>
  <c r="K103" i="3"/>
  <c r="K104" i="3"/>
  <c r="K106" i="3"/>
  <c r="K107" i="3"/>
  <c r="K108" i="3"/>
  <c r="K109" i="3"/>
  <c r="K110" i="3"/>
  <c r="K111" i="3"/>
  <c r="K113" i="3"/>
  <c r="K114" i="3"/>
  <c r="K115" i="3"/>
  <c r="K116" i="3"/>
  <c r="K117" i="3"/>
  <c r="K118" i="3"/>
  <c r="K120" i="3"/>
  <c r="K121" i="3"/>
  <c r="K122" i="3"/>
  <c r="K123" i="3"/>
  <c r="K124" i="3"/>
  <c r="K125" i="3"/>
  <c r="K127" i="3"/>
  <c r="K128" i="3"/>
  <c r="K129" i="3"/>
  <c r="K130" i="3"/>
  <c r="K131" i="3"/>
  <c r="K132" i="3"/>
  <c r="K134" i="3"/>
  <c r="K135" i="3"/>
  <c r="K136" i="3"/>
  <c r="K137" i="3"/>
  <c r="K138" i="3"/>
  <c r="K139" i="3"/>
  <c r="K99" i="3"/>
  <c r="L132" i="1"/>
  <c r="K132" i="1"/>
  <c r="J132" i="1"/>
  <c r="L131" i="1"/>
  <c r="K131" i="1"/>
  <c r="J131" i="1"/>
  <c r="L130" i="1"/>
  <c r="K130" i="1"/>
  <c r="J130" i="1"/>
  <c r="L129" i="1"/>
  <c r="K129" i="1"/>
  <c r="J129" i="1"/>
  <c r="L127" i="1"/>
  <c r="K127" i="1"/>
  <c r="J127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3" i="1"/>
  <c r="K113" i="1"/>
  <c r="J113" i="1"/>
  <c r="L111" i="1"/>
  <c r="K111" i="1"/>
  <c r="J111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99" i="1"/>
  <c r="K99" i="1"/>
  <c r="J99" i="1"/>
  <c r="L97" i="1"/>
  <c r="K97" i="1"/>
  <c r="J97" i="1"/>
  <c r="L44" i="1"/>
  <c r="K44" i="1"/>
  <c r="J44" i="1"/>
  <c r="L37" i="1"/>
  <c r="L38" i="1"/>
  <c r="L40" i="1"/>
  <c r="K37" i="1"/>
  <c r="K38" i="1"/>
  <c r="K40" i="1"/>
  <c r="J38" i="1"/>
  <c r="J40" i="1"/>
  <c r="L128" i="1"/>
  <c r="K128" i="1"/>
  <c r="J128" i="1"/>
  <c r="L114" i="1"/>
  <c r="K114" i="1"/>
  <c r="J114" i="1"/>
  <c r="L110" i="1"/>
  <c r="K110" i="1"/>
  <c r="J110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K39" i="1"/>
  <c r="L39" i="1"/>
  <c r="J41" i="1"/>
  <c r="K41" i="1"/>
  <c r="L41" i="1"/>
  <c r="J42" i="1"/>
  <c r="K42" i="1"/>
  <c r="L42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C70" i="7"/>
  <c r="H87" i="7" s="1"/>
  <c r="I87" i="7" s="1"/>
  <c r="J87" i="7" s="1"/>
  <c r="C69" i="7"/>
  <c r="E110" i="7"/>
  <c r="E111" i="7"/>
  <c r="E112" i="7"/>
  <c r="E113" i="7"/>
  <c r="E114" i="7"/>
  <c r="E115" i="7"/>
  <c r="E103" i="7"/>
  <c r="E104" i="7"/>
  <c r="E105" i="7"/>
  <c r="E106" i="7"/>
  <c r="E107" i="7"/>
  <c r="E108" i="7"/>
  <c r="E96" i="7"/>
  <c r="E97" i="7"/>
  <c r="E98" i="7"/>
  <c r="E99" i="7"/>
  <c r="E100" i="7"/>
  <c r="E101" i="7"/>
  <c r="E89" i="7"/>
  <c r="E90" i="7"/>
  <c r="E91" i="7"/>
  <c r="E92" i="7"/>
  <c r="E93" i="7"/>
  <c r="E94" i="7"/>
  <c r="E82" i="7"/>
  <c r="E83" i="7"/>
  <c r="E84" i="7"/>
  <c r="E85" i="7"/>
  <c r="E86" i="7"/>
  <c r="E87" i="7"/>
  <c r="E75" i="7"/>
  <c r="E76" i="7"/>
  <c r="E77" i="7"/>
  <c r="E78" i="7"/>
  <c r="E79" i="7"/>
  <c r="E80" i="7"/>
  <c r="E98" i="9"/>
  <c r="J98" i="9"/>
  <c r="D98" i="12"/>
  <c r="H141" i="12" s="1"/>
  <c r="I141" i="12" s="1"/>
  <c r="J141" i="12" s="1"/>
  <c r="D97" i="12"/>
  <c r="E139" i="12"/>
  <c r="H140" i="12"/>
  <c r="I140" i="12" s="1"/>
  <c r="J140" i="12" s="1"/>
  <c r="E140" i="12"/>
  <c r="E141" i="12"/>
  <c r="H142" i="12"/>
  <c r="I142" i="12" s="1"/>
  <c r="J142" i="12" s="1"/>
  <c r="E142" i="12"/>
  <c r="E143" i="12"/>
  <c r="H132" i="12"/>
  <c r="I132" i="12" s="1"/>
  <c r="E132" i="12"/>
  <c r="E133" i="12"/>
  <c r="H134" i="12"/>
  <c r="I134" i="12" s="1"/>
  <c r="J134" i="12" s="1"/>
  <c r="E134" i="12"/>
  <c r="E135" i="12"/>
  <c r="E136" i="12"/>
  <c r="E125" i="12"/>
  <c r="E126" i="12"/>
  <c r="E127" i="12"/>
  <c r="E128" i="12"/>
  <c r="E129" i="12"/>
  <c r="E118" i="12"/>
  <c r="E119" i="12"/>
  <c r="E120" i="12"/>
  <c r="E121" i="12"/>
  <c r="E122" i="12"/>
  <c r="E111" i="12"/>
  <c r="H112" i="12"/>
  <c r="I112" i="12" s="1"/>
  <c r="J112" i="12" s="1"/>
  <c r="E112" i="12"/>
  <c r="E113" i="12"/>
  <c r="H114" i="12"/>
  <c r="I114" i="12" s="1"/>
  <c r="J114" i="12" s="1"/>
  <c r="E114" i="12"/>
  <c r="E115" i="12"/>
  <c r="H104" i="12"/>
  <c r="I104" i="12" s="1"/>
  <c r="J104" i="12" s="1"/>
  <c r="E104" i="12"/>
  <c r="E105" i="12"/>
  <c r="H106" i="12"/>
  <c r="I106" i="12" s="1"/>
  <c r="J106" i="12" s="1"/>
  <c r="E106" i="12"/>
  <c r="H107" i="12"/>
  <c r="I107" i="12"/>
  <c r="E107" i="12"/>
  <c r="E108" i="12"/>
  <c r="I20" i="3"/>
  <c r="I31" i="3"/>
  <c r="M31" i="3"/>
  <c r="I32" i="3"/>
  <c r="M32" i="3"/>
  <c r="I33" i="3"/>
  <c r="M33" i="3"/>
  <c r="I34" i="3"/>
  <c r="M34" i="3"/>
  <c r="L43" i="3"/>
  <c r="K43" i="3"/>
  <c r="J43" i="3"/>
  <c r="M21" i="3"/>
  <c r="M23" i="3"/>
  <c r="M25" i="3"/>
  <c r="M27" i="3"/>
  <c r="M29" i="3"/>
  <c r="M20" i="3"/>
  <c r="M22" i="3"/>
  <c r="M24" i="3"/>
  <c r="M26" i="3"/>
  <c r="M28" i="3"/>
  <c r="M30" i="3"/>
  <c r="I21" i="3"/>
  <c r="I23" i="3"/>
  <c r="I25" i="3"/>
  <c r="I27" i="3"/>
  <c r="I29" i="3"/>
  <c r="I22" i="3"/>
  <c r="I24" i="3"/>
  <c r="I26" i="3"/>
  <c r="I28" i="3"/>
  <c r="I30" i="3"/>
  <c r="L44" i="3"/>
  <c r="L45" i="3"/>
  <c r="L46" i="3"/>
  <c r="L47" i="3"/>
  <c r="L48" i="3"/>
  <c r="L50" i="3"/>
  <c r="L51" i="3"/>
  <c r="L52" i="3"/>
  <c r="L53" i="3"/>
  <c r="L54" i="3"/>
  <c r="L55" i="3"/>
  <c r="L57" i="3"/>
  <c r="L58" i="3"/>
  <c r="L59" i="3"/>
  <c r="L60" i="3"/>
  <c r="L61" i="3"/>
  <c r="L62" i="3"/>
  <c r="L64" i="3"/>
  <c r="L65" i="3"/>
  <c r="L66" i="3"/>
  <c r="L67" i="3"/>
  <c r="L68" i="3"/>
  <c r="L69" i="3"/>
  <c r="L71" i="3"/>
  <c r="L72" i="3"/>
  <c r="L73" i="3"/>
  <c r="L74" i="3"/>
  <c r="L75" i="3"/>
  <c r="L76" i="3"/>
  <c r="L77" i="3"/>
  <c r="L78" i="3"/>
  <c r="L79" i="3"/>
  <c r="L81" i="3"/>
  <c r="L82" i="3"/>
  <c r="L83" i="3"/>
  <c r="L84" i="3"/>
  <c r="L85" i="3"/>
  <c r="L86" i="3"/>
  <c r="K44" i="3"/>
  <c r="K45" i="3"/>
  <c r="K46" i="3"/>
  <c r="K47" i="3"/>
  <c r="K48" i="3"/>
  <c r="K50" i="3"/>
  <c r="K51" i="3"/>
  <c r="K52" i="3"/>
  <c r="K53" i="3"/>
  <c r="K54" i="3"/>
  <c r="K55" i="3"/>
  <c r="K57" i="3"/>
  <c r="K58" i="3"/>
  <c r="K59" i="3"/>
  <c r="K60" i="3"/>
  <c r="K61" i="3"/>
  <c r="K62" i="3"/>
  <c r="K64" i="3"/>
  <c r="K65" i="3"/>
  <c r="K66" i="3"/>
  <c r="K67" i="3"/>
  <c r="K68" i="3"/>
  <c r="K69" i="3"/>
  <c r="K71" i="3"/>
  <c r="K72" i="3"/>
  <c r="K73" i="3"/>
  <c r="K74" i="3"/>
  <c r="K75" i="3"/>
  <c r="K76" i="3"/>
  <c r="K77" i="3"/>
  <c r="K78" i="3"/>
  <c r="K79" i="3"/>
  <c r="K81" i="3"/>
  <c r="K82" i="3"/>
  <c r="K83" i="3"/>
  <c r="K84" i="3"/>
  <c r="K85" i="3"/>
  <c r="K86" i="3"/>
  <c r="L80" i="9"/>
  <c r="L73" i="9"/>
  <c r="L66" i="9"/>
  <c r="L59" i="9"/>
  <c r="L52" i="9"/>
  <c r="L45" i="9"/>
  <c r="K80" i="9"/>
  <c r="K73" i="9"/>
  <c r="K66" i="9"/>
  <c r="K59" i="9"/>
  <c r="K52" i="9"/>
  <c r="K45" i="9"/>
  <c r="L46" i="9"/>
  <c r="L47" i="9"/>
  <c r="L48" i="9"/>
  <c r="L49" i="9"/>
  <c r="L53" i="9"/>
  <c r="L54" i="9"/>
  <c r="L55" i="9"/>
  <c r="L56" i="9"/>
  <c r="L60" i="9"/>
  <c r="L61" i="9"/>
  <c r="L62" i="9"/>
  <c r="L63" i="9"/>
  <c r="L67" i="9"/>
  <c r="L68" i="9"/>
  <c r="L69" i="9"/>
  <c r="L70" i="9"/>
  <c r="L74" i="9"/>
  <c r="L75" i="9"/>
  <c r="L76" i="9"/>
  <c r="L77" i="9"/>
  <c r="L81" i="9"/>
  <c r="L82" i="9"/>
  <c r="L83" i="9"/>
  <c r="L84" i="9"/>
  <c r="K46" i="9"/>
  <c r="K47" i="9"/>
  <c r="K48" i="9"/>
  <c r="K49" i="9"/>
  <c r="K53" i="9"/>
  <c r="K54" i="9"/>
  <c r="K55" i="9"/>
  <c r="K56" i="9"/>
  <c r="K60" i="9"/>
  <c r="K61" i="9"/>
  <c r="K62" i="9"/>
  <c r="K63" i="9"/>
  <c r="K67" i="9"/>
  <c r="K68" i="9"/>
  <c r="K69" i="9"/>
  <c r="K70" i="9"/>
  <c r="K74" i="9"/>
  <c r="K75" i="9"/>
  <c r="K76" i="9"/>
  <c r="K77" i="9"/>
  <c r="K81" i="9"/>
  <c r="K82" i="9"/>
  <c r="K83" i="9"/>
  <c r="K84" i="9"/>
  <c r="J46" i="9"/>
  <c r="J45" i="9"/>
  <c r="J47" i="9"/>
  <c r="J48" i="9"/>
  <c r="J49" i="9"/>
  <c r="J52" i="9"/>
  <c r="J53" i="9"/>
  <c r="J54" i="9"/>
  <c r="J55" i="9"/>
  <c r="J56" i="9"/>
  <c r="J59" i="9"/>
  <c r="J60" i="9"/>
  <c r="J61" i="9"/>
  <c r="J62" i="9"/>
  <c r="J63" i="9"/>
  <c r="J66" i="9"/>
  <c r="J67" i="9"/>
  <c r="J68" i="9"/>
  <c r="J69" i="9"/>
  <c r="J70" i="9"/>
  <c r="J73" i="9"/>
  <c r="J74" i="9"/>
  <c r="J75" i="9"/>
  <c r="J76" i="9"/>
  <c r="J77" i="9"/>
  <c r="J80" i="9"/>
  <c r="J81" i="9"/>
  <c r="J82" i="9"/>
  <c r="J83" i="9"/>
  <c r="J84" i="9"/>
  <c r="J93" i="9"/>
  <c r="J94" i="9"/>
  <c r="J95" i="9"/>
  <c r="J96" i="9"/>
  <c r="J97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92" i="9"/>
  <c r="E36" i="9"/>
  <c r="E35" i="9"/>
  <c r="M34" i="9"/>
  <c r="I34" i="9"/>
  <c r="E34" i="9"/>
  <c r="M33" i="9"/>
  <c r="I33" i="9"/>
  <c r="E33" i="9"/>
  <c r="M32" i="9"/>
  <c r="I32" i="9"/>
  <c r="E32" i="9"/>
  <c r="M31" i="9"/>
  <c r="I31" i="9"/>
  <c r="E31" i="9"/>
  <c r="M30" i="9"/>
  <c r="I30" i="9"/>
  <c r="E30" i="9"/>
  <c r="M29" i="9"/>
  <c r="I29" i="9"/>
  <c r="E29" i="9"/>
  <c r="M28" i="9"/>
  <c r="I28" i="9"/>
  <c r="E28" i="9"/>
  <c r="M27" i="9"/>
  <c r="I27" i="9"/>
  <c r="E27" i="9"/>
  <c r="M26" i="9"/>
  <c r="I26" i="9"/>
  <c r="E26" i="9"/>
  <c r="M25" i="9"/>
  <c r="I25" i="9"/>
  <c r="E25" i="9"/>
  <c r="M24" i="9"/>
  <c r="I24" i="9"/>
  <c r="E24" i="9"/>
  <c r="M23" i="9"/>
  <c r="I23" i="9"/>
  <c r="E23" i="9"/>
  <c r="M22" i="9"/>
  <c r="I22" i="9"/>
  <c r="E22" i="9"/>
  <c r="M21" i="9"/>
  <c r="E39" i="9" s="1"/>
  <c r="I21" i="9"/>
  <c r="E21" i="9"/>
  <c r="M20" i="9"/>
  <c r="I20" i="9"/>
  <c r="D40" i="9" s="1"/>
  <c r="E20" i="9"/>
  <c r="M19" i="9"/>
  <c r="I19" i="9"/>
  <c r="E19" i="9"/>
  <c r="C39" i="9" s="1"/>
  <c r="E11" i="9"/>
  <c r="E10" i="9"/>
  <c r="E9" i="9"/>
  <c r="E8" i="9"/>
  <c r="E7" i="9"/>
  <c r="E6" i="9"/>
  <c r="E5" i="9"/>
  <c r="E4" i="9"/>
  <c r="E3" i="9"/>
  <c r="E2" i="9"/>
  <c r="M19" i="3"/>
  <c r="I19" i="3"/>
  <c r="D40" i="3" s="1"/>
  <c r="E3" i="3"/>
  <c r="E4" i="3"/>
  <c r="E5" i="3"/>
  <c r="E6" i="3"/>
  <c r="E7" i="3"/>
  <c r="E8" i="3"/>
  <c r="E9" i="3"/>
  <c r="E10" i="3"/>
  <c r="E11" i="3"/>
  <c r="E63" i="9"/>
  <c r="E127" i="9"/>
  <c r="E128" i="9"/>
  <c r="E129" i="9"/>
  <c r="E130" i="9"/>
  <c r="E131" i="9"/>
  <c r="E132" i="9"/>
  <c r="E120" i="9"/>
  <c r="E121" i="9"/>
  <c r="E122" i="9"/>
  <c r="E123" i="9"/>
  <c r="E124" i="9"/>
  <c r="E125" i="9"/>
  <c r="E113" i="9"/>
  <c r="E114" i="9"/>
  <c r="E115" i="9"/>
  <c r="E116" i="9"/>
  <c r="E117" i="9"/>
  <c r="E118" i="9"/>
  <c r="E106" i="9"/>
  <c r="E107" i="9"/>
  <c r="E108" i="9"/>
  <c r="E109" i="9"/>
  <c r="E110" i="9"/>
  <c r="E111" i="9"/>
  <c r="E99" i="9"/>
  <c r="E100" i="9"/>
  <c r="E101" i="9"/>
  <c r="E102" i="9"/>
  <c r="E103" i="9"/>
  <c r="E104" i="9"/>
  <c r="E92" i="9"/>
  <c r="E93" i="9"/>
  <c r="E94" i="9"/>
  <c r="E95" i="9"/>
  <c r="E96" i="9"/>
  <c r="E97" i="9"/>
  <c r="E80" i="9"/>
  <c r="E81" i="9"/>
  <c r="E82" i="9"/>
  <c r="E83" i="9"/>
  <c r="E84" i="9"/>
  <c r="E73" i="9"/>
  <c r="E74" i="9"/>
  <c r="E75" i="9"/>
  <c r="E76" i="9"/>
  <c r="E77" i="9"/>
  <c r="E66" i="9"/>
  <c r="E67" i="9"/>
  <c r="E68" i="9"/>
  <c r="E69" i="9"/>
  <c r="E70" i="9"/>
  <c r="E59" i="9"/>
  <c r="E60" i="9"/>
  <c r="E61" i="9"/>
  <c r="E62" i="9"/>
  <c r="E52" i="9"/>
  <c r="E53" i="9"/>
  <c r="E54" i="9"/>
  <c r="E55" i="9"/>
  <c r="E56" i="9"/>
  <c r="E45" i="9"/>
  <c r="E46" i="9"/>
  <c r="E47" i="9"/>
  <c r="E48" i="9"/>
  <c r="E49" i="9"/>
  <c r="E126" i="9"/>
  <c r="E119" i="9"/>
  <c r="E112" i="9"/>
  <c r="E105" i="9"/>
  <c r="J44" i="3"/>
  <c r="J45" i="3"/>
  <c r="J46" i="3"/>
  <c r="J47" i="3"/>
  <c r="J48" i="3"/>
  <c r="J77" i="3"/>
  <c r="J78" i="3"/>
  <c r="J79" i="3"/>
  <c r="J139" i="3"/>
  <c r="J138" i="3"/>
  <c r="J137" i="3"/>
  <c r="J136" i="3"/>
  <c r="J135" i="3"/>
  <c r="J134" i="3"/>
  <c r="J132" i="3"/>
  <c r="J131" i="3"/>
  <c r="J130" i="3"/>
  <c r="J129" i="3"/>
  <c r="J128" i="3"/>
  <c r="J127" i="3"/>
  <c r="J125" i="3"/>
  <c r="J124" i="3"/>
  <c r="J123" i="3"/>
  <c r="J122" i="3"/>
  <c r="J121" i="3"/>
  <c r="J120" i="3"/>
  <c r="J118" i="3"/>
  <c r="J117" i="3"/>
  <c r="J116" i="3"/>
  <c r="J115" i="3"/>
  <c r="J114" i="3"/>
  <c r="J113" i="3"/>
  <c r="J111" i="3"/>
  <c r="J110" i="3"/>
  <c r="J109" i="3"/>
  <c r="J108" i="3"/>
  <c r="J107" i="3"/>
  <c r="J106" i="3"/>
  <c r="J104" i="3"/>
  <c r="J103" i="3"/>
  <c r="J102" i="3"/>
  <c r="J101" i="3"/>
  <c r="J100" i="3"/>
  <c r="J99" i="3"/>
  <c r="J50" i="3"/>
  <c r="J51" i="3"/>
  <c r="J52" i="3"/>
  <c r="J53" i="3"/>
  <c r="J54" i="3"/>
  <c r="J55" i="3"/>
  <c r="J57" i="3"/>
  <c r="J58" i="3"/>
  <c r="J59" i="3"/>
  <c r="J60" i="3"/>
  <c r="J61" i="3"/>
  <c r="J62" i="3"/>
  <c r="J64" i="3"/>
  <c r="J65" i="3"/>
  <c r="J66" i="3"/>
  <c r="J67" i="3"/>
  <c r="J68" i="3"/>
  <c r="J69" i="3"/>
  <c r="J71" i="3"/>
  <c r="J72" i="3"/>
  <c r="J73" i="3"/>
  <c r="J74" i="3"/>
  <c r="J75" i="3"/>
  <c r="J76" i="3"/>
  <c r="J81" i="3"/>
  <c r="J82" i="3"/>
  <c r="J83" i="3"/>
  <c r="J84" i="3"/>
  <c r="J85" i="3"/>
  <c r="J86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F25" i="5"/>
  <c r="F26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F3" i="5"/>
  <c r="F4" i="5"/>
  <c r="F5" i="5"/>
  <c r="F1" i="5"/>
  <c r="H97" i="5"/>
  <c r="H86" i="5"/>
  <c r="H87" i="5"/>
  <c r="H88" i="5"/>
  <c r="H101" i="5"/>
  <c r="H113" i="5"/>
  <c r="H110" i="5"/>
  <c r="H118" i="5"/>
  <c r="H89" i="5"/>
  <c r="H100" i="5"/>
  <c r="H103" i="5"/>
  <c r="H104" i="5"/>
  <c r="H111" i="5"/>
  <c r="H121" i="5"/>
  <c r="H92" i="5"/>
  <c r="H85" i="5"/>
  <c r="H120" i="5"/>
  <c r="H125" i="5"/>
  <c r="H102" i="5"/>
  <c r="H122" i="5"/>
  <c r="H109" i="5"/>
  <c r="H95" i="5"/>
  <c r="H116" i="5"/>
  <c r="H117" i="5"/>
  <c r="H94" i="5"/>
  <c r="H107" i="5"/>
  <c r="H99" i="5"/>
  <c r="H108" i="5"/>
  <c r="H124" i="5"/>
  <c r="H96" i="5"/>
  <c r="H115" i="5"/>
  <c r="H106" i="5"/>
  <c r="H93" i="5"/>
  <c r="H123" i="5"/>
  <c r="H90" i="5"/>
  <c r="H114" i="5"/>
  <c r="H58" i="5"/>
  <c r="H54" i="5"/>
  <c r="H53" i="5"/>
  <c r="H40" i="5"/>
  <c r="H46" i="5"/>
  <c r="H61" i="5"/>
  <c r="H60" i="5"/>
  <c r="H48" i="5"/>
  <c r="H69" i="5"/>
  <c r="H64" i="5"/>
  <c r="H47" i="5"/>
  <c r="H56" i="5"/>
  <c r="H44" i="5"/>
  <c r="H43" i="5"/>
  <c r="H49" i="5"/>
  <c r="H33" i="5"/>
  <c r="H34" i="5"/>
  <c r="H39" i="5"/>
  <c r="H68" i="5"/>
  <c r="H70" i="5"/>
  <c r="H55" i="5"/>
  <c r="H42" i="5"/>
  <c r="H62" i="5"/>
  <c r="H67" i="5"/>
  <c r="H50" i="5"/>
  <c r="H32" i="5"/>
  <c r="H72" i="5"/>
  <c r="H65" i="5"/>
  <c r="H36" i="5"/>
  <c r="H35" i="5"/>
  <c r="H41" i="5"/>
  <c r="F8" i="5"/>
  <c r="H37" i="5"/>
  <c r="H57" i="5"/>
  <c r="H71" i="5"/>
  <c r="H63" i="5"/>
  <c r="H51" i="5"/>
  <c r="E86" i="12"/>
  <c r="I86" i="12" s="1"/>
  <c r="E85" i="12"/>
  <c r="E84" i="12"/>
  <c r="E83" i="12"/>
  <c r="E82" i="12"/>
  <c r="E81" i="12"/>
  <c r="E78" i="12"/>
  <c r="E77" i="12"/>
  <c r="E76" i="12"/>
  <c r="E75" i="12"/>
  <c r="E74" i="12"/>
  <c r="E71" i="12"/>
  <c r="E70" i="12"/>
  <c r="E69" i="12"/>
  <c r="E68" i="12"/>
  <c r="E67" i="12"/>
  <c r="E64" i="12"/>
  <c r="E63" i="12"/>
  <c r="E62" i="12"/>
  <c r="E61" i="12"/>
  <c r="E60" i="12"/>
  <c r="E57" i="12"/>
  <c r="E56" i="12"/>
  <c r="E55" i="12"/>
  <c r="E54" i="12"/>
  <c r="E53" i="12"/>
  <c r="E50" i="12"/>
  <c r="E49" i="12"/>
  <c r="E48" i="12"/>
  <c r="E47" i="12"/>
  <c r="E46" i="1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145" i="11"/>
  <c r="E144" i="11"/>
  <c r="E143" i="11"/>
  <c r="E142" i="11"/>
  <c r="E141" i="11"/>
  <c r="E138" i="11"/>
  <c r="E137" i="11"/>
  <c r="E136" i="11"/>
  <c r="E135" i="11"/>
  <c r="E134" i="11"/>
  <c r="E131" i="11"/>
  <c r="E130" i="11"/>
  <c r="E129" i="11"/>
  <c r="E128" i="11"/>
  <c r="E127" i="11"/>
  <c r="E124" i="11"/>
  <c r="E123" i="11"/>
  <c r="E122" i="11"/>
  <c r="E121" i="11"/>
  <c r="E120" i="11"/>
  <c r="E117" i="11"/>
  <c r="E116" i="11"/>
  <c r="E115" i="11"/>
  <c r="E114" i="11"/>
  <c r="E113" i="11"/>
  <c r="E110" i="11"/>
  <c r="E109" i="11"/>
  <c r="E108" i="11"/>
  <c r="E107" i="11"/>
  <c r="E106" i="11"/>
  <c r="E93" i="11"/>
  <c r="E92" i="11"/>
  <c r="E91" i="11"/>
  <c r="E90" i="11"/>
  <c r="E89" i="11"/>
  <c r="E86" i="11"/>
  <c r="E85" i="11"/>
  <c r="E84" i="11"/>
  <c r="E83" i="11"/>
  <c r="E82" i="11"/>
  <c r="E79" i="11"/>
  <c r="E78" i="11"/>
  <c r="E77" i="11"/>
  <c r="E75" i="11"/>
  <c r="E72" i="11"/>
  <c r="E71" i="11"/>
  <c r="E70" i="11"/>
  <c r="E69" i="11"/>
  <c r="E68" i="11"/>
  <c r="E65" i="11"/>
  <c r="E64" i="11"/>
  <c r="E63" i="11"/>
  <c r="E62" i="11"/>
  <c r="E61" i="11"/>
  <c r="E58" i="11"/>
  <c r="E57" i="11"/>
  <c r="E56" i="11"/>
  <c r="E55" i="11"/>
  <c r="E54" i="11"/>
  <c r="E166" i="2"/>
  <c r="E165" i="2"/>
  <c r="E164" i="2"/>
  <c r="E163" i="2"/>
  <c r="E162" i="2"/>
  <c r="E161" i="2"/>
  <c r="E159" i="2"/>
  <c r="E158" i="2"/>
  <c r="E157" i="2"/>
  <c r="E156" i="2"/>
  <c r="E155" i="2"/>
  <c r="E154" i="2"/>
  <c r="E152" i="2"/>
  <c r="E151" i="2"/>
  <c r="E150" i="2"/>
  <c r="E149" i="2"/>
  <c r="E148" i="2"/>
  <c r="E147" i="2"/>
  <c r="E145" i="2"/>
  <c r="E144" i="2"/>
  <c r="E143" i="2"/>
  <c r="E142" i="2"/>
  <c r="E141" i="2"/>
  <c r="E140" i="2"/>
  <c r="E138" i="2"/>
  <c r="E137" i="2"/>
  <c r="E136" i="2"/>
  <c r="E135" i="2"/>
  <c r="E134" i="2"/>
  <c r="E133" i="2"/>
  <c r="E131" i="2"/>
  <c r="E130" i="2"/>
  <c r="E129" i="2"/>
  <c r="E128" i="2"/>
  <c r="E127" i="2"/>
  <c r="E126" i="2"/>
  <c r="E114" i="2"/>
  <c r="E113" i="2"/>
  <c r="E112" i="2"/>
  <c r="E111" i="2"/>
  <c r="E110" i="2"/>
  <c r="E109" i="2"/>
  <c r="E107" i="2"/>
  <c r="E106" i="2"/>
  <c r="E105" i="2"/>
  <c r="E104" i="2"/>
  <c r="E103" i="2"/>
  <c r="E102" i="2"/>
  <c r="E100" i="2"/>
  <c r="E99" i="2"/>
  <c r="E98" i="2"/>
  <c r="E97" i="2"/>
  <c r="E96" i="2"/>
  <c r="E95" i="2"/>
  <c r="E93" i="2"/>
  <c r="E92" i="2"/>
  <c r="E91" i="2"/>
  <c r="E90" i="2"/>
  <c r="E89" i="2"/>
  <c r="E88" i="2"/>
  <c r="E86" i="2"/>
  <c r="E85" i="2"/>
  <c r="E84" i="2"/>
  <c r="E83" i="2"/>
  <c r="E82" i="2"/>
  <c r="E81" i="2"/>
  <c r="E79" i="2"/>
  <c r="E78" i="2"/>
  <c r="E77" i="2"/>
  <c r="E76" i="2"/>
  <c r="E75" i="2"/>
  <c r="E74" i="2"/>
  <c r="E58" i="7"/>
  <c r="E57" i="7"/>
  <c r="E56" i="7"/>
  <c r="E55" i="7"/>
  <c r="E54" i="7"/>
  <c r="E53" i="7"/>
  <c r="E51" i="7"/>
  <c r="E50" i="7"/>
  <c r="E49" i="7"/>
  <c r="E48" i="7"/>
  <c r="E47" i="7"/>
  <c r="E46" i="7"/>
  <c r="E44" i="7"/>
  <c r="E43" i="7"/>
  <c r="E42" i="7"/>
  <c r="E41" i="7"/>
  <c r="E40" i="7"/>
  <c r="E39" i="7"/>
  <c r="E37" i="7"/>
  <c r="E36" i="7"/>
  <c r="E35" i="7"/>
  <c r="E34" i="7"/>
  <c r="E33" i="7"/>
  <c r="E32" i="7"/>
  <c r="E30" i="7"/>
  <c r="E29" i="7"/>
  <c r="E28" i="7"/>
  <c r="E27" i="7"/>
  <c r="E26" i="7"/>
  <c r="E25" i="7"/>
  <c r="E23" i="7"/>
  <c r="E22" i="7"/>
  <c r="E21" i="7"/>
  <c r="E20" i="7"/>
  <c r="E19" i="7"/>
  <c r="E18" i="7"/>
  <c r="E57" i="2"/>
  <c r="E58" i="2"/>
  <c r="E59" i="2"/>
  <c r="E60" i="2"/>
  <c r="E61" i="2"/>
  <c r="E63" i="2"/>
  <c r="E64" i="2"/>
  <c r="E65" i="2"/>
  <c r="E66" i="2"/>
  <c r="E67" i="2"/>
  <c r="E68" i="2"/>
  <c r="E56" i="2"/>
  <c r="E44" i="3"/>
  <c r="E45" i="3"/>
  <c r="E46" i="3"/>
  <c r="E47" i="3"/>
  <c r="E48" i="3"/>
  <c r="E50" i="3"/>
  <c r="E51" i="3"/>
  <c r="E52" i="3"/>
  <c r="E53" i="3"/>
  <c r="E54" i="3"/>
  <c r="E55" i="3"/>
  <c r="E57" i="3"/>
  <c r="E58" i="3"/>
  <c r="E59" i="3"/>
  <c r="E60" i="3"/>
  <c r="E61" i="3"/>
  <c r="E62" i="3"/>
  <c r="E64" i="3"/>
  <c r="E65" i="3"/>
  <c r="E66" i="3"/>
  <c r="E67" i="3"/>
  <c r="E68" i="3"/>
  <c r="E69" i="3"/>
  <c r="E71" i="3"/>
  <c r="E72" i="3"/>
  <c r="E77" i="3"/>
  <c r="E73" i="3"/>
  <c r="E78" i="3"/>
  <c r="E74" i="3"/>
  <c r="E79" i="3"/>
  <c r="E75" i="3"/>
  <c r="E76" i="3"/>
  <c r="E81" i="3"/>
  <c r="E82" i="3"/>
  <c r="E83" i="3"/>
  <c r="E84" i="3"/>
  <c r="E85" i="3"/>
  <c r="E86" i="3"/>
  <c r="E43" i="3"/>
  <c r="E39" i="5"/>
  <c r="E40" i="5"/>
  <c r="E41" i="5"/>
  <c r="E42" i="5"/>
  <c r="E43" i="5"/>
  <c r="E44" i="5"/>
  <c r="E46" i="5"/>
  <c r="E47" i="5"/>
  <c r="E48" i="5"/>
  <c r="E49" i="5"/>
  <c r="E50" i="5"/>
  <c r="E51" i="5"/>
  <c r="E53" i="5"/>
  <c r="E54" i="5"/>
  <c r="E55" i="5"/>
  <c r="E56" i="5"/>
  <c r="E57" i="5"/>
  <c r="E58" i="5"/>
  <c r="E60" i="5"/>
  <c r="E61" i="5"/>
  <c r="E62" i="5"/>
  <c r="E63" i="5"/>
  <c r="E64" i="5"/>
  <c r="E65" i="5"/>
  <c r="E67" i="5"/>
  <c r="E68" i="5"/>
  <c r="E69" i="5"/>
  <c r="E70" i="5"/>
  <c r="E71" i="5"/>
  <c r="E72" i="5"/>
  <c r="E37" i="5"/>
  <c r="E36" i="5"/>
  <c r="E35" i="5"/>
  <c r="E34" i="5"/>
  <c r="E33" i="5"/>
  <c r="E32" i="5"/>
  <c r="E18" i="6"/>
  <c r="E19" i="4"/>
  <c r="E20" i="4"/>
  <c r="E21" i="4"/>
  <c r="E22" i="4"/>
  <c r="E23" i="4"/>
  <c r="E25" i="4"/>
  <c r="E26" i="4"/>
  <c r="E27" i="4"/>
  <c r="E28" i="4"/>
  <c r="E29" i="4"/>
  <c r="E30" i="4"/>
  <c r="E18" i="4"/>
  <c r="E86" i="5"/>
  <c r="E87" i="5"/>
  <c r="E88" i="5"/>
  <c r="E89" i="5"/>
  <c r="E90" i="5"/>
  <c r="E92" i="5"/>
  <c r="E93" i="5"/>
  <c r="E94" i="5"/>
  <c r="E95" i="5"/>
  <c r="E96" i="5"/>
  <c r="E97" i="5"/>
  <c r="E99" i="5"/>
  <c r="E100" i="5"/>
  <c r="E101" i="5"/>
  <c r="E102" i="5"/>
  <c r="E103" i="5"/>
  <c r="E104" i="5"/>
  <c r="E106" i="5"/>
  <c r="E107" i="5"/>
  <c r="E108" i="5"/>
  <c r="E109" i="5"/>
  <c r="E110" i="5"/>
  <c r="E111" i="5"/>
  <c r="E113" i="5"/>
  <c r="E114" i="5"/>
  <c r="E115" i="5"/>
  <c r="E116" i="5"/>
  <c r="E117" i="5"/>
  <c r="E118" i="5"/>
  <c r="E120" i="5"/>
  <c r="E121" i="5"/>
  <c r="E122" i="5"/>
  <c r="E123" i="5"/>
  <c r="E124" i="5"/>
  <c r="E125" i="5"/>
  <c r="E85" i="5"/>
  <c r="E106" i="3"/>
  <c r="E107" i="3"/>
  <c r="E108" i="3"/>
  <c r="E109" i="3"/>
  <c r="E110" i="3"/>
  <c r="E111" i="3"/>
  <c r="E113" i="3"/>
  <c r="E114" i="3"/>
  <c r="E115" i="3"/>
  <c r="E116" i="3"/>
  <c r="E117" i="3"/>
  <c r="E118" i="3"/>
  <c r="E120" i="3"/>
  <c r="E121" i="3"/>
  <c r="E122" i="3"/>
  <c r="E123" i="3"/>
  <c r="E124" i="3"/>
  <c r="E125" i="3"/>
  <c r="E127" i="3"/>
  <c r="E128" i="3"/>
  <c r="E129" i="3"/>
  <c r="E130" i="3"/>
  <c r="E131" i="3"/>
  <c r="E132" i="3"/>
  <c r="E134" i="3"/>
  <c r="E135" i="3"/>
  <c r="E136" i="3"/>
  <c r="E137" i="3"/>
  <c r="E138" i="3"/>
  <c r="E139" i="3"/>
  <c r="E100" i="3"/>
  <c r="E101" i="3"/>
  <c r="E102" i="3"/>
  <c r="E103" i="3"/>
  <c r="E104" i="3"/>
  <c r="E99" i="3"/>
  <c r="E38" i="1"/>
  <c r="E39" i="1"/>
  <c r="E40" i="1"/>
  <c r="E41" i="1"/>
  <c r="E42" i="1"/>
  <c r="E44" i="1"/>
  <c r="E45" i="1"/>
  <c r="E46" i="1"/>
  <c r="E47" i="1"/>
  <c r="E48" i="1"/>
  <c r="E49" i="1"/>
  <c r="E51" i="1"/>
  <c r="E52" i="1"/>
  <c r="E53" i="1"/>
  <c r="E54" i="1"/>
  <c r="E55" i="1"/>
  <c r="E56" i="1"/>
  <c r="E58" i="1"/>
  <c r="E59" i="1"/>
  <c r="E60" i="1"/>
  <c r="E61" i="1"/>
  <c r="E62" i="1"/>
  <c r="E63" i="1"/>
  <c r="E65" i="1"/>
  <c r="E66" i="1"/>
  <c r="E67" i="1"/>
  <c r="E68" i="1"/>
  <c r="E69" i="1"/>
  <c r="E70" i="1"/>
  <c r="E72" i="1"/>
  <c r="E73" i="1"/>
  <c r="E74" i="1"/>
  <c r="E75" i="1"/>
  <c r="E76" i="1"/>
  <c r="E77" i="1"/>
  <c r="E37" i="1"/>
  <c r="E93" i="1"/>
  <c r="E94" i="1"/>
  <c r="E95" i="1"/>
  <c r="E96" i="1"/>
  <c r="E97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92" i="1"/>
  <c r="E66" i="6"/>
  <c r="C39" i="3"/>
  <c r="D48" i="2"/>
  <c r="D49" i="2"/>
  <c r="E49" i="2"/>
  <c r="C28" i="5" l="1"/>
  <c r="C40" i="3"/>
  <c r="H85" i="7"/>
  <c r="I85" i="7" s="1"/>
  <c r="J85" i="7" s="1"/>
  <c r="D32" i="8"/>
  <c r="H135" i="12"/>
  <c r="I135" i="12" s="1"/>
  <c r="H115" i="12"/>
  <c r="I115" i="12" s="1"/>
  <c r="H111" i="12"/>
  <c r="I111" i="12" s="1"/>
  <c r="H143" i="12"/>
  <c r="I143" i="12" s="1"/>
  <c r="J143" i="12" s="1"/>
  <c r="H139" i="12"/>
  <c r="I139" i="12" s="1"/>
  <c r="J139" i="12" s="1"/>
  <c r="H108" i="12"/>
  <c r="I108" i="12" s="1"/>
  <c r="J108" i="12" s="1"/>
  <c r="H105" i="12"/>
  <c r="I105" i="12" s="1"/>
  <c r="J105" i="12" s="1"/>
  <c r="H113" i="12"/>
  <c r="I113" i="12" s="1"/>
  <c r="H136" i="12"/>
  <c r="I136" i="12" s="1"/>
  <c r="J136" i="12" s="1"/>
  <c r="H133" i="12"/>
  <c r="I133" i="12" s="1"/>
  <c r="J133" i="12" s="1"/>
  <c r="E48" i="2"/>
  <c r="I39" i="7"/>
  <c r="J39" i="7" s="1"/>
  <c r="W7" i="16"/>
  <c r="V7" i="16"/>
  <c r="S79" i="16"/>
  <c r="M86" i="3"/>
  <c r="Q86" i="3" s="1"/>
  <c r="M83" i="3"/>
  <c r="Q83" i="3" s="1"/>
  <c r="M72" i="3"/>
  <c r="Q72" i="3" s="1"/>
  <c r="M62" i="3"/>
  <c r="Q62" i="3" s="1"/>
  <c r="M53" i="3"/>
  <c r="Q53" i="3" s="1"/>
  <c r="M103" i="3"/>
  <c r="Q103" i="3" s="1"/>
  <c r="M113" i="3"/>
  <c r="Q113" i="3" s="1"/>
  <c r="M122" i="3"/>
  <c r="Q122" i="3" s="1"/>
  <c r="M131" i="3"/>
  <c r="Q131" i="3" s="1"/>
  <c r="M67" i="3"/>
  <c r="Q67" i="3" s="1"/>
  <c r="M99" i="3"/>
  <c r="Q99" i="3" s="1"/>
  <c r="M117" i="3"/>
  <c r="Q117" i="3" s="1"/>
  <c r="M136" i="3"/>
  <c r="Q136" i="3" s="1"/>
  <c r="M76" i="3"/>
  <c r="Q76" i="3" s="1"/>
  <c r="M58" i="3"/>
  <c r="Q58" i="3" s="1"/>
  <c r="M108" i="3"/>
  <c r="Q108" i="3" s="1"/>
  <c r="M127" i="3"/>
  <c r="Q127" i="3" s="1"/>
  <c r="M69" i="3"/>
  <c r="Q69" i="3" s="1"/>
  <c r="M51" i="3"/>
  <c r="Q51" i="3" s="1"/>
  <c r="M115" i="3"/>
  <c r="Q115" i="3" s="1"/>
  <c r="M134" i="3"/>
  <c r="Q134" i="3" s="1"/>
  <c r="M81" i="3"/>
  <c r="Q81" i="3" s="1"/>
  <c r="M60" i="3"/>
  <c r="Q60" i="3" s="1"/>
  <c r="M106" i="3"/>
  <c r="Q106" i="3" s="1"/>
  <c r="M124" i="3"/>
  <c r="Q124" i="3" s="1"/>
  <c r="J135" i="12"/>
  <c r="J132" i="12"/>
  <c r="K133" i="12" s="1"/>
  <c r="K134" i="12" s="1"/>
  <c r="H80" i="7"/>
  <c r="I80" i="7" s="1"/>
  <c r="J80" i="7" s="1"/>
  <c r="H76" i="7"/>
  <c r="I76" i="7" s="1"/>
  <c r="J76" i="7" s="1"/>
  <c r="E40" i="9"/>
  <c r="O81" i="9" s="1"/>
  <c r="W81" i="9" s="1"/>
  <c r="C40" i="9"/>
  <c r="M111" i="9" s="1"/>
  <c r="Q111" i="9" s="1"/>
  <c r="H83" i="7"/>
  <c r="I83" i="7" s="1"/>
  <c r="J83" i="7" s="1"/>
  <c r="M85" i="3"/>
  <c r="Q85" i="3" s="1"/>
  <c r="D39" i="9"/>
  <c r="N59" i="9" s="1"/>
  <c r="T59" i="9" s="1"/>
  <c r="M74" i="3"/>
  <c r="Q74" i="3" s="1"/>
  <c r="M65" i="3"/>
  <c r="Q65" i="3" s="1"/>
  <c r="M55" i="3"/>
  <c r="Q55" i="3" s="1"/>
  <c r="M101" i="3"/>
  <c r="Q101" i="3" s="1"/>
  <c r="M110" i="3"/>
  <c r="Q110" i="3" s="1"/>
  <c r="M120" i="3"/>
  <c r="Q120" i="3" s="1"/>
  <c r="M129" i="3"/>
  <c r="Q129" i="3" s="1"/>
  <c r="M138" i="3"/>
  <c r="Q138" i="3" s="1"/>
  <c r="M77" i="3"/>
  <c r="Q77" i="3" s="1"/>
  <c r="M124" i="9"/>
  <c r="Q124" i="9" s="1"/>
  <c r="O67" i="9"/>
  <c r="W67" i="9" s="1"/>
  <c r="O53" i="9"/>
  <c r="W53" i="9" s="1"/>
  <c r="H77" i="7"/>
  <c r="I77" i="7" s="1"/>
  <c r="J77" i="7" s="1"/>
  <c r="E33" i="8"/>
  <c r="D32" i="1"/>
  <c r="F49" i="11"/>
  <c r="H103" i="7"/>
  <c r="I103" i="7" s="1"/>
  <c r="J103" i="7" s="1"/>
  <c r="H115" i="7"/>
  <c r="I115" i="7" s="1"/>
  <c r="J115" i="7" s="1"/>
  <c r="H82" i="7"/>
  <c r="I82" i="7" s="1"/>
  <c r="J82" i="7" s="1"/>
  <c r="H84" i="7"/>
  <c r="I84" i="7" s="1"/>
  <c r="J84" i="7" s="1"/>
  <c r="H86" i="7"/>
  <c r="I86" i="7" s="1"/>
  <c r="J86" i="7" s="1"/>
  <c r="H75" i="7"/>
  <c r="I75" i="7" s="1"/>
  <c r="J75" i="7" s="1"/>
  <c r="H79" i="7"/>
  <c r="I79" i="7" s="1"/>
  <c r="J79" i="7" s="1"/>
  <c r="H78" i="7"/>
  <c r="I78" i="7" s="1"/>
  <c r="J78" i="7" s="1"/>
  <c r="F33" i="1"/>
  <c r="E49" i="11"/>
  <c r="F49" i="2"/>
  <c r="F48" i="2"/>
  <c r="N79" i="7"/>
  <c r="O79" i="7" s="1"/>
  <c r="N75" i="7"/>
  <c r="O75" i="7" s="1"/>
  <c r="N94" i="7"/>
  <c r="N90" i="7"/>
  <c r="N97" i="7"/>
  <c r="N107" i="7"/>
  <c r="O107" i="7" s="1"/>
  <c r="I22" i="7"/>
  <c r="I18" i="7"/>
  <c r="I37" i="7"/>
  <c r="I33" i="7"/>
  <c r="I47" i="7"/>
  <c r="C29" i="5"/>
  <c r="M47" i="3"/>
  <c r="Q47" i="3" s="1"/>
  <c r="J107" i="12"/>
  <c r="J115" i="12"/>
  <c r="J113" i="12"/>
  <c r="J111" i="12"/>
  <c r="H118" i="12"/>
  <c r="I118" i="12" s="1"/>
  <c r="J118" i="12" s="1"/>
  <c r="O97" i="7"/>
  <c r="H89" i="7"/>
  <c r="I89" i="7" s="1"/>
  <c r="J89" i="7" s="1"/>
  <c r="E33" i="1"/>
  <c r="C32" i="8"/>
  <c r="N78" i="7"/>
  <c r="N86" i="7"/>
  <c r="O86" i="7" s="1"/>
  <c r="N93" i="7"/>
  <c r="N89" i="7"/>
  <c r="N115" i="7"/>
  <c r="O115" i="7" s="1"/>
  <c r="N105" i="7"/>
  <c r="O105" i="7" s="1"/>
  <c r="I21" i="7"/>
  <c r="I30" i="7"/>
  <c r="I36" i="7"/>
  <c r="I32" i="7"/>
  <c r="J32" i="7" s="1"/>
  <c r="I51" i="7"/>
  <c r="J51" i="7" s="1"/>
  <c r="I46" i="7"/>
  <c r="M107" i="12"/>
  <c r="J36" i="7"/>
  <c r="M78" i="3"/>
  <c r="Q78" i="3" s="1"/>
  <c r="M46" i="3"/>
  <c r="Q46" i="3" s="1"/>
  <c r="C33" i="8"/>
  <c r="N77" i="7"/>
  <c r="O77" i="7" s="1"/>
  <c r="N84" i="7"/>
  <c r="O84" i="7" s="1"/>
  <c r="N92" i="7"/>
  <c r="O92" i="7" s="1"/>
  <c r="N101" i="7"/>
  <c r="O101" i="7" s="1"/>
  <c r="N113" i="7"/>
  <c r="O113" i="7" s="1"/>
  <c r="N103" i="7"/>
  <c r="O103" i="7" s="1"/>
  <c r="I20" i="7"/>
  <c r="I28" i="7"/>
  <c r="J28" i="7" s="1"/>
  <c r="I35" i="7"/>
  <c r="I43" i="7"/>
  <c r="I49" i="7"/>
  <c r="J49" i="7" s="1"/>
  <c r="I58" i="7"/>
  <c r="J58" i="7" s="1"/>
  <c r="H75" i="12"/>
  <c r="I75" i="12" s="1"/>
  <c r="D49" i="11"/>
  <c r="T76" i="11"/>
  <c r="N80" i="7"/>
  <c r="O80" i="7" s="1"/>
  <c r="N76" i="7"/>
  <c r="O76" i="7" s="1"/>
  <c r="N82" i="7"/>
  <c r="N91" i="7"/>
  <c r="N99" i="7"/>
  <c r="N111" i="7"/>
  <c r="O111" i="7" s="1"/>
  <c r="I23" i="7"/>
  <c r="J23" i="7" s="1"/>
  <c r="I19" i="7"/>
  <c r="J19" i="7" s="1"/>
  <c r="I26" i="7"/>
  <c r="J26" i="7" s="1"/>
  <c r="I34" i="7"/>
  <c r="J34" i="7" s="1"/>
  <c r="I41" i="7"/>
  <c r="J41" i="7" s="1"/>
  <c r="I48" i="7"/>
  <c r="H53" i="12"/>
  <c r="I56" i="5"/>
  <c r="J56" i="5" s="1"/>
  <c r="I92" i="5"/>
  <c r="J92" i="5" s="1"/>
  <c r="I110" i="5"/>
  <c r="J110" i="5" s="1"/>
  <c r="I32" i="5"/>
  <c r="J32" i="5" s="1"/>
  <c r="I39" i="5"/>
  <c r="J39" i="5" s="1"/>
  <c r="I61" i="5"/>
  <c r="J61" i="5" s="1"/>
  <c r="I54" i="5"/>
  <c r="J54" i="5" s="1"/>
  <c r="I107" i="5"/>
  <c r="J107" i="5" s="1"/>
  <c r="I125" i="5"/>
  <c r="J125" i="5" s="1"/>
  <c r="I113" i="5"/>
  <c r="J113" i="5" s="1"/>
  <c r="I86" i="5"/>
  <c r="J86" i="5" s="1"/>
  <c r="I36" i="5"/>
  <c r="J36" i="5" s="1"/>
  <c r="I50" i="5"/>
  <c r="J50" i="5" s="1"/>
  <c r="I44" i="5"/>
  <c r="J44" i="5" s="1"/>
  <c r="I69" i="5"/>
  <c r="J69" i="5" s="1"/>
  <c r="I93" i="5"/>
  <c r="J93" i="5" s="1"/>
  <c r="I124" i="5"/>
  <c r="J124" i="5" s="1"/>
  <c r="I120" i="5"/>
  <c r="J120" i="5" s="1"/>
  <c r="I111" i="5"/>
  <c r="J111" i="5" s="1"/>
  <c r="I122" i="5"/>
  <c r="J122" i="5" s="1"/>
  <c r="I97" i="5"/>
  <c r="J97" i="5" s="1"/>
  <c r="I70" i="5"/>
  <c r="J70" i="5" s="1"/>
  <c r="I72" i="5"/>
  <c r="J72" i="5" s="1"/>
  <c r="I40" i="5"/>
  <c r="J40" i="5" s="1"/>
  <c r="I42" i="5"/>
  <c r="J42" i="5" s="1"/>
  <c r="I118" i="5"/>
  <c r="J118" i="5" s="1"/>
  <c r="I99" i="5"/>
  <c r="J99" i="5" s="1"/>
  <c r="I85" i="5"/>
  <c r="J85" i="5" s="1"/>
  <c r="I90" i="5"/>
  <c r="J90" i="5" s="1"/>
  <c r="I47" i="5"/>
  <c r="J47" i="5" s="1"/>
  <c r="I49" i="5"/>
  <c r="J49" i="5" s="1"/>
  <c r="I88" i="5"/>
  <c r="J88" i="5" s="1"/>
  <c r="I65" i="5"/>
  <c r="J65" i="5" s="1"/>
  <c r="I48" i="5"/>
  <c r="J48" i="5" s="1"/>
  <c r="I106" i="5"/>
  <c r="J106" i="5" s="1"/>
  <c r="I104" i="5"/>
  <c r="J104" i="5" s="1"/>
  <c r="N80" i="9"/>
  <c r="T80" i="9" s="1"/>
  <c r="N52" i="9"/>
  <c r="T52" i="9" s="1"/>
  <c r="N46" i="9"/>
  <c r="T46" i="9" s="1"/>
  <c r="N53" i="9"/>
  <c r="T53" i="9" s="1"/>
  <c r="N60" i="9"/>
  <c r="T60" i="9" s="1"/>
  <c r="N74" i="9"/>
  <c r="T74" i="9" s="1"/>
  <c r="O59" i="9"/>
  <c r="W59" i="9" s="1"/>
  <c r="N73" i="9"/>
  <c r="T73" i="9" s="1"/>
  <c r="N45" i="9"/>
  <c r="T45" i="9" s="1"/>
  <c r="O47" i="9"/>
  <c r="W47" i="9" s="1"/>
  <c r="O49" i="9"/>
  <c r="W49" i="9" s="1"/>
  <c r="O54" i="9"/>
  <c r="W54" i="9" s="1"/>
  <c r="O56" i="9"/>
  <c r="W56" i="9" s="1"/>
  <c r="O61" i="9"/>
  <c r="W61" i="9" s="1"/>
  <c r="O63" i="9"/>
  <c r="W63" i="9" s="1"/>
  <c r="O68" i="9"/>
  <c r="W68" i="9" s="1"/>
  <c r="O70" i="9"/>
  <c r="W70" i="9" s="1"/>
  <c r="O75" i="9"/>
  <c r="W75" i="9" s="1"/>
  <c r="O77" i="9"/>
  <c r="W77" i="9" s="1"/>
  <c r="O82" i="9"/>
  <c r="W82" i="9" s="1"/>
  <c r="O84" i="9"/>
  <c r="W84" i="9" s="1"/>
  <c r="M121" i="9"/>
  <c r="Q121" i="9" s="1"/>
  <c r="M110" i="9"/>
  <c r="Q110" i="9" s="1"/>
  <c r="M97" i="9"/>
  <c r="Q97" i="9" s="1"/>
  <c r="M95" i="9"/>
  <c r="Q95" i="9" s="1"/>
  <c r="M75" i="9"/>
  <c r="Q75" i="9" s="1"/>
  <c r="M73" i="9"/>
  <c r="Q73" i="9" s="1"/>
  <c r="M49" i="9"/>
  <c r="Q49" i="9" s="1"/>
  <c r="M47" i="9"/>
  <c r="Q47" i="9" s="1"/>
  <c r="M105" i="9"/>
  <c r="Q105" i="9" s="1"/>
  <c r="M139" i="3"/>
  <c r="Q139" i="3" s="1"/>
  <c r="M137" i="3"/>
  <c r="Q137" i="3" s="1"/>
  <c r="M135" i="3"/>
  <c r="Q135" i="3" s="1"/>
  <c r="M132" i="3"/>
  <c r="Q132" i="3" s="1"/>
  <c r="M130" i="3"/>
  <c r="Q130" i="3" s="1"/>
  <c r="M128" i="3"/>
  <c r="Q128" i="3" s="1"/>
  <c r="M125" i="3"/>
  <c r="Q125" i="3" s="1"/>
  <c r="M123" i="3"/>
  <c r="Q123" i="3" s="1"/>
  <c r="M121" i="3"/>
  <c r="Q121" i="3" s="1"/>
  <c r="M118" i="3"/>
  <c r="Q118" i="3" s="1"/>
  <c r="M116" i="3"/>
  <c r="Q116" i="3" s="1"/>
  <c r="M114" i="3"/>
  <c r="Q114" i="3" s="1"/>
  <c r="M111" i="3"/>
  <c r="Q111" i="3" s="1"/>
  <c r="M109" i="3"/>
  <c r="Q109" i="3" s="1"/>
  <c r="M107" i="3"/>
  <c r="Q107" i="3" s="1"/>
  <c r="M104" i="3"/>
  <c r="Q104" i="3" s="1"/>
  <c r="M102" i="3"/>
  <c r="Q102" i="3" s="1"/>
  <c r="M100" i="3"/>
  <c r="Q100" i="3" s="1"/>
  <c r="M50" i="3"/>
  <c r="Q50" i="3" s="1"/>
  <c r="M52" i="3"/>
  <c r="Q52" i="3" s="1"/>
  <c r="M54" i="3"/>
  <c r="Q54" i="3" s="1"/>
  <c r="M57" i="3"/>
  <c r="Q57" i="3" s="1"/>
  <c r="M59" i="3"/>
  <c r="Q59" i="3" s="1"/>
  <c r="M61" i="3"/>
  <c r="Q61" i="3" s="1"/>
  <c r="M64" i="3"/>
  <c r="Q64" i="3" s="1"/>
  <c r="M66" i="3"/>
  <c r="Q66" i="3" s="1"/>
  <c r="M68" i="3"/>
  <c r="Q68" i="3" s="1"/>
  <c r="M71" i="3"/>
  <c r="Q71" i="3" s="1"/>
  <c r="M73" i="3"/>
  <c r="Q73" i="3" s="1"/>
  <c r="M75" i="3"/>
  <c r="Q75" i="3" s="1"/>
  <c r="M45" i="3"/>
  <c r="Q45" i="3" s="1"/>
  <c r="K105" i="12"/>
  <c r="K106" i="12" s="1"/>
  <c r="K104" i="12"/>
  <c r="M86" i="2"/>
  <c r="Q86" i="2" s="1"/>
  <c r="M82" i="2"/>
  <c r="Q82" i="2" s="1"/>
  <c r="M77" i="2"/>
  <c r="Q77" i="2" s="1"/>
  <c r="M135" i="2"/>
  <c r="Q135" i="2" s="1"/>
  <c r="M140" i="2"/>
  <c r="Q140" i="2" s="1"/>
  <c r="M144" i="2"/>
  <c r="Q144" i="2" s="1"/>
  <c r="M149" i="2"/>
  <c r="Q149" i="2" s="1"/>
  <c r="M154" i="2"/>
  <c r="Q154" i="2" s="1"/>
  <c r="M89" i="2"/>
  <c r="Q89" i="2" s="1"/>
  <c r="M93" i="2"/>
  <c r="Q93" i="2" s="1"/>
  <c r="M98" i="2"/>
  <c r="Q98" i="2" s="1"/>
  <c r="M103" i="2"/>
  <c r="Q103" i="2" s="1"/>
  <c r="M107" i="2"/>
  <c r="Q107" i="2" s="1"/>
  <c r="M112" i="2"/>
  <c r="Q112" i="2" s="1"/>
  <c r="M58" i="2"/>
  <c r="Q58" i="2" s="1"/>
  <c r="M63" i="2"/>
  <c r="Q63" i="2" s="1"/>
  <c r="M67" i="2"/>
  <c r="Q67" i="2" s="1"/>
  <c r="O80" i="9"/>
  <c r="W80" i="9" s="1"/>
  <c r="N66" i="9"/>
  <c r="T66" i="9" s="1"/>
  <c r="O96" i="9"/>
  <c r="W96" i="9" s="1"/>
  <c r="O94" i="9"/>
  <c r="W94" i="9" s="1"/>
  <c r="O92" i="9"/>
  <c r="W92" i="9" s="1"/>
  <c r="O97" i="9"/>
  <c r="W97" i="9" s="1"/>
  <c r="O101" i="9"/>
  <c r="W101" i="9" s="1"/>
  <c r="O105" i="9"/>
  <c r="W105" i="9" s="1"/>
  <c r="O109" i="9"/>
  <c r="W109" i="9" s="1"/>
  <c r="O113" i="9"/>
  <c r="W113" i="9" s="1"/>
  <c r="O117" i="9"/>
  <c r="W117" i="9" s="1"/>
  <c r="O121" i="9"/>
  <c r="W121" i="9" s="1"/>
  <c r="O125" i="9"/>
  <c r="W125" i="9" s="1"/>
  <c r="O129" i="9"/>
  <c r="W129" i="9" s="1"/>
  <c r="N47" i="9"/>
  <c r="T47" i="9" s="1"/>
  <c r="N49" i="9"/>
  <c r="T49" i="9" s="1"/>
  <c r="N54" i="9"/>
  <c r="T54" i="9" s="1"/>
  <c r="N56" i="9"/>
  <c r="T56" i="9" s="1"/>
  <c r="N61" i="9"/>
  <c r="T61" i="9" s="1"/>
  <c r="N63" i="9"/>
  <c r="T63" i="9" s="1"/>
  <c r="N68" i="9"/>
  <c r="T68" i="9" s="1"/>
  <c r="N70" i="9"/>
  <c r="T70" i="9" s="1"/>
  <c r="N75" i="9"/>
  <c r="T75" i="9" s="1"/>
  <c r="N77" i="9"/>
  <c r="T77" i="9" s="1"/>
  <c r="N82" i="9"/>
  <c r="T82" i="9" s="1"/>
  <c r="N84" i="9"/>
  <c r="T84" i="9" s="1"/>
  <c r="M130" i="9"/>
  <c r="Q130" i="9" s="1"/>
  <c r="M128" i="9"/>
  <c r="Q128" i="9" s="1"/>
  <c r="M113" i="9"/>
  <c r="Q113" i="9" s="1"/>
  <c r="M104" i="9"/>
  <c r="Q104" i="9" s="1"/>
  <c r="M83" i="9"/>
  <c r="Q83" i="9" s="1"/>
  <c r="M81" i="9"/>
  <c r="Q81" i="9" s="1"/>
  <c r="M66" i="9"/>
  <c r="Q66" i="9" s="1"/>
  <c r="M55" i="9"/>
  <c r="Q55" i="9" s="1"/>
  <c r="M82" i="3"/>
  <c r="Q82" i="3" s="1"/>
  <c r="M84" i="3"/>
  <c r="Q84" i="3" s="1"/>
  <c r="M43" i="3"/>
  <c r="Q43" i="3" s="1"/>
  <c r="K140" i="12"/>
  <c r="K141" i="12" s="1"/>
  <c r="K139" i="12"/>
  <c r="N97" i="9"/>
  <c r="T97" i="9" s="1"/>
  <c r="N101" i="9"/>
  <c r="T101" i="9" s="1"/>
  <c r="N105" i="9"/>
  <c r="T105" i="9" s="1"/>
  <c r="N109" i="9"/>
  <c r="T109" i="9" s="1"/>
  <c r="N113" i="9"/>
  <c r="T113" i="9" s="1"/>
  <c r="N117" i="9"/>
  <c r="T117" i="9" s="1"/>
  <c r="N121" i="9"/>
  <c r="T121" i="9" s="1"/>
  <c r="N125" i="9"/>
  <c r="T125" i="9" s="1"/>
  <c r="N129" i="9"/>
  <c r="T129" i="9" s="1"/>
  <c r="N96" i="9"/>
  <c r="T96" i="9" s="1"/>
  <c r="N92" i="9"/>
  <c r="T92" i="9" s="1"/>
  <c r="N48" i="9"/>
  <c r="T48" i="9" s="1"/>
  <c r="N55" i="9"/>
  <c r="T55" i="9" s="1"/>
  <c r="N62" i="9"/>
  <c r="T62" i="9" s="1"/>
  <c r="N67" i="9"/>
  <c r="T67" i="9" s="1"/>
  <c r="N69" i="9"/>
  <c r="T69" i="9" s="1"/>
  <c r="N76" i="9"/>
  <c r="T76" i="9" s="1"/>
  <c r="N81" i="9"/>
  <c r="T81" i="9" s="1"/>
  <c r="N83" i="9"/>
  <c r="T83" i="9" s="1"/>
  <c r="M84" i="9"/>
  <c r="Q84" i="9" s="1"/>
  <c r="M82" i="9"/>
  <c r="Q82" i="9" s="1"/>
  <c r="M67" i="9"/>
  <c r="Q67" i="9" s="1"/>
  <c r="M56" i="9"/>
  <c r="Q56" i="9" s="1"/>
  <c r="M79" i="3"/>
  <c r="Q79" i="3" s="1"/>
  <c r="M48" i="3"/>
  <c r="Q48" i="3" s="1"/>
  <c r="M44" i="3"/>
  <c r="Q44" i="3" s="1"/>
  <c r="E40" i="3"/>
  <c r="O120" i="3" s="1"/>
  <c r="W120" i="3" s="1"/>
  <c r="E39" i="3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H125" i="12"/>
  <c r="I125" i="12" s="1"/>
  <c r="J125" i="12" s="1"/>
  <c r="H101" i="7"/>
  <c r="I101" i="7" s="1"/>
  <c r="J101" i="7" s="1"/>
  <c r="H100" i="7"/>
  <c r="I100" i="7" s="1"/>
  <c r="J100" i="7" s="1"/>
  <c r="H99" i="7"/>
  <c r="I99" i="7" s="1"/>
  <c r="J99" i="7" s="1"/>
  <c r="H98" i="7"/>
  <c r="I98" i="7" s="1"/>
  <c r="J98" i="7" s="1"/>
  <c r="H97" i="7"/>
  <c r="I97" i="7" s="1"/>
  <c r="J97" i="7" s="1"/>
  <c r="H96" i="7"/>
  <c r="I96" i="7" s="1"/>
  <c r="J96" i="7" s="1"/>
  <c r="O129" i="3"/>
  <c r="W129" i="3" s="1"/>
  <c r="N131" i="9"/>
  <c r="T131" i="9" s="1"/>
  <c r="N127" i="9"/>
  <c r="T127" i="9" s="1"/>
  <c r="N123" i="9"/>
  <c r="T123" i="9" s="1"/>
  <c r="N119" i="9"/>
  <c r="T119" i="9" s="1"/>
  <c r="N115" i="9"/>
  <c r="T115" i="9" s="1"/>
  <c r="N111" i="9"/>
  <c r="T111" i="9" s="1"/>
  <c r="N107" i="9"/>
  <c r="T107" i="9" s="1"/>
  <c r="N103" i="9"/>
  <c r="T103" i="9" s="1"/>
  <c r="N99" i="9"/>
  <c r="T99" i="9" s="1"/>
  <c r="N95" i="9"/>
  <c r="T95" i="9" s="1"/>
  <c r="O132" i="9"/>
  <c r="W132" i="9" s="1"/>
  <c r="O128" i="9"/>
  <c r="W128" i="9" s="1"/>
  <c r="O124" i="9"/>
  <c r="W124" i="9" s="1"/>
  <c r="O120" i="9"/>
  <c r="W120" i="9" s="1"/>
  <c r="O116" i="9"/>
  <c r="W116" i="9" s="1"/>
  <c r="O112" i="9"/>
  <c r="W112" i="9" s="1"/>
  <c r="O108" i="9"/>
  <c r="W108" i="9" s="1"/>
  <c r="O104" i="9"/>
  <c r="W104" i="9" s="1"/>
  <c r="O100" i="9"/>
  <c r="W100" i="9" s="1"/>
  <c r="H122" i="12"/>
  <c r="I122" i="12" s="1"/>
  <c r="J122" i="12" s="1"/>
  <c r="H121" i="12"/>
  <c r="I121" i="12" s="1"/>
  <c r="J121" i="12" s="1"/>
  <c r="H120" i="12"/>
  <c r="I120" i="12" s="1"/>
  <c r="J120" i="12" s="1"/>
  <c r="H119" i="12"/>
  <c r="I119" i="12" s="1"/>
  <c r="J119" i="12" s="1"/>
  <c r="H94" i="7"/>
  <c r="I94" i="7" s="1"/>
  <c r="J94" i="7" s="1"/>
  <c r="H93" i="7"/>
  <c r="I93" i="7" s="1"/>
  <c r="J93" i="7" s="1"/>
  <c r="H92" i="7"/>
  <c r="I92" i="7" s="1"/>
  <c r="J92" i="7" s="1"/>
  <c r="H91" i="7"/>
  <c r="I91" i="7" s="1"/>
  <c r="J91" i="7" s="1"/>
  <c r="H90" i="7"/>
  <c r="I90" i="7" s="1"/>
  <c r="J90" i="7" s="1"/>
  <c r="O132" i="3"/>
  <c r="W132" i="3" s="1"/>
  <c r="O128" i="3"/>
  <c r="W128" i="3" s="1"/>
  <c r="O114" i="3"/>
  <c r="W114" i="3" s="1"/>
  <c r="O109" i="3"/>
  <c r="W109" i="3" s="1"/>
  <c r="O104" i="3"/>
  <c r="W104" i="3" s="1"/>
  <c r="N130" i="9"/>
  <c r="T130" i="9" s="1"/>
  <c r="N126" i="9"/>
  <c r="T126" i="9" s="1"/>
  <c r="N122" i="9"/>
  <c r="T122" i="9" s="1"/>
  <c r="N118" i="9"/>
  <c r="T118" i="9" s="1"/>
  <c r="N114" i="9"/>
  <c r="T114" i="9" s="1"/>
  <c r="N110" i="9"/>
  <c r="T110" i="9" s="1"/>
  <c r="N106" i="9"/>
  <c r="T106" i="9" s="1"/>
  <c r="N102" i="9"/>
  <c r="T102" i="9" s="1"/>
  <c r="N98" i="9"/>
  <c r="T98" i="9" s="1"/>
  <c r="N94" i="9"/>
  <c r="T94" i="9" s="1"/>
  <c r="O131" i="9"/>
  <c r="W131" i="9" s="1"/>
  <c r="O127" i="9"/>
  <c r="W127" i="9" s="1"/>
  <c r="O123" i="9"/>
  <c r="W123" i="9" s="1"/>
  <c r="O119" i="9"/>
  <c r="W119" i="9" s="1"/>
  <c r="O115" i="9"/>
  <c r="W115" i="9" s="1"/>
  <c r="O111" i="9"/>
  <c r="W111" i="9" s="1"/>
  <c r="O107" i="9"/>
  <c r="W107" i="9" s="1"/>
  <c r="O103" i="9"/>
  <c r="W103" i="9" s="1"/>
  <c r="O99" i="9"/>
  <c r="W99" i="9" s="1"/>
  <c r="O95" i="9"/>
  <c r="W95" i="9" s="1"/>
  <c r="D39" i="3"/>
  <c r="N84" i="3" s="1"/>
  <c r="T84" i="3" s="1"/>
  <c r="N122" i="3"/>
  <c r="T122" i="3" s="1"/>
  <c r="O131" i="3"/>
  <c r="W131" i="3" s="1"/>
  <c r="O127" i="3"/>
  <c r="W127" i="3" s="1"/>
  <c r="O122" i="3"/>
  <c r="W122" i="3" s="1"/>
  <c r="N93" i="9"/>
  <c r="T93" i="9" s="1"/>
  <c r="O130" i="9"/>
  <c r="W130" i="9" s="1"/>
  <c r="O126" i="9"/>
  <c r="W126" i="9" s="1"/>
  <c r="O122" i="9"/>
  <c r="W122" i="9" s="1"/>
  <c r="O118" i="9"/>
  <c r="W118" i="9" s="1"/>
  <c r="O114" i="9"/>
  <c r="W114" i="9" s="1"/>
  <c r="O110" i="9"/>
  <c r="W110" i="9" s="1"/>
  <c r="O106" i="9"/>
  <c r="W106" i="9" s="1"/>
  <c r="O102" i="9"/>
  <c r="W102" i="9" s="1"/>
  <c r="O98" i="9"/>
  <c r="W98" i="9" s="1"/>
  <c r="H108" i="7"/>
  <c r="I108" i="7" s="1"/>
  <c r="J108" i="7" s="1"/>
  <c r="H107" i="7"/>
  <c r="I107" i="7" s="1"/>
  <c r="J107" i="7" s="1"/>
  <c r="H106" i="7"/>
  <c r="I106" i="7" s="1"/>
  <c r="J106" i="7" s="1"/>
  <c r="H105" i="7"/>
  <c r="I105" i="7" s="1"/>
  <c r="J105" i="7" s="1"/>
  <c r="H104" i="7"/>
  <c r="I104" i="7" s="1"/>
  <c r="J104" i="7" s="1"/>
  <c r="H110" i="7"/>
  <c r="I110" i="7" s="1"/>
  <c r="J110" i="7" s="1"/>
  <c r="H111" i="7"/>
  <c r="I111" i="7" s="1"/>
  <c r="J111" i="7" s="1"/>
  <c r="H112" i="7"/>
  <c r="I112" i="7" s="1"/>
  <c r="J112" i="7" s="1"/>
  <c r="H113" i="7"/>
  <c r="I113" i="7" s="1"/>
  <c r="J113" i="7" s="1"/>
  <c r="H114" i="7"/>
  <c r="I114" i="7" s="1"/>
  <c r="J114" i="7" s="1"/>
  <c r="N132" i="9"/>
  <c r="T132" i="9" s="1"/>
  <c r="N128" i="9"/>
  <c r="T128" i="9" s="1"/>
  <c r="N124" i="9"/>
  <c r="T124" i="9" s="1"/>
  <c r="N120" i="9"/>
  <c r="T120" i="9" s="1"/>
  <c r="N116" i="9"/>
  <c r="T116" i="9" s="1"/>
  <c r="N112" i="9"/>
  <c r="T112" i="9" s="1"/>
  <c r="N108" i="9"/>
  <c r="T108" i="9" s="1"/>
  <c r="N104" i="9"/>
  <c r="T104" i="9" s="1"/>
  <c r="N100" i="9"/>
  <c r="T100" i="9" s="1"/>
  <c r="O93" i="9"/>
  <c r="W93" i="9" s="1"/>
  <c r="N71" i="8"/>
  <c r="R71" i="8" s="1"/>
  <c r="N74" i="8"/>
  <c r="R74" i="8" s="1"/>
  <c r="N40" i="8"/>
  <c r="R40" i="8" s="1"/>
  <c r="N120" i="8"/>
  <c r="R120" i="8" s="1"/>
  <c r="N113" i="8"/>
  <c r="R113" i="8" s="1"/>
  <c r="N51" i="8"/>
  <c r="R51" i="8" s="1"/>
  <c r="N39" i="8"/>
  <c r="R39" i="8" s="1"/>
  <c r="N130" i="8"/>
  <c r="R130" i="8" s="1"/>
  <c r="E32" i="1"/>
  <c r="O128" i="1" s="1"/>
  <c r="U128" i="1" s="1"/>
  <c r="W68" i="2"/>
  <c r="T67" i="2"/>
  <c r="M66" i="2"/>
  <c r="Q66" i="2" s="1"/>
  <c r="W64" i="2"/>
  <c r="T63" i="2"/>
  <c r="M61" i="2"/>
  <c r="Q61" i="2" s="1"/>
  <c r="W59" i="2"/>
  <c r="T58" i="2"/>
  <c r="M57" i="2"/>
  <c r="Q57" i="2" s="1"/>
  <c r="M75" i="2"/>
  <c r="Q75" i="2" s="1"/>
  <c r="T76" i="2"/>
  <c r="W77" i="2"/>
  <c r="M79" i="2"/>
  <c r="Q79" i="2" s="1"/>
  <c r="T81" i="2"/>
  <c r="W82" i="2"/>
  <c r="M84" i="2"/>
  <c r="Q84" i="2" s="1"/>
  <c r="T85" i="2"/>
  <c r="W86" i="2"/>
  <c r="W113" i="2"/>
  <c r="T112" i="2"/>
  <c r="M111" i="2"/>
  <c r="Q111" i="2" s="1"/>
  <c r="W109" i="2"/>
  <c r="T107" i="2"/>
  <c r="M106" i="2"/>
  <c r="Q106" i="2" s="1"/>
  <c r="W104" i="2"/>
  <c r="T103" i="2"/>
  <c r="M102" i="2"/>
  <c r="Q102" i="2" s="1"/>
  <c r="W99" i="2"/>
  <c r="T98" i="2"/>
  <c r="M97" i="2"/>
  <c r="Q97" i="2" s="1"/>
  <c r="W95" i="2"/>
  <c r="T93" i="2"/>
  <c r="M92" i="2"/>
  <c r="Q92" i="2" s="1"/>
  <c r="W90" i="2"/>
  <c r="T89" i="2"/>
  <c r="M88" i="2"/>
  <c r="Q88" i="2" s="1"/>
  <c r="M127" i="2"/>
  <c r="Q127" i="2" s="1"/>
  <c r="T128" i="2"/>
  <c r="W129" i="2"/>
  <c r="M131" i="2"/>
  <c r="Q131" i="2" s="1"/>
  <c r="T133" i="2"/>
  <c r="W134" i="2"/>
  <c r="M136" i="2"/>
  <c r="Q136" i="2" s="1"/>
  <c r="T137" i="2"/>
  <c r="W138" i="2"/>
  <c r="M141" i="2"/>
  <c r="Q141" i="2" s="1"/>
  <c r="T142" i="2"/>
  <c r="W143" i="2"/>
  <c r="M145" i="2"/>
  <c r="Q145" i="2" s="1"/>
  <c r="T147" i="2"/>
  <c r="W148" i="2"/>
  <c r="M150" i="2"/>
  <c r="Q150" i="2" s="1"/>
  <c r="T151" i="2"/>
  <c r="W152" i="2"/>
  <c r="W166" i="2"/>
  <c r="T165" i="2"/>
  <c r="M164" i="2"/>
  <c r="Q164" i="2" s="1"/>
  <c r="W162" i="2"/>
  <c r="T161" i="2"/>
  <c r="M159" i="2"/>
  <c r="Q159" i="2" s="1"/>
  <c r="W157" i="2"/>
  <c r="T156" i="2"/>
  <c r="M155" i="2"/>
  <c r="Q155" i="2" s="1"/>
  <c r="W60" i="2"/>
  <c r="W85" i="2"/>
  <c r="T150" i="2"/>
  <c r="T141" i="2"/>
  <c r="T131" i="2"/>
  <c r="D33" i="8"/>
  <c r="M56" i="2"/>
  <c r="Q56" i="2" s="1"/>
  <c r="T68" i="2"/>
  <c r="T64" i="2"/>
  <c r="T59" i="2"/>
  <c r="M74" i="2"/>
  <c r="Q74" i="2" s="1"/>
  <c r="M78" i="2"/>
  <c r="Q78" i="2" s="1"/>
  <c r="T79" i="2"/>
  <c r="M83" i="2"/>
  <c r="Q83" i="2" s="1"/>
  <c r="T84" i="2"/>
  <c r="W114" i="2"/>
  <c r="W110" i="2"/>
  <c r="W105" i="2"/>
  <c r="W100" i="2"/>
  <c r="W96" i="2"/>
  <c r="W91" i="2"/>
  <c r="M126" i="2"/>
  <c r="Q126" i="2" s="1"/>
  <c r="T127" i="2"/>
  <c r="W128" i="2"/>
  <c r="M130" i="2"/>
  <c r="Q130" i="2" s="1"/>
  <c r="T166" i="2"/>
  <c r="M165" i="2"/>
  <c r="Q165" i="2" s="1"/>
  <c r="W163" i="2"/>
  <c r="T162" i="2"/>
  <c r="M161" i="2"/>
  <c r="Q161" i="2" s="1"/>
  <c r="W158" i="2"/>
  <c r="T157" i="2"/>
  <c r="M156" i="2"/>
  <c r="Q156" i="2" s="1"/>
  <c r="W66" i="2"/>
  <c r="W57" i="2"/>
  <c r="W81" i="2"/>
  <c r="E32" i="8"/>
  <c r="P61" i="8" s="1"/>
  <c r="X61" i="8" s="1"/>
  <c r="T56" i="2"/>
  <c r="M68" i="2"/>
  <c r="Q68" i="2" s="1"/>
  <c r="T65" i="2"/>
  <c r="M64" i="2"/>
  <c r="Q64" i="2" s="1"/>
  <c r="T60" i="2"/>
  <c r="M59" i="2"/>
  <c r="Q59" i="2" s="1"/>
  <c r="T74" i="2"/>
  <c r="T78" i="2"/>
  <c r="W79" i="2"/>
  <c r="T83" i="2"/>
  <c r="W84" i="2"/>
  <c r="T114" i="2"/>
  <c r="M113" i="2"/>
  <c r="Q113" i="2" s="1"/>
  <c r="T110" i="2"/>
  <c r="M109" i="2"/>
  <c r="Q109" i="2" s="1"/>
  <c r="T105" i="2"/>
  <c r="M104" i="2"/>
  <c r="Q104" i="2" s="1"/>
  <c r="T100" i="2"/>
  <c r="M99" i="2"/>
  <c r="Q99" i="2" s="1"/>
  <c r="T96" i="2"/>
  <c r="M95" i="2"/>
  <c r="Q95" i="2" s="1"/>
  <c r="T91" i="2"/>
  <c r="M90" i="2"/>
  <c r="Q90" i="2" s="1"/>
  <c r="T126" i="2"/>
  <c r="W127" i="2"/>
  <c r="M129" i="2"/>
  <c r="Q129" i="2" s="1"/>
  <c r="T130" i="2"/>
  <c r="W131" i="2"/>
  <c r="M134" i="2"/>
  <c r="Q134" i="2" s="1"/>
  <c r="T135" i="2"/>
  <c r="W136" i="2"/>
  <c r="M138" i="2"/>
  <c r="Q138" i="2" s="1"/>
  <c r="T140" i="2"/>
  <c r="W141" i="2"/>
  <c r="M143" i="2"/>
  <c r="Q143" i="2" s="1"/>
  <c r="T144" i="2"/>
  <c r="W145" i="2"/>
  <c r="M148" i="2"/>
  <c r="Q148" i="2" s="1"/>
  <c r="T149" i="2"/>
  <c r="W150" i="2"/>
  <c r="M152" i="2"/>
  <c r="Q152" i="2" s="1"/>
  <c r="T154" i="2"/>
  <c r="M166" i="2"/>
  <c r="Q166" i="2" s="1"/>
  <c r="W164" i="2"/>
  <c r="T163" i="2"/>
  <c r="M162" i="2"/>
  <c r="Q162" i="2" s="1"/>
  <c r="W159" i="2"/>
  <c r="T158" i="2"/>
  <c r="M157" i="2"/>
  <c r="Q157" i="2" s="1"/>
  <c r="W155" i="2"/>
  <c r="W65" i="2"/>
  <c r="T75" i="2"/>
  <c r="W76" i="2"/>
  <c r="T145" i="2"/>
  <c r="T136" i="2"/>
  <c r="F32" i="1"/>
  <c r="P66" i="1" s="1"/>
  <c r="X66" i="1" s="1"/>
  <c r="D33" i="1"/>
  <c r="N93" i="1" s="1"/>
  <c r="R93" i="1" s="1"/>
  <c r="W56" i="2"/>
  <c r="W67" i="2"/>
  <c r="T66" i="2"/>
  <c r="M65" i="2"/>
  <c r="Q65" i="2" s="1"/>
  <c r="W63" i="2"/>
  <c r="T61" i="2"/>
  <c r="M60" i="2"/>
  <c r="Q60" i="2" s="1"/>
  <c r="W58" i="2"/>
  <c r="T57" i="2"/>
  <c r="W74" i="2"/>
  <c r="M76" i="2"/>
  <c r="Q76" i="2" s="1"/>
  <c r="T77" i="2"/>
  <c r="W78" i="2"/>
  <c r="M81" i="2"/>
  <c r="Q81" i="2" s="1"/>
  <c r="T82" i="2"/>
  <c r="W83" i="2"/>
  <c r="M85" i="2"/>
  <c r="Q85" i="2" s="1"/>
  <c r="T86" i="2"/>
  <c r="M114" i="2"/>
  <c r="Q114" i="2" s="1"/>
  <c r="W112" i="2"/>
  <c r="T111" i="2"/>
  <c r="M110" i="2"/>
  <c r="Q110" i="2" s="1"/>
  <c r="W107" i="2"/>
  <c r="T106" i="2"/>
  <c r="M105" i="2"/>
  <c r="Q105" i="2" s="1"/>
  <c r="W103" i="2"/>
  <c r="T102" i="2"/>
  <c r="M100" i="2"/>
  <c r="Q100" i="2" s="1"/>
  <c r="W98" i="2"/>
  <c r="T97" i="2"/>
  <c r="M96" i="2"/>
  <c r="Q96" i="2" s="1"/>
  <c r="W93" i="2"/>
  <c r="T92" i="2"/>
  <c r="M91" i="2"/>
  <c r="Q91" i="2" s="1"/>
  <c r="W89" i="2"/>
  <c r="T88" i="2"/>
  <c r="W126" i="2"/>
  <c r="M128" i="2"/>
  <c r="Q128" i="2" s="1"/>
  <c r="T129" i="2"/>
  <c r="W130" i="2"/>
  <c r="M133" i="2"/>
  <c r="Q133" i="2" s="1"/>
  <c r="T134" i="2"/>
  <c r="W135" i="2"/>
  <c r="M137" i="2"/>
  <c r="Q137" i="2" s="1"/>
  <c r="T138" i="2"/>
  <c r="W140" i="2"/>
  <c r="M142" i="2"/>
  <c r="Q142" i="2" s="1"/>
  <c r="T143" i="2"/>
  <c r="W144" i="2"/>
  <c r="M147" i="2"/>
  <c r="Q147" i="2" s="1"/>
  <c r="T148" i="2"/>
  <c r="W149" i="2"/>
  <c r="M151" i="2"/>
  <c r="Q151" i="2" s="1"/>
  <c r="T152" i="2"/>
  <c r="W154" i="2"/>
  <c r="W165" i="2"/>
  <c r="T164" i="2"/>
  <c r="M163" i="2"/>
  <c r="Q163" i="2" s="1"/>
  <c r="W161" i="2"/>
  <c r="T159" i="2"/>
  <c r="M158" i="2"/>
  <c r="Q158" i="2" s="1"/>
  <c r="W156" i="2"/>
  <c r="T155" i="2"/>
  <c r="W61" i="2"/>
  <c r="W75" i="2"/>
  <c r="E48" i="11"/>
  <c r="T54" i="11"/>
  <c r="W92" i="11"/>
  <c r="W90" i="11"/>
  <c r="W86" i="11"/>
  <c r="W84" i="11"/>
  <c r="W82" i="11"/>
  <c r="W78" i="11"/>
  <c r="W72" i="11"/>
  <c r="W70" i="11"/>
  <c r="W64" i="11"/>
  <c r="W58" i="11"/>
  <c r="T106" i="11"/>
  <c r="T110" i="11"/>
  <c r="T117" i="11"/>
  <c r="T123" i="11"/>
  <c r="W129" i="11"/>
  <c r="W134" i="11"/>
  <c r="W141" i="11"/>
  <c r="W145" i="11"/>
  <c r="M78" i="11"/>
  <c r="Q78" i="11" s="1"/>
  <c r="W54" i="11"/>
  <c r="T92" i="11"/>
  <c r="T90" i="11"/>
  <c r="T86" i="11"/>
  <c r="T84" i="11"/>
  <c r="T82" i="11"/>
  <c r="T78" i="11"/>
  <c r="T72" i="11"/>
  <c r="T70" i="11"/>
  <c r="T68" i="11"/>
  <c r="T64" i="11"/>
  <c r="T62" i="11"/>
  <c r="T58" i="11"/>
  <c r="T56" i="11"/>
  <c r="W108" i="11"/>
  <c r="W115" i="11"/>
  <c r="W121" i="11"/>
  <c r="T128" i="11"/>
  <c r="T137" i="11"/>
  <c r="T142" i="11"/>
  <c r="T144" i="11"/>
  <c r="T129" i="11"/>
  <c r="D48" i="11"/>
  <c r="M57" i="11" s="1"/>
  <c r="Q57" i="11" s="1"/>
  <c r="F48" i="11"/>
  <c r="W111" i="2"/>
  <c r="W106" i="2"/>
  <c r="W102" i="2"/>
  <c r="W97" i="2"/>
  <c r="W92" i="2"/>
  <c r="W88" i="2"/>
  <c r="W151" i="2"/>
  <c r="W147" i="2"/>
  <c r="W142" i="2"/>
  <c r="W137" i="2"/>
  <c r="W133" i="2"/>
  <c r="M71" i="11"/>
  <c r="Q71" i="11" s="1"/>
  <c r="M61" i="11"/>
  <c r="Q61" i="11" s="1"/>
  <c r="M128" i="11"/>
  <c r="Q128" i="11" s="1"/>
  <c r="M144" i="11"/>
  <c r="Q144" i="11" s="1"/>
  <c r="W93" i="11"/>
  <c r="W91" i="11"/>
  <c r="W89" i="11"/>
  <c r="W85" i="11"/>
  <c r="W83" i="11"/>
  <c r="W79" i="11"/>
  <c r="W77" i="11"/>
  <c r="W75" i="11"/>
  <c r="W71" i="11"/>
  <c r="W69" i="11"/>
  <c r="W65" i="11"/>
  <c r="W63" i="11"/>
  <c r="W57" i="11"/>
  <c r="W55" i="11"/>
  <c r="T107" i="11"/>
  <c r="T109" i="11"/>
  <c r="T113" i="11"/>
  <c r="T116" i="11"/>
  <c r="T120" i="11"/>
  <c r="T122" i="11"/>
  <c r="W124" i="11"/>
  <c r="W128" i="11"/>
  <c r="T131" i="11"/>
  <c r="W137" i="11"/>
  <c r="W142" i="11"/>
  <c r="T113" i="2"/>
  <c r="T109" i="2"/>
  <c r="T104" i="2"/>
  <c r="T99" i="2"/>
  <c r="T95" i="2"/>
  <c r="T90" i="2"/>
  <c r="M92" i="11"/>
  <c r="Q92" i="11" s="1"/>
  <c r="M58" i="11"/>
  <c r="Q58" i="11" s="1"/>
  <c r="M110" i="11"/>
  <c r="Q110" i="11" s="1"/>
  <c r="T93" i="11"/>
  <c r="T91" i="11"/>
  <c r="T89" i="11"/>
  <c r="T85" i="11"/>
  <c r="T83" i="11"/>
  <c r="T79" i="11"/>
  <c r="T77" i="11"/>
  <c r="T75" i="11"/>
  <c r="T71" i="11"/>
  <c r="T69" i="11"/>
  <c r="T65" i="11"/>
  <c r="T63" i="11"/>
  <c r="T61" i="11"/>
  <c r="T57" i="11"/>
  <c r="T55" i="11"/>
  <c r="W107" i="11"/>
  <c r="W113" i="11"/>
  <c r="W116" i="11"/>
  <c r="W120" i="11"/>
  <c r="W138" i="11"/>
  <c r="T145" i="11"/>
  <c r="M129" i="11"/>
  <c r="Q129" i="11" s="1"/>
  <c r="W109" i="11"/>
  <c r="W122" i="11"/>
  <c r="T127" i="11"/>
  <c r="W131" i="11"/>
  <c r="T143" i="11"/>
  <c r="M107" i="11"/>
  <c r="Q107" i="11" s="1"/>
  <c r="M113" i="11"/>
  <c r="Q113" i="11" s="1"/>
  <c r="W68" i="11"/>
  <c r="W62" i="11"/>
  <c r="W56" i="11"/>
  <c r="T108" i="11"/>
  <c r="T115" i="11"/>
  <c r="T121" i="11"/>
  <c r="W127" i="11"/>
  <c r="W136" i="11"/>
  <c r="W143" i="11"/>
  <c r="T136" i="11"/>
  <c r="T141" i="11"/>
  <c r="O82" i="7"/>
  <c r="O91" i="7"/>
  <c r="N129" i="12"/>
  <c r="M137" i="11"/>
  <c r="Q137" i="11" s="1"/>
  <c r="W106" i="11"/>
  <c r="W110" i="11"/>
  <c r="W117" i="11"/>
  <c r="W123" i="11"/>
  <c r="W130" i="11"/>
  <c r="T135" i="11"/>
  <c r="M134" i="11"/>
  <c r="Q134" i="11" s="1"/>
  <c r="W61" i="11"/>
  <c r="W135" i="11"/>
  <c r="W144" i="11"/>
  <c r="T114" i="11"/>
  <c r="J21" i="7"/>
  <c r="J30" i="7"/>
  <c r="T124" i="11"/>
  <c r="T130" i="11"/>
  <c r="T138" i="11"/>
  <c r="O78" i="7"/>
  <c r="J18" i="7"/>
  <c r="I53" i="12"/>
  <c r="W114" i="11"/>
  <c r="T134" i="11"/>
  <c r="O94" i="7"/>
  <c r="O90" i="7"/>
  <c r="J43" i="7"/>
  <c r="N107" i="12"/>
  <c r="O99" i="7"/>
  <c r="J47" i="7"/>
  <c r="J56" i="7"/>
  <c r="N113" i="12"/>
  <c r="O93" i="7"/>
  <c r="J20" i="7"/>
  <c r="J33" i="7"/>
  <c r="J46" i="7"/>
  <c r="I53" i="7"/>
  <c r="J53" i="7" s="1"/>
  <c r="I55" i="7"/>
  <c r="J55" i="7" s="1"/>
  <c r="I57" i="7"/>
  <c r="J57" i="7" s="1"/>
  <c r="I40" i="7"/>
  <c r="J40" i="7" s="1"/>
  <c r="I42" i="7"/>
  <c r="J42" i="7" s="1"/>
  <c r="I44" i="7"/>
  <c r="J44" i="7" s="1"/>
  <c r="I25" i="7"/>
  <c r="J25" i="7" s="1"/>
  <c r="I27" i="7"/>
  <c r="J27" i="7" s="1"/>
  <c r="I29" i="7"/>
  <c r="J29" i="7" s="1"/>
  <c r="N104" i="7"/>
  <c r="O104" i="7" s="1"/>
  <c r="N106" i="7"/>
  <c r="O106" i="7" s="1"/>
  <c r="N108" i="7"/>
  <c r="O108" i="7" s="1"/>
  <c r="N110" i="7"/>
  <c r="O110" i="7" s="1"/>
  <c r="N112" i="7"/>
  <c r="O112" i="7" s="1"/>
  <c r="N114" i="7"/>
  <c r="O114" i="7" s="1"/>
  <c r="N96" i="7"/>
  <c r="O96" i="7" s="1"/>
  <c r="N98" i="7"/>
  <c r="O98" i="7" s="1"/>
  <c r="N100" i="7"/>
  <c r="O100" i="7" s="1"/>
  <c r="N83" i="7"/>
  <c r="O83" i="7" s="1"/>
  <c r="N85" i="7"/>
  <c r="O85" i="7" s="1"/>
  <c r="N87" i="7"/>
  <c r="O87" i="7" s="1"/>
  <c r="M108" i="12"/>
  <c r="N108" i="12" s="1"/>
  <c r="H69" i="12"/>
  <c r="I69" i="12" s="1"/>
  <c r="H47" i="12"/>
  <c r="I47" i="12" s="1"/>
  <c r="M125" i="12"/>
  <c r="N125" i="12" s="1"/>
  <c r="J22" i="7"/>
  <c r="J35" i="7"/>
  <c r="J48" i="7"/>
  <c r="H85" i="12"/>
  <c r="I85" i="12" s="1"/>
  <c r="H63" i="12"/>
  <c r="I63" i="12" s="1"/>
  <c r="M141" i="12"/>
  <c r="N141" i="12" s="1"/>
  <c r="M119" i="12"/>
  <c r="N119" i="12" s="1"/>
  <c r="O89" i="7"/>
  <c r="J37" i="7"/>
  <c r="I50" i="7"/>
  <c r="J50" i="7" s="1"/>
  <c r="I54" i="7"/>
  <c r="J54" i="7" s="1"/>
  <c r="H81" i="12"/>
  <c r="I81" i="12" s="1"/>
  <c r="H57" i="12"/>
  <c r="I57" i="12" s="1"/>
  <c r="M135" i="12"/>
  <c r="N135" i="12" s="1"/>
  <c r="H84" i="12"/>
  <c r="I84" i="12" s="1"/>
  <c r="H78" i="12"/>
  <c r="I78" i="12" s="1"/>
  <c r="H74" i="12"/>
  <c r="I74" i="12" s="1"/>
  <c r="H68" i="12"/>
  <c r="I68" i="12" s="1"/>
  <c r="H62" i="12"/>
  <c r="I62" i="12" s="1"/>
  <c r="H56" i="12"/>
  <c r="I56" i="12" s="1"/>
  <c r="H50" i="12"/>
  <c r="I50" i="12" s="1"/>
  <c r="M104" i="12"/>
  <c r="N104" i="12" s="1"/>
  <c r="M140" i="12"/>
  <c r="N140" i="12" s="1"/>
  <c r="M134" i="12"/>
  <c r="N134" i="12" s="1"/>
  <c r="M128" i="12"/>
  <c r="N128" i="12" s="1"/>
  <c r="M122" i="12"/>
  <c r="N122" i="12" s="1"/>
  <c r="M118" i="12"/>
  <c r="N118" i="12" s="1"/>
  <c r="M112" i="12"/>
  <c r="N112" i="12" s="1"/>
  <c r="M106" i="12"/>
  <c r="N106" i="12" s="1"/>
  <c r="H83" i="12"/>
  <c r="I83" i="12" s="1"/>
  <c r="H77" i="12"/>
  <c r="I77" i="12" s="1"/>
  <c r="H71" i="12"/>
  <c r="I71" i="12" s="1"/>
  <c r="H67" i="12"/>
  <c r="I67" i="12" s="1"/>
  <c r="H61" i="12"/>
  <c r="I61" i="12" s="1"/>
  <c r="H55" i="12"/>
  <c r="I55" i="12" s="1"/>
  <c r="H49" i="12"/>
  <c r="I49" i="12" s="1"/>
  <c r="M143" i="12"/>
  <c r="N143" i="12" s="1"/>
  <c r="M139" i="12"/>
  <c r="N139" i="12" s="1"/>
  <c r="M133" i="12"/>
  <c r="N133" i="12" s="1"/>
  <c r="M127" i="12"/>
  <c r="N127" i="12" s="1"/>
  <c r="M121" i="12"/>
  <c r="N121" i="12" s="1"/>
  <c r="M115" i="12"/>
  <c r="N115" i="12" s="1"/>
  <c r="M111" i="12"/>
  <c r="N111" i="12" s="1"/>
  <c r="M105" i="12"/>
  <c r="N105" i="12" s="1"/>
  <c r="H46" i="12"/>
  <c r="I46" i="12" s="1"/>
  <c r="H82" i="12"/>
  <c r="I82" i="12" s="1"/>
  <c r="H76" i="12"/>
  <c r="I76" i="12" s="1"/>
  <c r="H70" i="12"/>
  <c r="I70" i="12" s="1"/>
  <c r="H64" i="12"/>
  <c r="I64" i="12" s="1"/>
  <c r="H60" i="12"/>
  <c r="I60" i="12" s="1"/>
  <c r="H54" i="12"/>
  <c r="I54" i="12" s="1"/>
  <c r="H48" i="12"/>
  <c r="I48" i="12" s="1"/>
  <c r="M142" i="12"/>
  <c r="N142" i="12" s="1"/>
  <c r="M136" i="12"/>
  <c r="N136" i="12" s="1"/>
  <c r="M132" i="12"/>
  <c r="N132" i="12" s="1"/>
  <c r="M126" i="12"/>
  <c r="N126" i="12" s="1"/>
  <c r="M120" i="12"/>
  <c r="N120" i="12" s="1"/>
  <c r="M114" i="12"/>
  <c r="N114" i="12" s="1"/>
  <c r="M114" i="11" l="1"/>
  <c r="Q114" i="11" s="1"/>
  <c r="M121" i="11"/>
  <c r="Q121" i="11" s="1"/>
  <c r="M142" i="11"/>
  <c r="Q142" i="11" s="1"/>
  <c r="M135" i="11"/>
  <c r="Q135" i="11" s="1"/>
  <c r="M70" i="11"/>
  <c r="Q70" i="11" s="1"/>
  <c r="M122" i="11"/>
  <c r="Q122" i="11" s="1"/>
  <c r="M83" i="11"/>
  <c r="Q83" i="11" s="1"/>
  <c r="P74" i="8"/>
  <c r="X74" i="8" s="1"/>
  <c r="P131" i="8"/>
  <c r="X131" i="8" s="1"/>
  <c r="P43" i="8"/>
  <c r="X43" i="8" s="1"/>
  <c r="P110" i="8"/>
  <c r="X110" i="8" s="1"/>
  <c r="N99" i="3"/>
  <c r="T99" i="3" s="1"/>
  <c r="O101" i="3"/>
  <c r="W101" i="3" s="1"/>
  <c r="O138" i="3"/>
  <c r="W138" i="3" s="1"/>
  <c r="O51" i="3"/>
  <c r="W51" i="3" s="1"/>
  <c r="P76" i="7"/>
  <c r="P77" i="7" s="1"/>
  <c r="M103" i="9"/>
  <c r="Q103" i="9" s="1"/>
  <c r="M115" i="11"/>
  <c r="Q115" i="11" s="1"/>
  <c r="M120" i="11"/>
  <c r="Q120" i="11" s="1"/>
  <c r="M145" i="11"/>
  <c r="Q145" i="11" s="1"/>
  <c r="M123" i="11"/>
  <c r="Q123" i="11" s="1"/>
  <c r="M76" i="11"/>
  <c r="Q76" i="11" s="1"/>
  <c r="M55" i="11"/>
  <c r="Q55" i="11" s="1"/>
  <c r="M93" i="11"/>
  <c r="Q93" i="11" s="1"/>
  <c r="M143" i="11"/>
  <c r="Q143" i="11" s="1"/>
  <c r="P53" i="8"/>
  <c r="X53" i="8" s="1"/>
  <c r="P129" i="8"/>
  <c r="X129" i="8" s="1"/>
  <c r="P58" i="8"/>
  <c r="X58" i="8" s="1"/>
  <c r="P109" i="8"/>
  <c r="X109" i="8" s="1"/>
  <c r="O123" i="3"/>
  <c r="W123" i="3" s="1"/>
  <c r="O110" i="3"/>
  <c r="W110" i="3" s="1"/>
  <c r="O69" i="3"/>
  <c r="W69" i="3" s="1"/>
  <c r="N103" i="8"/>
  <c r="R103" i="8" s="1"/>
  <c r="O52" i="9"/>
  <c r="W52" i="9" s="1"/>
  <c r="M72" i="11"/>
  <c r="Q72" i="11" s="1"/>
  <c r="P124" i="8"/>
  <c r="X124" i="8" s="1"/>
  <c r="P75" i="8"/>
  <c r="X75" i="8" s="1"/>
  <c r="P64" i="8"/>
  <c r="X64" i="8" s="1"/>
  <c r="O81" i="3"/>
  <c r="W81" i="3" s="1"/>
  <c r="P54" i="8"/>
  <c r="X54" i="8" s="1"/>
  <c r="P123" i="8"/>
  <c r="X123" i="8" s="1"/>
  <c r="N131" i="8"/>
  <c r="R131" i="8" s="1"/>
  <c r="N117" i="8"/>
  <c r="R117" i="8" s="1"/>
  <c r="K33" i="7"/>
  <c r="K34" i="7" s="1"/>
  <c r="N57" i="8"/>
  <c r="R57" i="8" s="1"/>
  <c r="M91" i="11"/>
  <c r="Q91" i="11" s="1"/>
  <c r="M85" i="11"/>
  <c r="Q85" i="11" s="1"/>
  <c r="M136" i="11"/>
  <c r="Q136" i="11" s="1"/>
  <c r="M54" i="11"/>
  <c r="Q54" i="11" s="1"/>
  <c r="M62" i="11"/>
  <c r="Q62" i="11" s="1"/>
  <c r="M89" i="11"/>
  <c r="Q89" i="11" s="1"/>
  <c r="M65" i="11"/>
  <c r="Q65" i="11" s="1"/>
  <c r="M116" i="11"/>
  <c r="Q116" i="11" s="1"/>
  <c r="R113" i="11" s="1"/>
  <c r="M86" i="11"/>
  <c r="Q86" i="11" s="1"/>
  <c r="M117" i="11"/>
  <c r="Q117" i="11" s="1"/>
  <c r="M124" i="11"/>
  <c r="Q124" i="11" s="1"/>
  <c r="M75" i="11"/>
  <c r="Q75" i="11" s="1"/>
  <c r="M84" i="11"/>
  <c r="Q84" i="11" s="1"/>
  <c r="M127" i="11"/>
  <c r="Q127" i="11" s="1"/>
  <c r="M63" i="11"/>
  <c r="Q63" i="11" s="1"/>
  <c r="N72" i="8"/>
  <c r="R72" i="8" s="1"/>
  <c r="N44" i="8"/>
  <c r="R44" i="8" s="1"/>
  <c r="N124" i="8"/>
  <c r="R124" i="8" s="1"/>
  <c r="N36" i="8"/>
  <c r="R36" i="8" s="1"/>
  <c r="K89" i="7"/>
  <c r="K132" i="12"/>
  <c r="R82" i="3"/>
  <c r="R83" i="3" s="1"/>
  <c r="R121" i="3"/>
  <c r="R122" i="3" s="1"/>
  <c r="N114" i="8"/>
  <c r="R114" i="8" s="1"/>
  <c r="N110" i="8"/>
  <c r="R110" i="8" s="1"/>
  <c r="I71" i="5"/>
  <c r="J71" i="5" s="1"/>
  <c r="I63" i="5"/>
  <c r="J63" i="5" s="1"/>
  <c r="I43" i="5"/>
  <c r="J43" i="5" s="1"/>
  <c r="I123" i="5"/>
  <c r="J123" i="5" s="1"/>
  <c r="I121" i="5"/>
  <c r="J121" i="5" s="1"/>
  <c r="I51" i="5"/>
  <c r="J51" i="5" s="1"/>
  <c r="I55" i="5"/>
  <c r="J55" i="5" s="1"/>
  <c r="K54" i="5" s="1"/>
  <c r="K55" i="5" s="1"/>
  <c r="I46" i="5"/>
  <c r="J46" i="5" s="1"/>
  <c r="I94" i="5"/>
  <c r="J94" i="5" s="1"/>
  <c r="I89" i="5"/>
  <c r="J89" i="5" s="1"/>
  <c r="I95" i="5"/>
  <c r="J95" i="5" s="1"/>
  <c r="K92" i="5" s="1"/>
  <c r="I53" i="5"/>
  <c r="J53" i="5" s="1"/>
  <c r="I114" i="5"/>
  <c r="J114" i="5" s="1"/>
  <c r="I103" i="5"/>
  <c r="J103" i="5" s="1"/>
  <c r="I60" i="5"/>
  <c r="J60" i="5" s="1"/>
  <c r="K60" i="5" s="1"/>
  <c r="I115" i="5"/>
  <c r="J115" i="5" s="1"/>
  <c r="I67" i="5"/>
  <c r="J67" i="5" s="1"/>
  <c r="I108" i="5"/>
  <c r="J108" i="5" s="1"/>
  <c r="I41" i="5"/>
  <c r="J41" i="5" s="1"/>
  <c r="K39" i="5" s="1"/>
  <c r="I35" i="5"/>
  <c r="J35" i="5" s="1"/>
  <c r="I64" i="5"/>
  <c r="J64" i="5" s="1"/>
  <c r="I96" i="5"/>
  <c r="J96" i="5" s="1"/>
  <c r="I100" i="5"/>
  <c r="J100" i="5" s="1"/>
  <c r="K99" i="5" s="1"/>
  <c r="I37" i="5"/>
  <c r="J37" i="5" s="1"/>
  <c r="I34" i="5"/>
  <c r="J34" i="5" s="1"/>
  <c r="I58" i="5"/>
  <c r="J58" i="5" s="1"/>
  <c r="I109" i="5"/>
  <c r="J109" i="5" s="1"/>
  <c r="K106" i="5" s="1"/>
  <c r="I101" i="5"/>
  <c r="J101" i="5" s="1"/>
  <c r="I68" i="5"/>
  <c r="J68" i="5" s="1"/>
  <c r="I57" i="5"/>
  <c r="J57" i="5" s="1"/>
  <c r="I116" i="5"/>
  <c r="J116" i="5" s="1"/>
  <c r="K113" i="5" s="1"/>
  <c r="I87" i="5"/>
  <c r="J87" i="5" s="1"/>
  <c r="I62" i="5"/>
  <c r="J62" i="5" s="1"/>
  <c r="I102" i="5"/>
  <c r="J102" i="5" s="1"/>
  <c r="I33" i="5"/>
  <c r="J33" i="5" s="1"/>
  <c r="K32" i="5" s="1"/>
  <c r="I117" i="5"/>
  <c r="J117" i="5" s="1"/>
  <c r="N61" i="8"/>
  <c r="R61" i="8" s="1"/>
  <c r="N101" i="8"/>
  <c r="R101" i="8" s="1"/>
  <c r="K76" i="7"/>
  <c r="K77" i="7" s="1"/>
  <c r="K75" i="7"/>
  <c r="P120" i="8"/>
  <c r="X120" i="8" s="1"/>
  <c r="P66" i="8"/>
  <c r="X66" i="8" s="1"/>
  <c r="P45" i="8"/>
  <c r="X45" i="8" s="1"/>
  <c r="P72" i="8"/>
  <c r="X72" i="8" s="1"/>
  <c r="P98" i="8"/>
  <c r="X98" i="8" s="1"/>
  <c r="P103" i="8"/>
  <c r="X103" i="8" s="1"/>
  <c r="P100" i="8"/>
  <c r="X100" i="8" s="1"/>
  <c r="P39" i="8"/>
  <c r="X39" i="8" s="1"/>
  <c r="P68" i="8"/>
  <c r="X68" i="8" s="1"/>
  <c r="P47" i="8"/>
  <c r="X47" i="8" s="1"/>
  <c r="P127" i="8"/>
  <c r="X127" i="8" s="1"/>
  <c r="P107" i="8"/>
  <c r="X107" i="8" s="1"/>
  <c r="P38" i="8"/>
  <c r="X38" i="8" s="1"/>
  <c r="M126" i="9"/>
  <c r="Q126" i="9" s="1"/>
  <c r="M92" i="9"/>
  <c r="Q92" i="9" s="1"/>
  <c r="M114" i="9"/>
  <c r="Q114" i="9" s="1"/>
  <c r="M118" i="9"/>
  <c r="Q118" i="9" s="1"/>
  <c r="M63" i="9"/>
  <c r="Q63" i="9" s="1"/>
  <c r="M101" i="9"/>
  <c r="Q101" i="9" s="1"/>
  <c r="M59" i="9"/>
  <c r="Q59" i="9" s="1"/>
  <c r="M122" i="9"/>
  <c r="Q122" i="9" s="1"/>
  <c r="M74" i="9"/>
  <c r="Q74" i="9" s="1"/>
  <c r="M112" i="9"/>
  <c r="Q112" i="9" s="1"/>
  <c r="M129" i="9"/>
  <c r="Q129" i="9" s="1"/>
  <c r="M48" i="9"/>
  <c r="Q48" i="9" s="1"/>
  <c r="M96" i="9"/>
  <c r="Q96" i="9" s="1"/>
  <c r="M109" i="9"/>
  <c r="Q109" i="9" s="1"/>
  <c r="R107" i="9" s="1"/>
  <c r="R108" i="9" s="1"/>
  <c r="M120" i="9"/>
  <c r="Q120" i="9" s="1"/>
  <c r="M99" i="9"/>
  <c r="Q99" i="9" s="1"/>
  <c r="M131" i="9"/>
  <c r="Q131" i="9" s="1"/>
  <c r="M94" i="9"/>
  <c r="Q94" i="9" s="1"/>
  <c r="M61" i="9"/>
  <c r="Q61" i="9" s="1"/>
  <c r="M125" i="9"/>
  <c r="Q125" i="9" s="1"/>
  <c r="M108" i="9"/>
  <c r="Q108" i="9" s="1"/>
  <c r="M93" i="9"/>
  <c r="Q93" i="9" s="1"/>
  <c r="R92" i="9" s="1"/>
  <c r="M62" i="9"/>
  <c r="Q62" i="9" s="1"/>
  <c r="M45" i="9"/>
  <c r="Q45" i="9" s="1"/>
  <c r="M117" i="9"/>
  <c r="Q117" i="9" s="1"/>
  <c r="M102" i="9"/>
  <c r="Q102" i="9" s="1"/>
  <c r="M70" i="9"/>
  <c r="Q70" i="9" s="1"/>
  <c r="M53" i="9"/>
  <c r="Q53" i="9" s="1"/>
  <c r="M80" i="9"/>
  <c r="Q80" i="9" s="1"/>
  <c r="M54" i="9"/>
  <c r="Q54" i="9" s="1"/>
  <c r="R53" i="9" s="1"/>
  <c r="R54" i="9" s="1"/>
  <c r="M76" i="9"/>
  <c r="Q76" i="9" s="1"/>
  <c r="M107" i="9"/>
  <c r="Q107" i="9" s="1"/>
  <c r="M52" i="9"/>
  <c r="Q52" i="9" s="1"/>
  <c r="M46" i="9"/>
  <c r="Q46" i="9" s="1"/>
  <c r="R45" i="9" s="1"/>
  <c r="M123" i="9"/>
  <c r="Q123" i="9" s="1"/>
  <c r="M106" i="9"/>
  <c r="Q106" i="9" s="1"/>
  <c r="M77" i="9"/>
  <c r="Q77" i="9" s="1"/>
  <c r="M60" i="9"/>
  <c r="Q60" i="9" s="1"/>
  <c r="R60" i="9" s="1"/>
  <c r="R61" i="9" s="1"/>
  <c r="M119" i="9"/>
  <c r="Q119" i="9" s="1"/>
  <c r="M132" i="9"/>
  <c r="Q132" i="9" s="1"/>
  <c r="M115" i="9"/>
  <c r="Q115" i="9" s="1"/>
  <c r="M100" i="9"/>
  <c r="Q100" i="9" s="1"/>
  <c r="R99" i="9" s="1"/>
  <c r="M68" i="9"/>
  <c r="Q68" i="9" s="1"/>
  <c r="M98" i="9"/>
  <c r="Q98" i="9" s="1"/>
  <c r="M69" i="9"/>
  <c r="Q69" i="9" s="1"/>
  <c r="P103" i="7"/>
  <c r="N112" i="8"/>
  <c r="R112" i="8" s="1"/>
  <c r="N92" i="8"/>
  <c r="R92" i="8" s="1"/>
  <c r="N107" i="8"/>
  <c r="R107" i="8" s="1"/>
  <c r="N100" i="8"/>
  <c r="R100" i="8" s="1"/>
  <c r="N37" i="8"/>
  <c r="R37" i="8" s="1"/>
  <c r="N108" i="8"/>
  <c r="R108" i="8" s="1"/>
  <c r="N127" i="8"/>
  <c r="R127" i="8" s="1"/>
  <c r="N68" i="8"/>
  <c r="R68" i="8" s="1"/>
  <c r="N95" i="8"/>
  <c r="R95" i="8" s="1"/>
  <c r="N98" i="8"/>
  <c r="R98" i="8" s="1"/>
  <c r="N38" i="8"/>
  <c r="R38" i="8" s="1"/>
  <c r="N75" i="8"/>
  <c r="R75" i="8" s="1"/>
  <c r="N60" i="8"/>
  <c r="R60" i="8" s="1"/>
  <c r="N129" i="8"/>
  <c r="R129" i="8" s="1"/>
  <c r="N122" i="8"/>
  <c r="R122" i="8" s="1"/>
  <c r="N59" i="8"/>
  <c r="R59" i="8" s="1"/>
  <c r="N53" i="8"/>
  <c r="R53" i="8" s="1"/>
  <c r="N128" i="8"/>
  <c r="R128" i="8" s="1"/>
  <c r="N58" i="8"/>
  <c r="R58" i="8" s="1"/>
  <c r="N105" i="8"/>
  <c r="R105" i="8" s="1"/>
  <c r="N64" i="8"/>
  <c r="R64" i="8" s="1"/>
  <c r="N99" i="8"/>
  <c r="R99" i="8" s="1"/>
  <c r="N47" i="8"/>
  <c r="R47" i="8" s="1"/>
  <c r="N109" i="8"/>
  <c r="R109" i="8" s="1"/>
  <c r="N46" i="8"/>
  <c r="R46" i="8" s="1"/>
  <c r="N66" i="8"/>
  <c r="R66" i="8" s="1"/>
  <c r="N45" i="8"/>
  <c r="R45" i="8" s="1"/>
  <c r="N119" i="8"/>
  <c r="R119" i="8" s="1"/>
  <c r="N123" i="8"/>
  <c r="R123" i="8" s="1"/>
  <c r="N50" i="8"/>
  <c r="R50" i="8" s="1"/>
  <c r="N54" i="8"/>
  <c r="R54" i="8" s="1"/>
  <c r="N126" i="8"/>
  <c r="R126" i="8" s="1"/>
  <c r="N91" i="8"/>
  <c r="R91" i="8" s="1"/>
  <c r="N115" i="8"/>
  <c r="R115" i="8" s="1"/>
  <c r="K112" i="12"/>
  <c r="K113" i="12" s="1"/>
  <c r="K111" i="12"/>
  <c r="N116" i="8"/>
  <c r="R116" i="8" s="1"/>
  <c r="N102" i="8"/>
  <c r="R102" i="8" s="1"/>
  <c r="K39" i="7"/>
  <c r="M138" i="11"/>
  <c r="Q138" i="11" s="1"/>
  <c r="R135" i="11" s="1"/>
  <c r="R136" i="11" s="1"/>
  <c r="M108" i="11"/>
  <c r="Q108" i="11" s="1"/>
  <c r="M130" i="11"/>
  <c r="Q130" i="11" s="1"/>
  <c r="M141" i="11"/>
  <c r="Q141" i="11" s="1"/>
  <c r="M106" i="11"/>
  <c r="Q106" i="11" s="1"/>
  <c r="M82" i="11"/>
  <c r="Q82" i="11" s="1"/>
  <c r="R83" i="11" s="1"/>
  <c r="R84" i="11" s="1"/>
  <c r="M109" i="11"/>
  <c r="Q109" i="11" s="1"/>
  <c r="M77" i="11"/>
  <c r="Q77" i="11" s="1"/>
  <c r="M56" i="11"/>
  <c r="Q56" i="11" s="1"/>
  <c r="N67" i="8"/>
  <c r="R67" i="8" s="1"/>
  <c r="O99" i="8"/>
  <c r="U99" i="8" s="1"/>
  <c r="O68" i="8"/>
  <c r="U68" i="8" s="1"/>
  <c r="N52" i="8"/>
  <c r="R52" i="8" s="1"/>
  <c r="N121" i="8"/>
  <c r="R121" i="8" s="1"/>
  <c r="N65" i="8"/>
  <c r="R65" i="8" s="1"/>
  <c r="K104" i="7"/>
  <c r="K105" i="7" s="1"/>
  <c r="R114" i="3"/>
  <c r="R115" i="3" s="1"/>
  <c r="R121" i="9"/>
  <c r="R122" i="9" s="1"/>
  <c r="M64" i="11"/>
  <c r="Q64" i="11" s="1"/>
  <c r="N106" i="8"/>
  <c r="R106" i="8" s="1"/>
  <c r="N43" i="8"/>
  <c r="R43" i="8" s="1"/>
  <c r="N96" i="8"/>
  <c r="R96" i="8" s="1"/>
  <c r="K83" i="7"/>
  <c r="K84" i="7" s="1"/>
  <c r="K82" i="7"/>
  <c r="N73" i="8"/>
  <c r="R73" i="8" s="1"/>
  <c r="M127" i="9"/>
  <c r="Q127" i="9" s="1"/>
  <c r="N93" i="8"/>
  <c r="R93" i="8" s="1"/>
  <c r="M116" i="9"/>
  <c r="Q116" i="9" s="1"/>
  <c r="N94" i="8"/>
  <c r="R94" i="8" s="1"/>
  <c r="P121" i="8"/>
  <c r="X121" i="8" s="1"/>
  <c r="K119" i="12"/>
  <c r="K120" i="12" s="1"/>
  <c r="R106" i="3"/>
  <c r="R134" i="3"/>
  <c r="O66" i="9"/>
  <c r="W66" i="9" s="1"/>
  <c r="O76" i="9"/>
  <c r="W76" i="9" s="1"/>
  <c r="O62" i="9"/>
  <c r="W62" i="9" s="1"/>
  <c r="O48" i="9"/>
  <c r="W48" i="9" s="1"/>
  <c r="X46" i="9" s="1"/>
  <c r="X47" i="9" s="1"/>
  <c r="O69" i="9"/>
  <c r="W69" i="9" s="1"/>
  <c r="O45" i="9"/>
  <c r="W45" i="9" s="1"/>
  <c r="O46" i="9"/>
  <c r="W46" i="9" s="1"/>
  <c r="O60" i="9"/>
  <c r="W60" i="9" s="1"/>
  <c r="O73" i="9"/>
  <c r="W73" i="9" s="1"/>
  <c r="O83" i="9"/>
  <c r="W83" i="9" s="1"/>
  <c r="O55" i="9"/>
  <c r="W55" i="9" s="1"/>
  <c r="X53" i="9" s="1"/>
  <c r="X54" i="9" s="1"/>
  <c r="O74" i="9"/>
  <c r="W74" i="9" s="1"/>
  <c r="X73" i="9" s="1"/>
  <c r="N103" i="3"/>
  <c r="T103" i="3" s="1"/>
  <c r="K118" i="12"/>
  <c r="R100" i="3"/>
  <c r="R101" i="3" s="1"/>
  <c r="R127" i="3"/>
  <c r="U60" i="9"/>
  <c r="U61" i="9" s="1"/>
  <c r="O140" i="12"/>
  <c r="O141" i="12" s="1"/>
  <c r="O139" i="12"/>
  <c r="K46" i="7"/>
  <c r="K47" i="7"/>
  <c r="K48" i="7" s="1"/>
  <c r="U135" i="11"/>
  <c r="U136" i="11" s="1"/>
  <c r="U134" i="11"/>
  <c r="X127" i="11"/>
  <c r="X128" i="11"/>
  <c r="X129" i="11" s="1"/>
  <c r="R82" i="11"/>
  <c r="R61" i="11"/>
  <c r="R62" i="11"/>
  <c r="R63" i="11" s="1"/>
  <c r="U82" i="11"/>
  <c r="U83" i="11"/>
  <c r="U84" i="11" s="1"/>
  <c r="J46" i="12"/>
  <c r="J47" i="12"/>
  <c r="J48" i="12" s="1"/>
  <c r="J67" i="12"/>
  <c r="J68" i="12"/>
  <c r="J69" i="12" s="1"/>
  <c r="J74" i="12"/>
  <c r="J75" i="12"/>
  <c r="J76" i="12" s="1"/>
  <c r="K26" i="7"/>
  <c r="K27" i="7" s="1"/>
  <c r="K25" i="7"/>
  <c r="X113" i="11"/>
  <c r="X114" i="11"/>
  <c r="X115" i="11" s="1"/>
  <c r="U62" i="11"/>
  <c r="U63" i="11" s="1"/>
  <c r="U61" i="11"/>
  <c r="U114" i="11"/>
  <c r="U115" i="11" s="1"/>
  <c r="U113" i="11"/>
  <c r="X55" i="11"/>
  <c r="X56" i="11" s="1"/>
  <c r="X54" i="11"/>
  <c r="M79" i="11"/>
  <c r="Q79" i="11" s="1"/>
  <c r="R134" i="2"/>
  <c r="R135" i="2" s="1"/>
  <c r="R133" i="2"/>
  <c r="X127" i="2"/>
  <c r="X128" i="2" s="1"/>
  <c r="X126" i="2"/>
  <c r="X63" i="2"/>
  <c r="X64" i="2"/>
  <c r="X65" i="2" s="1"/>
  <c r="X57" i="2"/>
  <c r="X58" i="2" s="1"/>
  <c r="X56" i="2"/>
  <c r="U154" i="2"/>
  <c r="U155" i="2"/>
  <c r="U156" i="2" s="1"/>
  <c r="R75" i="2"/>
  <c r="R76" i="2" s="1"/>
  <c r="R74" i="2"/>
  <c r="R57" i="2"/>
  <c r="R58" i="2" s="1"/>
  <c r="R56" i="2"/>
  <c r="R88" i="2"/>
  <c r="R89" i="2"/>
  <c r="R90" i="2" s="1"/>
  <c r="O132" i="1"/>
  <c r="U132" i="1" s="1"/>
  <c r="O127" i="1"/>
  <c r="U127" i="1" s="1"/>
  <c r="O125" i="1"/>
  <c r="U125" i="1" s="1"/>
  <c r="O121" i="1"/>
  <c r="U121" i="1" s="1"/>
  <c r="O118" i="1"/>
  <c r="U118" i="1" s="1"/>
  <c r="O113" i="1"/>
  <c r="U113" i="1" s="1"/>
  <c r="O111" i="1"/>
  <c r="U111" i="1" s="1"/>
  <c r="O108" i="1"/>
  <c r="U108" i="1" s="1"/>
  <c r="O106" i="1"/>
  <c r="U106" i="1" s="1"/>
  <c r="O124" i="1"/>
  <c r="U124" i="1" s="1"/>
  <c r="O117" i="1"/>
  <c r="U117" i="1" s="1"/>
  <c r="O107" i="1"/>
  <c r="U107" i="1" s="1"/>
  <c r="O103" i="1"/>
  <c r="U103" i="1" s="1"/>
  <c r="O68" i="1"/>
  <c r="U68" i="1" s="1"/>
  <c r="O53" i="1"/>
  <c r="U53" i="1" s="1"/>
  <c r="O45" i="1"/>
  <c r="U45" i="1" s="1"/>
  <c r="O49" i="1"/>
  <c r="U49" i="1" s="1"/>
  <c r="O38" i="1"/>
  <c r="U38" i="1" s="1"/>
  <c r="O39" i="1"/>
  <c r="U39" i="1" s="1"/>
  <c r="O97" i="1"/>
  <c r="U97" i="1" s="1"/>
  <c r="O96" i="1"/>
  <c r="U96" i="1" s="1"/>
  <c r="O59" i="1"/>
  <c r="U59" i="1" s="1"/>
  <c r="O63" i="1"/>
  <c r="U63" i="1" s="1"/>
  <c r="O42" i="1"/>
  <c r="U42" i="1" s="1"/>
  <c r="O72" i="1"/>
  <c r="U72" i="1" s="1"/>
  <c r="O76" i="1"/>
  <c r="U76" i="1" s="1"/>
  <c r="P36" i="8"/>
  <c r="X36" i="8" s="1"/>
  <c r="O114" i="8"/>
  <c r="U114" i="8" s="1"/>
  <c r="P99" i="8"/>
  <c r="X99" i="8" s="1"/>
  <c r="O91" i="8"/>
  <c r="U91" i="8" s="1"/>
  <c r="P50" i="8"/>
  <c r="X50" i="8" s="1"/>
  <c r="O129" i="8"/>
  <c r="U129" i="8" s="1"/>
  <c r="O108" i="8"/>
  <c r="U108" i="8" s="1"/>
  <c r="P130" i="8"/>
  <c r="X130" i="8" s="1"/>
  <c r="P126" i="8"/>
  <c r="X126" i="8" s="1"/>
  <c r="P71" i="8"/>
  <c r="X71" i="8" s="1"/>
  <c r="P46" i="8"/>
  <c r="X46" i="8" s="1"/>
  <c r="P52" i="8"/>
  <c r="X52" i="8" s="1"/>
  <c r="P67" i="8"/>
  <c r="X67" i="8" s="1"/>
  <c r="P73" i="8"/>
  <c r="X73" i="8" s="1"/>
  <c r="P37" i="8"/>
  <c r="X37" i="8" s="1"/>
  <c r="O126" i="8"/>
  <c r="U126" i="8" s="1"/>
  <c r="P106" i="8"/>
  <c r="X106" i="8" s="1"/>
  <c r="O94" i="8"/>
  <c r="U94" i="8" s="1"/>
  <c r="O107" i="8"/>
  <c r="U107" i="8" s="1"/>
  <c r="O105" i="8"/>
  <c r="U105" i="8" s="1"/>
  <c r="U121" i="9"/>
  <c r="U122" i="9" s="1"/>
  <c r="U120" i="9"/>
  <c r="N132" i="1"/>
  <c r="R132" i="1" s="1"/>
  <c r="P124" i="1"/>
  <c r="X124" i="1" s="1"/>
  <c r="N111" i="1"/>
  <c r="R111" i="1" s="1"/>
  <c r="O92" i="1"/>
  <c r="U92" i="1" s="1"/>
  <c r="O58" i="1"/>
  <c r="U58" i="1" s="1"/>
  <c r="N66" i="1"/>
  <c r="R66" i="1" s="1"/>
  <c r="K111" i="7"/>
  <c r="K112" i="7" s="1"/>
  <c r="K110" i="7"/>
  <c r="N108" i="3"/>
  <c r="T108" i="3" s="1"/>
  <c r="N127" i="3"/>
  <c r="T127" i="3" s="1"/>
  <c r="P131" i="1"/>
  <c r="X131" i="1" s="1"/>
  <c r="N118" i="1"/>
  <c r="R118" i="1" s="1"/>
  <c r="N128" i="1"/>
  <c r="R128" i="1" s="1"/>
  <c r="P101" i="1"/>
  <c r="X101" i="1" s="1"/>
  <c r="O93" i="1"/>
  <c r="U93" i="1" s="1"/>
  <c r="N46" i="1"/>
  <c r="R46" i="1" s="1"/>
  <c r="N55" i="1"/>
  <c r="R55" i="1" s="1"/>
  <c r="P72" i="1"/>
  <c r="X72" i="1" s="1"/>
  <c r="N104" i="3"/>
  <c r="T104" i="3" s="1"/>
  <c r="N123" i="3"/>
  <c r="T123" i="3" s="1"/>
  <c r="P132" i="1"/>
  <c r="X132" i="1" s="1"/>
  <c r="P117" i="1"/>
  <c r="X117" i="1" s="1"/>
  <c r="N108" i="1"/>
  <c r="R108" i="1" s="1"/>
  <c r="P38" i="1"/>
  <c r="X38" i="1" s="1"/>
  <c r="N104" i="1"/>
  <c r="R104" i="1" s="1"/>
  <c r="P52" i="1"/>
  <c r="X52" i="1" s="1"/>
  <c r="O65" i="1"/>
  <c r="U65" i="1" s="1"/>
  <c r="N77" i="1"/>
  <c r="R77" i="1" s="1"/>
  <c r="P75" i="7"/>
  <c r="U100" i="9"/>
  <c r="U101" i="9" s="1"/>
  <c r="U99" i="9"/>
  <c r="O115" i="3"/>
  <c r="W115" i="3" s="1"/>
  <c r="O134" i="3"/>
  <c r="W134" i="3" s="1"/>
  <c r="N110" i="3"/>
  <c r="T110" i="3" s="1"/>
  <c r="N129" i="3"/>
  <c r="T129" i="3" s="1"/>
  <c r="P123" i="1"/>
  <c r="X123" i="1" s="1"/>
  <c r="P107" i="1"/>
  <c r="X107" i="1" s="1"/>
  <c r="P128" i="1"/>
  <c r="X128" i="1" s="1"/>
  <c r="N101" i="1"/>
  <c r="R101" i="1" s="1"/>
  <c r="P92" i="1"/>
  <c r="X92" i="1" s="1"/>
  <c r="N53" i="1"/>
  <c r="R53" i="1" s="1"/>
  <c r="P65" i="1"/>
  <c r="X65" i="1" s="1"/>
  <c r="O77" i="1"/>
  <c r="U77" i="1" s="1"/>
  <c r="O47" i="1"/>
  <c r="U47" i="1" s="1"/>
  <c r="P62" i="1"/>
  <c r="X62" i="1" s="1"/>
  <c r="O70" i="1"/>
  <c r="U70" i="1" s="1"/>
  <c r="N55" i="3"/>
  <c r="T55" i="3" s="1"/>
  <c r="O55" i="3"/>
  <c r="W55" i="3" s="1"/>
  <c r="O74" i="3"/>
  <c r="W74" i="3" s="1"/>
  <c r="N58" i="3"/>
  <c r="T58" i="3" s="1"/>
  <c r="N76" i="3"/>
  <c r="T76" i="3" s="1"/>
  <c r="O139" i="3"/>
  <c r="W139" i="3" s="1"/>
  <c r="O135" i="3"/>
  <c r="W135" i="3" s="1"/>
  <c r="O130" i="3"/>
  <c r="W130" i="3" s="1"/>
  <c r="X128" i="3" s="1"/>
  <c r="X129" i="3" s="1"/>
  <c r="O125" i="3"/>
  <c r="W125" i="3" s="1"/>
  <c r="O121" i="3"/>
  <c r="W121" i="3" s="1"/>
  <c r="O116" i="3"/>
  <c r="W116" i="3" s="1"/>
  <c r="O111" i="3"/>
  <c r="W111" i="3" s="1"/>
  <c r="O107" i="3"/>
  <c r="W107" i="3" s="1"/>
  <c r="O102" i="3"/>
  <c r="W102" i="3" s="1"/>
  <c r="O113" i="3"/>
  <c r="W113" i="3" s="1"/>
  <c r="O108" i="3"/>
  <c r="W108" i="3" s="1"/>
  <c r="O103" i="3"/>
  <c r="W103" i="3" s="1"/>
  <c r="O99" i="3"/>
  <c r="W99" i="3" s="1"/>
  <c r="O43" i="3"/>
  <c r="W43" i="3" s="1"/>
  <c r="O84" i="3"/>
  <c r="W84" i="3" s="1"/>
  <c r="O66" i="3"/>
  <c r="W66" i="3" s="1"/>
  <c r="O53" i="3"/>
  <c r="W53" i="3" s="1"/>
  <c r="O71" i="3"/>
  <c r="W71" i="3" s="1"/>
  <c r="O75" i="3"/>
  <c r="W75" i="3" s="1"/>
  <c r="O58" i="3"/>
  <c r="W58" i="3" s="1"/>
  <c r="O62" i="3"/>
  <c r="W62" i="3" s="1"/>
  <c r="O44" i="3"/>
  <c r="W44" i="3" s="1"/>
  <c r="O48" i="3"/>
  <c r="W48" i="3" s="1"/>
  <c r="K40" i="7"/>
  <c r="K41" i="7" s="1"/>
  <c r="O37" i="1"/>
  <c r="U37" i="1" s="1"/>
  <c r="O55" i="1"/>
  <c r="U55" i="1" s="1"/>
  <c r="P75" i="1"/>
  <c r="X75" i="1" s="1"/>
  <c r="O57" i="3"/>
  <c r="W57" i="3" s="1"/>
  <c r="N54" i="3"/>
  <c r="T54" i="3" s="1"/>
  <c r="N68" i="3"/>
  <c r="T68" i="3" s="1"/>
  <c r="N59" i="3"/>
  <c r="T59" i="3" s="1"/>
  <c r="N111" i="3"/>
  <c r="T111" i="3" s="1"/>
  <c r="N130" i="3"/>
  <c r="T130" i="3" s="1"/>
  <c r="O99" i="1"/>
  <c r="U99" i="1" s="1"/>
  <c r="O67" i="3"/>
  <c r="W67" i="3" s="1"/>
  <c r="O85" i="3"/>
  <c r="W85" i="3" s="1"/>
  <c r="N78" i="3"/>
  <c r="T78" i="3" s="1"/>
  <c r="R128" i="9"/>
  <c r="R129" i="9" s="1"/>
  <c r="X93" i="9"/>
  <c r="X94" i="9" s="1"/>
  <c r="X92" i="9"/>
  <c r="X80" i="9"/>
  <c r="X81" i="9"/>
  <c r="X82" i="9" s="1"/>
  <c r="O50" i="3"/>
  <c r="W50" i="3" s="1"/>
  <c r="O68" i="3"/>
  <c r="W68" i="3" s="1"/>
  <c r="O86" i="3"/>
  <c r="W86" i="3" s="1"/>
  <c r="N66" i="3"/>
  <c r="T66" i="3" s="1"/>
  <c r="R81" i="3"/>
  <c r="R72" i="3"/>
  <c r="R73" i="3" s="1"/>
  <c r="R71" i="3"/>
  <c r="U74" i="9"/>
  <c r="U75" i="9" s="1"/>
  <c r="U73" i="9"/>
  <c r="U80" i="9"/>
  <c r="U81" i="9"/>
  <c r="U82" i="9" s="1"/>
  <c r="R127" i="9"/>
  <c r="R99" i="3"/>
  <c r="U59" i="9"/>
  <c r="R120" i="9"/>
  <c r="R135" i="3"/>
  <c r="R136" i="3" s="1"/>
  <c r="J61" i="12"/>
  <c r="J62" i="12" s="1"/>
  <c r="J60" i="12"/>
  <c r="J82" i="12"/>
  <c r="J83" i="12" s="1"/>
  <c r="J81" i="12"/>
  <c r="P90" i="7"/>
  <c r="P91" i="7" s="1"/>
  <c r="P89" i="7"/>
  <c r="J54" i="12"/>
  <c r="J55" i="12" s="1"/>
  <c r="J53" i="12"/>
  <c r="X68" i="11"/>
  <c r="X69" i="11"/>
  <c r="X70" i="11" s="1"/>
  <c r="R142" i="11"/>
  <c r="R143" i="11" s="1"/>
  <c r="R141" i="11"/>
  <c r="X75" i="11"/>
  <c r="X76" i="11"/>
  <c r="X77" i="11" s="1"/>
  <c r="X148" i="2"/>
  <c r="X149" i="2" s="1"/>
  <c r="X147" i="2"/>
  <c r="X142" i="11"/>
  <c r="X143" i="11" s="1"/>
  <c r="X141" i="11"/>
  <c r="X82" i="11"/>
  <c r="X83" i="11"/>
  <c r="X84" i="11" s="1"/>
  <c r="U88" i="2"/>
  <c r="U89" i="2"/>
  <c r="U90" i="2" s="1"/>
  <c r="N131" i="1"/>
  <c r="R131" i="1" s="1"/>
  <c r="N124" i="1"/>
  <c r="R124" i="1" s="1"/>
  <c r="N120" i="1"/>
  <c r="R120" i="1" s="1"/>
  <c r="N117" i="1"/>
  <c r="R117" i="1" s="1"/>
  <c r="N107" i="1"/>
  <c r="R107" i="1" s="1"/>
  <c r="N123" i="1"/>
  <c r="R123" i="1" s="1"/>
  <c r="N116" i="1"/>
  <c r="R116" i="1" s="1"/>
  <c r="N114" i="1"/>
  <c r="R114" i="1" s="1"/>
  <c r="N110" i="1"/>
  <c r="R110" i="1" s="1"/>
  <c r="N106" i="1"/>
  <c r="R106" i="1" s="1"/>
  <c r="N102" i="1"/>
  <c r="R102" i="1" s="1"/>
  <c r="N59" i="1"/>
  <c r="R59" i="1" s="1"/>
  <c r="N63" i="1"/>
  <c r="R63" i="1" s="1"/>
  <c r="N42" i="1"/>
  <c r="R42" i="1" s="1"/>
  <c r="N95" i="1"/>
  <c r="R95" i="1" s="1"/>
  <c r="N54" i="1"/>
  <c r="R54" i="1" s="1"/>
  <c r="N45" i="1"/>
  <c r="R45" i="1" s="1"/>
  <c r="N49" i="1"/>
  <c r="R49" i="1" s="1"/>
  <c r="N99" i="1"/>
  <c r="R99" i="1" s="1"/>
  <c r="N61" i="1"/>
  <c r="R61" i="1" s="1"/>
  <c r="N38" i="1"/>
  <c r="R38" i="1" s="1"/>
  <c r="N39" i="1"/>
  <c r="R39" i="1" s="1"/>
  <c r="N97" i="1"/>
  <c r="R97" i="1" s="1"/>
  <c r="N67" i="1"/>
  <c r="R67" i="1" s="1"/>
  <c r="N52" i="1"/>
  <c r="R52" i="1" s="1"/>
  <c r="N56" i="1"/>
  <c r="R56" i="1" s="1"/>
  <c r="N47" i="1"/>
  <c r="R47" i="1" s="1"/>
  <c r="U141" i="2"/>
  <c r="U142" i="2" s="1"/>
  <c r="U140" i="2"/>
  <c r="R96" i="2"/>
  <c r="R97" i="2" s="1"/>
  <c r="R95" i="2"/>
  <c r="U56" i="2"/>
  <c r="U57" i="2"/>
  <c r="U58" i="2" s="1"/>
  <c r="R161" i="2"/>
  <c r="R162" i="2"/>
  <c r="R163" i="2" s="1"/>
  <c r="R126" i="2"/>
  <c r="R127" i="2"/>
  <c r="R128" i="2" s="1"/>
  <c r="O71" i="8"/>
  <c r="U71" i="8" s="1"/>
  <c r="O72" i="8"/>
  <c r="U72" i="8" s="1"/>
  <c r="O73" i="8"/>
  <c r="U73" i="8" s="1"/>
  <c r="O74" i="8"/>
  <c r="U74" i="8" s="1"/>
  <c r="O75" i="8"/>
  <c r="U75" i="8" s="1"/>
  <c r="O67" i="8"/>
  <c r="U67" i="8" s="1"/>
  <c r="O66" i="8"/>
  <c r="U66" i="8" s="1"/>
  <c r="O58" i="8"/>
  <c r="U58" i="8" s="1"/>
  <c r="O50" i="8"/>
  <c r="U50" i="8" s="1"/>
  <c r="O54" i="8"/>
  <c r="U54" i="8" s="1"/>
  <c r="O45" i="8"/>
  <c r="U45" i="8" s="1"/>
  <c r="O36" i="8"/>
  <c r="U36" i="8" s="1"/>
  <c r="O40" i="8"/>
  <c r="U40" i="8" s="1"/>
  <c r="O128" i="8"/>
  <c r="U128" i="8" s="1"/>
  <c r="O122" i="8"/>
  <c r="U122" i="8" s="1"/>
  <c r="O112" i="8"/>
  <c r="U112" i="8" s="1"/>
  <c r="O116" i="8"/>
  <c r="U116" i="8" s="1"/>
  <c r="O57" i="8"/>
  <c r="U57" i="8" s="1"/>
  <c r="O61" i="8"/>
  <c r="U61" i="8" s="1"/>
  <c r="O53" i="8"/>
  <c r="U53" i="8" s="1"/>
  <c r="O44" i="8"/>
  <c r="U44" i="8" s="1"/>
  <c r="O39" i="8"/>
  <c r="U39" i="8" s="1"/>
  <c r="O127" i="8"/>
  <c r="U127" i="8" s="1"/>
  <c r="O131" i="8"/>
  <c r="U131" i="8" s="1"/>
  <c r="O100" i="8"/>
  <c r="U100" i="8" s="1"/>
  <c r="O93" i="8"/>
  <c r="U93" i="8" s="1"/>
  <c r="O106" i="8"/>
  <c r="U106" i="8" s="1"/>
  <c r="O110" i="8"/>
  <c r="U110" i="8" s="1"/>
  <c r="O121" i="8"/>
  <c r="U121" i="8" s="1"/>
  <c r="O115" i="8"/>
  <c r="U115" i="8" s="1"/>
  <c r="U161" i="2"/>
  <c r="U162" i="2"/>
  <c r="U163" i="2" s="1"/>
  <c r="X95" i="2"/>
  <c r="X96" i="2"/>
  <c r="X97" i="2" s="1"/>
  <c r="R103" i="2"/>
  <c r="R104" i="2" s="1"/>
  <c r="R102" i="2"/>
  <c r="O96" i="8"/>
  <c r="U96" i="8" s="1"/>
  <c r="O123" i="8"/>
  <c r="U123" i="8" s="1"/>
  <c r="O130" i="8"/>
  <c r="U130" i="8" s="1"/>
  <c r="O95" i="8"/>
  <c r="U95" i="8" s="1"/>
  <c r="O113" i="8"/>
  <c r="U113" i="8" s="1"/>
  <c r="O109" i="8"/>
  <c r="U109" i="8" s="1"/>
  <c r="P130" i="1"/>
  <c r="X130" i="1" s="1"/>
  <c r="O123" i="1"/>
  <c r="U123" i="1" s="1"/>
  <c r="P37" i="1"/>
  <c r="X37" i="1" s="1"/>
  <c r="N41" i="1"/>
  <c r="R41" i="1" s="1"/>
  <c r="P59" i="1"/>
  <c r="X59" i="1" s="1"/>
  <c r="O67" i="1"/>
  <c r="U67" i="1" s="1"/>
  <c r="N113" i="3"/>
  <c r="T113" i="3" s="1"/>
  <c r="N131" i="3"/>
  <c r="T131" i="3" s="1"/>
  <c r="O130" i="1"/>
  <c r="U130" i="1" s="1"/>
  <c r="P116" i="1"/>
  <c r="X116" i="1" s="1"/>
  <c r="P110" i="1"/>
  <c r="X110" i="1" s="1"/>
  <c r="O100" i="1"/>
  <c r="U100" i="1" s="1"/>
  <c r="N92" i="1"/>
  <c r="R92" i="1" s="1"/>
  <c r="P48" i="1"/>
  <c r="X48" i="1" s="1"/>
  <c r="O56" i="1"/>
  <c r="U56" i="1" s="1"/>
  <c r="O75" i="1"/>
  <c r="U75" i="1" s="1"/>
  <c r="O103" i="8"/>
  <c r="U103" i="8" s="1"/>
  <c r="N109" i="3"/>
  <c r="T109" i="3" s="1"/>
  <c r="N128" i="3"/>
  <c r="T128" i="3" s="1"/>
  <c r="O131" i="1"/>
  <c r="U131" i="1" s="1"/>
  <c r="O116" i="1"/>
  <c r="U116" i="1" s="1"/>
  <c r="P106" i="1"/>
  <c r="X106" i="1" s="1"/>
  <c r="O40" i="1"/>
  <c r="U40" i="1" s="1"/>
  <c r="P102" i="1"/>
  <c r="X102" i="1" s="1"/>
  <c r="P56" i="1"/>
  <c r="X56" i="1" s="1"/>
  <c r="N68" i="1"/>
  <c r="R68" i="1" s="1"/>
  <c r="P104" i="7"/>
  <c r="P105" i="7" s="1"/>
  <c r="N37" i="1"/>
  <c r="R37" i="1" s="1"/>
  <c r="N115" i="3"/>
  <c r="T115" i="3" s="1"/>
  <c r="N134" i="3"/>
  <c r="T134" i="3" s="1"/>
  <c r="O122" i="1"/>
  <c r="U122" i="1" s="1"/>
  <c r="P97" i="1"/>
  <c r="X97" i="1" s="1"/>
  <c r="O114" i="1"/>
  <c r="U114" i="1" s="1"/>
  <c r="P96" i="1"/>
  <c r="X96" i="1" s="1"/>
  <c r="P39" i="1"/>
  <c r="X39" i="1" s="1"/>
  <c r="O54" i="1"/>
  <c r="U54" i="1" s="1"/>
  <c r="P69" i="1"/>
  <c r="X69" i="1" s="1"/>
  <c r="K96" i="7"/>
  <c r="K97" i="7"/>
  <c r="K98" i="7" s="1"/>
  <c r="P53" i="1"/>
  <c r="X53" i="1" s="1"/>
  <c r="N65" i="1"/>
  <c r="R65" i="1" s="1"/>
  <c r="N74" i="1"/>
  <c r="R74" i="1" s="1"/>
  <c r="N47" i="3"/>
  <c r="T47" i="3" s="1"/>
  <c r="O60" i="3"/>
  <c r="W60" i="3" s="1"/>
  <c r="O83" i="3"/>
  <c r="W83" i="3" s="1"/>
  <c r="N62" i="3"/>
  <c r="T62" i="3" s="1"/>
  <c r="N81" i="3"/>
  <c r="T81" i="3" s="1"/>
  <c r="U92" i="9"/>
  <c r="U93" i="9"/>
  <c r="U94" i="9" s="1"/>
  <c r="O101" i="1"/>
  <c r="U101" i="1" s="1"/>
  <c r="P41" i="1"/>
  <c r="X41" i="1" s="1"/>
  <c r="K103" i="7"/>
  <c r="N79" i="3"/>
  <c r="T79" i="3" s="1"/>
  <c r="O61" i="3"/>
  <c r="W61" i="3" s="1"/>
  <c r="N73" i="3"/>
  <c r="T73" i="3" s="1"/>
  <c r="N64" i="3"/>
  <c r="T64" i="3" s="1"/>
  <c r="N74" i="3"/>
  <c r="T74" i="3" s="1"/>
  <c r="N116" i="3"/>
  <c r="T116" i="3" s="1"/>
  <c r="N135" i="3"/>
  <c r="T135" i="3" s="1"/>
  <c r="N72" i="1"/>
  <c r="R72" i="1" s="1"/>
  <c r="O72" i="3"/>
  <c r="W72" i="3" s="1"/>
  <c r="N60" i="3"/>
  <c r="T60" i="3" s="1"/>
  <c r="N83" i="3"/>
  <c r="T83" i="3" s="1"/>
  <c r="R66" i="9"/>
  <c r="R67" i="9"/>
  <c r="R68" i="9" s="1"/>
  <c r="R113" i="9"/>
  <c r="R114" i="9"/>
  <c r="R115" i="9" s="1"/>
  <c r="R141" i="2"/>
  <c r="R142" i="2" s="1"/>
  <c r="R140" i="2"/>
  <c r="O54" i="3"/>
  <c r="W54" i="3" s="1"/>
  <c r="O73" i="3"/>
  <c r="W73" i="3" s="1"/>
  <c r="N52" i="3"/>
  <c r="T52" i="3" s="1"/>
  <c r="N71" i="3"/>
  <c r="T71" i="3" s="1"/>
  <c r="R51" i="3"/>
  <c r="R52" i="3" s="1"/>
  <c r="R50" i="3"/>
  <c r="X60" i="9"/>
  <c r="X61" i="9" s="1"/>
  <c r="X59" i="9"/>
  <c r="O78" i="3"/>
  <c r="W78" i="3" s="1"/>
  <c r="K67" i="5"/>
  <c r="K68" i="5"/>
  <c r="K69" i="5" s="1"/>
  <c r="K61" i="5"/>
  <c r="K62" i="5" s="1"/>
  <c r="N51" i="3"/>
  <c r="T51" i="3" s="1"/>
  <c r="K121" i="5"/>
  <c r="K122" i="5" s="1"/>
  <c r="K120" i="5"/>
  <c r="K40" i="5"/>
  <c r="K41" i="5" s="1"/>
  <c r="R107" i="3"/>
  <c r="R108" i="3" s="1"/>
  <c r="R120" i="3"/>
  <c r="R113" i="3"/>
  <c r="R121" i="11"/>
  <c r="R122" i="11" s="1"/>
  <c r="R120" i="11"/>
  <c r="U75" i="11"/>
  <c r="U76" i="11"/>
  <c r="U77" i="11" s="1"/>
  <c r="O133" i="12"/>
  <c r="O134" i="12" s="1"/>
  <c r="O132" i="12"/>
  <c r="O111" i="12"/>
  <c r="O112" i="12"/>
  <c r="O113" i="12" s="1"/>
  <c r="O118" i="12"/>
  <c r="O119" i="12"/>
  <c r="O120" i="12" s="1"/>
  <c r="O126" i="12"/>
  <c r="O127" i="12" s="1"/>
  <c r="O125" i="12"/>
  <c r="P111" i="7"/>
  <c r="P112" i="7" s="1"/>
  <c r="P110" i="7"/>
  <c r="K54" i="7"/>
  <c r="K55" i="7" s="1"/>
  <c r="K53" i="7"/>
  <c r="X61" i="11"/>
  <c r="X62" i="11"/>
  <c r="X63" i="11" s="1"/>
  <c r="P82" i="7"/>
  <c r="P83" i="7"/>
  <c r="P84" i="7" s="1"/>
  <c r="X120" i="11"/>
  <c r="X121" i="11"/>
  <c r="X122" i="11" s="1"/>
  <c r="U89" i="11"/>
  <c r="U90" i="11"/>
  <c r="U91" i="11" s="1"/>
  <c r="R106" i="11"/>
  <c r="U110" i="2"/>
  <c r="U111" i="2" s="1"/>
  <c r="U109" i="2"/>
  <c r="U121" i="11"/>
  <c r="U122" i="11" s="1"/>
  <c r="U120" i="11"/>
  <c r="X90" i="11"/>
  <c r="X91" i="11" s="1"/>
  <c r="X89" i="11"/>
  <c r="X133" i="2"/>
  <c r="X134" i="2"/>
  <c r="X135" i="2" s="1"/>
  <c r="X102" i="2"/>
  <c r="X103" i="2"/>
  <c r="X104" i="2" s="1"/>
  <c r="M131" i="11"/>
  <c r="Q131" i="11" s="1"/>
  <c r="M68" i="11"/>
  <c r="Q68" i="11" s="1"/>
  <c r="M90" i="11"/>
  <c r="Q90" i="11" s="1"/>
  <c r="R89" i="11" s="1"/>
  <c r="X135" i="11"/>
  <c r="X136" i="11" s="1"/>
  <c r="X134" i="11"/>
  <c r="U54" i="11"/>
  <c r="U55" i="11"/>
  <c r="U56" i="11" s="1"/>
  <c r="M69" i="11"/>
  <c r="Q69" i="11" s="1"/>
  <c r="X162" i="2"/>
  <c r="X163" i="2" s="1"/>
  <c r="X161" i="2"/>
  <c r="X155" i="2"/>
  <c r="X156" i="2" s="1"/>
  <c r="X154" i="2"/>
  <c r="U102" i="2"/>
  <c r="U103" i="2"/>
  <c r="U104" i="2" s="1"/>
  <c r="O64" i="8"/>
  <c r="U64" i="8" s="1"/>
  <c r="P129" i="1"/>
  <c r="X129" i="1" s="1"/>
  <c r="P122" i="1"/>
  <c r="X122" i="1" s="1"/>
  <c r="P115" i="1"/>
  <c r="X115" i="1" s="1"/>
  <c r="P109" i="1"/>
  <c r="X109" i="1" s="1"/>
  <c r="P125" i="1"/>
  <c r="X125" i="1" s="1"/>
  <c r="P121" i="1"/>
  <c r="X121" i="1" s="1"/>
  <c r="P118" i="1"/>
  <c r="X118" i="1" s="1"/>
  <c r="P113" i="1"/>
  <c r="X113" i="1" s="1"/>
  <c r="P111" i="1"/>
  <c r="X111" i="1" s="1"/>
  <c r="P108" i="1"/>
  <c r="X108" i="1" s="1"/>
  <c r="P104" i="1"/>
  <c r="X104" i="1" s="1"/>
  <c r="P73" i="1"/>
  <c r="X73" i="1" s="1"/>
  <c r="P77" i="1"/>
  <c r="X77" i="1" s="1"/>
  <c r="P40" i="1"/>
  <c r="X40" i="1" s="1"/>
  <c r="P93" i="1"/>
  <c r="X93" i="1" s="1"/>
  <c r="P45" i="1"/>
  <c r="X45" i="1" s="1"/>
  <c r="P49" i="1"/>
  <c r="X49" i="1" s="1"/>
  <c r="P68" i="1"/>
  <c r="X68" i="1" s="1"/>
  <c r="P60" i="1"/>
  <c r="X60" i="1" s="1"/>
  <c r="P100" i="1"/>
  <c r="X100" i="1" s="1"/>
  <c r="P51" i="1"/>
  <c r="X51" i="1" s="1"/>
  <c r="P55" i="1"/>
  <c r="X55" i="1" s="1"/>
  <c r="U126" i="2"/>
  <c r="U127" i="2"/>
  <c r="U128" i="2" s="1"/>
  <c r="P115" i="8"/>
  <c r="X115" i="8" s="1"/>
  <c r="P93" i="8"/>
  <c r="X93" i="8" s="1"/>
  <c r="P122" i="8"/>
  <c r="X122" i="8" s="1"/>
  <c r="P114" i="8"/>
  <c r="X114" i="8" s="1"/>
  <c r="P92" i="8"/>
  <c r="X92" i="8" s="1"/>
  <c r="P113" i="8"/>
  <c r="X113" i="8" s="1"/>
  <c r="P117" i="8"/>
  <c r="X117" i="8" s="1"/>
  <c r="P91" i="8"/>
  <c r="X91" i="8" s="1"/>
  <c r="P96" i="8"/>
  <c r="X96" i="8" s="1"/>
  <c r="P112" i="8"/>
  <c r="X112" i="8" s="1"/>
  <c r="P116" i="8"/>
  <c r="X116" i="8" s="1"/>
  <c r="P94" i="8"/>
  <c r="X94" i="8" s="1"/>
  <c r="P95" i="8"/>
  <c r="X95" i="8" s="1"/>
  <c r="P60" i="8"/>
  <c r="X60" i="8" s="1"/>
  <c r="U148" i="2"/>
  <c r="U149" i="2" s="1"/>
  <c r="U147" i="2"/>
  <c r="X110" i="2"/>
  <c r="X111" i="2" s="1"/>
  <c r="X109" i="2"/>
  <c r="U82" i="2"/>
  <c r="U83" i="2" s="1"/>
  <c r="U81" i="2"/>
  <c r="P59" i="8"/>
  <c r="X59" i="8" s="1"/>
  <c r="P40" i="8"/>
  <c r="X40" i="8" s="1"/>
  <c r="O120" i="8"/>
  <c r="U120" i="8" s="1"/>
  <c r="P108" i="8"/>
  <c r="X108" i="8" s="1"/>
  <c r="O98" i="8"/>
  <c r="U98" i="8" s="1"/>
  <c r="O65" i="8"/>
  <c r="U65" i="8" s="1"/>
  <c r="O46" i="8"/>
  <c r="U46" i="8" s="1"/>
  <c r="O117" i="8"/>
  <c r="U117" i="8" s="1"/>
  <c r="P102" i="8"/>
  <c r="X102" i="8" s="1"/>
  <c r="P128" i="8"/>
  <c r="X128" i="8" s="1"/>
  <c r="P51" i="8"/>
  <c r="X51" i="8" s="1"/>
  <c r="P119" i="8"/>
  <c r="X119" i="8" s="1"/>
  <c r="P44" i="8"/>
  <c r="X44" i="8" s="1"/>
  <c r="P57" i="8"/>
  <c r="X57" i="8" s="1"/>
  <c r="P65" i="8"/>
  <c r="X65" i="8" s="1"/>
  <c r="Y64" i="8" s="1"/>
  <c r="O59" i="8"/>
  <c r="U59" i="8" s="1"/>
  <c r="O43" i="8"/>
  <c r="U43" i="8" s="1"/>
  <c r="O124" i="8"/>
  <c r="U124" i="8" s="1"/>
  <c r="P101" i="8"/>
  <c r="X101" i="8" s="1"/>
  <c r="Y98" i="8" s="1"/>
  <c r="O60" i="8"/>
  <c r="U60" i="8" s="1"/>
  <c r="P105" i="8"/>
  <c r="X105" i="8" s="1"/>
  <c r="O129" i="1"/>
  <c r="U129" i="1" s="1"/>
  <c r="N122" i="1"/>
  <c r="R122" i="1" s="1"/>
  <c r="N40" i="1"/>
  <c r="R40" i="1" s="1"/>
  <c r="O48" i="1"/>
  <c r="U48" i="1" s="1"/>
  <c r="O62" i="1"/>
  <c r="U62" i="1" s="1"/>
  <c r="N70" i="1"/>
  <c r="R70" i="1" s="1"/>
  <c r="X107" i="9"/>
  <c r="X108" i="9" s="1"/>
  <c r="X106" i="9"/>
  <c r="O117" i="3"/>
  <c r="W117" i="3" s="1"/>
  <c r="O136" i="3"/>
  <c r="W136" i="3" s="1"/>
  <c r="N117" i="3"/>
  <c r="T117" i="3" s="1"/>
  <c r="N136" i="3"/>
  <c r="T136" i="3" s="1"/>
  <c r="N129" i="1"/>
  <c r="R129" i="1" s="1"/>
  <c r="O115" i="1"/>
  <c r="U115" i="1" s="1"/>
  <c r="O104" i="1"/>
  <c r="U104" i="1" s="1"/>
  <c r="N96" i="1"/>
  <c r="R96" i="1" s="1"/>
  <c r="O41" i="1"/>
  <c r="U41" i="1" s="1"/>
  <c r="N51" i="1"/>
  <c r="R51" i="1" s="1"/>
  <c r="N60" i="1"/>
  <c r="R60" i="1" s="1"/>
  <c r="P76" i="1"/>
  <c r="X76" i="1" s="1"/>
  <c r="X127" i="9"/>
  <c r="X128" i="9"/>
  <c r="X129" i="9" s="1"/>
  <c r="O100" i="3"/>
  <c r="W100" i="3" s="1"/>
  <c r="O118" i="3"/>
  <c r="W118" i="3" s="1"/>
  <c r="O137" i="3"/>
  <c r="W137" i="3" s="1"/>
  <c r="N114" i="3"/>
  <c r="T114" i="3" s="1"/>
  <c r="N132" i="3"/>
  <c r="T132" i="3" s="1"/>
  <c r="N130" i="1"/>
  <c r="R130" i="1" s="1"/>
  <c r="N115" i="1"/>
  <c r="R115" i="1" s="1"/>
  <c r="P99" i="1"/>
  <c r="X99" i="1" s="1"/>
  <c r="P114" i="1"/>
  <c r="X114" i="1" s="1"/>
  <c r="N100" i="1"/>
  <c r="R100" i="1" s="1"/>
  <c r="O60" i="1"/>
  <c r="U60" i="1" s="1"/>
  <c r="O69" i="1"/>
  <c r="U69" i="1" s="1"/>
  <c r="O106" i="3"/>
  <c r="W106" i="3" s="1"/>
  <c r="O124" i="3"/>
  <c r="W124" i="3" s="1"/>
  <c r="X120" i="3" s="1"/>
  <c r="N101" i="3"/>
  <c r="T101" i="3" s="1"/>
  <c r="N120" i="3"/>
  <c r="T120" i="3" s="1"/>
  <c r="N138" i="3"/>
  <c r="T138" i="3" s="1"/>
  <c r="N121" i="1"/>
  <c r="R121" i="1" s="1"/>
  <c r="P44" i="1"/>
  <c r="X44" i="1" s="1"/>
  <c r="P103" i="1"/>
  <c r="X103" i="1" s="1"/>
  <c r="O95" i="1"/>
  <c r="U95" i="1" s="1"/>
  <c r="P46" i="1"/>
  <c r="X46" i="1" s="1"/>
  <c r="N58" i="1"/>
  <c r="R58" i="1" s="1"/>
  <c r="O73" i="1"/>
  <c r="U73" i="1" s="1"/>
  <c r="P58" i="1"/>
  <c r="X58" i="1" s="1"/>
  <c r="O66" i="1"/>
  <c r="U66" i="1" s="1"/>
  <c r="K90" i="7"/>
  <c r="K91" i="7" s="1"/>
  <c r="O46" i="3"/>
  <c r="W46" i="3" s="1"/>
  <c r="O65" i="3"/>
  <c r="W65" i="3" s="1"/>
  <c r="N44" i="3"/>
  <c r="T44" i="3" s="1"/>
  <c r="N67" i="3"/>
  <c r="T67" i="3" s="1"/>
  <c r="N85" i="3"/>
  <c r="T85" i="3" s="1"/>
  <c r="R80" i="9"/>
  <c r="R81" i="9"/>
  <c r="R82" i="9" s="1"/>
  <c r="P95" i="1"/>
  <c r="X95" i="1" s="1"/>
  <c r="P47" i="1"/>
  <c r="X47" i="1" s="1"/>
  <c r="P70" i="1"/>
  <c r="X70" i="1" s="1"/>
  <c r="O47" i="3"/>
  <c r="W47" i="3" s="1"/>
  <c r="O79" i="3"/>
  <c r="W79" i="3" s="1"/>
  <c r="N46" i="3"/>
  <c r="T46" i="3" s="1"/>
  <c r="N86" i="3"/>
  <c r="T86" i="3" s="1"/>
  <c r="N102" i="3"/>
  <c r="T102" i="3" s="1"/>
  <c r="N121" i="3"/>
  <c r="T121" i="3" s="1"/>
  <c r="N139" i="3"/>
  <c r="T139" i="3" s="1"/>
  <c r="N76" i="1"/>
  <c r="R76" i="1" s="1"/>
  <c r="O76" i="3"/>
  <c r="W76" i="3" s="1"/>
  <c r="N65" i="3"/>
  <c r="T65" i="3" s="1"/>
  <c r="K32" i="7"/>
  <c r="R63" i="2"/>
  <c r="R64" i="2"/>
  <c r="R65" i="2" s="1"/>
  <c r="R154" i="2"/>
  <c r="R155" i="2"/>
  <c r="R156" i="2" s="1"/>
  <c r="N77" i="3"/>
  <c r="T77" i="3" s="1"/>
  <c r="O59" i="3"/>
  <c r="W59" i="3" s="1"/>
  <c r="O77" i="3"/>
  <c r="W77" i="3" s="1"/>
  <c r="N57" i="3"/>
  <c r="T57" i="3" s="1"/>
  <c r="N75" i="3"/>
  <c r="T75" i="3" s="1"/>
  <c r="R58" i="3"/>
  <c r="R59" i="3" s="1"/>
  <c r="R57" i="3"/>
  <c r="R46" i="9"/>
  <c r="R47" i="9" s="1"/>
  <c r="N53" i="3"/>
  <c r="T53" i="3" s="1"/>
  <c r="K100" i="5"/>
  <c r="K101" i="5" s="1"/>
  <c r="K33" i="5"/>
  <c r="K34" i="5" s="1"/>
  <c r="R128" i="3"/>
  <c r="R129" i="3" s="1"/>
  <c r="X45" i="9"/>
  <c r="K93" i="5"/>
  <c r="K94" i="5" s="1"/>
  <c r="X52" i="9"/>
  <c r="O105" i="12"/>
  <c r="O106" i="12" s="1"/>
  <c r="O104" i="12"/>
  <c r="P97" i="7"/>
  <c r="P98" i="7" s="1"/>
  <c r="P96" i="7"/>
  <c r="K19" i="7"/>
  <c r="K20" i="7" s="1"/>
  <c r="K18" i="7"/>
  <c r="X107" i="11"/>
  <c r="X108" i="11" s="1"/>
  <c r="X106" i="11"/>
  <c r="U141" i="11"/>
  <c r="U142" i="11"/>
  <c r="U143" i="11" s="1"/>
  <c r="U128" i="11"/>
  <c r="U129" i="11" s="1"/>
  <c r="U127" i="11"/>
  <c r="U95" i="2"/>
  <c r="U96" i="2"/>
  <c r="U97" i="2" s="1"/>
  <c r="X89" i="2"/>
  <c r="X90" i="2" s="1"/>
  <c r="X88" i="2"/>
  <c r="U69" i="11"/>
  <c r="U70" i="11" s="1"/>
  <c r="U68" i="11"/>
  <c r="R128" i="11"/>
  <c r="R129" i="11" s="1"/>
  <c r="R127" i="11"/>
  <c r="R55" i="11"/>
  <c r="R56" i="11" s="1"/>
  <c r="U107" i="11"/>
  <c r="U108" i="11" s="1"/>
  <c r="U106" i="11"/>
  <c r="R75" i="11"/>
  <c r="R147" i="2"/>
  <c r="R148" i="2"/>
  <c r="R149" i="2" s="1"/>
  <c r="X140" i="2"/>
  <c r="X141" i="2"/>
  <c r="X142" i="2" s="1"/>
  <c r="R82" i="2"/>
  <c r="R83" i="2" s="1"/>
  <c r="R81" i="2"/>
  <c r="X75" i="2"/>
  <c r="X76" i="2" s="1"/>
  <c r="X74" i="2"/>
  <c r="R110" i="2"/>
  <c r="R111" i="2" s="1"/>
  <c r="R109" i="2"/>
  <c r="U75" i="2"/>
  <c r="U76" i="2" s="1"/>
  <c r="U74" i="2"/>
  <c r="X81" i="2"/>
  <c r="X82" i="2"/>
  <c r="X83" i="2" s="1"/>
  <c r="S91" i="8"/>
  <c r="U133" i="2"/>
  <c r="U134" i="2"/>
  <c r="U135" i="2" s="1"/>
  <c r="U64" i="2"/>
  <c r="U65" i="2" s="1"/>
  <c r="U63" i="2"/>
  <c r="O37" i="8"/>
  <c r="U37" i="8" s="1"/>
  <c r="O102" i="8"/>
  <c r="U102" i="8" s="1"/>
  <c r="O51" i="8"/>
  <c r="U51" i="8" s="1"/>
  <c r="O38" i="8"/>
  <c r="U38" i="8" s="1"/>
  <c r="Y65" i="8"/>
  <c r="Y66" i="8" s="1"/>
  <c r="O52" i="8"/>
  <c r="U52" i="8" s="1"/>
  <c r="O47" i="8"/>
  <c r="U47" i="8" s="1"/>
  <c r="O101" i="8"/>
  <c r="U101" i="8" s="1"/>
  <c r="S127" i="8"/>
  <c r="S128" i="8" s="1"/>
  <c r="S126" i="8"/>
  <c r="S50" i="8"/>
  <c r="O119" i="8"/>
  <c r="U119" i="8" s="1"/>
  <c r="N127" i="1"/>
  <c r="R127" i="1" s="1"/>
  <c r="P120" i="1"/>
  <c r="X120" i="1" s="1"/>
  <c r="P54" i="1"/>
  <c r="X54" i="1" s="1"/>
  <c r="P63" i="1"/>
  <c r="X63" i="1" s="1"/>
  <c r="N75" i="1"/>
  <c r="R75" i="1" s="1"/>
  <c r="O92" i="8"/>
  <c r="U92" i="8" s="1"/>
  <c r="O120" i="1"/>
  <c r="U120" i="1" s="1"/>
  <c r="N113" i="1"/>
  <c r="R113" i="1" s="1"/>
  <c r="N103" i="1"/>
  <c r="R103" i="1" s="1"/>
  <c r="P94" i="1"/>
  <c r="X94" i="1" s="1"/>
  <c r="P42" i="1"/>
  <c r="X42" i="1" s="1"/>
  <c r="O52" i="1"/>
  <c r="U52" i="1" s="1"/>
  <c r="P67" i="1"/>
  <c r="X67" i="1" s="1"/>
  <c r="X99" i="9"/>
  <c r="X100" i="9"/>
  <c r="X101" i="9" s="1"/>
  <c r="U106" i="9"/>
  <c r="U107" i="9"/>
  <c r="U108" i="9" s="1"/>
  <c r="N100" i="3"/>
  <c r="T100" i="3" s="1"/>
  <c r="N118" i="3"/>
  <c r="T118" i="3" s="1"/>
  <c r="N137" i="3"/>
  <c r="T137" i="3" s="1"/>
  <c r="P127" i="1"/>
  <c r="X127" i="1" s="1"/>
  <c r="O109" i="1"/>
  <c r="U109" i="1" s="1"/>
  <c r="O44" i="1"/>
  <c r="U44" i="1" s="1"/>
  <c r="O110" i="1"/>
  <c r="U110" i="1" s="1"/>
  <c r="O46" i="1"/>
  <c r="U46" i="1" s="1"/>
  <c r="P61" i="1"/>
  <c r="X61" i="1" s="1"/>
  <c r="N73" i="1"/>
  <c r="R73" i="1" s="1"/>
  <c r="X121" i="9"/>
  <c r="X122" i="9" s="1"/>
  <c r="X120" i="9"/>
  <c r="U128" i="9"/>
  <c r="U129" i="9" s="1"/>
  <c r="U127" i="9"/>
  <c r="N106" i="3"/>
  <c r="T106" i="3" s="1"/>
  <c r="N124" i="3"/>
  <c r="T124" i="3" s="1"/>
  <c r="N125" i="1"/>
  <c r="R125" i="1" s="1"/>
  <c r="N109" i="1"/>
  <c r="R109" i="1" s="1"/>
  <c r="N44" i="1"/>
  <c r="R44" i="1" s="1"/>
  <c r="O102" i="1"/>
  <c r="U102" i="1" s="1"/>
  <c r="N94" i="1"/>
  <c r="R94" i="1" s="1"/>
  <c r="N48" i="1"/>
  <c r="R48" i="1" s="1"/>
  <c r="N62" i="1"/>
  <c r="R62" i="1" s="1"/>
  <c r="P74" i="1"/>
  <c r="X74" i="1" s="1"/>
  <c r="K125" i="12"/>
  <c r="K126" i="12"/>
  <c r="K127" i="12" s="1"/>
  <c r="O61" i="1"/>
  <c r="U61" i="1" s="1"/>
  <c r="N69" i="1"/>
  <c r="R69" i="1" s="1"/>
  <c r="N48" i="3"/>
  <c r="T48" i="3" s="1"/>
  <c r="N72" i="3"/>
  <c r="T72" i="3" s="1"/>
  <c r="U113" i="9"/>
  <c r="U114" i="9"/>
  <c r="U115" i="9" s="1"/>
  <c r="O94" i="1"/>
  <c r="U94" i="1" s="1"/>
  <c r="O51" i="1"/>
  <c r="U51" i="1" s="1"/>
  <c r="O74" i="1"/>
  <c r="U74" i="1" s="1"/>
  <c r="O52" i="3"/>
  <c r="W52" i="3" s="1"/>
  <c r="N50" i="3"/>
  <c r="T50" i="3" s="1"/>
  <c r="N43" i="3"/>
  <c r="T43" i="3" s="1"/>
  <c r="N82" i="3"/>
  <c r="T82" i="3" s="1"/>
  <c r="N107" i="3"/>
  <c r="T107" i="3" s="1"/>
  <c r="N125" i="3"/>
  <c r="T125" i="3" s="1"/>
  <c r="R43" i="3"/>
  <c r="R44" i="3"/>
  <c r="R45" i="3" s="1"/>
  <c r="N45" i="3"/>
  <c r="T45" i="3" s="1"/>
  <c r="N69" i="3"/>
  <c r="T69" i="3" s="1"/>
  <c r="X114" i="9"/>
  <c r="X115" i="9" s="1"/>
  <c r="X113" i="9"/>
  <c r="U66" i="9"/>
  <c r="U67" i="9"/>
  <c r="U68" i="9" s="1"/>
  <c r="O45" i="3"/>
  <c r="W45" i="3" s="1"/>
  <c r="O64" i="3"/>
  <c r="W64" i="3" s="1"/>
  <c r="O82" i="3"/>
  <c r="W82" i="3" s="1"/>
  <c r="X81" i="3" s="1"/>
  <c r="N61" i="3"/>
  <c r="T61" i="3" s="1"/>
  <c r="R64" i="3"/>
  <c r="R65" i="3"/>
  <c r="R66" i="3" s="1"/>
  <c r="R73" i="9"/>
  <c r="R74" i="9"/>
  <c r="R75" i="9" s="1"/>
  <c r="U46" i="9"/>
  <c r="U47" i="9" s="1"/>
  <c r="U45" i="9"/>
  <c r="U52" i="9"/>
  <c r="U53" i="9"/>
  <c r="U54" i="9" s="1"/>
  <c r="K85" i="5"/>
  <c r="K86" i="5"/>
  <c r="K87" i="5" s="1"/>
  <c r="K46" i="5"/>
  <c r="K47" i="5"/>
  <c r="K48" i="5" s="1"/>
  <c r="S99" i="8" l="1"/>
  <c r="S100" i="8" s="1"/>
  <c r="X74" i="9"/>
  <c r="X75" i="9" s="1"/>
  <c r="X66" i="9"/>
  <c r="S120" i="8"/>
  <c r="S121" i="8" s="1"/>
  <c r="S64" i="8"/>
  <c r="R107" i="11"/>
  <c r="R108" i="11" s="1"/>
  <c r="S92" i="8"/>
  <c r="S93" i="8" s="1"/>
  <c r="S51" i="8"/>
  <c r="S52" i="8" s="1"/>
  <c r="S36" i="8"/>
  <c r="R93" i="9"/>
  <c r="R94" i="9" s="1"/>
  <c r="Y43" i="8"/>
  <c r="S71" i="8"/>
  <c r="R76" i="11"/>
  <c r="R77" i="11" s="1"/>
  <c r="R54" i="11"/>
  <c r="S113" i="8"/>
  <c r="S114" i="8" s="1"/>
  <c r="X67" i="9"/>
  <c r="X68" i="9" s="1"/>
  <c r="Y44" i="8"/>
  <c r="Y45" i="8" s="1"/>
  <c r="K114" i="5"/>
  <c r="K115" i="5" s="1"/>
  <c r="K107" i="5"/>
  <c r="K108" i="5" s="1"/>
  <c r="R100" i="9"/>
  <c r="R101" i="9" s="1"/>
  <c r="K53" i="5"/>
  <c r="S72" i="8"/>
  <c r="S73" i="8" s="1"/>
  <c r="S44" i="8"/>
  <c r="S45" i="8" s="1"/>
  <c r="S105" i="8"/>
  <c r="S106" i="8"/>
  <c r="S107" i="8" s="1"/>
  <c r="S58" i="8"/>
  <c r="S59" i="8" s="1"/>
  <c r="S57" i="8"/>
  <c r="U100" i="3"/>
  <c r="U101" i="3" s="1"/>
  <c r="U99" i="3"/>
  <c r="S119" i="8"/>
  <c r="S37" i="8"/>
  <c r="S38" i="8" s="1"/>
  <c r="R114" i="11"/>
  <c r="R115" i="11" s="1"/>
  <c r="R106" i="9"/>
  <c r="R59" i="9"/>
  <c r="R134" i="11"/>
  <c r="S43" i="8"/>
  <c r="S112" i="8"/>
  <c r="R52" i="9"/>
  <c r="S65" i="8"/>
  <c r="S66" i="8" s="1"/>
  <c r="S98" i="8"/>
  <c r="X65" i="3"/>
  <c r="X66" i="3" s="1"/>
  <c r="X64" i="3"/>
  <c r="S45" i="1"/>
  <c r="S46" i="1" s="1"/>
  <c r="S44" i="1"/>
  <c r="U43" i="3"/>
  <c r="U44" i="3"/>
  <c r="U45" i="3" s="1"/>
  <c r="V51" i="1"/>
  <c r="V52" i="1"/>
  <c r="V53" i="1" s="1"/>
  <c r="V45" i="1"/>
  <c r="V46" i="1" s="1"/>
  <c r="V44" i="1"/>
  <c r="V121" i="1"/>
  <c r="V122" i="1" s="1"/>
  <c r="V120" i="1"/>
  <c r="S128" i="1"/>
  <c r="S129" i="1" s="1"/>
  <c r="S127" i="1"/>
  <c r="Y105" i="8"/>
  <c r="Y106" i="8"/>
  <c r="Y107" i="8" s="1"/>
  <c r="R69" i="11"/>
  <c r="R70" i="11" s="1"/>
  <c r="R68" i="11"/>
  <c r="U81" i="3"/>
  <c r="U82" i="3"/>
  <c r="U83" i="3" s="1"/>
  <c r="X121" i="3"/>
  <c r="X122" i="3" s="1"/>
  <c r="S93" i="1"/>
  <c r="S94" i="1" s="1"/>
  <c r="S92" i="1"/>
  <c r="Y99" i="8"/>
  <c r="Y100" i="8" s="1"/>
  <c r="V99" i="1"/>
  <c r="V100" i="1"/>
  <c r="V101" i="1" s="1"/>
  <c r="X72" i="3"/>
  <c r="X73" i="3" s="1"/>
  <c r="X71" i="3"/>
  <c r="X43" i="3"/>
  <c r="X44" i="3"/>
  <c r="X45" i="3" s="1"/>
  <c r="X114" i="3"/>
  <c r="X115" i="3" s="1"/>
  <c r="X113" i="3"/>
  <c r="X134" i="3"/>
  <c r="X135" i="3"/>
  <c r="X136" i="3" s="1"/>
  <c r="Y126" i="8"/>
  <c r="Y127" i="8"/>
  <c r="Y128" i="8" s="1"/>
  <c r="Y51" i="8"/>
  <c r="Y52" i="8" s="1"/>
  <c r="Y50" i="8"/>
  <c r="Y36" i="8"/>
  <c r="Y37" i="8"/>
  <c r="Y38" i="8" s="1"/>
  <c r="U107" i="3"/>
  <c r="U108" i="3" s="1"/>
  <c r="U106" i="3"/>
  <c r="Y121" i="1"/>
  <c r="Y122" i="1" s="1"/>
  <c r="Y120" i="1"/>
  <c r="U51" i="3"/>
  <c r="U52" i="3" s="1"/>
  <c r="U50" i="3"/>
  <c r="V120" i="8"/>
  <c r="V121" i="8" s="1"/>
  <c r="V119" i="8"/>
  <c r="U58" i="3"/>
  <c r="U59" i="3" s="1"/>
  <c r="U57" i="3"/>
  <c r="Y58" i="1"/>
  <c r="Y59" i="1"/>
  <c r="Y60" i="1" s="1"/>
  <c r="X106" i="3"/>
  <c r="X107" i="3"/>
  <c r="X108" i="3" s="1"/>
  <c r="Y58" i="8"/>
  <c r="Y59" i="8" s="1"/>
  <c r="Y57" i="8"/>
  <c r="Y113" i="8"/>
  <c r="Y114" i="8" s="1"/>
  <c r="Y112" i="8"/>
  <c r="U135" i="3"/>
  <c r="U136" i="3" s="1"/>
  <c r="U134" i="3"/>
  <c r="S38" i="1"/>
  <c r="S39" i="1" s="1"/>
  <c r="S37" i="1"/>
  <c r="V57" i="8"/>
  <c r="V58" i="8"/>
  <c r="V59" i="8" s="1"/>
  <c r="S100" i="1"/>
  <c r="S101" i="1" s="1"/>
  <c r="S99" i="1"/>
  <c r="S121" i="1"/>
  <c r="S122" i="1" s="1"/>
  <c r="S120" i="1"/>
  <c r="V38" i="1"/>
  <c r="V39" i="1" s="1"/>
  <c r="V37" i="1"/>
  <c r="X100" i="3"/>
  <c r="X101" i="3" s="1"/>
  <c r="X99" i="3"/>
  <c r="Y93" i="1"/>
  <c r="Y94" i="1" s="1"/>
  <c r="Y92" i="1"/>
  <c r="X127" i="3"/>
  <c r="V106" i="8"/>
  <c r="V107" i="8" s="1"/>
  <c r="V105" i="8"/>
  <c r="V126" i="8"/>
  <c r="V127" i="8"/>
  <c r="V128" i="8" s="1"/>
  <c r="V91" i="8"/>
  <c r="V92" i="8"/>
  <c r="V93" i="8" s="1"/>
  <c r="V114" i="1"/>
  <c r="V115" i="1" s="1"/>
  <c r="V113" i="1"/>
  <c r="V128" i="1"/>
  <c r="V129" i="1" s="1"/>
  <c r="V127" i="1"/>
  <c r="U120" i="3"/>
  <c r="U121" i="3"/>
  <c r="U122" i="3" s="1"/>
  <c r="Y100" i="1"/>
  <c r="Y101" i="1" s="1"/>
  <c r="Y99" i="1"/>
  <c r="S52" i="1"/>
  <c r="S53" i="1" s="1"/>
  <c r="S51" i="1"/>
  <c r="V44" i="8"/>
  <c r="V45" i="8" s="1"/>
  <c r="V43" i="8"/>
  <c r="V99" i="8"/>
  <c r="V100" i="8" s="1"/>
  <c r="V98" i="8"/>
  <c r="Y51" i="1"/>
  <c r="Y52" i="1"/>
  <c r="Y53" i="1" s="1"/>
  <c r="U71" i="3"/>
  <c r="U72" i="3"/>
  <c r="U73" i="3" s="1"/>
  <c r="S65" i="1"/>
  <c r="S66" i="1"/>
  <c r="S67" i="1" s="1"/>
  <c r="U113" i="3"/>
  <c r="U114" i="3"/>
  <c r="U115" i="3" s="1"/>
  <c r="Y37" i="1"/>
  <c r="Y38" i="1"/>
  <c r="Y39" i="1" s="1"/>
  <c r="V50" i="8"/>
  <c r="V51" i="8"/>
  <c r="V52" i="8" s="1"/>
  <c r="V72" i="8"/>
  <c r="V73" i="8" s="1"/>
  <c r="V71" i="8"/>
  <c r="S107" i="1"/>
  <c r="S108" i="1" s="1"/>
  <c r="S106" i="1"/>
  <c r="X57" i="3"/>
  <c r="X58" i="3"/>
  <c r="X59" i="3" s="1"/>
  <c r="V66" i="1"/>
  <c r="V67" i="1" s="1"/>
  <c r="V65" i="1"/>
  <c r="V59" i="1"/>
  <c r="V60" i="1" s="1"/>
  <c r="V58" i="1"/>
  <c r="V72" i="1"/>
  <c r="V73" i="1"/>
  <c r="V74" i="1" s="1"/>
  <c r="V107" i="1"/>
  <c r="V108" i="1" s="1"/>
  <c r="V106" i="1"/>
  <c r="R90" i="11"/>
  <c r="R91" i="11" s="1"/>
  <c r="X82" i="3"/>
  <c r="X83" i="3" s="1"/>
  <c r="Y128" i="1"/>
  <c r="Y129" i="1" s="1"/>
  <c r="Y127" i="1"/>
  <c r="S114" i="1"/>
  <c r="S115" i="1" s="1"/>
  <c r="S113" i="1"/>
  <c r="S59" i="1"/>
  <c r="S60" i="1" s="1"/>
  <c r="S58" i="1"/>
  <c r="Y45" i="1"/>
  <c r="Y46" i="1" s="1"/>
  <c r="Y44" i="1"/>
  <c r="Y119" i="8"/>
  <c r="Y120" i="8"/>
  <c r="Y121" i="8" s="1"/>
  <c r="Y92" i="8"/>
  <c r="Y93" i="8" s="1"/>
  <c r="Y91" i="8"/>
  <c r="Y114" i="1"/>
  <c r="Y115" i="1" s="1"/>
  <c r="Y113" i="1"/>
  <c r="V64" i="8"/>
  <c r="V65" i="8"/>
  <c r="V66" i="8" s="1"/>
  <c r="S72" i="1"/>
  <c r="S73" i="1"/>
  <c r="S74" i="1" s="1"/>
  <c r="U65" i="3"/>
  <c r="U66" i="3" s="1"/>
  <c r="U64" i="3"/>
  <c r="Y107" i="1"/>
  <c r="Y108" i="1" s="1"/>
  <c r="Y106" i="1"/>
  <c r="V112" i="8"/>
  <c r="V113" i="8"/>
  <c r="V114" i="8" s="1"/>
  <c r="V36" i="8"/>
  <c r="V37" i="8"/>
  <c r="V38" i="8" s="1"/>
  <c r="X50" i="3"/>
  <c r="X51" i="3"/>
  <c r="X52" i="3" s="1"/>
  <c r="Y66" i="1"/>
  <c r="Y67" i="1" s="1"/>
  <c r="Y65" i="1"/>
  <c r="Y73" i="1"/>
  <c r="Y74" i="1" s="1"/>
  <c r="Y72" i="1"/>
  <c r="U128" i="3"/>
  <c r="U129" i="3" s="1"/>
  <c r="U127" i="3"/>
  <c r="V92" i="1"/>
  <c r="V93" i="1"/>
  <c r="V94" i="1" s="1"/>
  <c r="Y72" i="8"/>
  <c r="Y73" i="8" s="1"/>
  <c r="Y71" i="8"/>
</calcChain>
</file>

<file path=xl/sharedStrings.xml><?xml version="1.0" encoding="utf-8"?>
<sst xmlns="http://schemas.openxmlformats.org/spreadsheetml/2006/main" count="15154" uniqueCount="814">
  <si>
    <t>Time</t>
  </si>
  <si>
    <t>Blank</t>
  </si>
  <si>
    <t xml:space="preserve">Final </t>
  </si>
  <si>
    <t>Sample</t>
  </si>
  <si>
    <t>Weight</t>
  </si>
  <si>
    <t>Tetra</t>
  </si>
  <si>
    <t>ATZ</t>
  </si>
  <si>
    <t>DIA</t>
  </si>
  <si>
    <t>DEA</t>
  </si>
  <si>
    <t>RATIO ATZ</t>
  </si>
  <si>
    <t>RATIO DIA</t>
  </si>
  <si>
    <t>RATIO DEA</t>
  </si>
  <si>
    <t>Conc ATZ</t>
  </si>
  <si>
    <t>Conc DIA</t>
  </si>
  <si>
    <t>Conc DEA</t>
  </si>
  <si>
    <t>0 hr</t>
  </si>
  <si>
    <t>LF A 0-1</t>
  </si>
  <si>
    <t>LF A 0-2</t>
  </si>
  <si>
    <t>LF A 0-3</t>
  </si>
  <si>
    <t>LF A 0-4</t>
  </si>
  <si>
    <t>LF A 0-5</t>
  </si>
  <si>
    <t>LF A 0-6</t>
  </si>
  <si>
    <t>2 hr</t>
  </si>
  <si>
    <t>LF A 2-1</t>
  </si>
  <si>
    <t>LF A 2-2</t>
  </si>
  <si>
    <t>LF A 2-3</t>
  </si>
  <si>
    <t>LF A 2-4</t>
  </si>
  <si>
    <t>LF A 2-5</t>
  </si>
  <si>
    <t>LF A 2-6</t>
  </si>
  <si>
    <t>4 hr</t>
  </si>
  <si>
    <t>LF A 4-1</t>
  </si>
  <si>
    <t>LF A 4-2</t>
  </si>
  <si>
    <t>LF A 4-3</t>
  </si>
  <si>
    <t>LF A 4-4</t>
  </si>
  <si>
    <t>LF A 4-5</t>
  </si>
  <si>
    <t>LF A 4-6</t>
  </si>
  <si>
    <t>6 hr</t>
  </si>
  <si>
    <t>LF A 6-1</t>
  </si>
  <si>
    <t>LF A 6-2</t>
  </si>
  <si>
    <t>LF A 6-3</t>
  </si>
  <si>
    <t>LF A 6-4</t>
  </si>
  <si>
    <t>LF A 6-5</t>
  </si>
  <si>
    <t>LF A 6-6</t>
  </si>
  <si>
    <t>8 hr</t>
  </si>
  <si>
    <t>10 hr</t>
  </si>
  <si>
    <t>LF A 8-1</t>
  </si>
  <si>
    <t>LF A 8-2</t>
  </si>
  <si>
    <t>LF A 8-3</t>
  </si>
  <si>
    <t>LF A 8-4</t>
  </si>
  <si>
    <t>LF A 8-5</t>
  </si>
  <si>
    <t>LF A 8-6</t>
  </si>
  <si>
    <t>LF A 10-1</t>
  </si>
  <si>
    <t>LF A 10-2</t>
  </si>
  <si>
    <t>LF A 10-3</t>
  </si>
  <si>
    <t>LF A 10-4</t>
  </si>
  <si>
    <t>LF A 10-5</t>
  </si>
  <si>
    <t>LF A 10-6</t>
  </si>
  <si>
    <t>LF T 0-1</t>
  </si>
  <si>
    <t>LF T 0-2</t>
  </si>
  <si>
    <t>LF T 0-3</t>
  </si>
  <si>
    <t>LF T 0-4</t>
  </si>
  <si>
    <t>LF T 0-5</t>
  </si>
  <si>
    <t>LF T 0-6</t>
  </si>
  <si>
    <t>LF T 2-1</t>
  </si>
  <si>
    <t>LF T 2-2</t>
  </si>
  <si>
    <t>LF T 2-3</t>
  </si>
  <si>
    <t>LF T 2-4</t>
  </si>
  <si>
    <t>LF T 2-5</t>
  </si>
  <si>
    <t>LF T 2-6</t>
  </si>
  <si>
    <t>LF T 4-1</t>
  </si>
  <si>
    <t>LF T 4-2</t>
  </si>
  <si>
    <t>LF T 4-3</t>
  </si>
  <si>
    <t>LF T 4-4</t>
  </si>
  <si>
    <t>LF T 4-5</t>
  </si>
  <si>
    <t>LF T 4-6</t>
  </si>
  <si>
    <t>LF T 6-1</t>
  </si>
  <si>
    <t>LF T 6-2</t>
  </si>
  <si>
    <t>LF T 6-3</t>
  </si>
  <si>
    <t>LF T 6-4</t>
  </si>
  <si>
    <t>LF T 6-5</t>
  </si>
  <si>
    <t>LF T 6-6</t>
  </si>
  <si>
    <t>LF T 8-1</t>
  </si>
  <si>
    <t>LF T 8-2</t>
  </si>
  <si>
    <t>LF T 8-3</t>
  </si>
  <si>
    <t>LF T 8-4</t>
  </si>
  <si>
    <t>LF T 8-5</t>
  </si>
  <si>
    <t>LF T 8-6</t>
  </si>
  <si>
    <t>LF T 10-1</t>
  </si>
  <si>
    <t>LF T 10-2</t>
  </si>
  <si>
    <t>LF T 10-3</t>
  </si>
  <si>
    <t>LF T 10-4</t>
  </si>
  <si>
    <t>LF T 10-5</t>
  </si>
  <si>
    <t>LF T 10-6</t>
  </si>
  <si>
    <t>LF I 0-1</t>
  </si>
  <si>
    <t>LF I 0-2</t>
  </si>
  <si>
    <t>LF I 0-3</t>
  </si>
  <si>
    <t>LF I 0-4</t>
  </si>
  <si>
    <t>LF I 0-5</t>
  </si>
  <si>
    <t>LF I 0-6</t>
  </si>
  <si>
    <t>LF I 2-1</t>
  </si>
  <si>
    <t>LF I 2-2</t>
  </si>
  <si>
    <t>LF I 2-3</t>
  </si>
  <si>
    <t>LF I 2-4</t>
  </si>
  <si>
    <t>LF I 2-5</t>
  </si>
  <si>
    <t>LF I 2-6</t>
  </si>
  <si>
    <t>LF I 4-1</t>
  </si>
  <si>
    <t>LF I 4-2</t>
  </si>
  <si>
    <t>LF I 4-3</t>
  </si>
  <si>
    <t>LF I 4-4</t>
  </si>
  <si>
    <t>LF I 4-5</t>
  </si>
  <si>
    <t>LF I 4-6</t>
  </si>
  <si>
    <t>LF I 6-1</t>
  </si>
  <si>
    <t>LF I 6-2</t>
  </si>
  <si>
    <t>LF I 6-3</t>
  </si>
  <si>
    <t>LF I 6-4</t>
  </si>
  <si>
    <t>LF I 6-5</t>
  </si>
  <si>
    <t>LF I 6-6</t>
  </si>
  <si>
    <t>LF I 8-1</t>
  </si>
  <si>
    <t>LF I 8-2</t>
  </si>
  <si>
    <t>LF I 8-3</t>
  </si>
  <si>
    <t>LF I 8-4</t>
  </si>
  <si>
    <t>LF I 8-5</t>
  </si>
  <si>
    <t>LF I 8-6</t>
  </si>
  <si>
    <t>LF I 10-1</t>
  </si>
  <si>
    <t>LF I 10-2</t>
  </si>
  <si>
    <t>LF I 10-3</t>
  </si>
  <si>
    <t>LF I 10-4</t>
  </si>
  <si>
    <t>LF I 10-5</t>
  </si>
  <si>
    <t>LF I 10-6</t>
  </si>
  <si>
    <t>Imid</t>
  </si>
  <si>
    <t>RATIO Imid</t>
  </si>
  <si>
    <t>Conc Imid</t>
  </si>
  <si>
    <t>Metol</t>
  </si>
  <si>
    <t>MESA</t>
  </si>
  <si>
    <t>MOXA</t>
  </si>
  <si>
    <t>RATIO METOL</t>
  </si>
  <si>
    <t>RATIO MESA</t>
  </si>
  <si>
    <t>RATIO MOXA</t>
  </si>
  <si>
    <t>Conc METOL</t>
  </si>
  <si>
    <t>Conc MESA</t>
  </si>
  <si>
    <t>Conc MOXA</t>
  </si>
  <si>
    <t xml:space="preserve">TDN </t>
  </si>
  <si>
    <t>TDL A</t>
  </si>
  <si>
    <t>TDL B</t>
  </si>
  <si>
    <t>RATIO TDN</t>
  </si>
  <si>
    <t>RATIO TDL A</t>
  </si>
  <si>
    <t>RATIO TDL B</t>
  </si>
  <si>
    <t>CONC TDN</t>
  </si>
  <si>
    <t>CONC TDL A</t>
  </si>
  <si>
    <t>CONC TDL B</t>
  </si>
  <si>
    <t>LF C1</t>
  </si>
  <si>
    <t>LF C3</t>
  </si>
  <si>
    <t>LF C4</t>
  </si>
  <si>
    <t>SOIL</t>
  </si>
  <si>
    <t>LF C1 S1</t>
  </si>
  <si>
    <t>LF C3 S1</t>
  </si>
  <si>
    <t>LF C4 S1</t>
  </si>
  <si>
    <t>LF TRF 1</t>
  </si>
  <si>
    <t>LF TRF 2</t>
  </si>
  <si>
    <t>LF TRF 3</t>
  </si>
  <si>
    <t>LF TRF 4</t>
  </si>
  <si>
    <t>LF TRF 5</t>
  </si>
  <si>
    <t>LF TRF 6</t>
  </si>
  <si>
    <t>Trifluralin</t>
  </si>
  <si>
    <t xml:space="preserve">CONC </t>
  </si>
  <si>
    <t xml:space="preserve">RATIO </t>
  </si>
  <si>
    <t>Conc</t>
  </si>
  <si>
    <t>LF TRF 1 S1</t>
  </si>
  <si>
    <t>LF TRF 2 S1</t>
  </si>
  <si>
    <t>LF TRF 3 S1</t>
  </si>
  <si>
    <t>LF TRF 4 S1</t>
  </si>
  <si>
    <t>LF TRF 5 S1</t>
  </si>
  <si>
    <t>LF TRF 6 S1</t>
  </si>
  <si>
    <t>10hr</t>
  </si>
  <si>
    <t>LF M 1 S1</t>
  </si>
  <si>
    <t>LF M 2 S1</t>
  </si>
  <si>
    <t>LF M 3 S1</t>
  </si>
  <si>
    <t>LF M 4 S1</t>
  </si>
  <si>
    <t>LF M 5 S1</t>
  </si>
  <si>
    <t>LF M 6 S1</t>
  </si>
  <si>
    <t>LF M2</t>
  </si>
  <si>
    <t>LF M1</t>
  </si>
  <si>
    <t>LF M3</t>
  </si>
  <si>
    <t>LF M4</t>
  </si>
  <si>
    <t>LF M5</t>
  </si>
  <si>
    <t>LF M6</t>
  </si>
  <si>
    <t>LF T 8-3(2)</t>
  </si>
  <si>
    <t>LF T 8-4(2)</t>
  </si>
  <si>
    <t>LF T 8-5(2)</t>
  </si>
  <si>
    <t>Area</t>
  </si>
  <si>
    <t>LF C2</t>
  </si>
  <si>
    <t>LF A 0-1 S1</t>
  </si>
  <si>
    <t>LF A 0-2 S1</t>
  </si>
  <si>
    <t>LF A 0-3 S1</t>
  </si>
  <si>
    <t>LF A 0-4 S1</t>
  </si>
  <si>
    <t>LF A 0-5 S1</t>
  </si>
  <si>
    <t>LF A 0-6 S1</t>
  </si>
  <si>
    <t>LF A 2-1 S1</t>
  </si>
  <si>
    <t>LF A 2-2 S1</t>
  </si>
  <si>
    <t>LF A 2-3 S1</t>
  </si>
  <si>
    <t>LF A 2-4 S1</t>
  </si>
  <si>
    <t>LF A 2-5 S1</t>
  </si>
  <si>
    <t>LF A 2-6 S1</t>
  </si>
  <si>
    <t>LF A 4-1 S1</t>
  </si>
  <si>
    <t>LF A 4-2 S1</t>
  </si>
  <si>
    <t>LF A 4-3 S1</t>
  </si>
  <si>
    <t>LF A 4-4 S1</t>
  </si>
  <si>
    <t>LF A 4-5 S1</t>
  </si>
  <si>
    <t>LF A 4-6 S1</t>
  </si>
  <si>
    <t>LF A 6-1 S1</t>
  </si>
  <si>
    <t>LF A 6-2 S1</t>
  </si>
  <si>
    <t>LF A 6-3 S1</t>
  </si>
  <si>
    <t>LF A 6-4 S1</t>
  </si>
  <si>
    <t>LF A 6-5 S1</t>
  </si>
  <si>
    <t>LF A 6-6 S1</t>
  </si>
  <si>
    <t>LF A 8-1 S1</t>
  </si>
  <si>
    <t>LF A 8-2 S1</t>
  </si>
  <si>
    <t>LF A 8-3 S1</t>
  </si>
  <si>
    <t>LF A 8-4 S1</t>
  </si>
  <si>
    <t>LF A 8-5 S1</t>
  </si>
  <si>
    <t>LF A 8-6 S1</t>
  </si>
  <si>
    <t>LF A 10-1 S1</t>
  </si>
  <si>
    <t>LF A 10-2 S1</t>
  </si>
  <si>
    <t>LF A 10-3 S1</t>
  </si>
  <si>
    <t>LF A 10-4 S1</t>
  </si>
  <si>
    <t>LF A 10-5 S1</t>
  </si>
  <si>
    <t>LF A 10-6 S1</t>
  </si>
  <si>
    <t>LF T 0-1 S1</t>
  </si>
  <si>
    <t>LF T 0-2 S1</t>
  </si>
  <si>
    <t>LF T 0-3 S1</t>
  </si>
  <si>
    <t>LF T 0-4 S1</t>
  </si>
  <si>
    <t>LF T 0-5 S1</t>
  </si>
  <si>
    <t>LF T 0-6 S1</t>
  </si>
  <si>
    <t>LF T 2-1 S1</t>
  </si>
  <si>
    <t>LF T 2-2 S1</t>
  </si>
  <si>
    <t>LF T 2-3 S1</t>
  </si>
  <si>
    <t>LF T 2-4 S1</t>
  </si>
  <si>
    <t>LF T 2-5 S1</t>
  </si>
  <si>
    <t>LF T 2-6 S1</t>
  </si>
  <si>
    <t>LF T 4-1 S1</t>
  </si>
  <si>
    <t>LF T 4-2 S1</t>
  </si>
  <si>
    <t>LF T 4-3 S1</t>
  </si>
  <si>
    <t>LF T 4-4 S1</t>
  </si>
  <si>
    <t>LF T 4-5 S1</t>
  </si>
  <si>
    <t>LF T 4-6 S1</t>
  </si>
  <si>
    <t>LF T 6-1 S1</t>
  </si>
  <si>
    <t>LF T 6-2 S1</t>
  </si>
  <si>
    <t>LF T 6-3 S1</t>
  </si>
  <si>
    <t>LF T 6-4 S1</t>
  </si>
  <si>
    <t>LF T 6-5 S1</t>
  </si>
  <si>
    <t>LF T 6-6 S1</t>
  </si>
  <si>
    <t>LF T 8-1 S1</t>
  </si>
  <si>
    <t>LF T 8-2 S1</t>
  </si>
  <si>
    <t>LF T 8-3 S1</t>
  </si>
  <si>
    <t>LF T 8-4 S1</t>
  </si>
  <si>
    <t>LF T 8-5 S1</t>
  </si>
  <si>
    <t>LF T 8-6 S1</t>
  </si>
  <si>
    <t>LF T 10-1 S1</t>
  </si>
  <si>
    <t>LF T 10-2 S1</t>
  </si>
  <si>
    <t>LF T 10-3 S1</t>
  </si>
  <si>
    <t>LF T 10-4 S1</t>
  </si>
  <si>
    <t>LF T 10-5 S1</t>
  </si>
  <si>
    <t>LF T 10-6 S1</t>
  </si>
  <si>
    <t>LF I 0-1 S1</t>
  </si>
  <si>
    <t>LF I 0-2 S1</t>
  </si>
  <si>
    <t>LF I 0-3 S1</t>
  </si>
  <si>
    <t>LF I 0-4 S1</t>
  </si>
  <si>
    <t>LF I 0-5 S1</t>
  </si>
  <si>
    <t>LF I 0-6 S1</t>
  </si>
  <si>
    <t>LF I 2-1 S1</t>
  </si>
  <si>
    <t>LF I 2-2 S1</t>
  </si>
  <si>
    <t>LF I 2-3 S1</t>
  </si>
  <si>
    <t>LF I 2-4 S1</t>
  </si>
  <si>
    <t>LF I 2-5 S1</t>
  </si>
  <si>
    <t>LF I 2-6 S1</t>
  </si>
  <si>
    <t>LF I 4-1 S1</t>
  </si>
  <si>
    <t>LF I 4-2 S1</t>
  </si>
  <si>
    <t>LF I 4-3 S1</t>
  </si>
  <si>
    <t>LF I 4-4 S1</t>
  </si>
  <si>
    <t>LF I 4-5 S1</t>
  </si>
  <si>
    <t>LF I 4-6 S1</t>
  </si>
  <si>
    <t>LF I 6-1 S1</t>
  </si>
  <si>
    <t>LF I 6-2 S1</t>
  </si>
  <si>
    <t>LF I 6-3 S1</t>
  </si>
  <si>
    <t>LF I 6-4 S1</t>
  </si>
  <si>
    <t>LF I 6-5 S1</t>
  </si>
  <si>
    <t>LF I 6-6 S1</t>
  </si>
  <si>
    <t>LF I 8-1 S1</t>
  </si>
  <si>
    <t>LF I 8-2 S1</t>
  </si>
  <si>
    <t>LF I 8-3 S1</t>
  </si>
  <si>
    <t>LF I 8-4 S1</t>
  </si>
  <si>
    <t>LF I 8-5 S1</t>
  </si>
  <si>
    <t>LF I 8-6 S1</t>
  </si>
  <si>
    <t>LF I 10-1 S1</t>
  </si>
  <si>
    <t>LF I 10-2 S1</t>
  </si>
  <si>
    <t>LF I 10-3 S1</t>
  </si>
  <si>
    <t>LF I 10-4 S1</t>
  </si>
  <si>
    <t>LF I 10-5 S1</t>
  </si>
  <si>
    <t>LF I 10-6 S1</t>
  </si>
  <si>
    <t>LF Cl 0-1</t>
  </si>
  <si>
    <t>LF Cl 0-2</t>
  </si>
  <si>
    <t>LF Cl 0-3</t>
  </si>
  <si>
    <t>LF Cl 0-4</t>
  </si>
  <si>
    <t>LF Cl 0-5</t>
  </si>
  <si>
    <t>LF Cl 0-6</t>
  </si>
  <si>
    <t>LF Cl 2-1</t>
  </si>
  <si>
    <t>LF Cl 2-2</t>
  </si>
  <si>
    <t>LF Cl 2-3</t>
  </si>
  <si>
    <t>LF Cl 2-4</t>
  </si>
  <si>
    <t>LF Cl 2-5</t>
  </si>
  <si>
    <t>LF Cl 2-6</t>
  </si>
  <si>
    <t>LF Cl 4-1</t>
  </si>
  <si>
    <t>Chloro</t>
  </si>
  <si>
    <t>Metabolite</t>
  </si>
  <si>
    <t>Conc Chloro</t>
  </si>
  <si>
    <t>Conc Meta</t>
  </si>
  <si>
    <t>LF Cl 4-2</t>
  </si>
  <si>
    <t>LF Cl 4-3</t>
  </si>
  <si>
    <t>LF Cl 4-4</t>
  </si>
  <si>
    <t>LF Cl 4-5</t>
  </si>
  <si>
    <t>LF Cl 4-6</t>
  </si>
  <si>
    <t>LF Cl 6-1</t>
  </si>
  <si>
    <t>LF Cl 6-2</t>
  </si>
  <si>
    <t>LF Cl 6-3</t>
  </si>
  <si>
    <t>LF Cl 6-4</t>
  </si>
  <si>
    <t>LF Cl 6-5</t>
  </si>
  <si>
    <t>LF Cl 6-6</t>
  </si>
  <si>
    <t>LF Cl 8-1</t>
  </si>
  <si>
    <t>LF Cl 8-2</t>
  </si>
  <si>
    <t>LF Cl 8-3</t>
  </si>
  <si>
    <t>LF Cl 8-4</t>
  </si>
  <si>
    <t>LF Cl 8-5</t>
  </si>
  <si>
    <t>LF Cl 8-6</t>
  </si>
  <si>
    <t>LF Cl 10-1</t>
  </si>
  <si>
    <t>LF Cl 10-2</t>
  </si>
  <si>
    <t>LF Cl 10-3</t>
  </si>
  <si>
    <t>LF Cl 10-4</t>
  </si>
  <si>
    <t>LF Cl 10-5</t>
  </si>
  <si>
    <t>LF Cl 10-6</t>
  </si>
  <si>
    <t>LF C2 S1</t>
  </si>
  <si>
    <t>LF M 0-1</t>
  </si>
  <si>
    <t>LF M 0-2</t>
  </si>
  <si>
    <t>LF M 0-3</t>
  </si>
  <si>
    <t>LF M 0-4</t>
  </si>
  <si>
    <t>LF M 0-5</t>
  </si>
  <si>
    <t>LF M 0-6</t>
  </si>
  <si>
    <t>LF M 2-1</t>
  </si>
  <si>
    <t>LF M 2-2</t>
  </si>
  <si>
    <t>LF M 2-3</t>
  </si>
  <si>
    <t>LF M 2-4</t>
  </si>
  <si>
    <t>LF M 2-5</t>
  </si>
  <si>
    <t>LF M 2-6</t>
  </si>
  <si>
    <t>LF M 4-1</t>
  </si>
  <si>
    <t>LF M 4-2</t>
  </si>
  <si>
    <t>LF M 4-3</t>
  </si>
  <si>
    <t>LF M 4-4</t>
  </si>
  <si>
    <t>LF M 4-5</t>
  </si>
  <si>
    <t>LF M 4-6</t>
  </si>
  <si>
    <t>LF M 6-1</t>
  </si>
  <si>
    <t>LF M 8-1</t>
  </si>
  <si>
    <t>LF M 10-1</t>
  </si>
  <si>
    <t>LF M 6-2</t>
  </si>
  <si>
    <t>LF M 6-3</t>
  </si>
  <si>
    <t>LF M 6-4</t>
  </si>
  <si>
    <t>LF M 6-5</t>
  </si>
  <si>
    <t>LF M 6-6</t>
  </si>
  <si>
    <t>LF M 8-2</t>
  </si>
  <si>
    <t>LF M 8-3</t>
  </si>
  <si>
    <t>LF M 8-4</t>
  </si>
  <si>
    <t>LF M 8-5</t>
  </si>
  <si>
    <t>LF M 8-6</t>
  </si>
  <si>
    <t>LF M 10-2</t>
  </si>
  <si>
    <t>LF M 10-3</t>
  </si>
  <si>
    <t>LF M 10-4</t>
  </si>
  <si>
    <t>LF M 10-5</t>
  </si>
  <si>
    <t>LF M 10-6</t>
  </si>
  <si>
    <t>BA A 0-1</t>
  </si>
  <si>
    <t>BA A 0-2</t>
  </si>
  <si>
    <t>BA A 0-3</t>
  </si>
  <si>
    <t>BA A 0-4</t>
  </si>
  <si>
    <t>BA A 0-5</t>
  </si>
  <si>
    <t>BA A 2-1</t>
  </si>
  <si>
    <t>BA A 4-1</t>
  </si>
  <si>
    <t>BA A 2-2</t>
  </si>
  <si>
    <t>BA A 2-3</t>
  </si>
  <si>
    <t>BA A 2-4</t>
  </si>
  <si>
    <t>BA A 2-5</t>
  </si>
  <si>
    <t>BA A 4-2</t>
  </si>
  <si>
    <t>BA A 4-3</t>
  </si>
  <si>
    <t>BA A 4-4</t>
  </si>
  <si>
    <t>BA A 4-5</t>
  </si>
  <si>
    <t>BA A 6-1</t>
  </si>
  <si>
    <t>BA A 8-1</t>
  </si>
  <si>
    <t>BA A 10-1</t>
  </si>
  <si>
    <t>BA A 6-2</t>
  </si>
  <si>
    <t>BA A 6-3</t>
  </si>
  <si>
    <t>BA A 6-4</t>
  </si>
  <si>
    <t>BA A 6-5</t>
  </si>
  <si>
    <t>BA A 8-2</t>
  </si>
  <si>
    <t>BA A 8-3</t>
  </si>
  <si>
    <t>BA A 8-4</t>
  </si>
  <si>
    <t>BA A 8-5</t>
  </si>
  <si>
    <t>BA A 10-2</t>
  </si>
  <si>
    <t>BA A 10-3</t>
  </si>
  <si>
    <t>BA A 10-4</t>
  </si>
  <si>
    <t>BA A 10-5</t>
  </si>
  <si>
    <t>BA A 0-1 S1</t>
  </si>
  <si>
    <t>BA A 2-1 S1</t>
  </si>
  <si>
    <t>BA A 4-1 S1</t>
  </si>
  <si>
    <t>BA A 6-1 S1</t>
  </si>
  <si>
    <t>BA A 8-1 S1</t>
  </si>
  <si>
    <t>BA A 10-1 S1</t>
  </si>
  <si>
    <t>BA C7</t>
  </si>
  <si>
    <t>BA C7 S1</t>
  </si>
  <si>
    <t xml:space="preserve">C2 FROGS GO WITH C3 SOIL </t>
  </si>
  <si>
    <t>C3 FROGS GO WITH C2 SOIL</t>
  </si>
  <si>
    <t>BA T 0-1</t>
  </si>
  <si>
    <t>BA T 0-2</t>
  </si>
  <si>
    <t>BA T 0-3</t>
  </si>
  <si>
    <t>BA T 0-4</t>
  </si>
  <si>
    <t>BA T 0-5</t>
  </si>
  <si>
    <t>BA T 2-1</t>
  </si>
  <si>
    <t>BA T 2-2</t>
  </si>
  <si>
    <t>BA T 2-3</t>
  </si>
  <si>
    <t>BA T 2-4</t>
  </si>
  <si>
    <t>BA T 2-5</t>
  </si>
  <si>
    <t>BA T 4-1</t>
  </si>
  <si>
    <t>BA T 4-2</t>
  </si>
  <si>
    <t>BA T 4-3</t>
  </si>
  <si>
    <t>BA T 4-4</t>
  </si>
  <si>
    <t>BA T 4-5</t>
  </si>
  <si>
    <t>BA T 6-1</t>
  </si>
  <si>
    <t>BA T 6-2</t>
  </si>
  <si>
    <t>BA T 6-3</t>
  </si>
  <si>
    <t>BA T 6-4</t>
  </si>
  <si>
    <t>BA T 6-5</t>
  </si>
  <si>
    <t>BA T 8-1</t>
  </si>
  <si>
    <t>BA T 8-2</t>
  </si>
  <si>
    <t>BA T 8-3</t>
  </si>
  <si>
    <t>BA T 8-4</t>
  </si>
  <si>
    <t>BA T 8-5</t>
  </si>
  <si>
    <t>BA T 10-1</t>
  </si>
  <si>
    <t>BA T 10-2</t>
  </si>
  <si>
    <t>BA T 10-3</t>
  </si>
  <si>
    <t>BA T 10-4</t>
  </si>
  <si>
    <t>BA T 10-5</t>
  </si>
  <si>
    <t>BA T 0-1 S1</t>
  </si>
  <si>
    <t>BA T 2-1 S1</t>
  </si>
  <si>
    <t>BA T 4-1 S1</t>
  </si>
  <si>
    <t>BA T 6-1 S1</t>
  </si>
  <si>
    <t>BA T 8-1 S1</t>
  </si>
  <si>
    <t>BA T 10-1 S1</t>
  </si>
  <si>
    <t>BA M 0-1</t>
  </si>
  <si>
    <t>BA M 0-2</t>
  </si>
  <si>
    <t>BA M 0-3</t>
  </si>
  <si>
    <t>BA M 0-4</t>
  </si>
  <si>
    <t>BA M 0-5</t>
  </si>
  <si>
    <t>BA M 2-1</t>
  </si>
  <si>
    <t>BA M 2-2</t>
  </si>
  <si>
    <t>BA M 2-3</t>
  </si>
  <si>
    <t>BA M 2-4</t>
  </si>
  <si>
    <t>BA M 2-5</t>
  </si>
  <si>
    <t>BA M 4-1</t>
  </si>
  <si>
    <t>BA M 4-2</t>
  </si>
  <si>
    <t>BA M 4-3</t>
  </si>
  <si>
    <t>BA M 4-4</t>
  </si>
  <si>
    <t>BA M 4-5</t>
  </si>
  <si>
    <t>BA M 6-1</t>
  </si>
  <si>
    <t>BA M 8-1</t>
  </si>
  <si>
    <t>BA M 10-1</t>
  </si>
  <si>
    <t>BA M 6-2</t>
  </si>
  <si>
    <t>BA M 6-3</t>
  </si>
  <si>
    <t>BA M 6-4</t>
  </si>
  <si>
    <t>BA M 6-5</t>
  </si>
  <si>
    <t>BA M 8-2</t>
  </si>
  <si>
    <t>BA M 8-3</t>
  </si>
  <si>
    <t>BA M 8-4</t>
  </si>
  <si>
    <t>BA M 8-5</t>
  </si>
  <si>
    <t>BA M 10-2</t>
  </si>
  <si>
    <t>BA M 10-3</t>
  </si>
  <si>
    <t>BA M 10-4</t>
  </si>
  <si>
    <t>BA M 10-5</t>
  </si>
  <si>
    <t>BA M 0-1 S1</t>
  </si>
  <si>
    <t>BA M 2-1 S1</t>
  </si>
  <si>
    <t>BA M 4-1 S1</t>
  </si>
  <si>
    <t>BA M 6-1 S1</t>
  </si>
  <si>
    <t>BA M 8-1 S1</t>
  </si>
  <si>
    <t>BA M 10-1 S1</t>
  </si>
  <si>
    <t>BA Cl 0-1</t>
  </si>
  <si>
    <t>BA Cl 0-2</t>
  </si>
  <si>
    <t>BA Cl 0-3</t>
  </si>
  <si>
    <t>BA Cl 0-4</t>
  </si>
  <si>
    <t>BA Cl 0-5</t>
  </si>
  <si>
    <t>BA Cl 2-1</t>
  </si>
  <si>
    <t>BA Cl 2-2</t>
  </si>
  <si>
    <t>BA Cl 2-3</t>
  </si>
  <si>
    <t>BA Cl 2-4</t>
  </si>
  <si>
    <t>BA Cl 2-5</t>
  </si>
  <si>
    <t>BA Cl 4-1</t>
  </si>
  <si>
    <t>BA Cl 4-2</t>
  </si>
  <si>
    <t>BA Cl 4-3</t>
  </si>
  <si>
    <t>BA Cl 4-4</t>
  </si>
  <si>
    <t>BA Cl 4-5</t>
  </si>
  <si>
    <t>BA Cl 6-1</t>
  </si>
  <si>
    <t>BA Cl 6-2</t>
  </si>
  <si>
    <t>BA Cl 6-3</t>
  </si>
  <si>
    <t>BA Cl 6-4</t>
  </si>
  <si>
    <t>BA Cl 6-5</t>
  </si>
  <si>
    <t>BA Cl 8-1</t>
  </si>
  <si>
    <t>BA Cl 8-2</t>
  </si>
  <si>
    <t>BA Cl 8-3</t>
  </si>
  <si>
    <t>BA Cl 8-4</t>
  </si>
  <si>
    <t>BA Cl 8-5</t>
  </si>
  <si>
    <t>BA Cl 10-1</t>
  </si>
  <si>
    <t>BA Cl 10-2</t>
  </si>
  <si>
    <t>BA Cl 10-3</t>
  </si>
  <si>
    <t>BA Cl 10-4</t>
  </si>
  <si>
    <t>BA Cl 10-5</t>
  </si>
  <si>
    <t>BA Cl 10-6</t>
  </si>
  <si>
    <t>BA Cl 0-1 S1</t>
  </si>
  <si>
    <t>BA Cl 2-1 S1</t>
  </si>
  <si>
    <t>BA Cl 4-1 S1</t>
  </si>
  <si>
    <t>BA Cl 6-1 S1</t>
  </si>
  <si>
    <t>BA Cl 10-1 S1</t>
  </si>
  <si>
    <t>BA Cl 0-2 S1</t>
  </si>
  <si>
    <t>BA Cl 0-3 S1</t>
  </si>
  <si>
    <t>BA Cl 0-4 S1</t>
  </si>
  <si>
    <t>BA Cl 0-5 S1</t>
  </si>
  <si>
    <t>BA Cl 2-2 S1</t>
  </si>
  <si>
    <t>BA Cl 2-3 S1</t>
  </si>
  <si>
    <t>BA Cl 2-4 S1</t>
  </si>
  <si>
    <t>BA Cl 2-5 S1</t>
  </si>
  <si>
    <t>BA Cl 4-2 S1</t>
  </si>
  <si>
    <t>BA Cl 4-3 S1</t>
  </si>
  <si>
    <t>BA Cl 4-4 S1</t>
  </si>
  <si>
    <t>BA Cl 4-5 S1</t>
  </si>
  <si>
    <t>BA Cl 6-2 S1</t>
  </si>
  <si>
    <t>BA Cl 6-3 S1</t>
  </si>
  <si>
    <t>BA Cl 6-5 S1</t>
  </si>
  <si>
    <t>BA Cl 6-4 S1</t>
  </si>
  <si>
    <t xml:space="preserve">BA Cl 8-1 S1   </t>
  </si>
  <si>
    <t>BA Cl 8-2 S1</t>
  </si>
  <si>
    <t>BA Cl 8-3 S1</t>
  </si>
  <si>
    <t>BA Cl 8-4 S1</t>
  </si>
  <si>
    <t>BA Cl 8-5 S1</t>
  </si>
  <si>
    <t>BA Cl 10-2 S1</t>
  </si>
  <si>
    <t>BA Cl 10-3 S1</t>
  </si>
  <si>
    <t>BA Cl 10-4 S1</t>
  </si>
  <si>
    <t>BA Cl 10-5 S1</t>
  </si>
  <si>
    <t>BA M 0-2 S1</t>
  </si>
  <si>
    <t>BA M 0-3 S1</t>
  </si>
  <si>
    <t>BA M 0-4 S1</t>
  </si>
  <si>
    <t>BA M 0-5 S1</t>
  </si>
  <si>
    <t>BA M 2-2 S1</t>
  </si>
  <si>
    <t>BA M 2-3 S1</t>
  </si>
  <si>
    <t>BA M 2-4 S1</t>
  </si>
  <si>
    <t>BA M 2-5 S1</t>
  </si>
  <si>
    <t>BA M 4-2 S1</t>
  </si>
  <si>
    <t>BA M 4-3 S1</t>
  </si>
  <si>
    <t>BA M 4-4 S1</t>
  </si>
  <si>
    <t>BA M 4-5 S1</t>
  </si>
  <si>
    <t>BA M 6-2 S1</t>
  </si>
  <si>
    <t>BA M 6-3 S1</t>
  </si>
  <si>
    <t>BA M 6-4 S1</t>
  </si>
  <si>
    <t>BA M 6-5 S1</t>
  </si>
  <si>
    <t>BA M 8-2 S1</t>
  </si>
  <si>
    <t>BA M 8-3 S1</t>
  </si>
  <si>
    <t>BA M 8-4 S1</t>
  </si>
  <si>
    <t>BA M 8-5 S1</t>
  </si>
  <si>
    <t>BA M 10-2 S1</t>
  </si>
  <si>
    <t>BA M 10-3 S1</t>
  </si>
  <si>
    <t>BA M 10-4 S1</t>
  </si>
  <si>
    <t>BA M 10-5 S1</t>
  </si>
  <si>
    <t>BA T 0-2 S1</t>
  </si>
  <si>
    <t>BA T 0-3 S1</t>
  </si>
  <si>
    <t>BA T 0-4 S1</t>
  </si>
  <si>
    <t>BA T 0-5 S1</t>
  </si>
  <si>
    <t>BA T 0-6 S1</t>
  </si>
  <si>
    <t>BA T 2-2 S1</t>
  </si>
  <si>
    <t>BA T 2-3 S1</t>
  </si>
  <si>
    <t>BA T 2-4 S1</t>
  </si>
  <si>
    <t>BA T 2-5 S1</t>
  </si>
  <si>
    <t>BA T 2-6 S1</t>
  </si>
  <si>
    <t>BA T 4-2 S1</t>
  </si>
  <si>
    <t>BA T 4-3 S1</t>
  </si>
  <si>
    <t>BA T 4-4 S1</t>
  </si>
  <si>
    <t>BA T 4-5 S1</t>
  </si>
  <si>
    <t>BA T 4-6 S1</t>
  </si>
  <si>
    <t>BA T 6-2 S1</t>
  </si>
  <si>
    <t>BA T 6-3 S1</t>
  </si>
  <si>
    <t>BA T 6-4 S1</t>
  </si>
  <si>
    <t>BA T 6-5 S1</t>
  </si>
  <si>
    <t>BA T 6-6 S1</t>
  </si>
  <si>
    <t>BA T 8-2 S1</t>
  </si>
  <si>
    <t>BA T 8-3 S1</t>
  </si>
  <si>
    <t>BA T 8-4 S1</t>
  </si>
  <si>
    <t>BA T 8-5 S1</t>
  </si>
  <si>
    <t>BA T 8-6 S1</t>
  </si>
  <si>
    <t>BA T 10-2 S1</t>
  </si>
  <si>
    <t>BA T 10-3 S1</t>
  </si>
  <si>
    <t>BA T 10-4 S1</t>
  </si>
  <si>
    <t>BA T 10-5 S1</t>
  </si>
  <si>
    <t>BA T 10-6 S1</t>
  </si>
  <si>
    <t>BA A 0-2 S1</t>
  </si>
  <si>
    <t>BA A 0-3 S1</t>
  </si>
  <si>
    <t>BA A 0-4 S1</t>
  </si>
  <si>
    <t>BA A 0-5 S1</t>
  </si>
  <si>
    <t>BA A 0-6 S1</t>
  </si>
  <si>
    <t>BA A 2-2 S1</t>
  </si>
  <si>
    <t>BA A 2-3 S1</t>
  </si>
  <si>
    <t>BA A 2-4 S1</t>
  </si>
  <si>
    <t>BA A 2-5 S1</t>
  </si>
  <si>
    <t>BA A 2-6 S1</t>
  </si>
  <si>
    <t>BA A 4-2 S1</t>
  </si>
  <si>
    <t>BA A 4-3 S1</t>
  </si>
  <si>
    <t>BA A 4-4 S1</t>
  </si>
  <si>
    <t>BA A 4-5 S1</t>
  </si>
  <si>
    <t>BA A 4-6 S1</t>
  </si>
  <si>
    <t>BA A 6-2 S1</t>
  </si>
  <si>
    <t>BA A 6-3 S1</t>
  </si>
  <si>
    <t>BA A 6-4 S1</t>
  </si>
  <si>
    <t>BA A 6-5 S1</t>
  </si>
  <si>
    <t>BA A 6-6 S1</t>
  </si>
  <si>
    <t>BA A 8-2 S1</t>
  </si>
  <si>
    <t>BA A 8-3 S1</t>
  </si>
  <si>
    <t>BA A 8-4 S1</t>
  </si>
  <si>
    <t>BA A 8-5 S1</t>
  </si>
  <si>
    <t>BA A 8-6 S1</t>
  </si>
  <si>
    <t>BA A 10-2 S1</t>
  </si>
  <si>
    <t>BA A 10-3 S1</t>
  </si>
  <si>
    <t>BA A 10-4 S1</t>
  </si>
  <si>
    <t>BA A 10-5 S1</t>
  </si>
  <si>
    <t>BA A 10-6 S1</t>
  </si>
  <si>
    <t>slope</t>
  </si>
  <si>
    <t>intercept</t>
  </si>
  <si>
    <t>Correct</t>
  </si>
  <si>
    <t>tetra</t>
  </si>
  <si>
    <t>tdn</t>
  </si>
  <si>
    <t>ratio</t>
  </si>
  <si>
    <t>tdl a</t>
  </si>
  <si>
    <t>tdl b</t>
  </si>
  <si>
    <t>QAQC</t>
  </si>
  <si>
    <t>area</t>
  </si>
  <si>
    <t>LF Cl 0-1 S</t>
  </si>
  <si>
    <t>LF Cl 0-2 S</t>
  </si>
  <si>
    <t>LF M 2-1 S</t>
  </si>
  <si>
    <t>LF M 2-2 S</t>
  </si>
  <si>
    <t>LF M 2-3 S</t>
  </si>
  <si>
    <t>LF M 2-4 S</t>
  </si>
  <si>
    <t>LF M 2-5 S</t>
  </si>
  <si>
    <t>LF M 2-6 S</t>
  </si>
  <si>
    <t>LF M 4-1 S</t>
  </si>
  <si>
    <t>LF M 4-2 S</t>
  </si>
  <si>
    <t>LF M 4-3 S</t>
  </si>
  <si>
    <t>LF M 4-4 S</t>
  </si>
  <si>
    <t>LF M 4-5 S</t>
  </si>
  <si>
    <t>LF M 4-6 S</t>
  </si>
  <si>
    <t>LF M 6-1 S</t>
  </si>
  <si>
    <t>LF M 6-2 S</t>
  </si>
  <si>
    <t>LF M 6-3 S</t>
  </si>
  <si>
    <t>LF M 6-4 S</t>
  </si>
  <si>
    <t>LF M 6-5 S</t>
  </si>
  <si>
    <t>LF M 6-6 S</t>
  </si>
  <si>
    <t>LF M 8-1 S</t>
  </si>
  <si>
    <t>LF M 8-2 S</t>
  </si>
  <si>
    <t>LF M 8-3 S</t>
  </si>
  <si>
    <t>LF M 8-4 S</t>
  </si>
  <si>
    <t>LF M 8-5 S</t>
  </si>
  <si>
    <t>LF M 8-6 S</t>
  </si>
  <si>
    <t>LF M 10-1 S</t>
  </si>
  <si>
    <t>LF M 10-2 S</t>
  </si>
  <si>
    <t>LF M 10-3 S</t>
  </si>
  <si>
    <t>LF M 10-4 S</t>
  </si>
  <si>
    <t>LF M 10-5 S</t>
  </si>
  <si>
    <t>LF M 10-6 S</t>
  </si>
  <si>
    <t>LF M 0-1 S</t>
  </si>
  <si>
    <t>LF M 0-2 S</t>
  </si>
  <si>
    <t>LF M 0-3 S</t>
  </si>
  <si>
    <t>LF M 0-4 S</t>
  </si>
  <si>
    <t>LF M 0-5 S</t>
  </si>
  <si>
    <t>LF M 0-6 S</t>
  </si>
  <si>
    <t>LF Cl 0-3 S</t>
  </si>
  <si>
    <t>LF Cl 0-4 S</t>
  </si>
  <si>
    <t>LF Cl 0-5 S</t>
  </si>
  <si>
    <t>LF Cl 0-6 S</t>
  </si>
  <si>
    <t>LF Cl 2-1 S</t>
  </si>
  <si>
    <t>LF Cl 2-2 S</t>
  </si>
  <si>
    <t>LF Cl 2-3 S</t>
  </si>
  <si>
    <t>LF Cl 2-4 S</t>
  </si>
  <si>
    <t>LF Cl 2-5 S</t>
  </si>
  <si>
    <t>LF Cl 2-6 S</t>
  </si>
  <si>
    <t>LF Cl 4-1 S</t>
  </si>
  <si>
    <t>LF Cl 4-2 S</t>
  </si>
  <si>
    <t>LF Cl 4-3 S</t>
  </si>
  <si>
    <t>LF Cl 4-4 S</t>
  </si>
  <si>
    <t>LF Cl 4-5 S</t>
  </si>
  <si>
    <t>LF Cl 4-6 S</t>
  </si>
  <si>
    <t>LF Cl 6-1 S</t>
  </si>
  <si>
    <t>LF Cl 6-2 S</t>
  </si>
  <si>
    <t>LF Cl 6-3 S</t>
  </si>
  <si>
    <t>LF Cl 6-4 S</t>
  </si>
  <si>
    <t>LF Cl 6-5 S</t>
  </si>
  <si>
    <t>LF Cl 6-6 S</t>
  </si>
  <si>
    <t>LF Cl 8-1 S</t>
  </si>
  <si>
    <t>LF Cl 8-2 S</t>
  </si>
  <si>
    <t>LF Cl 8-3 S</t>
  </si>
  <si>
    <t>LF Cl 8-4 S</t>
  </si>
  <si>
    <t>LF Cl 8-5 S</t>
  </si>
  <si>
    <t>LF Cl 8-6 S</t>
  </si>
  <si>
    <t>LF Cl 10-1 S</t>
  </si>
  <si>
    <t>LF Cl 10-2 S</t>
  </si>
  <si>
    <t>LF Cl 10-3 S</t>
  </si>
  <si>
    <t>LF Cl 10-4 S</t>
  </si>
  <si>
    <t>LF Cl 10-5 S</t>
  </si>
  <si>
    <t>LF Cl 10-6 S</t>
  </si>
  <si>
    <t>Actual</t>
  </si>
  <si>
    <t>Corrected</t>
  </si>
  <si>
    <t>Corrected Meta</t>
  </si>
  <si>
    <t>Actual Cl</t>
  </si>
  <si>
    <t>TETRA</t>
  </si>
  <si>
    <t>atz</t>
  </si>
  <si>
    <t>dia</t>
  </si>
  <si>
    <t>dea</t>
  </si>
  <si>
    <t>METOL</t>
  </si>
  <si>
    <t>MESA &amp; MOXA 0.3125</t>
  </si>
  <si>
    <t>all</t>
  </si>
  <si>
    <t>w/0</t>
  </si>
  <si>
    <t>0.019</t>
  </si>
  <si>
    <t>0.039</t>
  </si>
  <si>
    <t>0.078</t>
  </si>
  <si>
    <t>0.15625</t>
  </si>
  <si>
    <t>0.3125</t>
  </si>
  <si>
    <t>0.625</t>
  </si>
  <si>
    <t>1.25</t>
  </si>
  <si>
    <t>2.5</t>
  </si>
  <si>
    <t>NF</t>
  </si>
  <si>
    <t>2hr</t>
  </si>
  <si>
    <t>4hr</t>
  </si>
  <si>
    <t>6hr</t>
  </si>
  <si>
    <t>8hr</t>
  </si>
  <si>
    <t>Leopard Frogs</t>
  </si>
  <si>
    <t>Toads</t>
  </si>
  <si>
    <t>imid</t>
  </si>
  <si>
    <t>chloro</t>
  </si>
  <si>
    <t>metol</t>
  </si>
  <si>
    <t>0hr</t>
  </si>
  <si>
    <t>Leopard Frog</t>
  </si>
  <si>
    <t>μ</t>
  </si>
  <si>
    <t>BA</t>
  </si>
  <si>
    <t>soil</t>
  </si>
  <si>
    <t>tdlb</t>
  </si>
  <si>
    <t>tdla</t>
  </si>
  <si>
    <t>amphib</t>
  </si>
  <si>
    <t>amphibi</t>
  </si>
  <si>
    <t>moxa</t>
  </si>
  <si>
    <t>mesa</t>
  </si>
  <si>
    <t>chloromet</t>
  </si>
  <si>
    <t>atrazine</t>
  </si>
  <si>
    <t>LF</t>
  </si>
  <si>
    <t>conc</t>
  </si>
  <si>
    <t>species</t>
  </si>
  <si>
    <t>matrix</t>
  </si>
  <si>
    <t>analyte</t>
  </si>
  <si>
    <t>parent</t>
  </si>
  <si>
    <t>time</t>
  </si>
  <si>
    <t>Metol_BA</t>
  </si>
  <si>
    <t>Initial</t>
  </si>
  <si>
    <t>Final</t>
  </si>
  <si>
    <t>Dehydration</t>
  </si>
  <si>
    <t>Post expt</t>
  </si>
  <si>
    <t>%WL</t>
  </si>
  <si>
    <t>ATZ_LF</t>
  </si>
  <si>
    <t>TDN_LF</t>
  </si>
  <si>
    <t>n</t>
  </si>
  <si>
    <t>Imid_LF</t>
  </si>
  <si>
    <t>TDN_BA</t>
  </si>
  <si>
    <t>Metol_LF</t>
  </si>
  <si>
    <t>ATZ_BA</t>
  </si>
  <si>
    <t>Chloro_LF</t>
  </si>
  <si>
    <t>Chloro_BA</t>
  </si>
  <si>
    <t>Fowler's toad</t>
  </si>
  <si>
    <t>% Water Loss</t>
  </si>
  <si>
    <t>Initial (g)</t>
  </si>
  <si>
    <t>Final (g)</t>
  </si>
  <si>
    <t>Atrazine</t>
  </si>
  <si>
    <t>Triadimefon</t>
  </si>
  <si>
    <t>Metolachlor</t>
  </si>
  <si>
    <t>Imidacloprid</t>
  </si>
  <si>
    <t>Chlorothalonil</t>
  </si>
  <si>
    <t>0 h</t>
  </si>
  <si>
    <t>2 h</t>
  </si>
  <si>
    <t>4 h</t>
  </si>
  <si>
    <t>6 h</t>
  </si>
  <si>
    <t>8 h</t>
  </si>
  <si>
    <t>10 h</t>
  </si>
  <si>
    <t>Total Final (g)</t>
  </si>
  <si>
    <t>Post exposure</t>
  </si>
  <si>
    <t>rehydration rate</t>
  </si>
  <si>
    <t>Rate</t>
  </si>
  <si>
    <t>tri</t>
  </si>
  <si>
    <t>chlor</t>
  </si>
  <si>
    <t>na</t>
  </si>
  <si>
    <t>spp</t>
  </si>
  <si>
    <t>leopard_frog</t>
  </si>
  <si>
    <t>fowlers_toad</t>
  </si>
  <si>
    <t>units</t>
  </si>
  <si>
    <t>grams/hr</t>
  </si>
  <si>
    <t>ID</t>
  </si>
  <si>
    <t>weight</t>
  </si>
  <si>
    <t>pesticide</t>
  </si>
  <si>
    <t>Leopard frog</t>
  </si>
  <si>
    <t>Fowlers toad</t>
  </si>
  <si>
    <t>Tridimefon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</si>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</sst>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NumberFormat="1" applyFont="1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Font="1"/>
    <xf numFmtId="0" fontId="0" fillId="0" borderId="0" xfId="0" applyNumberFormat="1" applyFont="1"/>
    <xf numFmtId="2" fontId="5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NumberFormat="1" applyFont="1"/>
    <xf numFmtId="0" fontId="0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right"/>
    </xf>
    <xf numFmtId="49" fontId="5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49" fontId="7" fillId="0" borderId="0" xfId="0" applyNumberFormat="1" applyFont="1" applyAlignment="1">
      <alignment horizontal="left"/>
    </xf>
    <xf numFmtId="49" fontId="7" fillId="2" borderId="0" xfId="0" applyNumberFormat="1" applyFont="1" applyFill="1" applyAlignment="1">
      <alignment horizontal="left"/>
    </xf>
    <xf numFmtId="2" fontId="7" fillId="2" borderId="0" xfId="0" applyNumberFormat="1" applyFont="1" applyFill="1" applyAlignment="1">
      <alignment horizontal="right"/>
    </xf>
    <xf numFmtId="2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Imid_LF!$C$8:$C$26</c:f>
              <c:numCache>
                <c:formatCode>General</c:formatCode>
                <c:ptCount val="19"/>
                <c:pt idx="0">
                  <c:v>1.95E-2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0.625</c:v>
                </c:pt>
                <c:pt idx="5">
                  <c:v>1.9E-2</c:v>
                </c:pt>
                <c:pt idx="6">
                  <c:v>3.9E-2</c:v>
                </c:pt>
                <c:pt idx="7">
                  <c:v>7.8E-2</c:v>
                </c:pt>
                <c:pt idx="8">
                  <c:v>0.15625</c:v>
                </c:pt>
                <c:pt idx="9">
                  <c:v>0.625</c:v>
                </c:pt>
                <c:pt idx="10">
                  <c:v>1.25</c:v>
                </c:pt>
                <c:pt idx="11">
                  <c:v>2.5</c:v>
                </c:pt>
                <c:pt idx="12">
                  <c:v>1.9E-2</c:v>
                </c:pt>
                <c:pt idx="13">
                  <c:v>3.9E-2</c:v>
                </c:pt>
                <c:pt idx="14">
                  <c:v>7.8E-2</c:v>
                </c:pt>
                <c:pt idx="15">
                  <c:v>0.156</c:v>
                </c:pt>
                <c:pt idx="16">
                  <c:v>0.625</c:v>
                </c:pt>
                <c:pt idx="17">
                  <c:v>1.25</c:v>
                </c:pt>
                <c:pt idx="18">
                  <c:v>2.5</c:v>
                </c:pt>
              </c:numCache>
            </c:numRef>
          </c:xVal>
          <c:yVal>
            <c:numRef>
              <c:f>Imid_LF!$F$8:$F$26</c:f>
              <c:numCache>
                <c:formatCode>0.00E+00</c:formatCode>
                <c:ptCount val="19"/>
                <c:pt idx="0">
                  <c:v>1.4465364982133742E-3</c:v>
                </c:pt>
                <c:pt idx="1">
                  <c:v>3.1995012264922321E-3</c:v>
                </c:pt>
                <c:pt idx="2">
                  <c:v>3.7755031847133756E-3</c:v>
                </c:pt>
                <c:pt idx="3">
                  <c:v>8.3922261484098946E-3</c:v>
                </c:pt>
                <c:pt idx="4">
                  <c:v>4.2751842751842753E-2</c:v>
                </c:pt>
                <c:pt idx="5">
                  <c:v>1.3321830098311067E-3</c:v>
                </c:pt>
                <c:pt idx="6">
                  <c:v>2.331377840909091E-3</c:v>
                </c:pt>
                <c:pt idx="7">
                  <c:v>4.1640888888888885E-3</c:v>
                </c:pt>
                <c:pt idx="8">
                  <c:v>7.9129200189304305E-3</c:v>
                </c:pt>
                <c:pt idx="9">
                  <c:v>4.6658905704307335E-2</c:v>
                </c:pt>
                <c:pt idx="10">
                  <c:v>9.1255324480080183E-2</c:v>
                </c:pt>
                <c:pt idx="11">
                  <c:v>0.2227784730913642</c:v>
                </c:pt>
                <c:pt idx="12">
                  <c:v>1.2929562737642585E-3</c:v>
                </c:pt>
                <c:pt idx="13">
                  <c:v>1.8430064516129032E-3</c:v>
                </c:pt>
                <c:pt idx="14">
                  <c:v>4.5543628509719224E-3</c:v>
                </c:pt>
                <c:pt idx="15">
                  <c:v>7.6612480335605665E-3</c:v>
                </c:pt>
                <c:pt idx="16">
                  <c:v>4.5020371208691713E-2</c:v>
                </c:pt>
                <c:pt idx="17">
                  <c:v>9.7940797940797936E-2</c:v>
                </c:pt>
                <c:pt idx="18">
                  <c:v>0.20308959835221421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4-4FC8-92FD-68CCB118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7104"/>
        <c:axId val="247437496"/>
      </c:scatterChart>
      <c:valAx>
        <c:axId val="2474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7496"/>
        <c:crosses val="autoZero"/>
        <c:crossBetween val="midCat"/>
      </c:valAx>
      <c:valAx>
        <c:axId val="2474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174492563429571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Metolachlor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(Metol_LF!$R$76,Metol_LF!$R$83,Metol_LF!$R$90,Metol_LF!$R$97,Metol_LF!$R$104,Metol_LF!$R$111)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plus>
            <c:minus>
              <c:numRef>
                <c:f>(Metol_LF!$R$76,Metol_LF!$R$83,Metol_LF!$R$90,Metol_LF!$R$97,Metol_LF!$R$104,Metol_LF!$R$111)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(Metol_LF!$R$74,Metol_LF!$R$81,Metol_LF!$R$88,Metol_LF!$R$95,Metol_LF!$R$102,Metol_LF!$R$109)</c:f>
              <c:numCache>
                <c:formatCode>General</c:formatCode>
                <c:ptCount val="6"/>
                <c:pt idx="0">
                  <c:v>4.4788138092149721</c:v>
                </c:pt>
                <c:pt idx="1">
                  <c:v>2.5311949946961687</c:v>
                </c:pt>
                <c:pt idx="2">
                  <c:v>2.4542232172554996</c:v>
                </c:pt>
                <c:pt idx="3">
                  <c:v>2.3210469709245256</c:v>
                </c:pt>
                <c:pt idx="4">
                  <c:v>2.7202948549450774</c:v>
                </c:pt>
                <c:pt idx="5">
                  <c:v>1.7526867883881636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4C-4C91-A433-CB26EDF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0"/>
        <c:axId val="248728432"/>
        <c:axId val="248728824"/>
      </c:barChart>
      <c:barChart>
        <c:barDir val="col"/>
        <c:grouping val="clustered"/>
        <c:varyColors val="0"/>
        <c:ser>
          <c:idx val="1"/>
          <c:order val="1"/>
          <c:tx>
            <c:v>MESA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(Metol_LF!$U$76,Metol_LF!$U$83,Metol_LF!$U$90,Metol_LF!$U$97,Metol_LF!$U$104,Metol_LF!$U$111)</c:f>
                <c:numCache>
                  <c:formatCode>General</c:formatCode>
                  <c:ptCount val="6"/>
                  <c:pt idx="0">
                    <c:v>2.3043441326929069E-6</c:v>
                  </c:pt>
                  <c:pt idx="1">
                    <c:v>2.1465543618045587E-6</c:v>
                  </c:pt>
                  <c:pt idx="2">
                    <c:v>1.4903712580658387E-6</c:v>
                  </c:pt>
                  <c:pt idx="3">
                    <c:v>7.6167198497964428E-7</c:v>
                  </c:pt>
                  <c:pt idx="4">
                    <c:v>2.438490398065256E-6</c:v>
                  </c:pt>
                  <c:pt idx="5">
                    <c:v>8.9955977208460473E-7</c:v>
                  </c:pt>
                </c:numCache>
              </c:numRef>
            </c:plus>
            <c:minus>
              <c:numRef>
                <c:f>(Metol_LF!$U$76,Metol_LF!$U$83,Metol_LF!$U$90,Metol_LF!$U$97,Metol_LF!$U$104,Metol_LF!$U$111)</c:f>
                <c:numCache>
                  <c:formatCode>General</c:formatCode>
                  <c:ptCount val="6"/>
                  <c:pt idx="0">
                    <c:v>2.3043441326929069E-6</c:v>
                  </c:pt>
                  <c:pt idx="1">
                    <c:v>2.1465543618045587E-6</c:v>
                  </c:pt>
                  <c:pt idx="2">
                    <c:v>1.4903712580658387E-6</c:v>
                  </c:pt>
                  <c:pt idx="3">
                    <c:v>7.6167198497964428E-7</c:v>
                  </c:pt>
                  <c:pt idx="4">
                    <c:v>2.438490398065256E-6</c:v>
                  </c:pt>
                  <c:pt idx="5">
                    <c:v>8.9955977208460473E-7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(Metol_LF!$U$74,Metol_LF!$U$81,Metol_LF!$U$88,Metol_LF!$U$95,Metol_LF!$U$102,Metol_LF!$U$109)</c:f>
              <c:numCache>
                <c:formatCode>General</c:formatCode>
                <c:ptCount val="6"/>
                <c:pt idx="0">
                  <c:v>5.1345037214693934E-6</c:v>
                </c:pt>
                <c:pt idx="1">
                  <c:v>4.3161018245729703E-6</c:v>
                </c:pt>
                <c:pt idx="2">
                  <c:v>3.6047836884519881E-6</c:v>
                </c:pt>
                <c:pt idx="3">
                  <c:v>2.1796223870984352E-6</c:v>
                </c:pt>
                <c:pt idx="4">
                  <c:v>7.4184366252560599E-6</c:v>
                </c:pt>
                <c:pt idx="5">
                  <c:v>1.8313821421592845E-6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4C-4C91-A433-CB26EDFA266E}"/>
            </c:ext>
          </c:extLst>
        </c:ser>
        <c:ser>
          <c:idx val="2"/>
          <c:order val="2"/>
          <c:tx>
            <c:v>MOXA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(Metol_LF!$X$76,Metol_LF!$X$83,Metol_LF!$X$90,Metol_LF!$X$97,Metol_LF!$X$104,Metol_LF!$X$111)</c:f>
                <c:numCache>
                  <c:formatCode>General</c:formatCode>
                  <c:ptCount val="6"/>
                  <c:pt idx="0">
                    <c:v>5.2973200131813908E-5</c:v>
                  </c:pt>
                  <c:pt idx="1">
                    <c:v>1.8574207438447E-5</c:v>
                  </c:pt>
                  <c:pt idx="2">
                    <c:v>1.3541620463774717E-5</c:v>
                  </c:pt>
                  <c:pt idx="3">
                    <c:v>8.5510946586441737E-6</c:v>
                  </c:pt>
                  <c:pt idx="4">
                    <c:v>1.8443353872362361E-5</c:v>
                  </c:pt>
                  <c:pt idx="5">
                    <c:v>1.8320564171059178E-5</c:v>
                  </c:pt>
                </c:numCache>
              </c:numRef>
            </c:plus>
            <c:minus>
              <c:numRef>
                <c:f>(Metol_LF!$X$76,Metol_LF!$X$83,Metol_LF!$X$90,Metol_LF!$X$97,Metol_LF!$X$104,Metol_LF!$X$111)</c:f>
                <c:numCache>
                  <c:formatCode>General</c:formatCode>
                  <c:ptCount val="6"/>
                  <c:pt idx="0">
                    <c:v>5.2973200131813908E-5</c:v>
                  </c:pt>
                  <c:pt idx="1">
                    <c:v>1.8574207438447E-5</c:v>
                  </c:pt>
                  <c:pt idx="2">
                    <c:v>1.3541620463774717E-5</c:v>
                  </c:pt>
                  <c:pt idx="3">
                    <c:v>8.5510946586441737E-6</c:v>
                  </c:pt>
                  <c:pt idx="4">
                    <c:v>1.8443353872362361E-5</c:v>
                  </c:pt>
                  <c:pt idx="5">
                    <c:v>1.8320564171059178E-5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(Metol_LF!$X$74,Metol_LF!$X$81,Metol_LF!$X$88,Metol_LF!$X$95,Metol_LF!$X$102,Metol_LF!$X$109)</c:f>
              <c:numCache>
                <c:formatCode>General</c:formatCode>
                <c:ptCount val="6"/>
                <c:pt idx="0">
                  <c:v>1.6465643585771136E-4</c:v>
                </c:pt>
                <c:pt idx="1">
                  <c:v>6.8080067572422022E-5</c:v>
                </c:pt>
                <c:pt idx="2">
                  <c:v>6.3115117939388E-5</c:v>
                </c:pt>
                <c:pt idx="3">
                  <c:v>4.572609124176645E-5</c:v>
                </c:pt>
                <c:pt idx="4">
                  <c:v>8.5636235679510675E-5</c:v>
                </c:pt>
                <c:pt idx="5">
                  <c:v>5.7678232043727195E-5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4C-4C91-A433-CB26EDF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248729608"/>
        <c:axId val="248729216"/>
      </c:barChart>
      <c:catAx>
        <c:axId val="2487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8824"/>
        <c:crosses val="autoZero"/>
        <c:auto val="1"/>
        <c:lblAlgn val="ctr"/>
        <c:lblOffset val="100"/>
        <c:noMultiLvlLbl val="0"/>
      </c:catAx>
      <c:valAx>
        <c:axId val="248728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8432"/>
        <c:crosses val="autoZero"/>
        <c:crossBetween val="between"/>
      </c:valAx>
      <c:valAx>
        <c:axId val="24872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29608"/>
        <c:crosses val="max"/>
        <c:crossBetween val="between"/>
      </c:valAx>
      <c:catAx>
        <c:axId val="248729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72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88385826771658"/>
          <c:y val="1.707093904928551E-2"/>
          <c:w val="0.1685605861767279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(Metol_LF!$U$74,Metol_LF!$U$81,Metol_LF!$U$88,Metol_LF!$U$95,Metol_LF!$U$102,Metol_LF!$U$109)</c:f>
              <c:numCache>
                <c:formatCode>General</c:formatCode>
                <c:ptCount val="6"/>
                <c:pt idx="0">
                  <c:v>5.1345037214693934E-6</c:v>
                </c:pt>
                <c:pt idx="1">
                  <c:v>4.3161018245729703E-6</c:v>
                </c:pt>
                <c:pt idx="2">
                  <c:v>3.6047836884519881E-6</c:v>
                </c:pt>
                <c:pt idx="3">
                  <c:v>2.1796223870984352E-6</c:v>
                </c:pt>
                <c:pt idx="4">
                  <c:v>7.4184366252560599E-6</c:v>
                </c:pt>
                <c:pt idx="5">
                  <c:v>1.8313821421592845E-6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13-47CC-8BD6-757D38CBB078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(Metol_LF!$A$74,Metol_LF!$A$81,Metol_LF!$A$88,Metol_LF!$A$95,Metol_LF!$A$102,Metol_LF!$A$109)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(Metol_LF!$X$74,Metol_LF!$X$81,Metol_LF!$X$88,Metol_LF!$X$95,Metol_LF!$X$102,Metol_LF!$X$109)</c:f>
              <c:numCache>
                <c:formatCode>General</c:formatCode>
                <c:ptCount val="6"/>
                <c:pt idx="0">
                  <c:v>1.6465643585771136E-4</c:v>
                </c:pt>
                <c:pt idx="1">
                  <c:v>6.8080067572422022E-5</c:v>
                </c:pt>
                <c:pt idx="2">
                  <c:v>6.3115117939388E-5</c:v>
                </c:pt>
                <c:pt idx="3">
                  <c:v>4.572609124176645E-5</c:v>
                </c:pt>
                <c:pt idx="4">
                  <c:v>8.5636235679510675E-5</c:v>
                </c:pt>
                <c:pt idx="5">
                  <c:v>5.7678232043727195E-5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13-47CC-8BD6-757D38CB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0392"/>
        <c:axId val="248730784"/>
      </c:barChart>
      <c:catAx>
        <c:axId val="2487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0784"/>
        <c:crosses val="autoZero"/>
        <c:auto val="1"/>
        <c:lblAlgn val="ctr"/>
        <c:lblOffset val="100"/>
        <c:noMultiLvlLbl val="0"/>
      </c:catAx>
      <c:valAx>
        <c:axId val="2487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(Metol_LF!$R$126,Metol_LF!$R$133,Metol_LF!$R$140,Metol_LF!$R$147,Metol_LF!$R$154,Metol_LF!$R$161)</c:f>
              <c:numCache>
                <c:formatCode>General</c:formatCode>
                <c:ptCount val="6"/>
                <c:pt idx="0">
                  <c:v>46.799629124696118</c:v>
                </c:pt>
                <c:pt idx="1">
                  <c:v>25.127985693291134</c:v>
                </c:pt>
                <c:pt idx="2">
                  <c:v>22.370167884729046</c:v>
                </c:pt>
                <c:pt idx="3">
                  <c:v>21.842932853449906</c:v>
                </c:pt>
                <c:pt idx="4">
                  <c:v>22.836092195064523</c:v>
                </c:pt>
                <c:pt idx="5">
                  <c:v>21.73401962072413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EF-4367-9207-7738F415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1568"/>
        <c:axId val="248731960"/>
      </c:barChart>
      <c:catAx>
        <c:axId val="24873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1960"/>
        <c:crosses val="autoZero"/>
        <c:auto val="1"/>
        <c:lblAlgn val="ctr"/>
        <c:lblOffset val="100"/>
        <c:noMultiLvlLbl val="0"/>
      </c:catAx>
      <c:valAx>
        <c:axId val="248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(Metol_LF!$A$126,Metol_LF!$A$133,Metol_LF!$A$140,Metol_LF!$A$147,Metol_LF!$A$154,Metol_LF!$A$161)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(Metol_LF!$U$126,Metol_LF!$U$133,Metol_LF!$U$140,Metol_LF!$U$147,Metol_LF!$U$154,Metol_LF!$U$161)</c:f>
              <c:numCache>
                <c:formatCode>General</c:formatCode>
                <c:ptCount val="6"/>
                <c:pt idx="0">
                  <c:v>1.4171276099578035E-6</c:v>
                </c:pt>
                <c:pt idx="1">
                  <c:v>4.7487163988870081E-7</c:v>
                </c:pt>
                <c:pt idx="2">
                  <c:v>6.1665429736106344E-7</c:v>
                </c:pt>
                <c:pt idx="3">
                  <c:v>7.7921998739227596E-7</c:v>
                </c:pt>
                <c:pt idx="4">
                  <c:v>5.7596186100407212E-7</c:v>
                </c:pt>
                <c:pt idx="5">
                  <c:v>8.4260015890816906E-7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4-415E-9111-3B209E83E1EA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(Metol_LF!$A$126,Metol_LF!$A$133,Metol_LF!$A$140,Metol_LF!$A$147,Metol_LF!$A$154,Metol_LF!$A$161)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(Metol_LF!$X$126,Metol_LF!$X$133,Metol_LF!$X$140,Metol_LF!$X$147,Metol_LF!$X$154,Metol_LF!$X$161)</c:f>
              <c:numCache>
                <c:formatCode>General</c:formatCode>
                <c:ptCount val="6"/>
                <c:pt idx="0">
                  <c:v>6.6155717515920844E-5</c:v>
                </c:pt>
                <c:pt idx="1">
                  <c:v>3.7468532234583969E-5</c:v>
                </c:pt>
                <c:pt idx="2">
                  <c:v>2.5698347633036066E-5</c:v>
                </c:pt>
                <c:pt idx="3">
                  <c:v>2.4548825611153888E-5</c:v>
                </c:pt>
                <c:pt idx="4">
                  <c:v>2.7344193091139599E-5</c:v>
                </c:pt>
                <c:pt idx="5">
                  <c:v>3.8434226755682101E-5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44-415E-9111-3B209E83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2744"/>
        <c:axId val="248733136"/>
      </c:barChart>
      <c:catAx>
        <c:axId val="24873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3136"/>
        <c:crosses val="autoZero"/>
        <c:auto val="1"/>
        <c:lblAlgn val="ctr"/>
        <c:lblOffset val="100"/>
        <c:noMultiLvlLbl val="0"/>
      </c:catAx>
      <c:valAx>
        <c:axId val="2487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TDN_LF!$B$19:$B$32</c:f>
              <c:numCache>
                <c:formatCode>General</c:formatCode>
                <c:ptCount val="14"/>
                <c:pt idx="0">
                  <c:v>1.9E-2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0.625</c:v>
                </c:pt>
                <c:pt idx="5">
                  <c:v>1.25</c:v>
                </c:pt>
                <c:pt idx="6">
                  <c:v>2.5</c:v>
                </c:pt>
                <c:pt idx="7">
                  <c:v>1.9E-2</c:v>
                </c:pt>
                <c:pt idx="8">
                  <c:v>3.9E-2</c:v>
                </c:pt>
                <c:pt idx="9">
                  <c:v>7.8E-2</c:v>
                </c:pt>
                <c:pt idx="10">
                  <c:v>0.15625</c:v>
                </c:pt>
                <c:pt idx="11">
                  <c:v>0.625</c:v>
                </c:pt>
                <c:pt idx="12">
                  <c:v>1.25</c:v>
                </c:pt>
                <c:pt idx="13">
                  <c:v>2.5</c:v>
                </c:pt>
              </c:numCache>
            </c:numRef>
          </c:xVal>
          <c:yVal>
            <c:numRef>
              <c:f>TDN_LF!$E$19:$E$32</c:f>
              <c:numCache>
                <c:formatCode>0.00E+00</c:formatCode>
                <c:ptCount val="14"/>
                <c:pt idx="0">
                  <c:v>4.6892413201885981E-3</c:v>
                </c:pt>
                <c:pt idx="1">
                  <c:v>7.3589827192696447E-3</c:v>
                </c:pt>
                <c:pt idx="2">
                  <c:v>1.4234592445328032E-2</c:v>
                </c:pt>
                <c:pt idx="3">
                  <c:v>2.5285714285714286E-2</c:v>
                </c:pt>
                <c:pt idx="4">
                  <c:v>0.14674039580908033</c:v>
                </c:pt>
                <c:pt idx="5">
                  <c:v>0.31207920792079208</c:v>
                </c:pt>
                <c:pt idx="6">
                  <c:v>0.59447740757644907</c:v>
                </c:pt>
                <c:pt idx="7">
                  <c:v>8.1048689138576782E-3</c:v>
                </c:pt>
                <c:pt idx="8">
                  <c:v>7.4629699962020513E-3</c:v>
                </c:pt>
                <c:pt idx="9">
                  <c:v>1.4202898550724638E-2</c:v>
                </c:pt>
                <c:pt idx="10">
                  <c:v>2.2995098039215685E-2</c:v>
                </c:pt>
                <c:pt idx="11">
                  <c:v>0.13188405797101449</c:v>
                </c:pt>
                <c:pt idx="12">
                  <c:v>0.28484848484848485</c:v>
                </c:pt>
                <c:pt idx="13">
                  <c:v>0.56341463414634141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24-4E11-AFEA-48A5AF6C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3920"/>
        <c:axId val="248734312"/>
      </c:scatterChart>
      <c:valAx>
        <c:axId val="2487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4312"/>
        <c:crosses val="autoZero"/>
        <c:crossBetween val="midCat"/>
      </c:valAx>
      <c:valAx>
        <c:axId val="24873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90133162314256E-2"/>
          <c:y val="5.0925925925925923E-2"/>
          <c:w val="0.9102847978603821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TDN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1.0546871939515024E-2"/>
                  <c:y val="-0.19694225721784778"/>
                </c:manualLayout>
              </c:layout>
              <c:numFmt formatCode="General" sourceLinked="0"/>
            </c:trendlineLbl>
          </c:trendline>
          <c:errBars>
            <c:errBarType val="both"/>
            <c:errValType val="cust"/>
            <c:noEndCap val="0"/>
            <c:plus>
              <c:numRef>
                <c:f>(TDN_LF!$R$45,TDN_LF!$R$52,TDN_LF!$R$59,TDN_LF!$R$66,TDN_LF!$R$73,TDN_LF!$R$83)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plus>
            <c:minus>
              <c:numRef>
                <c:f>(TDN_LF!$R$45,TDN_LF!$R$52,TDN_LF!$R$59,TDN_LF!$R$66,TDN_LF!$R$73,TDN_LF!$R$83)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(TDN_LF!$A$43,TDN_LF!$A$50,TDN_LF!$A$57,TDN_LF!$A$64,TDN_LF!$A$71,TDN_LF!$A$81)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(TDN_LF!$R$43,TDN_LF!$R$50,TDN_LF!$R$57,TDN_LF!$R$64,TDN_LF!$R$71,TDN_LF!$R$81)</c:f>
              <c:numCache>
                <c:formatCode>General</c:formatCode>
                <c:ptCount val="6"/>
                <c:pt idx="0">
                  <c:v>0.91203961554076696</c:v>
                </c:pt>
                <c:pt idx="1">
                  <c:v>0.77910268480188982</c:v>
                </c:pt>
                <c:pt idx="2">
                  <c:v>0.49540574285607786</c:v>
                </c:pt>
                <c:pt idx="3">
                  <c:v>0.83911642293775779</c:v>
                </c:pt>
                <c:pt idx="4">
                  <c:v>0.5544164928763341</c:v>
                </c:pt>
                <c:pt idx="5">
                  <c:v>0.56853638159172293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7D-4092-9C45-A24B6854CD9E}"/>
            </c:ext>
          </c:extLst>
        </c:ser>
        <c:ser>
          <c:idx val="1"/>
          <c:order val="1"/>
          <c:tx>
            <c:v>TDL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(TDN_LF!$U$45,TDN_LF!$U$52,TDN_LF!$U$59,TDN_LF!$U$66,TDN_LF!$U$73,TDN_LF!$U$83)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plus>
            <c:minus>
              <c:numRef>
                <c:f>(TDN_LF!$U$45,TDN_LF!$U$52,TDN_LF!$U$59,TDN_LF!$U$66,TDN_LF!$U$73,TDN_LF!$U$83)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(TDN_LF!$A$43,TDN_LF!$A$50,TDN_LF!$A$57,TDN_LF!$A$64,TDN_LF!$A$71,TDN_LF!$A$81)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(TDN_LF!$U$43,TDN_LF!$U$50,TDN_LF!$U$57,TDN_LF!$U$64,TDN_LF!$U$71,TDN_LF!$U$81)</c:f>
              <c:numCache>
                <c:formatCode>General</c:formatCode>
                <c:ptCount val="6"/>
                <c:pt idx="0">
                  <c:v>3.2643220001269783E-2</c:v>
                </c:pt>
                <c:pt idx="1">
                  <c:v>3.2089740156105002E-2</c:v>
                </c:pt>
                <c:pt idx="2">
                  <c:v>2.1558324625074728E-2</c:v>
                </c:pt>
                <c:pt idx="3">
                  <c:v>3.1178865603714228E-2</c:v>
                </c:pt>
                <c:pt idx="4">
                  <c:v>2.0622935492651012E-2</c:v>
                </c:pt>
                <c:pt idx="5">
                  <c:v>2.3190280703487203E-2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7D-4092-9C45-A24B6854CD9E}"/>
            </c:ext>
          </c:extLst>
        </c:ser>
        <c:ser>
          <c:idx val="2"/>
          <c:order val="2"/>
          <c:tx>
            <c:v>TDL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(TDN_LF!$X$45,TDN_LF!$X$52,TDN_LF!$X$59,TDN_LF!$X$66,TDN_LF!$X$73,TDN_LF!$X$83)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plus>
            <c:minus>
              <c:numRef>
                <c:f>(TDN_LF!$X$45,TDN_LF!$X$52,TDN_LF!$X$59,TDN_LF!$X$66,TDN_LF!$X$73,TDN_LF!$X$83)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(TDN_LF!$A$43,TDN_LF!$A$50,TDN_LF!$A$57,TDN_LF!$A$64,TDN_LF!$A$71,TDN_LF!$A$81)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(TDN_LF!$X$43,TDN_LF!$X$50,TDN_LF!$X$57,TDN_LF!$X$64,TDN_LF!$X$71,TDN_LF!$X$81)</c:f>
              <c:numCache>
                <c:formatCode>General</c:formatCode>
                <c:ptCount val="6"/>
                <c:pt idx="0">
                  <c:v>4.0477882355847671E-2</c:v>
                </c:pt>
                <c:pt idx="1">
                  <c:v>3.8720057407277096E-2</c:v>
                </c:pt>
                <c:pt idx="2">
                  <c:v>1.6675851014351158E-2</c:v>
                </c:pt>
                <c:pt idx="3">
                  <c:v>3.6267342907522655E-2</c:v>
                </c:pt>
                <c:pt idx="4">
                  <c:v>1.9245929879537816E-2</c:v>
                </c:pt>
                <c:pt idx="5">
                  <c:v>1.0580588143117879E-2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7D-4092-9C45-A24B6854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5096"/>
        <c:axId val="248735488"/>
      </c:barChart>
      <c:catAx>
        <c:axId val="24873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5488"/>
        <c:crosses val="autoZero"/>
        <c:auto val="1"/>
        <c:lblAlgn val="ctr"/>
        <c:lblOffset val="100"/>
        <c:noMultiLvlLbl val="0"/>
      </c:catAx>
      <c:valAx>
        <c:axId val="2487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79603508240278"/>
          <c:y val="3.5589457567804024E-2"/>
          <c:w val="0.1020760343460874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TDN_LF!$F$19:$F$28</c:f>
              <c:numCache>
                <c:formatCode>General</c:formatCode>
                <c:ptCount val="10"/>
                <c:pt idx="0">
                  <c:v>1.9E-2</c:v>
                </c:pt>
                <c:pt idx="1">
                  <c:v>1.9E-2</c:v>
                </c:pt>
                <c:pt idx="2">
                  <c:v>3.9E-2</c:v>
                </c:pt>
                <c:pt idx="3">
                  <c:v>3.9E-2</c:v>
                </c:pt>
                <c:pt idx="4">
                  <c:v>7.8E-2</c:v>
                </c:pt>
                <c:pt idx="5">
                  <c:v>7.8E-2</c:v>
                </c:pt>
                <c:pt idx="6">
                  <c:v>0.15625</c:v>
                </c:pt>
                <c:pt idx="7">
                  <c:v>0.15625</c:v>
                </c:pt>
                <c:pt idx="8">
                  <c:v>0.3125</c:v>
                </c:pt>
                <c:pt idx="9">
                  <c:v>0.3125</c:v>
                </c:pt>
              </c:numCache>
            </c:numRef>
          </c:xVal>
          <c:yVal>
            <c:numRef>
              <c:f>TDN_LF!$I$19:$I$28</c:f>
              <c:numCache>
                <c:formatCode>0.00E+00</c:formatCode>
                <c:ptCount val="10"/>
                <c:pt idx="0">
                  <c:v>6.8087091757387244E-3</c:v>
                </c:pt>
                <c:pt idx="1">
                  <c:v>1.8597938144329898E-3</c:v>
                </c:pt>
                <c:pt idx="2">
                  <c:v>1.2566889632107024E-2</c:v>
                </c:pt>
                <c:pt idx="3">
                  <c:v>9.7760290556900727E-3</c:v>
                </c:pt>
                <c:pt idx="4">
                  <c:v>2.3421926910299002E-2</c:v>
                </c:pt>
                <c:pt idx="5">
                  <c:v>2.2542372881355931E-2</c:v>
                </c:pt>
                <c:pt idx="6">
                  <c:v>5.5952606635071088E-2</c:v>
                </c:pt>
                <c:pt idx="7">
                  <c:v>4.145015105740181E-2</c:v>
                </c:pt>
                <c:pt idx="8">
                  <c:v>9.5684523809523803E-2</c:v>
                </c:pt>
                <c:pt idx="9">
                  <c:v>8.1234320120421477E-2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E2-426B-BA38-DC4AC20F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2960"/>
        <c:axId val="245293352"/>
      </c:scatterChart>
      <c:valAx>
        <c:axId val="2452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3352"/>
        <c:crosses val="autoZero"/>
        <c:crossBetween val="midCat"/>
      </c:valAx>
      <c:valAx>
        <c:axId val="2452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752799650043743"/>
                  <c:y val="-1.506598133566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ATZ_BA!$C$2:$C$23</c:f>
              <c:numCache>
                <c:formatCode>General</c:formatCode>
                <c:ptCount val="22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</c:numCache>
            </c:numRef>
          </c:xVal>
          <c:yVal>
            <c:numRef>
              <c:f>ATZ_BA!$H$2:$H$23</c:f>
              <c:numCache>
                <c:formatCode>General</c:formatCode>
                <c:ptCount val="22"/>
                <c:pt idx="0">
                  <c:v>2.8563152386888756E-4</c:v>
                </c:pt>
                <c:pt idx="1">
                  <c:v>3.183105481496095E-4</c:v>
                </c:pt>
                <c:pt idx="2">
                  <c:v>3.4928020616261751E-4</c:v>
                </c:pt>
                <c:pt idx="3">
                  <c:v>3.5241396453390429E-4</c:v>
                </c:pt>
                <c:pt idx="4">
                  <c:v>5.0694351929602235E-4</c:v>
                </c:pt>
                <c:pt idx="5">
                  <c:v>4.5749307888524703E-4</c:v>
                </c:pt>
                <c:pt idx="6">
                  <c:v>6.2956815857656838E-4</c:v>
                </c:pt>
                <c:pt idx="7">
                  <c:v>5.1641926262758011E-4</c:v>
                </c:pt>
                <c:pt idx="8">
                  <c:v>1.2126123306449646E-3</c:v>
                </c:pt>
                <c:pt idx="9">
                  <c:v>1.0036156456729518E-3</c:v>
                </c:pt>
                <c:pt idx="10">
                  <c:v>1.5492958039703955E-3</c:v>
                </c:pt>
                <c:pt idx="11">
                  <c:v>1.5868676767277546E-3</c:v>
                </c:pt>
                <c:pt idx="12">
                  <c:v>2.4024927818935104E-3</c:v>
                </c:pt>
                <c:pt idx="13">
                  <c:v>1.903915084320501E-3</c:v>
                </c:pt>
                <c:pt idx="14">
                  <c:v>3.9284221069391953E-3</c:v>
                </c:pt>
                <c:pt idx="15">
                  <c:v>3.1714152221111944E-3</c:v>
                </c:pt>
                <c:pt idx="16">
                  <c:v>1.5352375761785655E-2</c:v>
                </c:pt>
                <c:pt idx="17">
                  <c:v>2.3545190310626643E-2</c:v>
                </c:pt>
                <c:pt idx="18">
                  <c:v>3.2792287096001668E-2</c:v>
                </c:pt>
                <c:pt idx="19">
                  <c:v>4.9870820147942051E-2</c:v>
                </c:pt>
                <c:pt idx="20">
                  <c:v>6.6373175939059725E-2</c:v>
                </c:pt>
                <c:pt idx="21">
                  <c:v>9.8885947360125639E-2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87-4644-8026-BA0EEE7248DF}"/>
            </c:ext>
          </c:extLst>
        </c:ser>
        <c:ser>
          <c:idx val="1"/>
          <c:order val="1"/>
          <c:tx>
            <c:v>DEA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30577427821524"/>
                  <c:y val="-0.11026647710702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ATZ_BA!$C$2:$C$23</c:f>
              <c:numCache>
                <c:formatCode>General</c:formatCode>
                <c:ptCount val="22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</c:numCache>
            </c:numRef>
          </c:xVal>
          <c:yVal>
            <c:numRef>
              <c:f>ATZ_BA!$I$2:$I$23</c:f>
              <c:numCache>
                <c:formatCode>General</c:formatCode>
                <c:ptCount val="22"/>
                <c:pt idx="0">
                  <c:v>1.6473821224208083E-3</c:v>
                </c:pt>
                <c:pt idx="1">
                  <c:v>2.2884924390396502E-3</c:v>
                </c:pt>
                <c:pt idx="2">
                  <c:v>2.1909787568888468E-3</c:v>
                </c:pt>
                <c:pt idx="3">
                  <c:v>2.7993503871304847E-3</c:v>
                </c:pt>
                <c:pt idx="4">
                  <c:v>3.9789989991513112E-3</c:v>
                </c:pt>
                <c:pt idx="5">
                  <c:v>3.8944208915757368E-3</c:v>
                </c:pt>
                <c:pt idx="6">
                  <c:v>4.0771533512220411E-3</c:v>
                </c:pt>
                <c:pt idx="7">
                  <c:v>5.3875615519839767E-3</c:v>
                </c:pt>
                <c:pt idx="8">
                  <c:v>8.3047401417284672E-3</c:v>
                </c:pt>
                <c:pt idx="9">
                  <c:v>7.1940799468633481E-3</c:v>
                </c:pt>
                <c:pt idx="10">
                  <c:v>1.0206920421210066E-2</c:v>
                </c:pt>
                <c:pt idx="11">
                  <c:v>1.1103310395520854E-2</c:v>
                </c:pt>
                <c:pt idx="12">
                  <c:v>1.5546992356496375E-2</c:v>
                </c:pt>
                <c:pt idx="13">
                  <c:v>1.5524525675393813E-2</c:v>
                </c:pt>
                <c:pt idx="14">
                  <c:v>2.4080080062490173E-2</c:v>
                </c:pt>
                <c:pt idx="15">
                  <c:v>2.137157455862132E-2</c:v>
                </c:pt>
                <c:pt idx="16">
                  <c:v>9.8979063433764211E-2</c:v>
                </c:pt>
                <c:pt idx="17">
                  <c:v>0.15233640501659421</c:v>
                </c:pt>
                <c:pt idx="18">
                  <c:v>0.21706723220342486</c:v>
                </c:pt>
                <c:pt idx="19">
                  <c:v>0.31416664364182556</c:v>
                </c:pt>
                <c:pt idx="20">
                  <c:v>0.44909816767738536</c:v>
                </c:pt>
                <c:pt idx="21">
                  <c:v>0.64832152622548889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87-4644-8026-BA0EEE7248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ATZ_BA!$C$18:$C$27</c:f>
              <c:numCache>
                <c:formatCode>@</c:formatCode>
                <c:ptCount val="10"/>
                <c:pt idx="0" formatCode="General">
                  <c:v>0.625</c:v>
                </c:pt>
                <c:pt idx="1">
                  <c:v>0.625</c:v>
                </c:pt>
                <c:pt idx="2" formatCode="General">
                  <c:v>1.25</c:v>
                </c:pt>
                <c:pt idx="3">
                  <c:v>1.25</c:v>
                </c:pt>
                <c:pt idx="5">
                  <c:v>2.5</c:v>
                </c:pt>
                <c:pt idx="6">
                  <c:v>5</c:v>
                </c:pt>
                <c:pt idx="8">
                  <c:v>7.5</c:v>
                </c:pt>
                <c:pt idx="9">
                  <c:v>10</c:v>
                </c:pt>
              </c:numCache>
            </c:numRef>
          </c:xVal>
          <c:yVal>
            <c:numRef>
              <c:f>ATZ_BA!$J$18:$J$27</c:f>
              <c:numCache>
                <c:formatCode>General</c:formatCode>
                <c:ptCount val="10"/>
                <c:pt idx="0">
                  <c:v>0.21648993837486846</c:v>
                </c:pt>
                <c:pt idx="1">
                  <c:v>0.26734006245209319</c:v>
                </c:pt>
                <c:pt idx="2">
                  <c:v>0.47693977861591491</c:v>
                </c:pt>
                <c:pt idx="3">
                  <c:v>0.56355364561481458</c:v>
                </c:pt>
                <c:pt idx="4">
                  <c:v>0.92138487944264125</c:v>
                </c:pt>
                <c:pt idx="5">
                  <c:v>1.0997740886676273</c:v>
                </c:pt>
                <c:pt idx="6">
                  <c:v>3.2416950422791655</c:v>
                </c:pt>
                <c:pt idx="7">
                  <c:v>2.113055246915434</c:v>
                </c:pt>
                <c:pt idx="8">
                  <c:v>4.7519332695751064</c:v>
                </c:pt>
                <c:pt idx="9">
                  <c:v>6.5415881158097582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87-4644-8026-BA0EEE72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4136"/>
        <c:axId val="245294528"/>
      </c:scatterChart>
      <c:valAx>
        <c:axId val="2452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4528"/>
        <c:crosses val="autoZero"/>
        <c:crossBetween val="midCat"/>
      </c:valAx>
      <c:valAx>
        <c:axId val="24529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41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55673665791775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ATZ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(ATZ_BA!$S$38,ATZ_BA!$S$45,ATZ_BA!$S$52,ATZ_BA!$S$59,ATZ_BA!$S$66,ATZ_BA!$S$73)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plus>
            <c:minus>
              <c:numRef>
                <c:f>(ATZ_BA!$S$38,ATZ_BA!$S$45,ATZ_BA!$S$52,ATZ_BA!$S$59,ATZ_BA!$S$66,ATZ_BA!$S$73)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(ATZ_BA!$A$36,ATZ_BA!$A$43,ATZ_BA!$A$50,ATZ_BA!$A$57,ATZ_BA!$A$64,ATZ_BA!$A$71)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(ATZ_BA!$S$36,ATZ_BA!$S$43,ATZ_BA!$S$50,ATZ_BA!$S$57,ATZ_BA!$S$64,ATZ_BA!$S$71)</c:f>
              <c:numCache>
                <c:formatCode>General</c:formatCode>
                <c:ptCount val="6"/>
                <c:pt idx="0">
                  <c:v>10.384149231044461</c:v>
                </c:pt>
                <c:pt idx="1">
                  <c:v>14.650323655997983</c:v>
                </c:pt>
                <c:pt idx="2">
                  <c:v>10.910823343763884</c:v>
                </c:pt>
                <c:pt idx="3">
                  <c:v>7.256867948668666</c:v>
                </c:pt>
                <c:pt idx="4">
                  <c:v>6.7115189960549895</c:v>
                </c:pt>
                <c:pt idx="5">
                  <c:v>4.3807549288793171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9A-4739-AF3D-F52E3129EFF1}"/>
            </c:ext>
          </c:extLst>
        </c:ser>
        <c:ser>
          <c:idx val="1"/>
          <c:order val="1"/>
          <c:tx>
            <c:v>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(ATZ_BA!$V$38,ATZ_BA!$V$45,ATZ_BA!$V$52,ATZ_BA!$V$59,ATZ_BA!$V$66,ATZ_BA!$V$73)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plus>
            <c:minus>
              <c:numRef>
                <c:f>(ATZ_BA!$V$38,ATZ_BA!$V$45,ATZ_BA!$V$52,ATZ_BA!$V$59,ATZ_BA!$V$66,ATZ_BA!$V$73)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(ATZ_BA!$A$36,ATZ_BA!$A$43,ATZ_BA!$A$50,ATZ_BA!$A$57,ATZ_BA!$A$64,ATZ_BA!$A$71)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(ATZ_BA!$V$36,ATZ_BA!$V$43,ATZ_BA!$V$50,ATZ_BA!$V$57,ATZ_BA!$V$64,ATZ_BA!$V$71)</c:f>
              <c:numCache>
                <c:formatCode>General</c:formatCode>
                <c:ptCount val="6"/>
                <c:pt idx="0">
                  <c:v>7.4244502367168703</c:v>
                </c:pt>
                <c:pt idx="1">
                  <c:v>9.1968399810037731</c:v>
                </c:pt>
                <c:pt idx="2">
                  <c:v>7.3393841998590261</c:v>
                </c:pt>
                <c:pt idx="3">
                  <c:v>6.3831912829387507</c:v>
                </c:pt>
                <c:pt idx="4">
                  <c:v>3.8630408680614545</c:v>
                </c:pt>
                <c:pt idx="5">
                  <c:v>3.880971937197299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9A-4739-AF3D-F52E3129EFF1}"/>
            </c:ext>
          </c:extLst>
        </c:ser>
        <c:ser>
          <c:idx val="2"/>
          <c:order val="2"/>
          <c:tx>
            <c:v>DEA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(ATZ_BA!$Y$38,ATZ_BA!$Y$45,ATZ_BA!$Y$52,ATZ_BA!$Y$59,ATZ_BA!$Y$66,ATZ_BA!$Y$73)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plus>
            <c:minus>
              <c:numRef>
                <c:f>(ATZ_BA!$Y$38,ATZ_BA!$Y$45,ATZ_BA!$Y$52,ATZ_BA!$Y$59,ATZ_BA!$Y$66,ATZ_BA!$Y$73)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(ATZ_BA!$A$36,ATZ_BA!$A$43,ATZ_BA!$A$50,ATZ_BA!$A$57,ATZ_BA!$A$64,ATZ_BA!$A$71)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(ATZ_BA!$Y$36,ATZ_BA!$Y$43,ATZ_BA!$Y$50,ATZ_BA!$Y$57,ATZ_BA!$Y$64,ATZ_BA!$Y$71)</c:f>
              <c:numCache>
                <c:formatCode>General</c:formatCode>
                <c:ptCount val="6"/>
                <c:pt idx="0">
                  <c:v>2.7826434429643703</c:v>
                </c:pt>
                <c:pt idx="1">
                  <c:v>3.5920712514095472</c:v>
                </c:pt>
                <c:pt idx="2">
                  <c:v>2.8666010132901492</c:v>
                </c:pt>
                <c:pt idx="3">
                  <c:v>2.1115997045153683</c:v>
                </c:pt>
                <c:pt idx="4">
                  <c:v>1.8204133057274035</c:v>
                </c:pt>
                <c:pt idx="5">
                  <c:v>1.3639851362957094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9A-4739-AF3D-F52E3129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95312"/>
        <c:axId val="245295704"/>
      </c:barChart>
      <c:catAx>
        <c:axId val="2452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5704"/>
        <c:crosses val="autoZero"/>
        <c:auto val="1"/>
        <c:lblAlgn val="ctr"/>
        <c:lblOffset val="100"/>
        <c:noMultiLvlLbl val="0"/>
      </c:catAx>
      <c:valAx>
        <c:axId val="24529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48162729658808"/>
          <c:y val="4.9478346456692912E-2"/>
          <c:w val="8.6185039370078736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Chloro_BA!$C$89:$C$94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2</c:v>
                </c:pt>
              </c:numCache>
            </c:numRef>
          </c:xVal>
          <c:yVal>
            <c:numRef>
              <c:f>Chloro_BA!$D$89:$D$94</c:f>
              <c:numCache>
                <c:formatCode>General</c:formatCode>
                <c:ptCount val="6"/>
                <c:pt idx="0">
                  <c:v>1916</c:v>
                </c:pt>
                <c:pt idx="1">
                  <c:v>5006</c:v>
                </c:pt>
                <c:pt idx="2">
                  <c:v>17093</c:v>
                </c:pt>
                <c:pt idx="3">
                  <c:v>43218</c:v>
                </c:pt>
                <c:pt idx="4">
                  <c:v>124754</c:v>
                </c:pt>
                <c:pt idx="5">
                  <c:v>772007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F6-4C15-83C1-85692330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6488"/>
        <c:axId val="245296880"/>
      </c:scatterChart>
      <c:valAx>
        <c:axId val="24529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6880"/>
        <c:crosses val="autoZero"/>
        <c:crossBetween val="midCat"/>
      </c:valAx>
      <c:valAx>
        <c:axId val="2452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(Imid_LF!$K$34,Imid_LF!$K$41,Imid_LF!$K$48,Imid_LF!$K$55,Imid_LF!$K$62,Imid_LF!$K$69)</c:f>
                <c:numCache>
                  <c:formatCode>General</c:formatCode>
                  <c:ptCount val="6"/>
                  <c:pt idx="0">
                    <c:v>6.986258510489636E-2</c:v>
                  </c:pt>
                  <c:pt idx="1">
                    <c:v>7.1517222134856187E-2</c:v>
                  </c:pt>
                  <c:pt idx="2">
                    <c:v>0.1668537907839597</c:v>
                  </c:pt>
                  <c:pt idx="3">
                    <c:v>0.21772428500284949</c:v>
                  </c:pt>
                  <c:pt idx="4">
                    <c:v>6.7552258839256446E-2</c:v>
                  </c:pt>
                  <c:pt idx="5">
                    <c:v>6.2097961307718968E-2</c:v>
                  </c:pt>
                </c:numCache>
              </c:numRef>
            </c:plus>
            <c:minus>
              <c:numRef>
                <c:f>(Imid_LF!$K$34,Imid_LF!$K$41,Imid_LF!$K$48,Imid_LF!$K$55,Imid_LF!$K$62,Imid_LF!$K$69)</c:f>
                <c:numCache>
                  <c:formatCode>General</c:formatCode>
                  <c:ptCount val="6"/>
                  <c:pt idx="0">
                    <c:v>6.986258510489636E-2</c:v>
                  </c:pt>
                  <c:pt idx="1">
                    <c:v>7.1517222134856187E-2</c:v>
                  </c:pt>
                  <c:pt idx="2">
                    <c:v>0.1668537907839597</c:v>
                  </c:pt>
                  <c:pt idx="3">
                    <c:v>0.21772428500284949</c:v>
                  </c:pt>
                  <c:pt idx="4">
                    <c:v>6.7552258839256446E-2</c:v>
                  </c:pt>
                  <c:pt idx="5">
                    <c:v>6.2097961307718968E-2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(Imid_LF!$A$32,Imid_LF!$A$39,Imid_LF!$A$46,Imid_LF!$A$53,Imid_LF!$A$60,Imid_LF!$A$67)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(Imid_LF!$K$32,Imid_LF!$K$39,Imid_LF!$K$46,Imid_LF!$K$53,Imid_LF!$K$60,Imid_LF!$K$67)</c:f>
              <c:numCache>
                <c:formatCode>General</c:formatCode>
                <c:ptCount val="6"/>
                <c:pt idx="0">
                  <c:v>0.75487511122528239</c:v>
                </c:pt>
                <c:pt idx="1">
                  <c:v>0.41450756977877634</c:v>
                </c:pt>
                <c:pt idx="2">
                  <c:v>0.66027388413375998</c:v>
                </c:pt>
                <c:pt idx="3">
                  <c:v>0.56387791410269239</c:v>
                </c:pt>
                <c:pt idx="4">
                  <c:v>0.46434385431836295</c:v>
                </c:pt>
                <c:pt idx="5">
                  <c:v>0.45327392236329328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3C-4274-A456-46E112E9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38280"/>
        <c:axId val="247438672"/>
      </c:barChart>
      <c:catAx>
        <c:axId val="24743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8672"/>
        <c:crosses val="autoZero"/>
        <c:auto val="1"/>
        <c:lblAlgn val="ctr"/>
        <c:lblOffset val="100"/>
        <c:noMultiLvlLbl val="0"/>
      </c:catAx>
      <c:valAx>
        <c:axId val="24743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9816272965883E-2"/>
          <c:y val="0.16708333333333336"/>
          <c:w val="0.8838912948381452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(Chloro_BA!$J$46,Chloro_BA!$J$53,Chloro_BA!$J$60,Chloro_BA!$J$67,Chloro_BA!$J$74,Chloro_BA!$J$81)</c:f>
              <c:numCache>
                <c:formatCode>General</c:formatCode>
                <c:ptCount val="6"/>
                <c:pt idx="0">
                  <c:v>8.8289361418763132E-2</c:v>
                </c:pt>
                <c:pt idx="1">
                  <c:v>8.0683865079387046E-2</c:v>
                </c:pt>
                <c:pt idx="2">
                  <c:v>8.627149654539501E-2</c:v>
                </c:pt>
                <c:pt idx="3">
                  <c:v>9.0851222605798393E-2</c:v>
                </c:pt>
                <c:pt idx="4">
                  <c:v>7.1566281498924633E-2</c:v>
                </c:pt>
                <c:pt idx="5">
                  <c:v>6.2762780850850339E-2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2-4D08-8039-47D0808B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97664"/>
        <c:axId val="245298056"/>
      </c:barChart>
      <c:catAx>
        <c:axId val="2452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8056"/>
        <c:crosses val="autoZero"/>
        <c:auto val="1"/>
        <c:lblAlgn val="ctr"/>
        <c:lblOffset val="100"/>
        <c:noMultiLvlLbl val="0"/>
      </c:catAx>
      <c:valAx>
        <c:axId val="245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2638888888888889"/>
          <c:w val="0.85897703412073478"/>
          <c:h val="0.62871172353455818"/>
        </c:manualLayout>
      </c:layout>
      <c:barChart>
        <c:barDir val="col"/>
        <c:grouping val="clustered"/>
        <c:varyColors val="0"/>
        <c:ser>
          <c:idx val="0"/>
          <c:order val="1"/>
          <c:tx>
            <c:v>Chlorothalonil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(Chloro_BA!$A$104,Chloro_BA!$A$111,Chloro_BA!$A$118,Chloro_BA!$A$125,Chloro_BA!$A$132,Chloro_BA!$A$139)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(Chloro_BA!$K$104,Chloro_BA!$K$111,Chloro_BA!$K$118,Chloro_BA!$K$125,Chloro_BA!$K$132,Chloro_BA!$K$139)</c:f>
              <c:numCache>
                <c:formatCode>General</c:formatCode>
                <c:ptCount val="6"/>
                <c:pt idx="0">
                  <c:v>65.790314864671799</c:v>
                </c:pt>
                <c:pt idx="1">
                  <c:v>50.121633532887941</c:v>
                </c:pt>
                <c:pt idx="2">
                  <c:v>56.993925425888293</c:v>
                </c:pt>
                <c:pt idx="3">
                  <c:v>42.298158792830414</c:v>
                </c:pt>
                <c:pt idx="4">
                  <c:v>64.426714009284439</c:v>
                </c:pt>
                <c:pt idx="5">
                  <c:v>69.024565411612343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58-418B-A65C-EF930354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98840"/>
        <c:axId val="245299232"/>
      </c:barChart>
      <c:barChart>
        <c:barDir val="col"/>
        <c:grouping val="clustered"/>
        <c:varyColors val="0"/>
        <c:ser>
          <c:idx val="1"/>
          <c:order val="0"/>
          <c:tx>
            <c:v>Cl metabolite soil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(Chloro_BA!$A$46,Chloro_BA!$A$53,Chloro_BA!$A$60,Chloro_BA!$A$67,Chloro_BA!$A$74,Chloro_BA!$A$81)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(Chloro_BA!$O$104,Chloro_BA!$O$111,Chloro_BA!$O$118,Chloro_BA!$O$125,Chloro_BA!$O$132,Chloro_BA!$O$139)</c:f>
              <c:numCache>
                <c:formatCode>General</c:formatCode>
                <c:ptCount val="6"/>
                <c:pt idx="0">
                  <c:v>9.2148855918647271E-2</c:v>
                </c:pt>
                <c:pt idx="1">
                  <c:v>6.7533309511673884E-2</c:v>
                </c:pt>
                <c:pt idx="2">
                  <c:v>6.5268579684743117E-2</c:v>
                </c:pt>
                <c:pt idx="3">
                  <c:v>5.3109755537468994E-2</c:v>
                </c:pt>
                <c:pt idx="4">
                  <c:v>8.9012180726862622E-2</c:v>
                </c:pt>
                <c:pt idx="5">
                  <c:v>6.7207194894041811E-2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58-418B-A65C-EF930354D8EB}"/>
            </c:ext>
          </c:extLst>
        </c:ser>
        <c:ser>
          <c:idx val="2"/>
          <c:order val="2"/>
          <c:tx>
            <c:v>Cl metabolite frog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(Chloro_BA!$A$46,Chloro_BA!$A$53,Chloro_BA!$A$60,Chloro_BA!$A$67,Chloro_BA!$A$74,Chloro_BA!$A$81)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(Chloro_BA!$J$46,Chloro_BA!$J$53,Chloro_BA!$J$60,Chloro_BA!$J$67,Chloro_BA!$J$74,Chloro_BA!$J$81)</c:f>
              <c:numCache>
                <c:formatCode>General</c:formatCode>
                <c:ptCount val="6"/>
                <c:pt idx="0">
                  <c:v>8.8289361418763132E-2</c:v>
                </c:pt>
                <c:pt idx="1">
                  <c:v>8.0683865079387046E-2</c:v>
                </c:pt>
                <c:pt idx="2">
                  <c:v>8.627149654539501E-2</c:v>
                </c:pt>
                <c:pt idx="3">
                  <c:v>9.0851222605798393E-2</c:v>
                </c:pt>
                <c:pt idx="4">
                  <c:v>7.1566281498924633E-2</c:v>
                </c:pt>
                <c:pt idx="5">
                  <c:v>6.2762780850850339E-2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58-418B-A65C-EF930354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245300016"/>
        <c:axId val="245299624"/>
      </c:barChart>
      <c:catAx>
        <c:axId val="2452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9232"/>
        <c:crosses val="autoZero"/>
        <c:auto val="1"/>
        <c:lblAlgn val="ctr"/>
        <c:lblOffset val="100"/>
        <c:noMultiLvlLbl val="0"/>
      </c:catAx>
      <c:valAx>
        <c:axId val="24529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8840"/>
        <c:crosses val="autoZero"/>
        <c:crossBetween val="between"/>
      </c:valAx>
      <c:valAx>
        <c:axId val="245299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00016"/>
        <c:crosses val="max"/>
        <c:crossBetween val="between"/>
      </c:valAx>
      <c:catAx>
        <c:axId val="24530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299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27230971128597"/>
          <c:y val="2.1700568678915139E-2"/>
          <c:w val="0.227172134733158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Metol_BA!$I$4:$I$26</c:f>
              <c:numCache>
                <c:formatCode>General</c:formatCode>
                <c:ptCount val="23"/>
                <c:pt idx="0">
                  <c:v>2.891252943776961E-4</c:v>
                </c:pt>
                <c:pt idx="1">
                  <c:v>3.1627442125443874E-4</c:v>
                </c:pt>
                <c:pt idx="2">
                  <c:v>2.9646896242831514E-4</c:v>
                </c:pt>
                <c:pt idx="3">
                  <c:v>3.4196275579403349E-4</c:v>
                </c:pt>
                <c:pt idx="4">
                  <c:v>3.1793143988812888E-4</c:v>
                </c:pt>
                <c:pt idx="5">
                  <c:v>6.4298196698462057E-4</c:v>
                </c:pt>
                <c:pt idx="6">
                  <c:v>6.0697500895525033E-4</c:v>
                </c:pt>
                <c:pt idx="7">
                  <c:v>6.5267208750063269E-4</c:v>
                </c:pt>
                <c:pt idx="8">
                  <c:v>7.8007826673514636E-4</c:v>
                </c:pt>
                <c:pt idx="9">
                  <c:v>8.1957310510780612E-4</c:v>
                </c:pt>
                <c:pt idx="10">
                  <c:v>1.2394494310666105E-3</c:v>
                </c:pt>
                <c:pt idx="11">
                  <c:v>1.235249210613929E-3</c:v>
                </c:pt>
                <c:pt idx="12">
                  <c:v>1.3015466236551974E-3</c:v>
                </c:pt>
                <c:pt idx="13">
                  <c:v>1.6442740588727273E-3</c:v>
                </c:pt>
                <c:pt idx="14">
                  <c:v>1.4307728212766141E-3</c:v>
                </c:pt>
                <c:pt idx="15">
                  <c:v>2.3345393068991498E-3</c:v>
                </c:pt>
                <c:pt idx="16">
                  <c:v>2.3074320061661326E-3</c:v>
                </c:pt>
                <c:pt idx="17">
                  <c:v>2.4648323551988071E-3</c:v>
                </c:pt>
                <c:pt idx="18">
                  <c:v>3.0274287992229734E-3</c:v>
                </c:pt>
                <c:pt idx="19">
                  <c:v>3.0987337437150281E-3</c:v>
                </c:pt>
                <c:pt idx="20">
                  <c:v>4.6383869674950567E-3</c:v>
                </c:pt>
                <c:pt idx="21">
                  <c:v>4.9807191223930607E-3</c:v>
                </c:pt>
                <c:pt idx="22">
                  <c:v>5.8557955939414824E-3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64-4D28-A3B4-036B202EC3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Metol_BA!$J$4:$J$26</c:f>
              <c:numCache>
                <c:formatCode>General</c:formatCode>
                <c:ptCount val="23"/>
                <c:pt idx="0">
                  <c:v>1.3356462186129754E-3</c:v>
                </c:pt>
                <c:pt idx="1">
                  <c:v>1.5126030670358842E-3</c:v>
                </c:pt>
                <c:pt idx="2">
                  <c:v>1.2993497306646041E-3</c:v>
                </c:pt>
                <c:pt idx="3">
                  <c:v>1.6297622184678017E-3</c:v>
                </c:pt>
                <c:pt idx="4">
                  <c:v>1.4605359140939108E-3</c:v>
                </c:pt>
                <c:pt idx="5">
                  <c:v>3.0429916468380086E-3</c:v>
                </c:pt>
                <c:pt idx="6">
                  <c:v>2.6961352959647107E-3</c:v>
                </c:pt>
                <c:pt idx="7">
                  <c:v>2.8922246960451157E-3</c:v>
                </c:pt>
                <c:pt idx="8">
                  <c:v>3.5088312382403172E-3</c:v>
                </c:pt>
                <c:pt idx="9">
                  <c:v>3.7266945468434911E-3</c:v>
                </c:pt>
                <c:pt idx="10">
                  <c:v>5.8293008568165569E-3</c:v>
                </c:pt>
                <c:pt idx="11">
                  <c:v>5.3191579002554671E-3</c:v>
                </c:pt>
                <c:pt idx="12">
                  <c:v>5.7737516144547359E-3</c:v>
                </c:pt>
                <c:pt idx="13">
                  <c:v>7.4698367140744997E-3</c:v>
                </c:pt>
                <c:pt idx="14">
                  <c:v>6.2966785769913904E-3</c:v>
                </c:pt>
                <c:pt idx="15">
                  <c:v>1.0955021574528533E-2</c:v>
                </c:pt>
                <c:pt idx="16">
                  <c:v>1.0121565633359893E-2</c:v>
                </c:pt>
                <c:pt idx="17">
                  <c:v>1.081564921738107E-2</c:v>
                </c:pt>
                <c:pt idx="18">
                  <c:v>1.3959994981398728E-2</c:v>
                </c:pt>
                <c:pt idx="19">
                  <c:v>1.3848289047856314E-2</c:v>
                </c:pt>
                <c:pt idx="20">
                  <c:v>2.1715630332488127E-2</c:v>
                </c:pt>
                <c:pt idx="21">
                  <c:v>2.2364114777584692E-2</c:v>
                </c:pt>
                <c:pt idx="22">
                  <c:v>2.5656830569703543E-2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64-4D28-A3B4-036B202E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70976"/>
        <c:axId val="373371368"/>
      </c:scatterChart>
      <c:valAx>
        <c:axId val="37337097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1368"/>
        <c:crosses val="autoZero"/>
        <c:crossBetween val="midCat"/>
      </c:valAx>
      <c:valAx>
        <c:axId val="373371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09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40462520896068E-2"/>
          <c:y val="5.0925925925925923E-2"/>
          <c:w val="0.84789516022539868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v>Metolachlor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(Metol_BA!$R$56,Metol_BA!$R$63,Metol_BA!$R$70,Metol_BA!$R$77,Metol_BA!$R$84,Metol_BA!$R$91)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1.2165273935174938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plus>
            <c:minus>
              <c:numRef>
                <c:f>(Metol_BA!$R$56,Metol_BA!$R$63,Metol_BA!$R$70,Metol_BA!$R$77,Metol_BA!$R$84,Metol_BA!$R$91)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1.2165273935174938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(Metol_BA!$R$54,Metol_BA!$R$61,Metol_BA!$R$68,Metol_BA!$R$75,Metol_BA!$R$82,Metol_BA!$R$89)</c:f>
              <c:numCache>
                <c:formatCode>General</c:formatCode>
                <c:ptCount val="6"/>
                <c:pt idx="0">
                  <c:v>1.2651259804671136</c:v>
                </c:pt>
                <c:pt idx="1">
                  <c:v>5.047414425402442</c:v>
                </c:pt>
                <c:pt idx="2">
                  <c:v>3.4081012616452666</c:v>
                </c:pt>
                <c:pt idx="3">
                  <c:v>2.1739404608638715</c:v>
                </c:pt>
                <c:pt idx="4">
                  <c:v>2.0712068194443956</c:v>
                </c:pt>
                <c:pt idx="5">
                  <c:v>2.1559702021244047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94-4993-B67F-8E6058FA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72152"/>
        <c:axId val="373372544"/>
      </c:barChart>
      <c:barChart>
        <c:barDir val="col"/>
        <c:grouping val="clustered"/>
        <c:varyColors val="0"/>
        <c:ser>
          <c:idx val="1"/>
          <c:order val="1"/>
          <c:tx>
            <c:v>MESA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(Metol_BA!$U$56,Metol_BA!$U$63,Metol_BA!$U$70,Metol_BA!$U$77,Metol_BA!$U$84,Metol_BA!$U$91)</c:f>
                <c:numCache>
                  <c:formatCode>General</c:formatCode>
                  <c:ptCount val="6"/>
                  <c:pt idx="0">
                    <c:v>3.4283110445311964E-5</c:v>
                  </c:pt>
                  <c:pt idx="1">
                    <c:v>4.267926755895653E-4</c:v>
                  </c:pt>
                  <c:pt idx="2">
                    <c:v>8.5515741346867585E-5</c:v>
                  </c:pt>
                  <c:pt idx="3">
                    <c:v>2.0870352904940246E-4</c:v>
                  </c:pt>
                  <c:pt idx="4">
                    <c:v>4.1515022964848588E-5</c:v>
                  </c:pt>
                  <c:pt idx="5">
                    <c:v>6.8238794903701012E-4</c:v>
                  </c:pt>
                </c:numCache>
              </c:numRef>
            </c:plus>
            <c:minus>
              <c:numRef>
                <c:f>(Metol_BA!$U$56,Metol_BA!$U$63,Metol_BA!$U$70,Metol_BA!$U$77,Metol_BA!$U$84,Metol_BA!$U$91)</c:f>
                <c:numCache>
                  <c:formatCode>General</c:formatCode>
                  <c:ptCount val="6"/>
                  <c:pt idx="0">
                    <c:v>3.4283110445311964E-5</c:v>
                  </c:pt>
                  <c:pt idx="1">
                    <c:v>4.267926755895653E-4</c:v>
                  </c:pt>
                  <c:pt idx="2">
                    <c:v>8.5515741346867585E-5</c:v>
                  </c:pt>
                  <c:pt idx="3">
                    <c:v>2.0870352904940246E-4</c:v>
                  </c:pt>
                  <c:pt idx="4">
                    <c:v>4.1515022964848588E-5</c:v>
                  </c:pt>
                  <c:pt idx="5">
                    <c:v>6.8238794903701012E-4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(Metol_BA!$U$54,Metol_BA!$U$61,Metol_BA!$U$68,Metol_BA!$U$75,Metol_BA!$U$82,Metol_BA!$U$89)</c:f>
              <c:numCache>
                <c:formatCode>General</c:formatCode>
                <c:ptCount val="6"/>
                <c:pt idx="0">
                  <c:v>5.5043638610976323E-5</c:v>
                </c:pt>
                <c:pt idx="1">
                  <c:v>6.5825708713913703E-4</c:v>
                </c:pt>
                <c:pt idx="2">
                  <c:v>1.2652045795690035E-4</c:v>
                </c:pt>
                <c:pt idx="3">
                  <c:v>3.1776292209972711E-4</c:v>
                </c:pt>
                <c:pt idx="4">
                  <c:v>9.0059309122082098E-5</c:v>
                </c:pt>
                <c:pt idx="5">
                  <c:v>8.2470846112309376E-4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94-4993-B67F-8E6058FA1496}"/>
            </c:ext>
          </c:extLst>
        </c:ser>
        <c:ser>
          <c:idx val="2"/>
          <c:order val="2"/>
          <c:tx>
            <c:v>MOXA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(Metol_BA!$X$56,Metol_BA!$X$63,Metol_BA!$X$70,Metol_BA!$X$77,Metol_BA!$X$84,Metol_BA!$X$91)</c:f>
                <c:numCache>
                  <c:formatCode>General</c:formatCode>
                  <c:ptCount val="6"/>
                  <c:pt idx="0">
                    <c:v>8.0289565847392722E-5</c:v>
                  </c:pt>
                  <c:pt idx="1">
                    <c:v>2.7517859533489943E-4</c:v>
                  </c:pt>
                  <c:pt idx="2">
                    <c:v>8.5408539848197022E-5</c:v>
                  </c:pt>
                  <c:pt idx="3">
                    <c:v>1.658728647913882E-4</c:v>
                  </c:pt>
                  <c:pt idx="4">
                    <c:v>9.7571180577342377E-5</c:v>
                  </c:pt>
                  <c:pt idx="5">
                    <c:v>1.3286790218367537E-4</c:v>
                  </c:pt>
                </c:numCache>
              </c:numRef>
            </c:plus>
            <c:minus>
              <c:numRef>
                <c:f>(Metol_BA!$X$56,Metol_BA!$X$63,Metol_BA!$X$70,Metol_BA!$X$77,Metol_BA!$X$84,Metol_BA!$X$91)</c:f>
                <c:numCache>
                  <c:formatCode>General</c:formatCode>
                  <c:ptCount val="6"/>
                  <c:pt idx="0">
                    <c:v>8.0289565847392722E-5</c:v>
                  </c:pt>
                  <c:pt idx="1">
                    <c:v>2.7517859533489943E-4</c:v>
                  </c:pt>
                  <c:pt idx="2">
                    <c:v>8.5408539848197022E-5</c:v>
                  </c:pt>
                  <c:pt idx="3">
                    <c:v>1.658728647913882E-4</c:v>
                  </c:pt>
                  <c:pt idx="4">
                    <c:v>9.7571180577342377E-5</c:v>
                  </c:pt>
                  <c:pt idx="5">
                    <c:v>1.3286790218367537E-4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(Metol_BA!$X$54,Metol_BA!$X$61,Metol_BA!$X$68,Metol_BA!$X$75,Metol_BA!$X$82,Metol_BA!$X$89)</c:f>
              <c:numCache>
                <c:formatCode>General</c:formatCode>
                <c:ptCount val="6"/>
                <c:pt idx="0">
                  <c:v>2.8066031402062408E-4</c:v>
                </c:pt>
                <c:pt idx="1">
                  <c:v>7.0695939243492858E-4</c:v>
                </c:pt>
                <c:pt idx="2">
                  <c:v>3.0399501424453198E-4</c:v>
                </c:pt>
                <c:pt idx="3">
                  <c:v>4.8605339332661809E-4</c:v>
                </c:pt>
                <c:pt idx="4">
                  <c:v>3.0203418536410272E-4</c:v>
                </c:pt>
                <c:pt idx="5">
                  <c:v>4.4168989054414038E-4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94-4993-B67F-8E6058FA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373373328"/>
        <c:axId val="373372936"/>
      </c:barChart>
      <c:catAx>
        <c:axId val="3733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2544"/>
        <c:crosses val="autoZero"/>
        <c:auto val="1"/>
        <c:lblAlgn val="ctr"/>
        <c:lblOffset val="100"/>
        <c:noMultiLvlLbl val="0"/>
      </c:catAx>
      <c:valAx>
        <c:axId val="37337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2152"/>
        <c:crosses val="autoZero"/>
        <c:crossBetween val="between"/>
      </c:valAx>
      <c:valAx>
        <c:axId val="373372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3328"/>
        <c:crosses val="max"/>
        <c:crossBetween val="between"/>
      </c:valAx>
      <c:catAx>
        <c:axId val="37337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7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34405125413872"/>
          <c:y val="2.6330198308544765E-2"/>
          <c:w val="0.13653510150410975"/>
          <c:h val="0.21801228777912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891135170603674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(Metol_BA!$U$54,Metol_BA!$U$61,Metol_BA!$U$68,Metol_BA!$U$75,Metol_BA!$U$82,Metol_BA!$U$89)</c:f>
              <c:numCache>
                <c:formatCode>General</c:formatCode>
                <c:ptCount val="6"/>
                <c:pt idx="0">
                  <c:v>5.5043638610976323E-5</c:v>
                </c:pt>
                <c:pt idx="1">
                  <c:v>6.5825708713913703E-4</c:v>
                </c:pt>
                <c:pt idx="2">
                  <c:v>1.2652045795690035E-4</c:v>
                </c:pt>
                <c:pt idx="3">
                  <c:v>3.1776292209972711E-4</c:v>
                </c:pt>
                <c:pt idx="4">
                  <c:v>9.0059309122082098E-5</c:v>
                </c:pt>
                <c:pt idx="5">
                  <c:v>8.2470846112309376E-4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9A-45A8-A2B4-F16666306556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(Metol_BA!$A$54,Metol_BA!$A$61,Metol_BA!$A$68,Metol_BA!$A$75,Metol_BA!$A$82,Metol_BA!$A$89)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(Metol_BA!$X$54,Metol_BA!$X$61,Metol_BA!$X$68,Metol_BA!$X$75,Metol_BA!$X$82,Metol_BA!$X$89)</c:f>
              <c:numCache>
                <c:formatCode>General</c:formatCode>
                <c:ptCount val="6"/>
                <c:pt idx="0">
                  <c:v>2.8066031402062408E-4</c:v>
                </c:pt>
                <c:pt idx="1">
                  <c:v>7.0695939243492858E-4</c:v>
                </c:pt>
                <c:pt idx="2">
                  <c:v>3.0399501424453198E-4</c:v>
                </c:pt>
                <c:pt idx="3">
                  <c:v>4.8605339332661809E-4</c:v>
                </c:pt>
                <c:pt idx="4">
                  <c:v>3.0203418536410272E-4</c:v>
                </c:pt>
                <c:pt idx="5">
                  <c:v>4.4168989054414038E-4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9A-45A8-A2B4-F1666630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74112"/>
        <c:axId val="373374504"/>
      </c:barChart>
      <c:catAx>
        <c:axId val="3733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4504"/>
        <c:crosses val="autoZero"/>
        <c:auto val="1"/>
        <c:lblAlgn val="ctr"/>
        <c:lblOffset val="100"/>
        <c:noMultiLvlLbl val="0"/>
      </c:catAx>
      <c:valAx>
        <c:axId val="373374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82895888014001"/>
          <c:y val="3.7615193934091573E-2"/>
          <c:w val="0.1102610809133460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(Metol_BA!$A$106,Metol_BA!$A$113,Metol_BA!$A$120,Metol_BA!$A$127,Metol_BA!$A$134,Metol_BA!$A$141)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(Metol_BA!$R$106,Metol_BA!$R$113,Metol_BA!$R$120,Metol_BA!$R$127,Metol_BA!$R$134,Metol_BA!$R$141)</c:f>
              <c:numCache>
                <c:formatCode>General</c:formatCode>
                <c:ptCount val="6"/>
                <c:pt idx="0">
                  <c:v>21.503188515747414</c:v>
                </c:pt>
                <c:pt idx="1">
                  <c:v>22.588905459233864</c:v>
                </c:pt>
                <c:pt idx="2">
                  <c:v>18.941854670696426</c:v>
                </c:pt>
                <c:pt idx="3">
                  <c:v>22.805469729502061</c:v>
                </c:pt>
                <c:pt idx="4">
                  <c:v>20.533653306858287</c:v>
                </c:pt>
                <c:pt idx="5">
                  <c:v>19.526589709789477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13-49AD-A1E1-01A02498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75288"/>
        <c:axId val="373375680"/>
      </c:barChart>
      <c:catAx>
        <c:axId val="3733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5680"/>
        <c:crosses val="autoZero"/>
        <c:auto val="1"/>
        <c:lblAlgn val="ctr"/>
        <c:lblOffset val="100"/>
        <c:noMultiLvlLbl val="0"/>
      </c:catAx>
      <c:valAx>
        <c:axId val="37337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5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981627296587"/>
          <c:y val="5.0925925925925923E-2"/>
          <c:w val="0.8514980314960629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MESA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(Metol_BA!$A$106,Metol_BA!$A$113,Metol_BA!$A$120,Metol_BA!$A$127,Metol_BA!$A$134,Metol_BA!$A$141)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(Metol_BA!$U$106,Metol_BA!$U$113,Metol_BA!$U$120,Metol_BA!$U$127,Metol_BA!$U$134,Metol_BA!$U$141)</c:f>
              <c:numCache>
                <c:formatCode>General</c:formatCode>
                <c:ptCount val="6"/>
                <c:pt idx="0">
                  <c:v>1.8613931242021507E-6</c:v>
                </c:pt>
                <c:pt idx="1">
                  <c:v>1.5627017563748467E-6</c:v>
                </c:pt>
                <c:pt idx="2">
                  <c:v>7.2618831432790413E-7</c:v>
                </c:pt>
                <c:pt idx="3">
                  <c:v>1.0433901290120295E-6</c:v>
                </c:pt>
                <c:pt idx="4">
                  <c:v>2.6573556428391759E-6</c:v>
                </c:pt>
                <c:pt idx="5">
                  <c:v>2.859738308871959E-6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B-47F1-9363-A93DB64FEC82}"/>
            </c:ext>
          </c:extLst>
        </c:ser>
        <c:ser>
          <c:idx val="1"/>
          <c:order val="1"/>
          <c:tx>
            <c:v>MOXA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(Metol_BA!$A$106,Metol_BA!$A$113,Metol_BA!$A$120,Metol_BA!$A$127,Metol_BA!$A$134,Metol_BA!$A$141)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(Metol_BA!$X$106,Metol_BA!$X$113,Metol_BA!$X$120,Metol_BA!$X$127,Metol_BA!$X$134,Metol_BA!$X$141)</c:f>
              <c:numCache>
                <c:formatCode>General</c:formatCode>
                <c:ptCount val="6"/>
                <c:pt idx="0">
                  <c:v>4.6859371575071154E-5</c:v>
                </c:pt>
                <c:pt idx="1">
                  <c:v>2.3827272692180225E-5</c:v>
                </c:pt>
                <c:pt idx="2">
                  <c:v>1.9210029108155733E-5</c:v>
                </c:pt>
                <c:pt idx="3">
                  <c:v>3.2936705937844921E-5</c:v>
                </c:pt>
                <c:pt idx="4">
                  <c:v>1.9337465005505863E-5</c:v>
                </c:pt>
                <c:pt idx="5">
                  <c:v>2.404102280531616E-5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9B-47F1-9363-A93DB64F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76464"/>
        <c:axId val="373376856"/>
      </c:barChart>
      <c:catAx>
        <c:axId val="3733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6856"/>
        <c:crosses val="autoZero"/>
        <c:auto val="1"/>
        <c:lblAlgn val="ctr"/>
        <c:lblOffset val="100"/>
        <c:noMultiLvlLbl val="0"/>
      </c:catAx>
      <c:valAx>
        <c:axId val="37337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0673665791775"/>
          <c:y val="3.2985564304461944E-2"/>
          <c:w val="0.11037002597582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91367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TDN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2.8859872583284554E-2"/>
                  <c:y val="-0.13739655660076094"/>
                </c:manualLayout>
              </c:layout>
              <c:numFmt formatCode="General" sourceLinked="0"/>
            </c:trendlineLbl>
          </c:trendline>
          <c:errBars>
            <c:errBarType val="both"/>
            <c:errValType val="cust"/>
            <c:noEndCap val="0"/>
            <c:plus>
              <c:numRef>
                <c:f>(TDN_BA!$R$47,TDN_BA!$R$54,TDN_BA!$R$61,TDN_BA!$R$68,TDN_BA!$R$75,TDN_BA!$R$82)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0.11089305472193832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plus>
            <c:minus>
              <c:numRef>
                <c:f>(TDN_BA!$R$47,TDN_BA!$R$54,TDN_BA!$R$61,TDN_BA!$R$68,TDN_BA!$R$75,TDN_BA!$R$82)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0.11089305472193832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(TDN_BA!$A$45,TDN_BA!$A$52,TDN_BA!$A$59,TDN_BA!$A$66,TDN_BA!$A$73,TDN_BA!$A$80)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(TDN_BA!$R$45,TDN_BA!$R$52,TDN_BA!$R$59,TDN_BA!$R$66,TDN_BA!$R$73,TDN_BA!$R$80)</c:f>
              <c:numCache>
                <c:formatCode>General</c:formatCode>
                <c:ptCount val="6"/>
                <c:pt idx="0">
                  <c:v>0.50639222558282371</c:v>
                </c:pt>
                <c:pt idx="1">
                  <c:v>0.59289363172480192</c:v>
                </c:pt>
                <c:pt idx="2">
                  <c:v>0.85776111650144848</c:v>
                </c:pt>
                <c:pt idx="3">
                  <c:v>0.39555439180874091</c:v>
                </c:pt>
                <c:pt idx="4">
                  <c:v>0.53712985791957912</c:v>
                </c:pt>
                <c:pt idx="5">
                  <c:v>0.58397104972299219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08-4E76-BBD0-93AED0ACB214}"/>
            </c:ext>
          </c:extLst>
        </c:ser>
        <c:ser>
          <c:idx val="1"/>
          <c:order val="1"/>
          <c:tx>
            <c:v>TDL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(TDN_BA!$U$47,TDN_BA!$U$54,TDN_BA!$U$61,TDN_BA!$U$68,TDN_BA!$U$75,TDN_BA!$U$82)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3.5954991983878554E-2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plus>
            <c:minus>
              <c:numRef>
                <c:f>(TDN_BA!$U$47,TDN_BA!$U$54,TDN_BA!$U$61,TDN_BA!$U$68,TDN_BA!$U$75,TDN_BA!$U$82)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3.5954991983878554E-2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(TDN_BA!$A$45,TDN_BA!$A$52,TDN_BA!$A$59,TDN_BA!$A$66,TDN_BA!$A$73,TDN_BA!$A$80)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(TDN_BA!$U$45,TDN_BA!$U$52,TDN_BA!$U$59,TDN_BA!$U$66,TDN_BA!$U$73,TDN_BA!$U$80)</c:f>
              <c:numCache>
                <c:formatCode>General</c:formatCode>
                <c:ptCount val="6"/>
                <c:pt idx="0">
                  <c:v>0.1392348021382831</c:v>
                </c:pt>
                <c:pt idx="1">
                  <c:v>0.13581225868390642</c:v>
                </c:pt>
                <c:pt idx="2">
                  <c:v>0.19666380823778865</c:v>
                </c:pt>
                <c:pt idx="3">
                  <c:v>8.4506083666663095E-2</c:v>
                </c:pt>
                <c:pt idx="4">
                  <c:v>0.12166686173353106</c:v>
                </c:pt>
                <c:pt idx="5">
                  <c:v>0.13323294204635627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08-4E76-BBD0-93AED0ACB214}"/>
            </c:ext>
          </c:extLst>
        </c:ser>
        <c:ser>
          <c:idx val="2"/>
          <c:order val="2"/>
          <c:tx>
            <c:v>TDL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(TDN_BA!$X$47,TDN_BA!$X$54,TDN_BA!$X$61,TDN_BA!$X$68,TDN_BA!$X$75,TDN_BA!$X$82)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2.901387901618474E-2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plus>
            <c:minus>
              <c:numRef>
                <c:f>(TDN_BA!$X$47,TDN_BA!$X$54,TDN_BA!$X$61,TDN_BA!$X$68,TDN_BA!$X$75,TDN_BA!$X$82)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2.901387901618474E-2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(TDN_BA!$A$45,TDN_BA!$A$52,TDN_BA!$A$59,TDN_BA!$A$66,TDN_BA!$A$73,TDN_BA!$A$80)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(TDN_BA!$X$45,TDN_BA!$X$52,TDN_BA!$X$59,TDN_BA!$X$66,TDN_BA!$X$73,TDN_BA!$X$80)</c:f>
              <c:numCache>
                <c:formatCode>General</c:formatCode>
                <c:ptCount val="6"/>
                <c:pt idx="0">
                  <c:v>8.6976025821075179E-2</c:v>
                </c:pt>
                <c:pt idx="1">
                  <c:v>0.10929634540194835</c:v>
                </c:pt>
                <c:pt idx="2">
                  <c:v>0.14087227476148209</c:v>
                </c:pt>
                <c:pt idx="3">
                  <c:v>6.2559775203283638E-2</c:v>
                </c:pt>
                <c:pt idx="4">
                  <c:v>7.6863011549360219E-2</c:v>
                </c:pt>
                <c:pt idx="5">
                  <c:v>0.10095929098806497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08-4E76-BBD0-93AED0AC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77640"/>
        <c:axId val="373378032"/>
      </c:barChart>
      <c:catAx>
        <c:axId val="37337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8032"/>
        <c:crosses val="autoZero"/>
        <c:auto val="1"/>
        <c:lblAlgn val="ctr"/>
        <c:lblOffset val="100"/>
        <c:noMultiLvlLbl val="0"/>
      </c:catAx>
      <c:valAx>
        <c:axId val="37337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7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3140857392812"/>
          <c:y val="5.8737605715952171E-2"/>
          <c:w val="0.10204070059109649"/>
          <c:h val="0.2346482240125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TDN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4430161746389"/>
                  <c:y val="0.18548162729658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TDN_LF!$B$19:$B$32</c:f>
              <c:numCache>
                <c:formatCode>General</c:formatCode>
                <c:ptCount val="14"/>
                <c:pt idx="0">
                  <c:v>1.9E-2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0.625</c:v>
                </c:pt>
                <c:pt idx="5">
                  <c:v>1.25</c:v>
                </c:pt>
                <c:pt idx="6">
                  <c:v>2.5</c:v>
                </c:pt>
                <c:pt idx="7">
                  <c:v>1.9E-2</c:v>
                </c:pt>
                <c:pt idx="8">
                  <c:v>3.9E-2</c:v>
                </c:pt>
                <c:pt idx="9">
                  <c:v>7.8E-2</c:v>
                </c:pt>
                <c:pt idx="10">
                  <c:v>0.15625</c:v>
                </c:pt>
                <c:pt idx="11">
                  <c:v>0.625</c:v>
                </c:pt>
                <c:pt idx="12">
                  <c:v>1.25</c:v>
                </c:pt>
                <c:pt idx="13">
                  <c:v>2.5</c:v>
                </c:pt>
              </c:numCache>
            </c:numRef>
          </c:xVal>
          <c:yVal>
            <c:numRef>
              <c:f>TDN_LF!$E$19:$E$32</c:f>
              <c:numCache>
                <c:formatCode>0.00E+00</c:formatCode>
                <c:ptCount val="14"/>
                <c:pt idx="0">
                  <c:v>4.6892413201885981E-3</c:v>
                </c:pt>
                <c:pt idx="1">
                  <c:v>7.3589827192696447E-3</c:v>
                </c:pt>
                <c:pt idx="2">
                  <c:v>1.4234592445328032E-2</c:v>
                </c:pt>
                <c:pt idx="3">
                  <c:v>2.5285714285714286E-2</c:v>
                </c:pt>
                <c:pt idx="4">
                  <c:v>0.14674039580908033</c:v>
                </c:pt>
                <c:pt idx="5">
                  <c:v>0.31207920792079208</c:v>
                </c:pt>
                <c:pt idx="6">
                  <c:v>0.59447740757644907</c:v>
                </c:pt>
                <c:pt idx="7">
                  <c:v>8.1048689138576782E-3</c:v>
                </c:pt>
                <c:pt idx="8">
                  <c:v>7.4629699962020513E-3</c:v>
                </c:pt>
                <c:pt idx="9">
                  <c:v>1.4202898550724638E-2</c:v>
                </c:pt>
                <c:pt idx="10">
                  <c:v>2.2995098039215685E-2</c:v>
                </c:pt>
                <c:pt idx="11">
                  <c:v>0.13188405797101449</c:v>
                </c:pt>
                <c:pt idx="12">
                  <c:v>0.28484848484848485</c:v>
                </c:pt>
                <c:pt idx="13">
                  <c:v>0.56341463414634141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ED-420E-A18F-F1B5CDB531D9}"/>
            </c:ext>
          </c:extLst>
        </c:ser>
        <c:ser>
          <c:idx val="1"/>
          <c:order val="1"/>
          <c:tx>
            <c:v>TDL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TDN_BA!$F$19:$F$34</c:f>
              <c:numCache>
                <c:formatCode>General</c:formatCode>
                <c:ptCount val="16"/>
                <c:pt idx="0">
                  <c:v>1.9E-2</c:v>
                </c:pt>
                <c:pt idx="1">
                  <c:v>3.9E-2</c:v>
                </c:pt>
                <c:pt idx="2">
                  <c:v>7.8E-2</c:v>
                </c:pt>
                <c:pt idx="3">
                  <c:v>0.15625</c:v>
                </c:pt>
                <c:pt idx="4">
                  <c:v>0.3125</c:v>
                </c:pt>
                <c:pt idx="5">
                  <c:v>0.625</c:v>
                </c:pt>
                <c:pt idx="6">
                  <c:v>1.25</c:v>
                </c:pt>
                <c:pt idx="7">
                  <c:v>2.5</c:v>
                </c:pt>
                <c:pt idx="8">
                  <c:v>1.9E-2</c:v>
                </c:pt>
                <c:pt idx="9">
                  <c:v>3.9E-2</c:v>
                </c:pt>
                <c:pt idx="10">
                  <c:v>7.8E-2</c:v>
                </c:pt>
                <c:pt idx="11">
                  <c:v>0.15625</c:v>
                </c:pt>
                <c:pt idx="12">
                  <c:v>0.3125</c:v>
                </c:pt>
                <c:pt idx="13">
                  <c:v>0.625</c:v>
                </c:pt>
                <c:pt idx="14">
                  <c:v>1.25</c:v>
                </c:pt>
                <c:pt idx="15">
                  <c:v>2.5</c:v>
                </c:pt>
              </c:numCache>
            </c:numRef>
          </c:xVal>
          <c:yVal>
            <c:numRef>
              <c:f>TDN_BA!$I$19:$I$34</c:f>
              <c:numCache>
                <c:formatCode>0.00E+00</c:formatCode>
                <c:ptCount val="16"/>
                <c:pt idx="0">
                  <c:v>6.8087091757387244E-3</c:v>
                </c:pt>
                <c:pt idx="1">
                  <c:v>1.2566889632107024E-2</c:v>
                </c:pt>
                <c:pt idx="2">
                  <c:v>2.3421926910299002E-2</c:v>
                </c:pt>
                <c:pt idx="3">
                  <c:v>5.5952606635071088E-2</c:v>
                </c:pt>
                <c:pt idx="4">
                  <c:v>9.5684523809523803E-2</c:v>
                </c:pt>
                <c:pt idx="5">
                  <c:v>0.17870544090056284</c:v>
                </c:pt>
                <c:pt idx="6">
                  <c:v>0.40830306175402181</c:v>
                </c:pt>
                <c:pt idx="7">
                  <c:v>0.77794010226442656</c:v>
                </c:pt>
                <c:pt idx="8">
                  <c:v>1.8597938144329898E-3</c:v>
                </c:pt>
                <c:pt idx="9">
                  <c:v>9.7760290556900727E-3</c:v>
                </c:pt>
                <c:pt idx="10">
                  <c:v>2.2542372881355931E-2</c:v>
                </c:pt>
                <c:pt idx="11">
                  <c:v>4.145015105740181E-2</c:v>
                </c:pt>
                <c:pt idx="12">
                  <c:v>8.1234320120421477E-2</c:v>
                </c:pt>
                <c:pt idx="13">
                  <c:v>0.13127284812229978</c:v>
                </c:pt>
                <c:pt idx="14">
                  <c:v>0.34280383795309166</c:v>
                </c:pt>
                <c:pt idx="15">
                  <c:v>0.66119528619528622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ED-420E-A18F-F1B5CDB531D9}"/>
            </c:ext>
          </c:extLst>
        </c:ser>
        <c:ser>
          <c:idx val="2"/>
          <c:order val="2"/>
          <c:tx>
            <c:v>TDL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TDN_BA!$J$19:$J$34</c:f>
            </c:numRef>
          </c:xVal>
          <c:yVal>
            <c:numRef>
              <c:f>TDN_BA!$M$19:$M$34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ED-420E-A18F-F1B5CDB5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32960"/>
        <c:axId val="374533352"/>
      </c:scatterChart>
      <c:valAx>
        <c:axId val="3745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3352"/>
        <c:crosses val="autoZero"/>
        <c:crossBetween val="midCat"/>
      </c:valAx>
      <c:valAx>
        <c:axId val="3745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396325459318"/>
          <c:y val="4.214129483814523E-2"/>
          <c:w val="0.87776268591426065"/>
          <c:h val="0.8418788276465442"/>
        </c:manualLayout>
      </c:layout>
      <c:barChart>
        <c:barDir val="col"/>
        <c:grouping val="clustered"/>
        <c:varyColors val="0"/>
        <c:ser>
          <c:idx val="0"/>
          <c:order val="0"/>
          <c:tx>
            <c:v>ATZ-LF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(Sheet1!$C$5,Sheet1!$C$7,Sheet1!$C$9,Sheet1!$C$11,Sheet1!$C$13,Sheet1!$C$15)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plus>
            <c:minus>
              <c:numRef>
                <c:f>(Sheet1!$C$5,Sheet1!$C$7,Sheet1!$C$9,Sheet1!$C$11,Sheet1!$C$13,Sheet1!$C$15)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(Sheet1!$C$4,Sheet1!$C$6,Sheet1!$C$8,Sheet1!$C$10,Sheet1!$C$12,Sheet1!$C$14)</c:f>
              <c:numCache>
                <c:formatCode>General</c:formatCode>
                <c:ptCount val="6"/>
                <c:pt idx="0">
                  <c:v>5.8822681922948057</c:v>
                </c:pt>
                <c:pt idx="1">
                  <c:v>3.5599236433838208</c:v>
                </c:pt>
                <c:pt idx="2">
                  <c:v>5.5647437292056132</c:v>
                </c:pt>
                <c:pt idx="3">
                  <c:v>5.6538558456132613</c:v>
                </c:pt>
                <c:pt idx="4">
                  <c:v>4.8103053994521616</c:v>
                </c:pt>
                <c:pt idx="5">
                  <c:v>4.9859158282308362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A7-4BCE-9CE1-0C609DC92ED4}"/>
            </c:ext>
          </c:extLst>
        </c:ser>
        <c:ser>
          <c:idx val="1"/>
          <c:order val="1"/>
          <c:tx>
            <c:v>DIA-LF</c:v>
          </c:tx>
          <c:invertIfNegative val="0"/>
          <c:errBars>
            <c:errBarType val="both"/>
            <c:errValType val="cust"/>
            <c:noEndCap val="0"/>
            <c:plus>
              <c:numRef>
                <c:f>(Sheet1!$D$5,Sheet1!$D$7,Sheet1!$D$9,Sheet1!$D$11,Sheet1!$D$13,Sheet1!$D$15)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plus>
            <c:minus>
              <c:numRef>
                <c:f>(Sheet1!$D$5,Sheet1!$D$7,Sheet1!$D$9,Sheet1!$D$11,Sheet1!$D$13,Sheet1!$D$15)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(Sheet1!$D$4,Sheet1!$D$6,Sheet1!$D$8,Sheet1!$D$10,Sheet1!$D$12,Sheet1!$D$14)</c:f>
              <c:numCache>
                <c:formatCode>General</c:formatCode>
                <c:ptCount val="6"/>
                <c:pt idx="0">
                  <c:v>1.7391301674048494</c:v>
                </c:pt>
                <c:pt idx="1">
                  <c:v>1.141736178800836</c:v>
                </c:pt>
                <c:pt idx="2">
                  <c:v>1.9261205221575493</c:v>
                </c:pt>
                <c:pt idx="3">
                  <c:v>1.7408170621331458</c:v>
                </c:pt>
                <c:pt idx="4">
                  <c:v>1.2513556196397133</c:v>
                </c:pt>
                <c:pt idx="5">
                  <c:v>1.4558868912010332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A7-4BCE-9CE1-0C609DC92ED4}"/>
            </c:ext>
          </c:extLst>
        </c:ser>
        <c:ser>
          <c:idx val="2"/>
          <c:order val="2"/>
          <c:tx>
            <c:v>DEA-LF</c:v>
          </c:tx>
          <c:invertIfNegative val="0"/>
          <c:errBars>
            <c:errBarType val="both"/>
            <c:errValType val="cust"/>
            <c:noEndCap val="0"/>
            <c:plus>
              <c:numRef>
                <c:f>(Sheet1!$E$5,Sheet1!$E$7,Sheet1!$E$9,Sheet1!$E$11,Sheet1!$E$13,Sheet1!$E$15)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plus>
            <c:minus>
              <c:numRef>
                <c:f>(Sheet1!$E$5,Sheet1!$E$7,Sheet1!$E$9,Sheet1!$E$11,Sheet1!$E$13,Sheet1!$E$15)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(Sheet1!$E$4,Sheet1!$E$6,Sheet1!$E$8,Sheet1!$E$10,Sheet1!$E$12,Sheet1!$E$14)</c:f>
              <c:numCache>
                <c:formatCode>General</c:formatCode>
                <c:ptCount val="6"/>
                <c:pt idx="0">
                  <c:v>1.2167376636680338</c:v>
                </c:pt>
                <c:pt idx="1">
                  <c:v>0.74352867511878584</c:v>
                </c:pt>
                <c:pt idx="2">
                  <c:v>1.5453668805373848</c:v>
                </c:pt>
                <c:pt idx="3">
                  <c:v>1.2607678013233385</c:v>
                </c:pt>
                <c:pt idx="4">
                  <c:v>0.79507986477634052</c:v>
                </c:pt>
                <c:pt idx="5">
                  <c:v>1.2078496423674741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A7-4BCE-9CE1-0C609DC92ED4}"/>
            </c:ext>
          </c:extLst>
        </c:ser>
        <c:ser>
          <c:idx val="3"/>
          <c:order val="3"/>
          <c:tx>
            <c:v>ATZ-BA</c:v>
          </c:tx>
          <c:invertIfNegative val="0"/>
          <c:errBars>
            <c:errBarType val="both"/>
            <c:errValType val="cust"/>
            <c:noEndCap val="0"/>
            <c:plus>
              <c:numRef>
                <c:f>(Sheet1!$G$5,Sheet1!$G$7,Sheet1!$G$9,Sheet1!$G$11,Sheet1!$G$13,Sheet1!$G$15)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plus>
            <c:minus>
              <c:numRef>
                <c:f>(Sheet1!$G$5,Sheet1!$G$7,Sheet1!$G$9,Sheet1!$G$11,Sheet1!$G$13,Sheet1!$G$15)</c:f>
                <c:numCache>
                  <c:formatCode>General</c:formatCode>
                  <c:ptCount val="6"/>
                  <c:pt idx="0">
                    <c:v>2.8229281606228134</c:v>
                  </c:pt>
                  <c:pt idx="1">
                    <c:v>2.5011542052825391</c:v>
                  </c:pt>
                  <c:pt idx="2">
                    <c:v>1.5942276951587842</c:v>
                  </c:pt>
                  <c:pt idx="3">
                    <c:v>1.9222058481759794</c:v>
                  </c:pt>
                  <c:pt idx="4">
                    <c:v>3.5510861430914109</c:v>
                  </c:pt>
                  <c:pt idx="5">
                    <c:v>1.8628029134057584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(Sheet1!$G$4,Sheet1!$G$6,Sheet1!$G$8,Sheet1!$G$10,Sheet1!$G$12,Sheet1!$G$14)</c:f>
              <c:numCache>
                <c:formatCode>General</c:formatCode>
                <c:ptCount val="6"/>
                <c:pt idx="0">
                  <c:v>10.384149231044461</c:v>
                </c:pt>
                <c:pt idx="1">
                  <c:v>14.650323655997983</c:v>
                </c:pt>
                <c:pt idx="2">
                  <c:v>10.910823343763884</c:v>
                </c:pt>
                <c:pt idx="3">
                  <c:v>7.256867948668666</c:v>
                </c:pt>
                <c:pt idx="4">
                  <c:v>6.7115189960549895</c:v>
                </c:pt>
                <c:pt idx="5">
                  <c:v>4.3807549288793171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AA7-4BCE-9CE1-0C609DC92ED4}"/>
            </c:ext>
          </c:extLst>
        </c:ser>
        <c:ser>
          <c:idx val="4"/>
          <c:order val="4"/>
          <c:tx>
            <c:v>DIA-BA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(Sheet1!$H$5,Sheet1!$H$7,Sheet1!$H$9,Sheet1!$H$11,Sheet1!$H$13,Sheet1!$H$15)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plus>
            <c:minus>
              <c:numRef>
                <c:f>(Sheet1!$H$5,Sheet1!$H$7,Sheet1!$H$9,Sheet1!$H$11,Sheet1!$H$13,Sheet1!$H$15)</c:f>
                <c:numCache>
                  <c:formatCode>General</c:formatCode>
                  <c:ptCount val="6"/>
                  <c:pt idx="0">
                    <c:v>1.3258084986019143</c:v>
                  </c:pt>
                  <c:pt idx="1">
                    <c:v>1.0225537218224441</c:v>
                  </c:pt>
                  <c:pt idx="2">
                    <c:v>0.84795126018596423</c:v>
                  </c:pt>
                  <c:pt idx="3">
                    <c:v>1.0823114299111944</c:v>
                  </c:pt>
                  <c:pt idx="4">
                    <c:v>2.0259756586623059</c:v>
                  </c:pt>
                  <c:pt idx="5">
                    <c:v>1.266385082351879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(Sheet1!$H$4,Sheet1!$H$6,Sheet1!$H$8,Sheet1!$H$10,Sheet1!$H$12,Sheet1!$H$14)</c:f>
              <c:numCache>
                <c:formatCode>General</c:formatCode>
                <c:ptCount val="6"/>
                <c:pt idx="0">
                  <c:v>7.4244502367168703</c:v>
                </c:pt>
                <c:pt idx="1">
                  <c:v>9.1968399810037731</c:v>
                </c:pt>
                <c:pt idx="2">
                  <c:v>7.3393841998590261</c:v>
                </c:pt>
                <c:pt idx="3">
                  <c:v>6.3831912829387507</c:v>
                </c:pt>
                <c:pt idx="4">
                  <c:v>3.8630408680614545</c:v>
                </c:pt>
                <c:pt idx="5">
                  <c:v>3.880971937197299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A7-4BCE-9CE1-0C609DC92ED4}"/>
            </c:ext>
          </c:extLst>
        </c:ser>
        <c:ser>
          <c:idx val="5"/>
          <c:order val="5"/>
          <c:tx>
            <c:v>DEA-BA</c:v>
          </c:tx>
          <c:invertIfNegative val="0"/>
          <c:errBars>
            <c:errBarType val="both"/>
            <c:errValType val="cust"/>
            <c:noEndCap val="0"/>
            <c:plus>
              <c:numRef>
                <c:f>(Sheet1!$I$5,Sheet1!$I$7,Sheet1!$I$9,Sheet1!$I$11,Sheet1!$I$13,Sheet1!$I$15)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plus>
            <c:minus>
              <c:numRef>
                <c:f>(Sheet1!$I$5,Sheet1!$I$7,Sheet1!$I$9,Sheet1!$I$11,Sheet1!$I$13,Sheet1!$I$15)</c:f>
                <c:numCache>
                  <c:formatCode>General</c:formatCode>
                  <c:ptCount val="6"/>
                  <c:pt idx="0">
                    <c:v>0.33679993431789002</c:v>
                  </c:pt>
                  <c:pt idx="1">
                    <c:v>0.26665241729843053</c:v>
                  </c:pt>
                  <c:pt idx="2">
                    <c:v>0.34475876180617315</c:v>
                  </c:pt>
                  <c:pt idx="3">
                    <c:v>0.42861221310655023</c:v>
                  </c:pt>
                  <c:pt idx="4">
                    <c:v>1.0477323711522648</c:v>
                  </c:pt>
                  <c:pt idx="5">
                    <c:v>0.44942007791870453</c:v>
                  </c:pt>
                </c:numCache>
              </c:numRef>
            </c:minus>
          </c:errBars>
          <c:cat>
            <c:strRef>
              <c:f>(Sheet1!$B$4,Sheet1!$B$6,Sheet1!$B$8,Sheet1!$B$10,Sheet1!$B$12,Sheet1!$B$14)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(Sheet1!$I$4,Sheet1!$I$6,Sheet1!$I$8,Sheet1!$I$10,Sheet1!$I$12,Sheet1!$I$14)</c:f>
              <c:numCache>
                <c:formatCode>General</c:formatCode>
                <c:ptCount val="6"/>
                <c:pt idx="0">
                  <c:v>2.7826434429643703</c:v>
                </c:pt>
                <c:pt idx="1">
                  <c:v>3.5920712514095472</c:v>
                </c:pt>
                <c:pt idx="2">
                  <c:v>2.8666010132901492</c:v>
                </c:pt>
                <c:pt idx="3">
                  <c:v>2.1115997045153683</c:v>
                </c:pt>
                <c:pt idx="4">
                  <c:v>1.8204133057274035</c:v>
                </c:pt>
                <c:pt idx="5">
                  <c:v>1.3639851362957094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AA7-4BCE-9CE1-0C609DC9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34136"/>
        <c:axId val="374534528"/>
      </c:barChart>
      <c:catAx>
        <c:axId val="3745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534528"/>
        <c:crosses val="autoZero"/>
        <c:auto val="1"/>
        <c:lblAlgn val="ctr"/>
        <c:lblOffset val="100"/>
        <c:noMultiLvlLbl val="0"/>
      </c:catAx>
      <c:valAx>
        <c:axId val="374534528"/>
        <c:scaling>
          <c:orientation val="minMax"/>
          <c:max val="1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534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08442694663165"/>
          <c:y val="3.4780548264800241E-3"/>
          <c:w val="0.41691557305336835"/>
          <c:h val="0.14119203849518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2527163468687332"/>
                  <c:y val="-5.757582385535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ATZ_LF!$C$2:$C$27</c:f>
              <c:numCache>
                <c:formatCode>General</c:formatCode>
                <c:ptCount val="26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  <c:pt idx="22" formatCode="@">
                  <c:v>5</c:v>
                </c:pt>
                <c:pt idx="24" formatCode="@">
                  <c:v>7.5</c:v>
                </c:pt>
                <c:pt idx="25" formatCode="@">
                  <c:v>10</c:v>
                </c:pt>
              </c:numCache>
            </c:numRef>
          </c:xVal>
          <c:yVal>
            <c:numRef>
              <c:f>ATZ_LF!$I$2:$I$27</c:f>
              <c:numCache>
                <c:formatCode>General</c:formatCode>
                <c:ptCount val="26"/>
                <c:pt idx="0">
                  <c:v>2.8563152386888756E-4</c:v>
                </c:pt>
                <c:pt idx="1">
                  <c:v>3.183105481496095E-4</c:v>
                </c:pt>
                <c:pt idx="2">
                  <c:v>3.4928020616261751E-4</c:v>
                </c:pt>
                <c:pt idx="3">
                  <c:v>3.5241396453390429E-4</c:v>
                </c:pt>
                <c:pt idx="4">
                  <c:v>5.0694351929602235E-4</c:v>
                </c:pt>
                <c:pt idx="5">
                  <c:v>4.5749307888524703E-4</c:v>
                </c:pt>
                <c:pt idx="6">
                  <c:v>6.2956815857656838E-4</c:v>
                </c:pt>
                <c:pt idx="7">
                  <c:v>5.1641926262758011E-4</c:v>
                </c:pt>
                <c:pt idx="8">
                  <c:v>1.2126123306449646E-3</c:v>
                </c:pt>
                <c:pt idx="9">
                  <c:v>1.0036156456729518E-3</c:v>
                </c:pt>
                <c:pt idx="10">
                  <c:v>1.5492958039703955E-3</c:v>
                </c:pt>
                <c:pt idx="11">
                  <c:v>1.5868676767277546E-3</c:v>
                </c:pt>
                <c:pt idx="12">
                  <c:v>2.4024927818935104E-3</c:v>
                </c:pt>
                <c:pt idx="13">
                  <c:v>1.903915084320501E-3</c:v>
                </c:pt>
                <c:pt idx="14">
                  <c:v>3.9284221069391953E-3</c:v>
                </c:pt>
                <c:pt idx="15">
                  <c:v>3.1714152221111944E-3</c:v>
                </c:pt>
                <c:pt idx="16">
                  <c:v>1.5352375761785655E-2</c:v>
                </c:pt>
                <c:pt idx="17">
                  <c:v>2.3545190310626643E-2</c:v>
                </c:pt>
                <c:pt idx="18">
                  <c:v>3.2792287096001668E-2</c:v>
                </c:pt>
                <c:pt idx="19">
                  <c:v>4.9870820147942051E-2</c:v>
                </c:pt>
                <c:pt idx="21">
                  <c:v>9.8885947360125639E-2</c:v>
                </c:pt>
                <c:pt idx="22">
                  <c:v>0.28225433497638763</c:v>
                </c:pt>
                <c:pt idx="24">
                  <c:v>0.52377903315591867</c:v>
                </c:pt>
                <c:pt idx="25">
                  <c:v>0.69308996583355198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5-4B4C-AB38-923BB6D96FF2}"/>
            </c:ext>
          </c:extLst>
        </c:ser>
        <c:ser>
          <c:idx val="1"/>
          <c:order val="1"/>
          <c:tx>
            <c:v>DEA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ATZ_LF!$C$2:$C$27</c:f>
              <c:numCache>
                <c:formatCode>General</c:formatCode>
                <c:ptCount val="26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  <c:pt idx="22" formatCode="@">
                  <c:v>5</c:v>
                </c:pt>
                <c:pt idx="24" formatCode="@">
                  <c:v>7.5</c:v>
                </c:pt>
                <c:pt idx="25" formatCode="@">
                  <c:v>10</c:v>
                </c:pt>
              </c:numCache>
            </c:numRef>
          </c:xVal>
          <c:yVal>
            <c:numRef>
              <c:f>ATZ_LF!$J$2:$J$27</c:f>
              <c:numCache>
                <c:formatCode>General</c:formatCode>
                <c:ptCount val="26"/>
                <c:pt idx="0">
                  <c:v>1.6473821224208083E-3</c:v>
                </c:pt>
                <c:pt idx="1">
                  <c:v>2.2884924390396502E-3</c:v>
                </c:pt>
                <c:pt idx="2">
                  <c:v>2.1909787568888468E-3</c:v>
                </c:pt>
                <c:pt idx="3">
                  <c:v>2.7993503871304847E-3</c:v>
                </c:pt>
                <c:pt idx="4">
                  <c:v>3.9789989991513112E-3</c:v>
                </c:pt>
                <c:pt idx="5">
                  <c:v>3.8944208915757368E-3</c:v>
                </c:pt>
                <c:pt idx="6">
                  <c:v>4.0771533512220411E-3</c:v>
                </c:pt>
                <c:pt idx="7">
                  <c:v>5.3875615519839767E-3</c:v>
                </c:pt>
                <c:pt idx="8">
                  <c:v>8.3047401417284672E-3</c:v>
                </c:pt>
                <c:pt idx="9">
                  <c:v>7.1940799468633481E-3</c:v>
                </c:pt>
                <c:pt idx="10">
                  <c:v>1.0206920421210066E-2</c:v>
                </c:pt>
                <c:pt idx="11">
                  <c:v>1.1103310395520854E-2</c:v>
                </c:pt>
                <c:pt idx="12">
                  <c:v>1.5546992356496375E-2</c:v>
                </c:pt>
                <c:pt idx="13">
                  <c:v>1.5524525675393813E-2</c:v>
                </c:pt>
                <c:pt idx="14">
                  <c:v>2.4080080062490173E-2</c:v>
                </c:pt>
                <c:pt idx="15">
                  <c:v>2.137157455862132E-2</c:v>
                </c:pt>
                <c:pt idx="16">
                  <c:v>9.8979063433764211E-2</c:v>
                </c:pt>
                <c:pt idx="17">
                  <c:v>0.15233640501659421</c:v>
                </c:pt>
                <c:pt idx="18">
                  <c:v>0.21706723220342486</c:v>
                </c:pt>
                <c:pt idx="19">
                  <c:v>0.31416664364182556</c:v>
                </c:pt>
                <c:pt idx="21">
                  <c:v>0.64832152622548889</c:v>
                </c:pt>
                <c:pt idx="22">
                  <c:v>1.8797383411133235</c:v>
                </c:pt>
                <c:pt idx="24">
                  <c:v>3.2154447542320606</c:v>
                </c:pt>
                <c:pt idx="25">
                  <c:v>4.477323135025606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35-4B4C-AB38-923BB6D96FF2}"/>
            </c:ext>
          </c:extLst>
        </c:ser>
        <c:ser>
          <c:idx val="2"/>
          <c:order val="2"/>
          <c:tx>
            <c:v>ATZ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ATZ_LF!$C$2:$C$27</c:f>
              <c:numCache>
                <c:formatCode>General</c:formatCode>
                <c:ptCount val="26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 formatCode="@">
                  <c:v>1.953125E-2</c:v>
                </c:pt>
                <c:pt idx="4">
                  <c:v>3.90625E-2</c:v>
                </c:pt>
                <c:pt idx="5">
                  <c:v>3.90625E-2</c:v>
                </c:pt>
                <c:pt idx="6">
                  <c:v>3.90625E-2</c:v>
                </c:pt>
                <c:pt idx="7" formatCode="@">
                  <c:v>3.90625E-2</c:v>
                </c:pt>
                <c:pt idx="8">
                  <c:v>7.8125E-2</c:v>
                </c:pt>
                <c:pt idx="9">
                  <c:v>7.8125E-2</c:v>
                </c:pt>
                <c:pt idx="10">
                  <c:v>7.8125E-2</c:v>
                </c:pt>
                <c:pt idx="11" formatCode="@">
                  <c:v>7.8125E-2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 formatCode="@">
                  <c:v>0.15625</c:v>
                </c:pt>
                <c:pt idx="16">
                  <c:v>0.625</c:v>
                </c:pt>
                <c:pt idx="17" formatCode="@">
                  <c:v>0.625</c:v>
                </c:pt>
                <c:pt idx="18">
                  <c:v>1.25</c:v>
                </c:pt>
                <c:pt idx="19" formatCode="@">
                  <c:v>1.25</c:v>
                </c:pt>
                <c:pt idx="21" formatCode="@">
                  <c:v>2.5</c:v>
                </c:pt>
                <c:pt idx="22" formatCode="@">
                  <c:v>5</c:v>
                </c:pt>
                <c:pt idx="24" formatCode="@">
                  <c:v>7.5</c:v>
                </c:pt>
                <c:pt idx="25" formatCode="@">
                  <c:v>10</c:v>
                </c:pt>
              </c:numCache>
            </c:numRef>
          </c:xVal>
          <c:yVal>
            <c:numRef>
              <c:f>ATZ_LF!$K$2:$K$27</c:f>
              <c:numCache>
                <c:formatCode>General</c:formatCode>
                <c:ptCount val="26"/>
                <c:pt idx="0">
                  <c:v>4.0857388931778921E-3</c:v>
                </c:pt>
                <c:pt idx="1">
                  <c:v>4.2950151349377858E-4</c:v>
                </c:pt>
                <c:pt idx="2">
                  <c:v>6.1326302135452E-4</c:v>
                </c:pt>
                <c:pt idx="3">
                  <c:v>7.2086706627648633E-3</c:v>
                </c:pt>
                <c:pt idx="4">
                  <c:v>8.3685265006737987E-3</c:v>
                </c:pt>
                <c:pt idx="5">
                  <c:v>1.1451974783877794E-2</c:v>
                </c:pt>
                <c:pt idx="6">
                  <c:v>1.0819585304548242E-2</c:v>
                </c:pt>
                <c:pt idx="7">
                  <c:v>1.4810392408383445E-2</c:v>
                </c:pt>
                <c:pt idx="8">
                  <c:v>1.6512639360260192E-2</c:v>
                </c:pt>
                <c:pt idx="9">
                  <c:v>1.9664331218349203E-2</c:v>
                </c:pt>
                <c:pt idx="10">
                  <c:v>2.0499227084761127E-2</c:v>
                </c:pt>
                <c:pt idx="11">
                  <c:v>2.3355303069309871E-2</c:v>
                </c:pt>
                <c:pt idx="12">
                  <c:v>3.2837411291818532E-2</c:v>
                </c:pt>
                <c:pt idx="13">
                  <c:v>3.7748757207493752E-2</c:v>
                </c:pt>
                <c:pt idx="14">
                  <c:v>4.8001473594765018E-2</c:v>
                </c:pt>
                <c:pt idx="15">
                  <c:v>4.2956435631488647E-2</c:v>
                </c:pt>
                <c:pt idx="16">
                  <c:v>0.21648993837486846</c:v>
                </c:pt>
                <c:pt idx="17">
                  <c:v>0.26734006245209319</c:v>
                </c:pt>
                <c:pt idx="18">
                  <c:v>0.47693977861591491</c:v>
                </c:pt>
                <c:pt idx="19">
                  <c:v>0.56355364561481458</c:v>
                </c:pt>
                <c:pt idx="21">
                  <c:v>1.0997740886676273</c:v>
                </c:pt>
                <c:pt idx="22">
                  <c:v>3.2416950422791655</c:v>
                </c:pt>
                <c:pt idx="24">
                  <c:v>4.7519332695751064</c:v>
                </c:pt>
                <c:pt idx="25">
                  <c:v>6.5415881158097582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335-4B4C-AB38-923BB6D9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9456"/>
        <c:axId val="248157000"/>
      </c:scatterChart>
      <c:valAx>
        <c:axId val="2474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7000"/>
        <c:crosses val="autoZero"/>
        <c:crossBetween val="midCat"/>
      </c:valAx>
      <c:valAx>
        <c:axId val="248157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3573928258969"/>
          <c:y val="5.1400554097404488E-2"/>
          <c:w val="0.8583735783027122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TDN-LF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(Sheet1!$M$5,Sheet1!$M$7,Sheet1!$M$9,Sheet1!$M$11,Sheet1!$M$13,Sheet1!$M$15)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plus>
            <c:minus>
              <c:numRef>
                <c:f>(Sheet1!$M$5,Sheet1!$M$7,Sheet1!$M$9,Sheet1!$M$11,Sheet1!$M$13,Sheet1!$M$15)</c:f>
                <c:numCache>
                  <c:formatCode>General</c:formatCode>
                  <c:ptCount val="6"/>
                  <c:pt idx="0">
                    <c:v>0.11914072009706664</c:v>
                  </c:pt>
                  <c:pt idx="1">
                    <c:v>0.11188222203233911</c:v>
                  </c:pt>
                  <c:pt idx="2">
                    <c:v>4.8652336431914522E-2</c:v>
                  </c:pt>
                  <c:pt idx="3">
                    <c:v>5.4054400861550944E-2</c:v>
                  </c:pt>
                  <c:pt idx="4">
                    <c:v>0.13555743277227836</c:v>
                  </c:pt>
                  <c:pt idx="5">
                    <c:v>4.1470728902934385E-2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(Sheet1!$M$4,Sheet1!$M$6,Sheet1!$M$8,Sheet1!$M$10,Sheet1!$M$12,Sheet1!$M$14)</c:f>
              <c:numCache>
                <c:formatCode>General</c:formatCode>
                <c:ptCount val="6"/>
                <c:pt idx="0">
                  <c:v>0.91203961554076696</c:v>
                </c:pt>
                <c:pt idx="1">
                  <c:v>0.77910268480188982</c:v>
                </c:pt>
                <c:pt idx="2">
                  <c:v>0.49540574285607786</c:v>
                </c:pt>
                <c:pt idx="3">
                  <c:v>0.83911642293775779</c:v>
                </c:pt>
                <c:pt idx="4">
                  <c:v>0.5544164928763341</c:v>
                </c:pt>
                <c:pt idx="5">
                  <c:v>0.56853638159172293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3B-4516-82CD-5D30DA3EA88F}"/>
            </c:ext>
          </c:extLst>
        </c:ser>
        <c:ser>
          <c:idx val="1"/>
          <c:order val="1"/>
          <c:tx>
            <c:v>TDL A-LF</c:v>
          </c:tx>
          <c:invertIfNegative val="0"/>
          <c:errBars>
            <c:errBarType val="both"/>
            <c:errValType val="cust"/>
            <c:noEndCap val="0"/>
            <c:plus>
              <c:numRef>
                <c:f>(Sheet1!$N$5,Sheet1!$N$7,Sheet1!$N$9,Sheet1!$N$11,Sheet1!$N$13,Sheet1!$N$15)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plus>
            <c:minus>
              <c:numRef>
                <c:f>(Sheet1!$N$5,Sheet1!$N$7,Sheet1!$N$9,Sheet1!$N$11,Sheet1!$N$13,Sheet1!$N$15)</c:f>
                <c:numCache>
                  <c:formatCode>General</c:formatCode>
                  <c:ptCount val="6"/>
                  <c:pt idx="0">
                    <c:v>2.6197910647692045E-3</c:v>
                  </c:pt>
                  <c:pt idx="1">
                    <c:v>3.6000687433721174E-3</c:v>
                  </c:pt>
                  <c:pt idx="2">
                    <c:v>1.8234312588442691E-3</c:v>
                  </c:pt>
                  <c:pt idx="3">
                    <c:v>2.5224916330155939E-3</c:v>
                  </c:pt>
                  <c:pt idx="4">
                    <c:v>3.1771197960245717E-3</c:v>
                  </c:pt>
                  <c:pt idx="5">
                    <c:v>1.4101270046665347E-3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(Sheet1!$N$4,Sheet1!$N$6,Sheet1!$N$8,Sheet1!$N$10,Sheet1!$N$12,Sheet1!$N$14)</c:f>
              <c:numCache>
                <c:formatCode>General</c:formatCode>
                <c:ptCount val="6"/>
                <c:pt idx="0">
                  <c:v>3.2643220001269783E-2</c:v>
                </c:pt>
                <c:pt idx="1">
                  <c:v>3.2089740156105002E-2</c:v>
                </c:pt>
                <c:pt idx="2">
                  <c:v>2.1558324625074728E-2</c:v>
                </c:pt>
                <c:pt idx="3">
                  <c:v>3.1178865603714228E-2</c:v>
                </c:pt>
                <c:pt idx="4">
                  <c:v>2.0622935492651012E-2</c:v>
                </c:pt>
                <c:pt idx="5">
                  <c:v>2.3190280703487203E-2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3B-4516-82CD-5D30DA3EA88F}"/>
            </c:ext>
          </c:extLst>
        </c:ser>
        <c:ser>
          <c:idx val="2"/>
          <c:order val="2"/>
          <c:tx>
            <c:v>TDL B-LF</c:v>
          </c:tx>
          <c:invertIfNegative val="0"/>
          <c:errBars>
            <c:errBarType val="both"/>
            <c:errValType val="cust"/>
            <c:noEndCap val="0"/>
            <c:plus>
              <c:numRef>
                <c:f>(Sheet1!$O$5,Sheet1!$O$7,Sheet1!$O$9,Sheet1!$O$11,Sheet1!$O$13,Sheet1!$O$15)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plus>
            <c:minus>
              <c:numRef>
                <c:f>(Sheet1!$O$5,Sheet1!$O$7,Sheet1!$O$9,Sheet1!$O$11,Sheet1!$O$13,Sheet1!$O$15)</c:f>
                <c:numCache>
                  <c:formatCode>General</c:formatCode>
                  <c:ptCount val="6"/>
                  <c:pt idx="0">
                    <c:v>6.0538680493551775E-3</c:v>
                  </c:pt>
                  <c:pt idx="1">
                    <c:v>6.6602898111036511E-3</c:v>
                  </c:pt>
                  <c:pt idx="2">
                    <c:v>3.6550402109897218E-3</c:v>
                  </c:pt>
                  <c:pt idx="3">
                    <c:v>5.6152958952423006E-3</c:v>
                  </c:pt>
                  <c:pt idx="4">
                    <c:v>3.2507905531254421E-3</c:v>
                  </c:pt>
                  <c:pt idx="5">
                    <c:v>2.6937636682234558E-3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(Sheet1!$O$4,Sheet1!$O$6,Sheet1!$O$8,Sheet1!$O$10,Sheet1!$O$12,Sheet1!$O$14)</c:f>
              <c:numCache>
                <c:formatCode>General</c:formatCode>
                <c:ptCount val="6"/>
                <c:pt idx="0">
                  <c:v>4.0477882355847671E-2</c:v>
                </c:pt>
                <c:pt idx="1">
                  <c:v>3.8720057407277096E-2</c:v>
                </c:pt>
                <c:pt idx="2">
                  <c:v>1.6675851014351158E-2</c:v>
                </c:pt>
                <c:pt idx="3">
                  <c:v>3.6267342907522655E-2</c:v>
                </c:pt>
                <c:pt idx="4">
                  <c:v>1.9245929879537816E-2</c:v>
                </c:pt>
                <c:pt idx="5">
                  <c:v>1.0580588143117879E-2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3B-4516-82CD-5D30DA3EA88F}"/>
            </c:ext>
          </c:extLst>
        </c:ser>
        <c:ser>
          <c:idx val="3"/>
          <c:order val="3"/>
          <c:tx>
            <c:v>TDN-BA</c:v>
          </c:tx>
          <c:invertIfNegative val="0"/>
          <c:errBars>
            <c:errBarType val="both"/>
            <c:errValType val="cust"/>
            <c:noEndCap val="0"/>
            <c:plus>
              <c:numRef>
                <c:f>(Sheet1!$Q$5,Sheet1!$Q$7,Sheet1!$Q$9,Sheet1!$Q$11,Sheet1!$Q$13,Sheet1!$Q$15)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0.49060759403628551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plus>
            <c:minus>
              <c:numRef>
                <c:f>(Sheet1!$Q$5,Sheet1!$Q$7,Sheet1!$Q$9,Sheet1!$Q$11,Sheet1!$Q$13,Sheet1!$Q$15)</c:f>
                <c:numCache>
                  <c:formatCode>General</c:formatCode>
                  <c:ptCount val="6"/>
                  <c:pt idx="0">
                    <c:v>9.0625349853707043E-2</c:v>
                  </c:pt>
                  <c:pt idx="1">
                    <c:v>0.14020533933191479</c:v>
                  </c:pt>
                  <c:pt idx="2">
                    <c:v>0.49060759403628551</c:v>
                  </c:pt>
                  <c:pt idx="3">
                    <c:v>5.2196224519718962E-2</c:v>
                  </c:pt>
                  <c:pt idx="4">
                    <c:v>8.7256118695312246E-2</c:v>
                  </c:pt>
                  <c:pt idx="5">
                    <c:v>9.8581593203642542E-2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(Sheet1!$Q$4,Sheet1!$Q$6,Sheet1!$Q$8,Sheet1!$Q$10,Sheet1!$Q$12,Sheet1!$Q$14)</c:f>
              <c:numCache>
                <c:formatCode>General</c:formatCode>
                <c:ptCount val="6"/>
                <c:pt idx="0">
                  <c:v>0.50639222558282371</c:v>
                </c:pt>
                <c:pt idx="1">
                  <c:v>0.59289363172480192</c:v>
                </c:pt>
                <c:pt idx="2">
                  <c:v>1.3000395828412568</c:v>
                </c:pt>
                <c:pt idx="3">
                  <c:v>0.39555439180874091</c:v>
                </c:pt>
                <c:pt idx="4">
                  <c:v>0.53712985791957912</c:v>
                </c:pt>
                <c:pt idx="5">
                  <c:v>0.58397104972299219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3B-4516-82CD-5D30DA3EA88F}"/>
            </c:ext>
          </c:extLst>
        </c:ser>
        <c:ser>
          <c:idx val="4"/>
          <c:order val="4"/>
          <c:tx>
            <c:v>TDL A-BA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(Sheet1!$R$5,Sheet1!$R$7,Sheet1!$R$9,Sheet1!$R$11,Sheet1!$R$13,Sheet1!$R$15)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2.823900631830378E-2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plus>
            <c:minus>
              <c:numRef>
                <c:f>(Sheet1!$R$5,Sheet1!$R$7,Sheet1!$R$9,Sheet1!$R$11,Sheet1!$R$13,Sheet1!$R$15)</c:f>
                <c:numCache>
                  <c:formatCode>General</c:formatCode>
                  <c:ptCount val="6"/>
                  <c:pt idx="0">
                    <c:v>2.2962551900935109E-2</c:v>
                  </c:pt>
                  <c:pt idx="1">
                    <c:v>3.2339596925637433E-2</c:v>
                  </c:pt>
                  <c:pt idx="2">
                    <c:v>2.823900631830378E-2</c:v>
                  </c:pt>
                  <c:pt idx="3">
                    <c:v>7.4561517682906657E-3</c:v>
                  </c:pt>
                  <c:pt idx="4">
                    <c:v>2.8050268569487682E-2</c:v>
                  </c:pt>
                  <c:pt idx="5">
                    <c:v>1.8485405809882751E-2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(Sheet1!$R$4,Sheet1!$R$6,Sheet1!$R$8,Sheet1!$R$10,Sheet1!$R$12,Sheet1!$R$14)</c:f>
              <c:numCache>
                <c:formatCode>General</c:formatCode>
                <c:ptCount val="6"/>
                <c:pt idx="0">
                  <c:v>0.1392348021382831</c:v>
                </c:pt>
                <c:pt idx="1">
                  <c:v>0.13581225868390642</c:v>
                </c:pt>
                <c:pt idx="2">
                  <c:v>0.2184684549701294</c:v>
                </c:pt>
                <c:pt idx="3">
                  <c:v>8.4506083666663095E-2</c:v>
                </c:pt>
                <c:pt idx="4">
                  <c:v>0.12166686173353106</c:v>
                </c:pt>
                <c:pt idx="5">
                  <c:v>0.13323294204635627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43B-4516-82CD-5D30DA3EA88F}"/>
            </c:ext>
          </c:extLst>
        </c:ser>
        <c:ser>
          <c:idx val="5"/>
          <c:order val="5"/>
          <c:tx>
            <c:v>TDL B-BA</c:v>
          </c:tx>
          <c:invertIfNegative val="0"/>
          <c:errBars>
            <c:errBarType val="both"/>
            <c:errValType val="cust"/>
            <c:noEndCap val="0"/>
            <c:plus>
              <c:numRef>
                <c:f>(Sheet1!$S$5,Sheet1!$S$7,Sheet1!$S$9,Sheet1!$S$11,Sheet1!$S$13,Sheet1!$S$15)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2.067253266290725E-2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plus>
            <c:minus>
              <c:numRef>
                <c:f>(Sheet1!$S$5,Sheet1!$S$7,Sheet1!$S$9,Sheet1!$S$11,Sheet1!$S$13,Sheet1!$S$15)</c:f>
                <c:numCache>
                  <c:formatCode>General</c:formatCode>
                  <c:ptCount val="6"/>
                  <c:pt idx="0">
                    <c:v>1.6593356821059484E-2</c:v>
                  </c:pt>
                  <c:pt idx="1">
                    <c:v>3.5292645537891229E-2</c:v>
                  </c:pt>
                  <c:pt idx="2">
                    <c:v>2.067253266290725E-2</c:v>
                  </c:pt>
                  <c:pt idx="3">
                    <c:v>1.1224793075873919E-2</c:v>
                  </c:pt>
                  <c:pt idx="4">
                    <c:v>2.7253181166540481E-2</c:v>
                  </c:pt>
                  <c:pt idx="5">
                    <c:v>1.9552917089672644E-2</c:v>
                  </c:pt>
                </c:numCache>
              </c:numRef>
            </c:minus>
          </c:errBars>
          <c:cat>
            <c:strRef>
              <c:f>(Sheet1!$L$4,Sheet1!$L$6,Sheet1!$L$8,Sheet1!$L$10,Sheet1!$L$12,Sheet1!$L$14)</c:f>
              <c:strCache>
                <c:ptCount val="6"/>
                <c:pt idx="0">
                  <c:v>0 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(Sheet1!$S$4,Sheet1!$S$6,Sheet1!$S$8,Sheet1!$S$10,Sheet1!$S$12,Sheet1!$S$14)</c:f>
              <c:numCache>
                <c:formatCode>General</c:formatCode>
                <c:ptCount val="6"/>
                <c:pt idx="0">
                  <c:v>8.6976025821075179E-2</c:v>
                </c:pt>
                <c:pt idx="1">
                  <c:v>0.10929634540194835</c:v>
                </c:pt>
                <c:pt idx="2">
                  <c:v>0.15870687516482671</c:v>
                </c:pt>
                <c:pt idx="3">
                  <c:v>6.2559775203283638E-2</c:v>
                </c:pt>
                <c:pt idx="4">
                  <c:v>7.6863011549360219E-2</c:v>
                </c:pt>
                <c:pt idx="5">
                  <c:v>0.10095929098806497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43B-4516-82CD-5D30DA3E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35312"/>
        <c:axId val="374535704"/>
      </c:barChart>
      <c:catAx>
        <c:axId val="37453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535704"/>
        <c:crosses val="autoZero"/>
        <c:auto val="1"/>
        <c:lblAlgn val="ctr"/>
        <c:lblOffset val="100"/>
        <c:noMultiLvlLbl val="0"/>
      </c:catAx>
      <c:valAx>
        <c:axId val="374535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</a:t>
                </a:r>
                <a:r>
                  <a:rPr lang="el-GR"/>
                  <a:t>μ</a:t>
                </a:r>
                <a:r>
                  <a:rPr lang="en-US"/>
                  <a:t>g/g)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53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404265091863514"/>
          <c:y val="1.2737314085739283E-2"/>
          <c:w val="0.43484623797025368"/>
          <c:h val="0.14119203849518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4548702245552628E-2"/>
          <c:w val="0.9159709098862642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METOL-LF</c:v>
          </c:tx>
          <c:invertIfNegative val="0"/>
          <c:errBars>
            <c:errBarType val="both"/>
            <c:errValType val="cust"/>
            <c:noEndCap val="0"/>
            <c:plus>
              <c:numRef>
                <c:f>(Sheet1!$Y$5,Sheet1!$Y$7,Sheet1!$Y$9,Sheet1!$Y$11,Sheet1!$Y$13,Sheet1!$Y$15)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plus>
            <c:minus>
              <c:numRef>
                <c:f>(Sheet1!$Y$5,Sheet1!$Y$7,Sheet1!$Y$9,Sheet1!$Y$11,Sheet1!$Y$13,Sheet1!$Y$15)</c:f>
                <c:numCache>
                  <c:formatCode>General</c:formatCode>
                  <c:ptCount val="6"/>
                  <c:pt idx="0">
                    <c:v>1.4271655202634534</c:v>
                  </c:pt>
                  <c:pt idx="1">
                    <c:v>0.71098792248365905</c:v>
                  </c:pt>
                  <c:pt idx="2">
                    <c:v>0.59926498553637686</c:v>
                  </c:pt>
                  <c:pt idx="3">
                    <c:v>0.63552441088155331</c:v>
                  </c:pt>
                  <c:pt idx="4">
                    <c:v>0.8726580961782241</c:v>
                  </c:pt>
                  <c:pt idx="5">
                    <c:v>0.23698641879808521</c:v>
                  </c:pt>
                </c:numCache>
              </c:numRef>
            </c:minus>
          </c:errBars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(Sheet1!$Y$4,Sheet1!$Y$6,Sheet1!$Y$8,Sheet1!$Y$10,Sheet1!$Y$12,Sheet1!$Y$14)</c:f>
              <c:numCache>
                <c:formatCode>General</c:formatCode>
                <c:ptCount val="6"/>
                <c:pt idx="0">
                  <c:v>4.4788138092149721</c:v>
                </c:pt>
                <c:pt idx="1">
                  <c:v>2.5311949946961687</c:v>
                </c:pt>
                <c:pt idx="2">
                  <c:v>2.4542232172554996</c:v>
                </c:pt>
                <c:pt idx="3">
                  <c:v>2.3210469709245256</c:v>
                </c:pt>
                <c:pt idx="4">
                  <c:v>2.7202948549450774</c:v>
                </c:pt>
                <c:pt idx="5">
                  <c:v>1.7526867883881636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33-4051-A39E-1D395E415A6B}"/>
            </c:ext>
          </c:extLst>
        </c:ser>
        <c:ser>
          <c:idx val="3"/>
          <c:order val="3"/>
          <c:tx>
            <c:v>METOL-BA</c:v>
          </c:tx>
          <c:invertIfNegative val="0"/>
          <c:errBars>
            <c:errBarType val="both"/>
            <c:errValType val="cust"/>
            <c:noEndCap val="0"/>
            <c:plus>
              <c:numRef>
                <c:f>(Sheet1!$AC$5,Sheet1!$AC$7,Sheet1!$AC$9,Sheet1!$AC$11,Sheet1!$AC$13,Sheet1!$AC$15)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1.240963829978607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plus>
            <c:minus>
              <c:numRef>
                <c:f>(Sheet1!$AC$5,Sheet1!$AC$7,Sheet1!$AC$9,Sheet1!$AC$11,Sheet1!$AC$13,Sheet1!$AC$15)</c:f>
                <c:numCache>
                  <c:formatCode>General</c:formatCode>
                  <c:ptCount val="6"/>
                  <c:pt idx="0">
                    <c:v>0.45296026286481522</c:v>
                  </c:pt>
                  <c:pt idx="1">
                    <c:v>2.8223182350960809</c:v>
                  </c:pt>
                  <c:pt idx="2">
                    <c:v>1.240963829978607</c:v>
                  </c:pt>
                  <c:pt idx="3">
                    <c:v>0.46282357761755999</c:v>
                  </c:pt>
                  <c:pt idx="4">
                    <c:v>0.49463756072455295</c:v>
                  </c:pt>
                  <c:pt idx="5">
                    <c:v>0.69651024111654458</c:v>
                  </c:pt>
                </c:numCache>
              </c:numRef>
            </c:minus>
          </c:errBars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(Sheet1!$AC$4,Sheet1!$AC$6,Sheet1!$AC$8,Sheet1!$AC$10,Sheet1!$AC$12,Sheet1!$AC$14)</c:f>
              <c:numCache>
                <c:formatCode>General</c:formatCode>
                <c:ptCount val="6"/>
                <c:pt idx="0">
                  <c:v>1.2651259804671136</c:v>
                </c:pt>
                <c:pt idx="1">
                  <c:v>5.047414425402442</c:v>
                </c:pt>
                <c:pt idx="2">
                  <c:v>3.4359211643420609</c:v>
                </c:pt>
                <c:pt idx="3">
                  <c:v>2.1739404608638715</c:v>
                </c:pt>
                <c:pt idx="4">
                  <c:v>2.0712068194443956</c:v>
                </c:pt>
                <c:pt idx="5">
                  <c:v>2.1559702021244047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33-4051-A39E-1D395E41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74536488"/>
        <c:axId val="374536880"/>
      </c:barChart>
      <c:barChart>
        <c:barDir val="col"/>
        <c:grouping val="clustered"/>
        <c:varyColors val="0"/>
        <c:ser>
          <c:idx val="1"/>
          <c:order val="1"/>
          <c:tx>
            <c:v>MESA-LF</c:v>
          </c:tx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(Sheet1!$Z$4,Sheet1!$Z$6,Sheet1!$Z$8,Sheet1!$Z$10,Sheet1!$Z$12,Sheet1!$Z$14)</c:f>
              <c:numCache>
                <c:formatCode>General</c:formatCode>
                <c:ptCount val="6"/>
                <c:pt idx="0">
                  <c:v>5.1345037214693934E-6</c:v>
                </c:pt>
                <c:pt idx="1">
                  <c:v>4.3161018245729703E-6</c:v>
                </c:pt>
                <c:pt idx="2">
                  <c:v>3.6047836884519881E-6</c:v>
                </c:pt>
                <c:pt idx="3">
                  <c:v>2.1796223870984352E-6</c:v>
                </c:pt>
                <c:pt idx="4">
                  <c:v>7.4184366252560599E-6</c:v>
                </c:pt>
                <c:pt idx="5">
                  <c:v>1.8313821421592845E-6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33-4051-A39E-1D395E415A6B}"/>
            </c:ext>
          </c:extLst>
        </c:ser>
        <c:ser>
          <c:idx val="2"/>
          <c:order val="2"/>
          <c:tx>
            <c:v>MOXA-LF</c:v>
          </c:tx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(Sheet1!$AA$4,Sheet1!$AA$6,Sheet1!$AA$8,Sheet1!$AA$10,Sheet1!$AA$12,Sheet1!$AA$14)</c:f>
              <c:numCache>
                <c:formatCode>General</c:formatCode>
                <c:ptCount val="6"/>
                <c:pt idx="0">
                  <c:v>1.6465643585771136E-4</c:v>
                </c:pt>
                <c:pt idx="1">
                  <c:v>6.8080067572422022E-5</c:v>
                </c:pt>
                <c:pt idx="2">
                  <c:v>6.3115117939388E-5</c:v>
                </c:pt>
                <c:pt idx="3">
                  <c:v>4.572609124176645E-5</c:v>
                </c:pt>
                <c:pt idx="4">
                  <c:v>8.5636235679510675E-5</c:v>
                </c:pt>
                <c:pt idx="5">
                  <c:v>5.7678232043727195E-5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33-4051-A39E-1D395E415A6B}"/>
            </c:ext>
          </c:extLst>
        </c:ser>
        <c:ser>
          <c:idx val="4"/>
          <c:order val="4"/>
          <c:tx>
            <c:v>MESA-BA</c:v>
          </c:tx>
          <c:spPr>
            <a:solidFill>
              <a:srgbClr val="7030A0"/>
            </a:solidFill>
          </c:spPr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(Sheet1!$AD$4,Sheet1!$AD$6,Sheet1!$AD$8,Sheet1!$AD$10,Sheet1!$AD$12,Sheet1!$AD$14)</c:f>
              <c:numCache>
                <c:formatCode>General</c:formatCode>
                <c:ptCount val="6"/>
                <c:pt idx="0">
                  <c:v>5.5043638610976323E-5</c:v>
                </c:pt>
                <c:pt idx="1">
                  <c:v>6.5825708713913703E-4</c:v>
                </c:pt>
                <c:pt idx="2">
                  <c:v>1.2680250352182804E-4</c:v>
                </c:pt>
                <c:pt idx="3">
                  <c:v>3.1776292209972711E-4</c:v>
                </c:pt>
                <c:pt idx="4">
                  <c:v>9.0059309122082098E-5</c:v>
                </c:pt>
                <c:pt idx="5">
                  <c:v>8.2470846112309376E-4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33-4051-A39E-1D395E415A6B}"/>
            </c:ext>
          </c:extLst>
        </c:ser>
        <c:ser>
          <c:idx val="5"/>
          <c:order val="5"/>
          <c:tx>
            <c:v>MOXA-BA</c:v>
          </c:tx>
          <c:invertIfNegative val="0"/>
          <c:cat>
            <c:strRef>
              <c:f>(Sheet1!$X$4,Sheet1!$X$6,Sheet1!$X$8,Sheet1!$X$10,Sheet1!$X$12,Sheet1!$X$14)</c:f>
              <c:strCache>
                <c:ptCount val="6"/>
                <c:pt idx="0">
                  <c:v>0hr</c:v>
                </c:pt>
                <c:pt idx="1">
                  <c:v>2hr</c:v>
                </c:pt>
                <c:pt idx="2">
                  <c:v>4hr</c:v>
                </c:pt>
                <c:pt idx="3">
                  <c:v>6hr</c:v>
                </c:pt>
                <c:pt idx="4">
                  <c:v>8hr</c:v>
                </c:pt>
                <c:pt idx="5">
                  <c:v>10hr</c:v>
                </c:pt>
              </c:strCache>
            </c:strRef>
          </c:cat>
          <c:val>
            <c:numRef>
              <c:f>(Sheet1!$AE$4,Sheet1!$AE$6,Sheet1!$AE$8,Sheet1!$AE$10,Sheet1!$AE$12,Sheet1!$AE$14)</c:f>
              <c:numCache>
                <c:formatCode>General</c:formatCode>
                <c:ptCount val="6"/>
                <c:pt idx="0">
                  <c:v>2.8066031402062408E-4</c:v>
                </c:pt>
                <c:pt idx="1">
                  <c:v>7.0695939243492858E-4</c:v>
                </c:pt>
                <c:pt idx="2">
                  <c:v>3.0448543125764001E-4</c:v>
                </c:pt>
                <c:pt idx="3">
                  <c:v>4.8605339332661809E-4</c:v>
                </c:pt>
                <c:pt idx="4">
                  <c:v>3.0203418536410272E-4</c:v>
                </c:pt>
                <c:pt idx="5">
                  <c:v>4.4168989054414038E-4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033-4051-A39E-1D395E41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74537664"/>
        <c:axId val="374537272"/>
      </c:barChart>
      <c:catAx>
        <c:axId val="3745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536880"/>
        <c:crosses val="autoZero"/>
        <c:auto val="1"/>
        <c:lblAlgn val="ctr"/>
        <c:lblOffset val="100"/>
        <c:noMultiLvlLbl val="0"/>
      </c:catAx>
      <c:valAx>
        <c:axId val="37453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4536488"/>
        <c:crosses val="autoZero"/>
        <c:crossBetween val="between"/>
      </c:valAx>
      <c:valAx>
        <c:axId val="374537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537664"/>
        <c:crosses val="max"/>
        <c:crossBetween val="between"/>
      </c:valAx>
      <c:catAx>
        <c:axId val="3745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372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7665376202974629"/>
          <c:y val="8.1076844561096539E-3"/>
          <c:w val="0.5150129046369204"/>
          <c:h val="0.150451297754447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Loss'!$W$43:$W$48</c:f>
              <c:numCache>
                <c:formatCode>General</c:formatCode>
                <c:ptCount val="6"/>
                <c:pt idx="0">
                  <c:v>0.48298125000000014</c:v>
                </c:pt>
                <c:pt idx="1">
                  <c:v>0.53483125000000031</c:v>
                </c:pt>
                <c:pt idx="2">
                  <c:v>0.68413125000000052</c:v>
                </c:pt>
                <c:pt idx="3">
                  <c:v>0.52326250000000019</c:v>
                </c:pt>
                <c:pt idx="4">
                  <c:v>0.53128124999999971</c:v>
                </c:pt>
                <c:pt idx="5">
                  <c:v>0.69450000000000034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72-41D7-8A38-E2DCE8E747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Loss'!$X$43:$X$48</c:f>
              <c:numCache>
                <c:formatCode>General</c:formatCode>
                <c:ptCount val="6"/>
                <c:pt idx="0">
                  <c:v>0.35563375000000019</c:v>
                </c:pt>
                <c:pt idx="1">
                  <c:v>0.47603750000000034</c:v>
                </c:pt>
                <c:pt idx="2">
                  <c:v>0.47133750000000041</c:v>
                </c:pt>
                <c:pt idx="3">
                  <c:v>0.42178124999999933</c:v>
                </c:pt>
                <c:pt idx="4">
                  <c:v>0.40576250000000047</c:v>
                </c:pt>
                <c:pt idx="5">
                  <c:v>0.17860000000000031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72-41D7-8A38-E2DCE8E747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Loss'!$Y$43:$Y$48</c:f>
              <c:numCache>
                <c:formatCode>General</c:formatCode>
                <c:ptCount val="6"/>
                <c:pt idx="0">
                  <c:v>-8.4599999999999786E-2</c:v>
                </c:pt>
                <c:pt idx="1">
                  <c:v>0.39618749999999947</c:v>
                </c:pt>
                <c:pt idx="2">
                  <c:v>0.78544999999999954</c:v>
                </c:pt>
                <c:pt idx="3">
                  <c:v>0.61185625000000199</c:v>
                </c:pt>
                <c:pt idx="4">
                  <c:v>0.60621250000000004</c:v>
                </c:pt>
                <c:pt idx="5">
                  <c:v>0.54229999999999978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72-41D7-8A38-E2DCE8E747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Loss'!$Z$43:$Z$48</c:f>
              <c:numCache>
                <c:formatCode>General</c:formatCode>
                <c:ptCount val="6"/>
                <c:pt idx="0">
                  <c:v>-0.1991062499999996</c:v>
                </c:pt>
                <c:pt idx="1">
                  <c:v>0.2158312499999997</c:v>
                </c:pt>
                <c:pt idx="2">
                  <c:v>0.3205125000000002</c:v>
                </c:pt>
                <c:pt idx="3">
                  <c:v>0.56148125000000015</c:v>
                </c:pt>
                <c:pt idx="4">
                  <c:v>0.47467083333333349</c:v>
                </c:pt>
                <c:pt idx="5">
                  <c:v>0.64032499999999959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72-41D7-8A38-E2DCE8E747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'Water Loss'!$V$43:$V$48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Loss'!$AA$43:$AA$48</c:f>
              <c:numCache>
                <c:formatCode>General</c:formatCode>
                <c:ptCount val="6"/>
                <c:pt idx="0">
                  <c:v>0.21965000000000012</c:v>
                </c:pt>
                <c:pt idx="1">
                  <c:v>0.53057500000000091</c:v>
                </c:pt>
                <c:pt idx="2">
                  <c:v>0.39475178571428593</c:v>
                </c:pt>
                <c:pt idx="3">
                  <c:v>0.18059285714285789</c:v>
                </c:pt>
                <c:pt idx="4">
                  <c:v>0.41654107142857089</c:v>
                </c:pt>
                <c:pt idx="5">
                  <c:v>0.60068928571428537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972-41D7-8A38-E2DCE8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39232"/>
        <c:axId val="374539624"/>
      </c:scatterChart>
      <c:valAx>
        <c:axId val="3745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9624"/>
        <c:crosses val="autoZero"/>
        <c:crossBetween val="midCat"/>
      </c:valAx>
      <c:valAx>
        <c:axId val="3745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66010498687656E-2"/>
          <c:y val="0.84780037911927675"/>
          <c:w val="0.8396679790026245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Loss'!$AB$43:$AB$48</c:f>
              <c:numCache>
                <c:formatCode>General</c:formatCode>
                <c:ptCount val="6"/>
                <c:pt idx="0">
                  <c:v>7.7787500000002119E-2</c:v>
                </c:pt>
                <c:pt idx="1">
                  <c:v>0.16657083333333383</c:v>
                </c:pt>
                <c:pt idx="2">
                  <c:v>0.21312083333333282</c:v>
                </c:pt>
                <c:pt idx="3">
                  <c:v>0.21522083333333331</c:v>
                </c:pt>
                <c:pt idx="4">
                  <c:v>0.25527083333333395</c:v>
                </c:pt>
                <c:pt idx="5">
                  <c:v>0.27688458333333293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31-4D2C-88EE-8ED5140885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Loss'!$AC$43:$AC$48</c:f>
              <c:numCache>
                <c:formatCode>General</c:formatCode>
                <c:ptCount val="6"/>
                <c:pt idx="0">
                  <c:v>0.1480375000000006</c:v>
                </c:pt>
                <c:pt idx="1">
                  <c:v>0.1162107142857135</c:v>
                </c:pt>
                <c:pt idx="2">
                  <c:v>0.23950000000000005</c:v>
                </c:pt>
                <c:pt idx="3">
                  <c:v>0.27413392857142854</c:v>
                </c:pt>
                <c:pt idx="4">
                  <c:v>0.34958571428571444</c:v>
                </c:pt>
                <c:pt idx="5">
                  <c:v>0.35680357142857144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31-4D2C-88EE-8ED5140885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Loss'!$AD$43:$AD$48</c:f>
              <c:numCache>
                <c:formatCode>General</c:formatCode>
                <c:ptCount val="6"/>
                <c:pt idx="0">
                  <c:v>0.14333750000000045</c:v>
                </c:pt>
                <c:pt idx="1">
                  <c:v>0.21532916666666874</c:v>
                </c:pt>
                <c:pt idx="2">
                  <c:v>0.20033750000000072</c:v>
                </c:pt>
                <c:pt idx="3">
                  <c:v>0.21555416666666716</c:v>
                </c:pt>
                <c:pt idx="4">
                  <c:v>0.25757083333333403</c:v>
                </c:pt>
                <c:pt idx="5">
                  <c:v>0.27914166666666773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31-4D2C-88EE-8ED5140885E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'Water Loss'!$V$49:$V$54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'Water Loss'!$AE$43:$AE$48</c:f>
              <c:numCache>
                <c:formatCode>General</c:formatCode>
                <c:ptCount val="6"/>
                <c:pt idx="0">
                  <c:v>5.4612500000000508E-2</c:v>
                </c:pt>
                <c:pt idx="1">
                  <c:v>0.13275416666666628</c:v>
                </c:pt>
                <c:pt idx="2">
                  <c:v>0.16477500000000034</c:v>
                </c:pt>
                <c:pt idx="3">
                  <c:v>0.23007499999999931</c:v>
                </c:pt>
                <c:pt idx="4">
                  <c:v>0.28376666666666694</c:v>
                </c:pt>
                <c:pt idx="5">
                  <c:v>0.28589583333333302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31-4D2C-88EE-8ED51408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40408"/>
        <c:axId val="374770544"/>
      </c:scatterChart>
      <c:valAx>
        <c:axId val="37454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0544"/>
        <c:crosses val="autoZero"/>
        <c:crossBetween val="midCat"/>
      </c:valAx>
      <c:valAx>
        <c:axId val="3747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(ATZ_LF!$S$39,ATZ_LF!$S$46,ATZ_LF!$S$53,ATZ_LF!$S$60,ATZ_LF!$S$67,ATZ_LF!$S$74)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plus>
            <c:minus>
              <c:numRef>
                <c:f>(ATZ_LF!$S$39,ATZ_LF!$S$46,ATZ_LF!$S$53,ATZ_LF!$S$60,ATZ_LF!$S$67,ATZ_LF!$S$74)</c:f>
                <c:numCache>
                  <c:formatCode>General</c:formatCode>
                  <c:ptCount val="6"/>
                  <c:pt idx="0">
                    <c:v>1.7156485942299053</c:v>
                  </c:pt>
                  <c:pt idx="1">
                    <c:v>1.2330137442154308</c:v>
                  </c:pt>
                  <c:pt idx="2">
                    <c:v>0.81276517766969569</c:v>
                  </c:pt>
                  <c:pt idx="3">
                    <c:v>1.6712271706952504</c:v>
                  </c:pt>
                  <c:pt idx="4">
                    <c:v>0.9449197095632037</c:v>
                  </c:pt>
                  <c:pt idx="5">
                    <c:v>1.4772403478791511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(ATZ_LF!$A$37,ATZ_LF!$A$44,ATZ_LF!$A$51,ATZ_LF!$A$58,ATZ_LF!$A$65,ATZ_LF!$A$72)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(ATZ_LF!$S$37,ATZ_LF!$S$44,ATZ_LF!$S$51,ATZ_LF!$S$58,ATZ_LF!$S$65,ATZ_LF!$S$72)</c:f>
              <c:numCache>
                <c:formatCode>General</c:formatCode>
                <c:ptCount val="6"/>
                <c:pt idx="0">
                  <c:v>5.8822681922948057</c:v>
                </c:pt>
                <c:pt idx="1">
                  <c:v>3.5599236433838208</c:v>
                </c:pt>
                <c:pt idx="2">
                  <c:v>5.5647437292056132</c:v>
                </c:pt>
                <c:pt idx="3">
                  <c:v>5.6538558456132613</c:v>
                </c:pt>
                <c:pt idx="4">
                  <c:v>4.8103053994521616</c:v>
                </c:pt>
                <c:pt idx="5">
                  <c:v>4.9859158282308362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93-4F36-9962-EB73DE025BBA}"/>
            </c:ext>
          </c:extLst>
        </c:ser>
        <c:ser>
          <c:idx val="1"/>
          <c:order val="1"/>
          <c:tx>
            <c:v>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(ATZ_LF!$V$39,ATZ_LF!$V$46,ATZ_LF!$V$53,ATZ_LF!$V$60,ATZ_LF!$V$67,ATZ_LF!$V$74)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plus>
            <c:minus>
              <c:numRef>
                <c:f>(ATZ_LF!$V$39,ATZ_LF!$V$46,ATZ_LF!$V$53,ATZ_LF!$V$60,ATZ_LF!$V$67,ATZ_LF!$V$74)</c:f>
                <c:numCache>
                  <c:formatCode>General</c:formatCode>
                  <c:ptCount val="6"/>
                  <c:pt idx="0">
                    <c:v>0.45933031635824056</c:v>
                  </c:pt>
                  <c:pt idx="1">
                    <c:v>0.58601277986823985</c:v>
                  </c:pt>
                  <c:pt idx="2">
                    <c:v>0.28675967133189323</c:v>
                  </c:pt>
                  <c:pt idx="3">
                    <c:v>0.44662042142294928</c:v>
                  </c:pt>
                  <c:pt idx="4">
                    <c:v>0.47669837218505967</c:v>
                  </c:pt>
                  <c:pt idx="5">
                    <c:v>0.39765784096462087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(ATZ_LF!$A$37,ATZ_LF!$A$44,ATZ_LF!$A$51,ATZ_LF!$A$58,ATZ_LF!$A$65,ATZ_LF!$A$72)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(ATZ_LF!$V$37,ATZ_LF!$V$44,ATZ_LF!$V$51,ATZ_LF!$V$58,ATZ_LF!$V$65,ATZ_LF!$V$72)</c:f>
              <c:numCache>
                <c:formatCode>General</c:formatCode>
                <c:ptCount val="6"/>
                <c:pt idx="0">
                  <c:v>1.7391301674048494</c:v>
                </c:pt>
                <c:pt idx="1">
                  <c:v>1.141736178800836</c:v>
                </c:pt>
                <c:pt idx="2">
                  <c:v>1.9261205221575493</c:v>
                </c:pt>
                <c:pt idx="3">
                  <c:v>1.7408170621331458</c:v>
                </c:pt>
                <c:pt idx="4">
                  <c:v>1.2513556196397133</c:v>
                </c:pt>
                <c:pt idx="5">
                  <c:v>1.4558868912010332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93-4F36-9962-EB73DE025BBA}"/>
            </c:ext>
          </c:extLst>
        </c:ser>
        <c:ser>
          <c:idx val="2"/>
          <c:order val="2"/>
          <c:tx>
            <c:v>DEA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(ATZ_LF!$Y$39,ATZ_LF!$Y$46,ATZ_LF!$Y$53,ATZ_LF!$Y$60,ATZ_LF!$Y$67,ATZ_LF!$Y$74)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plus>
            <c:minus>
              <c:numRef>
                <c:f>(ATZ_LF!$Y$39,ATZ_LF!$Y$46,ATZ_LF!$Y$53,ATZ_LF!$Y$60,ATZ_LF!$Y$67,ATZ_LF!$Y$74)</c:f>
                <c:numCache>
                  <c:formatCode>General</c:formatCode>
                  <c:ptCount val="6"/>
                  <c:pt idx="0">
                    <c:v>0.32091145961261802</c:v>
                  </c:pt>
                  <c:pt idx="1">
                    <c:v>0.38340264414048264</c:v>
                  </c:pt>
                  <c:pt idx="2">
                    <c:v>0.24037051421302047</c:v>
                  </c:pt>
                  <c:pt idx="3">
                    <c:v>0.37147025390517752</c:v>
                  </c:pt>
                  <c:pt idx="4">
                    <c:v>0.29085685221530666</c:v>
                  </c:pt>
                  <c:pt idx="5">
                    <c:v>0.32638253499960429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(ATZ_LF!$A$37,ATZ_LF!$A$44,ATZ_LF!$A$51,ATZ_LF!$A$58,ATZ_LF!$A$65,ATZ_LF!$A$72)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(ATZ_LF!$Y$37,ATZ_LF!$Y$44,ATZ_LF!$Y$51,ATZ_LF!$Y$58,ATZ_LF!$Y$65,ATZ_LF!$Y$72)</c:f>
              <c:numCache>
                <c:formatCode>General</c:formatCode>
                <c:ptCount val="6"/>
                <c:pt idx="0">
                  <c:v>1.2167376636680338</c:v>
                </c:pt>
                <c:pt idx="1">
                  <c:v>0.74352867511878584</c:v>
                </c:pt>
                <c:pt idx="2">
                  <c:v>1.5453668805373848</c:v>
                </c:pt>
                <c:pt idx="3">
                  <c:v>1.2607678013233385</c:v>
                </c:pt>
                <c:pt idx="4">
                  <c:v>0.79507986477634052</c:v>
                </c:pt>
                <c:pt idx="5">
                  <c:v>1.2078496423674741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93-4F36-9962-EB73DE02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57784"/>
        <c:axId val="248158176"/>
      </c:barChart>
      <c:catAx>
        <c:axId val="2481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8176"/>
        <c:crosses val="autoZero"/>
        <c:auto val="1"/>
        <c:lblAlgn val="ctr"/>
        <c:lblOffset val="100"/>
        <c:noMultiLvlLbl val="0"/>
      </c:catAx>
      <c:valAx>
        <c:axId val="2481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Chloro_LF!$C$62:$C$67</c:f>
              <c:numCache>
                <c:formatCode>General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Chloro_LF!$D$62:$D$67</c:f>
              <c:numCache>
                <c:formatCode>General</c:formatCode>
                <c:ptCount val="6"/>
                <c:pt idx="0">
                  <c:v>7543</c:v>
                </c:pt>
                <c:pt idx="1">
                  <c:v>17699</c:v>
                </c:pt>
                <c:pt idx="2">
                  <c:v>37752</c:v>
                </c:pt>
                <c:pt idx="3">
                  <c:v>89469</c:v>
                </c:pt>
                <c:pt idx="4">
                  <c:v>191244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44-4D82-AF44-6272D093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60528"/>
        <c:axId val="248160920"/>
      </c:scatterChart>
      <c:valAx>
        <c:axId val="2481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0920"/>
        <c:crosses val="autoZero"/>
        <c:crossBetween val="midCat"/>
      </c:valAx>
      <c:valAx>
        <c:axId val="24816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04526219936795"/>
          <c:y val="0.19721055701370663"/>
          <c:w val="0.8211317156783973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Chloro_LF!$D$1:$D$5</c:f>
              <c:numCache>
                <c:formatCode>@</c:formatCode>
                <c:ptCount val="5"/>
                <c:pt idx="0">
                  <c:v>1.953125E-2</c:v>
                </c:pt>
                <c:pt idx="1">
                  <c:v>3.90625E-2</c:v>
                </c:pt>
                <c:pt idx="2">
                  <c:v>7.8125E-2</c:v>
                </c:pt>
                <c:pt idx="3">
                  <c:v>0.15625</c:v>
                </c:pt>
                <c:pt idx="4">
                  <c:v>0.3125</c:v>
                </c:pt>
              </c:numCache>
            </c:numRef>
          </c:xVal>
          <c:yVal>
            <c:numRef>
              <c:f>Chloro_LF!$E$1:$E$5</c:f>
              <c:numCache>
                <c:formatCode>0.00</c:formatCode>
                <c:ptCount val="5"/>
                <c:pt idx="0">
                  <c:v>374.693107476394</c:v>
                </c:pt>
                <c:pt idx="1">
                  <c:v>902.60490889859204</c:v>
                </c:pt>
                <c:pt idx="2">
                  <c:v>2754.4566274536501</c:v>
                </c:pt>
                <c:pt idx="3">
                  <c:v>8253.0765630736605</c:v>
                </c:pt>
                <c:pt idx="4">
                  <c:v>18244.626972090999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FF-4588-A7FD-D3A30DBA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61704"/>
        <c:axId val="248162096"/>
      </c:scatterChart>
      <c:valAx>
        <c:axId val="2481617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2096"/>
        <c:crosses val="autoZero"/>
        <c:crossBetween val="midCat"/>
      </c:valAx>
      <c:valAx>
        <c:axId val="2481620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17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 metabolite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(Chloro_LF!$K$20,Chloro_LF!$K$27,Chloro_LF!$K$34,Chloro_LF!$K$41,Chloro_LF!$K$48,Chloro_LF!$K$55)</c:f>
                <c:numCache>
                  <c:formatCode>General</c:formatCode>
                  <c:ptCount val="6"/>
                  <c:pt idx="0">
                    <c:v>9.7460231475068101E-3</c:v>
                  </c:pt>
                  <c:pt idx="1">
                    <c:v>2.6496459674897836E-2</c:v>
                  </c:pt>
                  <c:pt idx="2">
                    <c:v>5.5306297066388893E-3</c:v>
                  </c:pt>
                  <c:pt idx="3">
                    <c:v>2.3365374554583845E-2</c:v>
                  </c:pt>
                  <c:pt idx="4">
                    <c:v>1.3410451477257598E-2</c:v>
                  </c:pt>
                  <c:pt idx="5">
                    <c:v>7.3518350804316389E-3</c:v>
                  </c:pt>
                </c:numCache>
              </c:numRef>
            </c:plus>
            <c:minus>
              <c:numRef>
                <c:f>(Chloro_LF!$K$20,Chloro_LF!$K$27,Chloro_LF!$K$34,Chloro_LF!$K$41,Chloro_LF!$K$48,Chloro_LF!$K$55)</c:f>
                <c:numCache>
                  <c:formatCode>General</c:formatCode>
                  <c:ptCount val="6"/>
                  <c:pt idx="0">
                    <c:v>9.7460231475068101E-3</c:v>
                  </c:pt>
                  <c:pt idx="1">
                    <c:v>2.6496459674897836E-2</c:v>
                  </c:pt>
                  <c:pt idx="2">
                    <c:v>5.5306297066388893E-3</c:v>
                  </c:pt>
                  <c:pt idx="3">
                    <c:v>2.3365374554583845E-2</c:v>
                  </c:pt>
                  <c:pt idx="4">
                    <c:v>1.3410451477257598E-2</c:v>
                  </c:pt>
                  <c:pt idx="5">
                    <c:v>7.3518350804316389E-3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(Chloro_LF!$A$18,Chloro_LF!$A$25,Chloro_LF!$A$32,Chloro_LF!$A$39,Chloro_LF!$A$46,Chloro_LF!$A$53)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(Chloro_LF!$K$18,Chloro_LF!$K$25,Chloro_LF!$K$32,Chloro_LF!$K$39,Chloro_LF!$K$46,Chloro_LF!$K$53)</c:f>
              <c:numCache>
                <c:formatCode>General</c:formatCode>
                <c:ptCount val="6"/>
                <c:pt idx="0">
                  <c:v>7.3623717617170389E-2</c:v>
                </c:pt>
                <c:pt idx="1">
                  <c:v>8.450924324696206E-2</c:v>
                </c:pt>
                <c:pt idx="2">
                  <c:v>6.0442115321255728E-2</c:v>
                </c:pt>
                <c:pt idx="3">
                  <c:v>6.2566753562373192E-2</c:v>
                </c:pt>
                <c:pt idx="4">
                  <c:v>8.3388062199445501E-2</c:v>
                </c:pt>
                <c:pt idx="5">
                  <c:v>3.7959538956718504E-2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76-44F1-B7CC-FF98B167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60136"/>
        <c:axId val="248159744"/>
      </c:barChart>
      <c:catAx>
        <c:axId val="24816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9744"/>
        <c:crosses val="autoZero"/>
        <c:auto val="1"/>
        <c:lblAlgn val="ctr"/>
        <c:lblOffset val="100"/>
        <c:noMultiLvlLbl val="0"/>
      </c:catAx>
      <c:valAx>
        <c:axId val="24815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Chlorothalonil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(Chloro_LF!$A$75,Chloro_LF!$A$82,Chloro_LF!$A$89,Chloro_LF!$A$96,Chloro_LF!$A$103,Chloro_LF!$A$110)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(Chloro_LF!$K$75,Chloro_LF!$K$82,Chloro_LF!$K$89,Chloro_LF!$K$96,Chloro_LF!$K$103,Chloro_LF!$K$110)</c:f>
              <c:numCache>
                <c:formatCode>General</c:formatCode>
                <c:ptCount val="6"/>
                <c:pt idx="0">
                  <c:v>98.364365298012444</c:v>
                </c:pt>
                <c:pt idx="1">
                  <c:v>134.62860448874207</c:v>
                </c:pt>
                <c:pt idx="2">
                  <c:v>93.727951749624779</c:v>
                </c:pt>
                <c:pt idx="3">
                  <c:v>113.06168099563816</c:v>
                </c:pt>
                <c:pt idx="4">
                  <c:v>86.667140978449012</c:v>
                </c:pt>
                <c:pt idx="5">
                  <c:v>90.70605101007709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4E-4301-ACC6-C45E51A975D9}"/>
            </c:ext>
          </c:extLst>
        </c:ser>
        <c:ser>
          <c:idx val="1"/>
          <c:order val="1"/>
          <c:tx>
            <c:v>Cl metabolite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(Chloro_LF!$A$75,Chloro_LF!$A$82,Chloro_LF!$A$89,Chloro_LF!$A$96,Chloro_LF!$A$103,Chloro_LF!$A$110)</c:f>
              <c:strCache>
                <c:ptCount val="6"/>
                <c:pt idx="0">
                  <c:v>0 hr</c:v>
                </c:pt>
                <c:pt idx="1">
                  <c:v>2 hr</c:v>
                </c:pt>
                <c:pt idx="2">
                  <c:v>4 hr</c:v>
                </c:pt>
                <c:pt idx="3">
                  <c:v>6 hr</c:v>
                </c:pt>
                <c:pt idx="4">
                  <c:v>8 hr</c:v>
                </c:pt>
                <c:pt idx="5">
                  <c:v>10 hr</c:v>
                </c:pt>
              </c:strCache>
            </c:strRef>
          </c:cat>
          <c:val>
            <c:numRef>
              <c:f>(Chloro_LF!$P$75,Chloro_LF!$P$82,Chloro_LF!$P$89,Chloro_LF!$P$96,Chloro_LF!$P$103,Chloro_LF!$P$110)</c:f>
              <c:numCache>
                <c:formatCode>General</c:formatCode>
                <c:ptCount val="6"/>
                <c:pt idx="0">
                  <c:v>3.3584046807414593E-2</c:v>
                </c:pt>
                <c:pt idx="1">
                  <c:v>3.1985556579187391E-2</c:v>
                </c:pt>
                <c:pt idx="2">
                  <c:v>2.5387026765364588E-2</c:v>
                </c:pt>
                <c:pt idx="3">
                  <c:v>2.4935467387948763E-2</c:v>
                </c:pt>
                <c:pt idx="4">
                  <c:v>2.5725871130706863E-2</c:v>
                </c:pt>
                <c:pt idx="5">
                  <c:v>2.5837062863953781E-2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4E-4301-ACC6-C45E51A9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58960"/>
        <c:axId val="248162880"/>
      </c:barChart>
      <c:catAx>
        <c:axId val="24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2880"/>
        <c:crosses val="autoZero"/>
        <c:auto val="1"/>
        <c:lblAlgn val="ctr"/>
        <c:lblOffset val="100"/>
        <c:noMultiLvlLbl val="0"/>
      </c:catAx>
      <c:valAx>
        <c:axId val="24816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Metol_BA!$I$4:$I$26</c:f>
              <c:numCache>
                <c:formatCode>General</c:formatCode>
                <c:ptCount val="23"/>
                <c:pt idx="0">
                  <c:v>2.891252943776961E-4</c:v>
                </c:pt>
                <c:pt idx="1">
                  <c:v>3.1627442125443874E-4</c:v>
                </c:pt>
                <c:pt idx="2">
                  <c:v>2.9646896242831514E-4</c:v>
                </c:pt>
                <c:pt idx="3">
                  <c:v>3.4196275579403349E-4</c:v>
                </c:pt>
                <c:pt idx="4">
                  <c:v>3.1793143988812888E-4</c:v>
                </c:pt>
                <c:pt idx="5">
                  <c:v>6.4298196698462057E-4</c:v>
                </c:pt>
                <c:pt idx="6">
                  <c:v>6.0697500895525033E-4</c:v>
                </c:pt>
                <c:pt idx="7">
                  <c:v>6.5267208750063269E-4</c:v>
                </c:pt>
                <c:pt idx="8">
                  <c:v>7.8007826673514636E-4</c:v>
                </c:pt>
                <c:pt idx="9">
                  <c:v>8.1957310510780612E-4</c:v>
                </c:pt>
                <c:pt idx="10">
                  <c:v>1.2394494310666105E-3</c:v>
                </c:pt>
                <c:pt idx="11">
                  <c:v>1.235249210613929E-3</c:v>
                </c:pt>
                <c:pt idx="12">
                  <c:v>1.3015466236551974E-3</c:v>
                </c:pt>
                <c:pt idx="13">
                  <c:v>1.6442740588727273E-3</c:v>
                </c:pt>
                <c:pt idx="14">
                  <c:v>1.4307728212766141E-3</c:v>
                </c:pt>
                <c:pt idx="15">
                  <c:v>2.3345393068991498E-3</c:v>
                </c:pt>
                <c:pt idx="16">
                  <c:v>2.3074320061661326E-3</c:v>
                </c:pt>
                <c:pt idx="17">
                  <c:v>2.4648323551988071E-3</c:v>
                </c:pt>
                <c:pt idx="18">
                  <c:v>3.0274287992229734E-3</c:v>
                </c:pt>
                <c:pt idx="19">
                  <c:v>3.0987337437150281E-3</c:v>
                </c:pt>
                <c:pt idx="20">
                  <c:v>4.6383869674950567E-3</c:v>
                </c:pt>
                <c:pt idx="21">
                  <c:v>4.9807191223930607E-3</c:v>
                </c:pt>
                <c:pt idx="22">
                  <c:v>5.8557955939414824E-3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C4-406D-B81E-96830E80B6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4160502664439677E-2"/>
                  <c:y val="-4.8994912749054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Metol_BA!$C$4:$C$26</c:f>
              <c:numCache>
                <c:formatCode>@</c:formatCode>
                <c:ptCount val="23"/>
                <c:pt idx="0">
                  <c:v>1.953125E-2</c:v>
                </c:pt>
                <c:pt idx="1">
                  <c:v>1.953125E-2</c:v>
                </c:pt>
                <c:pt idx="2">
                  <c:v>1.953125E-2</c:v>
                </c:pt>
                <c:pt idx="3">
                  <c:v>1.953125E-2</c:v>
                </c:pt>
                <c:pt idx="4">
                  <c:v>1.953125E-2</c:v>
                </c:pt>
                <c:pt idx="5">
                  <c:v>3.90625E-2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7.8125E-2</c:v>
                </c:pt>
                <c:pt idx="11">
                  <c:v>7.8125E-2</c:v>
                </c:pt>
                <c:pt idx="12">
                  <c:v>7.8125E-2</c:v>
                </c:pt>
                <c:pt idx="13">
                  <c:v>7.8125E-2</c:v>
                </c:pt>
                <c:pt idx="14">
                  <c:v>7.8125E-2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</c:numCache>
            </c:numRef>
          </c:xVal>
          <c:yVal>
            <c:numRef>
              <c:f>Metol_BA!$J$4:$J$26</c:f>
              <c:numCache>
                <c:formatCode>General</c:formatCode>
                <c:ptCount val="23"/>
                <c:pt idx="0">
                  <c:v>1.3356462186129754E-3</c:v>
                </c:pt>
                <c:pt idx="1">
                  <c:v>1.5126030670358842E-3</c:v>
                </c:pt>
                <c:pt idx="2">
                  <c:v>1.2993497306646041E-3</c:v>
                </c:pt>
                <c:pt idx="3">
                  <c:v>1.6297622184678017E-3</c:v>
                </c:pt>
                <c:pt idx="4">
                  <c:v>1.4605359140939108E-3</c:v>
                </c:pt>
                <c:pt idx="5">
                  <c:v>3.0429916468380086E-3</c:v>
                </c:pt>
                <c:pt idx="6">
                  <c:v>2.6961352959647107E-3</c:v>
                </c:pt>
                <c:pt idx="7">
                  <c:v>2.8922246960451157E-3</c:v>
                </c:pt>
                <c:pt idx="8">
                  <c:v>3.5088312382403172E-3</c:v>
                </c:pt>
                <c:pt idx="9">
                  <c:v>3.7266945468434911E-3</c:v>
                </c:pt>
                <c:pt idx="10">
                  <c:v>5.8293008568165569E-3</c:v>
                </c:pt>
                <c:pt idx="11">
                  <c:v>5.3191579002554671E-3</c:v>
                </c:pt>
                <c:pt idx="12">
                  <c:v>5.7737516144547359E-3</c:v>
                </c:pt>
                <c:pt idx="13">
                  <c:v>7.4698367140744997E-3</c:v>
                </c:pt>
                <c:pt idx="14">
                  <c:v>6.2966785769913904E-3</c:v>
                </c:pt>
                <c:pt idx="15">
                  <c:v>1.0955021574528533E-2</c:v>
                </c:pt>
                <c:pt idx="16">
                  <c:v>1.0121565633359893E-2</c:v>
                </c:pt>
                <c:pt idx="17">
                  <c:v>1.081564921738107E-2</c:v>
                </c:pt>
                <c:pt idx="18">
                  <c:v>1.3959994981398728E-2</c:v>
                </c:pt>
                <c:pt idx="19">
                  <c:v>1.3848289047856314E-2</c:v>
                </c:pt>
                <c:pt idx="20">
                  <c:v>2.1715630332488127E-2</c:v>
                </c:pt>
                <c:pt idx="21">
                  <c:v>2.2364114777584692E-2</c:v>
                </c:pt>
                <c:pt idx="22">
                  <c:v>2.5656830569703543E-2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C4-406D-B81E-96830E80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63664"/>
        <c:axId val="248164056"/>
      </c:scatterChart>
      <c:valAx>
        <c:axId val="24816366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4056"/>
        <c:crosses val="autoZero"/>
        <c:crossBetween val="midCat"/>
      </c:valAx>
      <c:valAx>
        <c:axId val="248164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636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9525</xdr:rowOff>
    </xdr:from>
    <xdr:to>
      <xdr:col>13</xdr:col>
      <xdr:colOff>295275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29</xdr:row>
      <xdr:rowOff>109537</xdr:rowOff>
    </xdr:from>
    <xdr:to>
      <xdr:col>20</xdr:col>
      <xdr:colOff>9525</xdr:colOff>
      <xdr:row>44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17</xdr:row>
      <xdr:rowOff>33337</xdr:rowOff>
    </xdr:from>
    <xdr:to>
      <xdr:col>9</xdr:col>
      <xdr:colOff>333375</xdr:colOff>
      <xdr:row>31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16</xdr:row>
      <xdr:rowOff>71437</xdr:rowOff>
    </xdr:from>
    <xdr:to>
      <xdr:col>19</xdr:col>
      <xdr:colOff>238125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400050</xdr:colOff>
      <xdr:row>16</xdr:row>
      <xdr:rowOff>176212</xdr:rowOff>
    </xdr:from>
    <xdr:to>
      <xdr:col>31</xdr:col>
      <xdr:colOff>95250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342900</xdr:colOff>
      <xdr:row>5</xdr:row>
      <xdr:rowOff>99060</xdr:rowOff>
    </xdr:from>
    <xdr:to>
      <xdr:col>35</xdr:col>
      <xdr:colOff>38100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D8479FC-14CD-4EE6-80D2-77F181FD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396240</xdr:colOff>
      <xdr:row>21</xdr:row>
      <xdr:rowOff>137160</xdr:rowOff>
    </xdr:from>
    <xdr:to>
      <xdr:col>35</xdr:col>
      <xdr:colOff>91440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23F4BDE-97F6-4DB8-9369-EBA9679FC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4762</xdr:rowOff>
    </xdr:from>
    <xdr:to>
      <xdr:col>19</xdr:col>
      <xdr:colOff>428625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323850</xdr:colOff>
      <xdr:row>34</xdr:row>
      <xdr:rowOff>166687</xdr:rowOff>
    </xdr:from>
    <xdr:to>
      <xdr:col>36</xdr:col>
      <xdr:colOff>127000</xdr:colOff>
      <xdr:row>57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19048</xdr:colOff>
      <xdr:row>58</xdr:row>
      <xdr:rowOff>185737</xdr:rowOff>
    </xdr:from>
    <xdr:to>
      <xdr:col>11</xdr:col>
      <xdr:colOff>323850</xdr:colOff>
      <xdr:row>71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0</xdr:row>
      <xdr:rowOff>42862</xdr:rowOff>
    </xdr:from>
    <xdr:to>
      <xdr:col>14</xdr:col>
      <xdr:colOff>28575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17</xdr:row>
      <xdr:rowOff>166687</xdr:rowOff>
    </xdr:from>
    <xdr:to>
      <xdr:col>20</xdr:col>
      <xdr:colOff>95250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66675</xdr:colOff>
      <xdr:row>76</xdr:row>
      <xdr:rowOff>52387</xdr:rowOff>
    </xdr:from>
    <xdr:to>
      <xdr:col>24</xdr:col>
      <xdr:colOff>371475</xdr:colOff>
      <xdr:row>90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128587</xdr:rowOff>
    </xdr:from>
    <xdr:to>
      <xdr:col>17</xdr:col>
      <xdr:colOff>161925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72</xdr:row>
      <xdr:rowOff>42862</xdr:rowOff>
    </xdr:from>
    <xdr:to>
      <xdr:col>32</xdr:col>
      <xdr:colOff>85725</xdr:colOff>
      <xdr:row>86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88</xdr:row>
      <xdr:rowOff>100012</xdr:rowOff>
    </xdr:from>
    <xdr:to>
      <xdr:col>32</xdr:col>
      <xdr:colOff>276225</xdr:colOff>
      <xdr:row>102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219075</xdr:colOff>
      <xdr:row>123</xdr:row>
      <xdr:rowOff>80962</xdr:rowOff>
    </xdr:from>
    <xdr:to>
      <xdr:col>32</xdr:col>
      <xdr:colOff>523875</xdr:colOff>
      <xdr:row>137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390525</xdr:colOff>
      <xdr:row>139</xdr:row>
      <xdr:rowOff>185737</xdr:rowOff>
    </xdr:from>
    <xdr:to>
      <xdr:col>33</xdr:col>
      <xdr:colOff>85725</xdr:colOff>
      <xdr:row>154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</xdr:rowOff>
    </xdr:from>
    <xdr:to>
      <xdr:col>15</xdr:col>
      <xdr:colOff>85724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285750</xdr:colOff>
      <xdr:row>36</xdr:row>
      <xdr:rowOff>23812</xdr:rowOff>
    </xdr:from>
    <xdr:to>
      <xdr:col>32</xdr:col>
      <xdr:colOff>590550</xdr:colOff>
      <xdr:row>50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16</xdr:row>
      <xdr:rowOff>157162</xdr:rowOff>
    </xdr:from>
    <xdr:to>
      <xdr:col>21</xdr:col>
      <xdr:colOff>228600</xdr:colOff>
      <xdr:row>31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4762</xdr:rowOff>
    </xdr:from>
    <xdr:to>
      <xdr:col>17</xdr:col>
      <xdr:colOff>257175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33</xdr:row>
      <xdr:rowOff>128587</xdr:rowOff>
    </xdr:from>
    <xdr:to>
      <xdr:col>34</xdr:col>
      <xdr:colOff>47625</xdr:colOff>
      <xdr:row>48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85</xdr:row>
      <xdr:rowOff>90486</xdr:rowOff>
    </xdr:from>
    <xdr:to>
      <xdr:col>11</xdr:col>
      <xdr:colOff>523874</xdr:colOff>
      <xdr:row>100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86</xdr:row>
      <xdr:rowOff>185737</xdr:rowOff>
    </xdr:from>
    <xdr:to>
      <xdr:col>23</xdr:col>
      <xdr:colOff>352425</xdr:colOff>
      <xdr:row>101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101</xdr:row>
      <xdr:rowOff>176212</xdr:rowOff>
    </xdr:from>
    <xdr:to>
      <xdr:col>23</xdr:col>
      <xdr:colOff>333375</xdr:colOff>
      <xdr:row>116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128587</xdr:rowOff>
    </xdr:from>
    <xdr:to>
      <xdr:col>17</xdr:col>
      <xdr:colOff>161925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361950</xdr:colOff>
      <xdr:row>59</xdr:row>
      <xdr:rowOff>42861</xdr:rowOff>
    </xdr:from>
    <xdr:to>
      <xdr:col>33</xdr:col>
      <xdr:colOff>560294</xdr:colOff>
      <xdr:row>74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238125</xdr:colOff>
      <xdr:row>74</xdr:row>
      <xdr:rowOff>147637</xdr:rowOff>
    </xdr:from>
    <xdr:to>
      <xdr:col>31</xdr:col>
      <xdr:colOff>542925</xdr:colOff>
      <xdr:row>89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352425</xdr:colOff>
      <xdr:row>101</xdr:row>
      <xdr:rowOff>80962</xdr:rowOff>
    </xdr:from>
    <xdr:to>
      <xdr:col>33</xdr:col>
      <xdr:colOff>47625</xdr:colOff>
      <xdr:row>115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400050</xdr:colOff>
      <xdr:row>117</xdr:row>
      <xdr:rowOff>71437</xdr:rowOff>
    </xdr:from>
    <xdr:to>
      <xdr:col>33</xdr:col>
      <xdr:colOff>95250</xdr:colOff>
      <xdr:row>131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42</xdr:row>
      <xdr:rowOff>147637</xdr:rowOff>
    </xdr:from>
    <xdr:to>
      <xdr:col>32</xdr:col>
      <xdr:colOff>152400</xdr:colOff>
      <xdr:row>57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1</xdr:rowOff>
    </xdr:from>
    <xdr:to>
      <xdr:col>15</xdr:col>
      <xdr:colOff>85724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100"/>
  <sheetViews>
    <sheetView workbookViewId="0">
      <selection activeCell="F54" sqref="F54"/>
    </sheetView>
  </sheetViews>
  <sheetFormatPr defaultRowHeight="15" x14ac:dyDescent="0.25"/>
  <cols>
    <col min="10" max="10" width="10.7109375" bestFit="1" customWidth="1"/>
    <col min="11" max="11" width="10.28515625" bestFit="1" customWidth="1"/>
    <col min="12" max="12" width="11" bestFit="1" customWidth="1"/>
    <col min="13" max="13" width="9.7109375" bestFit="1" customWidth="1"/>
    <col min="14" max="14" width="9.28515625" bestFit="1" customWidth="1"/>
    <col min="15" max="15" width="9.85546875" bestFit="1" customWidth="1"/>
  </cols>
  <sheetData>
    <row r="17" spans="1:12" s="1" customFormat="1" ht="12.75" x14ac:dyDescent="0.2">
      <c r="A17" s="1" t="s">
        <v>0</v>
      </c>
      <c r="B17" s="1" t="s">
        <v>1</v>
      </c>
      <c r="C17" s="1" t="s">
        <v>2</v>
      </c>
      <c r="D17" s="1" t="s">
        <v>3</v>
      </c>
      <c r="E17" s="2" t="s">
        <v>4</v>
      </c>
      <c r="F17" s="2" t="s">
        <v>5</v>
      </c>
      <c r="G17" s="2"/>
      <c r="H17" s="2"/>
      <c r="I17" s="2"/>
    </row>
    <row r="18" spans="1:12" x14ac:dyDescent="0.25">
      <c r="A18" s="1" t="s">
        <v>15</v>
      </c>
      <c r="B18">
        <v>19.695699999999999</v>
      </c>
      <c r="C18">
        <v>21.253</v>
      </c>
      <c r="D18" t="s">
        <v>150</v>
      </c>
      <c r="E18">
        <f>C18-B18</f>
        <v>1.5573000000000015</v>
      </c>
      <c r="F18" s="3"/>
      <c r="G18" s="3"/>
      <c r="H18" s="3"/>
      <c r="I18" s="3"/>
      <c r="K18" s="4"/>
      <c r="L18" s="4"/>
    </row>
    <row r="19" spans="1:12" x14ac:dyDescent="0.25">
      <c r="A19" s="1"/>
      <c r="B19">
        <v>19.317299999999999</v>
      </c>
      <c r="C19">
        <v>21.949000000000002</v>
      </c>
      <c r="D19" t="s">
        <v>190</v>
      </c>
      <c r="E19">
        <f t="shared" ref="E19:E52" si="0">C19-B19</f>
        <v>2.6317000000000021</v>
      </c>
      <c r="F19" s="3"/>
      <c r="G19" s="3"/>
      <c r="H19" s="3"/>
      <c r="I19" s="3"/>
      <c r="K19" s="4"/>
      <c r="L19" s="4"/>
    </row>
    <row r="20" spans="1:12" x14ac:dyDescent="0.25">
      <c r="B20">
        <v>19.696999999999999</v>
      </c>
      <c r="C20">
        <v>21.0108</v>
      </c>
      <c r="D20" t="s">
        <v>151</v>
      </c>
      <c r="E20">
        <f t="shared" si="0"/>
        <v>1.3138000000000005</v>
      </c>
    </row>
    <row r="21" spans="1:12" x14ac:dyDescent="0.25">
      <c r="B21">
        <v>20.0063</v>
      </c>
      <c r="C21">
        <v>21.001200000000001</v>
      </c>
      <c r="D21" t="s">
        <v>152</v>
      </c>
      <c r="E21">
        <f t="shared" si="0"/>
        <v>0.99490000000000123</v>
      </c>
    </row>
    <row r="22" spans="1:12" x14ac:dyDescent="0.25">
      <c r="B22">
        <v>19.317399999999999</v>
      </c>
      <c r="C22">
        <v>20.211200000000002</v>
      </c>
      <c r="D22" t="s">
        <v>412</v>
      </c>
      <c r="E22">
        <f t="shared" si="0"/>
        <v>0.89380000000000237</v>
      </c>
    </row>
    <row r="23" spans="1:12" x14ac:dyDescent="0.25">
      <c r="E23">
        <f t="shared" si="0"/>
        <v>0</v>
      </c>
    </row>
    <row r="24" spans="1:12" x14ac:dyDescent="0.25">
      <c r="A24" s="1" t="s">
        <v>22</v>
      </c>
      <c r="B24">
        <v>19.382200000000001</v>
      </c>
      <c r="C24">
        <v>21.540900000000001</v>
      </c>
      <c r="D24" t="s">
        <v>150</v>
      </c>
      <c r="E24">
        <f t="shared" si="0"/>
        <v>2.1586999999999996</v>
      </c>
    </row>
    <row r="25" spans="1:12" x14ac:dyDescent="0.25">
      <c r="A25" s="1"/>
      <c r="B25">
        <v>19.330400000000001</v>
      </c>
      <c r="C25">
        <v>20.835699999999999</v>
      </c>
      <c r="D25" t="s">
        <v>190</v>
      </c>
      <c r="E25">
        <f t="shared" si="0"/>
        <v>1.5052999999999983</v>
      </c>
    </row>
    <row r="26" spans="1:12" x14ac:dyDescent="0.25">
      <c r="B26">
        <v>19.662600000000001</v>
      </c>
      <c r="C26">
        <v>21.125599999999999</v>
      </c>
      <c r="D26" t="s">
        <v>151</v>
      </c>
      <c r="E26">
        <f t="shared" si="0"/>
        <v>1.4629999999999974</v>
      </c>
    </row>
    <row r="27" spans="1:12" x14ac:dyDescent="0.25">
      <c r="B27">
        <v>19.8475</v>
      </c>
      <c r="C27">
        <v>22.032299999999999</v>
      </c>
      <c r="D27" t="s">
        <v>152</v>
      </c>
      <c r="E27">
        <f t="shared" si="0"/>
        <v>2.1847999999999992</v>
      </c>
    </row>
    <row r="28" spans="1:12" x14ac:dyDescent="0.25">
      <c r="B28">
        <v>19.3688</v>
      </c>
      <c r="C28">
        <v>20.1722</v>
      </c>
      <c r="D28" t="s">
        <v>412</v>
      </c>
      <c r="E28">
        <f t="shared" si="0"/>
        <v>0.80339999999999989</v>
      </c>
    </row>
    <row r="29" spans="1:12" x14ac:dyDescent="0.25">
      <c r="E29">
        <f t="shared" si="0"/>
        <v>0</v>
      </c>
    </row>
    <row r="30" spans="1:12" x14ac:dyDescent="0.25">
      <c r="A30" s="1" t="s">
        <v>29</v>
      </c>
      <c r="B30">
        <v>19.2727</v>
      </c>
      <c r="C30">
        <v>20.7498</v>
      </c>
      <c r="D30" t="s">
        <v>150</v>
      </c>
      <c r="E30">
        <f t="shared" si="0"/>
        <v>1.4771000000000001</v>
      </c>
    </row>
    <row r="31" spans="1:12" x14ac:dyDescent="0.25">
      <c r="A31" s="1"/>
      <c r="B31">
        <v>19.003599999999999</v>
      </c>
      <c r="C31">
        <v>21.126300000000001</v>
      </c>
      <c r="D31" t="s">
        <v>190</v>
      </c>
      <c r="E31">
        <f t="shared" si="0"/>
        <v>2.1227000000000018</v>
      </c>
    </row>
    <row r="32" spans="1:12" x14ac:dyDescent="0.25">
      <c r="B32">
        <v>19.700099999999999</v>
      </c>
      <c r="C32">
        <v>20.862300000000001</v>
      </c>
      <c r="D32" t="s">
        <v>151</v>
      </c>
      <c r="E32">
        <f t="shared" si="0"/>
        <v>1.1622000000000021</v>
      </c>
    </row>
    <row r="33" spans="1:5" x14ac:dyDescent="0.25">
      <c r="B33">
        <v>19.3048</v>
      </c>
      <c r="C33">
        <v>22.032299999999999</v>
      </c>
      <c r="D33" t="s">
        <v>152</v>
      </c>
      <c r="E33">
        <f t="shared" si="0"/>
        <v>2.7274999999999991</v>
      </c>
    </row>
    <row r="34" spans="1:5" x14ac:dyDescent="0.25">
      <c r="B34">
        <v>20.320399999999999</v>
      </c>
      <c r="C34">
        <v>21.1389</v>
      </c>
      <c r="D34" t="s">
        <v>412</v>
      </c>
      <c r="E34">
        <f t="shared" si="0"/>
        <v>0.81850000000000023</v>
      </c>
    </row>
    <row r="35" spans="1:5" x14ac:dyDescent="0.25">
      <c r="E35">
        <f t="shared" si="0"/>
        <v>0</v>
      </c>
    </row>
    <row r="36" spans="1:5" x14ac:dyDescent="0.25">
      <c r="A36" s="1" t="s">
        <v>36</v>
      </c>
      <c r="B36">
        <v>19.389099999999999</v>
      </c>
      <c r="C36">
        <v>21.2926</v>
      </c>
      <c r="D36" t="s">
        <v>150</v>
      </c>
      <c r="E36">
        <f t="shared" si="0"/>
        <v>1.9035000000000011</v>
      </c>
    </row>
    <row r="37" spans="1:5" x14ac:dyDescent="0.25">
      <c r="A37" s="1"/>
      <c r="B37">
        <v>19.8384</v>
      </c>
      <c r="C37">
        <v>21.128799999999998</v>
      </c>
      <c r="D37" t="s">
        <v>190</v>
      </c>
      <c r="E37">
        <f t="shared" si="0"/>
        <v>1.2903999999999982</v>
      </c>
    </row>
    <row r="38" spans="1:5" x14ac:dyDescent="0.25">
      <c r="B38">
        <v>19.733499999999999</v>
      </c>
      <c r="C38">
        <v>20.851500000000001</v>
      </c>
      <c r="D38" t="s">
        <v>151</v>
      </c>
      <c r="E38">
        <f t="shared" si="0"/>
        <v>1.1180000000000021</v>
      </c>
    </row>
    <row r="39" spans="1:5" x14ac:dyDescent="0.25">
      <c r="B39">
        <v>19.699100000000001</v>
      </c>
      <c r="C39">
        <v>21.043900000000001</v>
      </c>
      <c r="D39" t="s">
        <v>152</v>
      </c>
      <c r="E39">
        <f t="shared" si="0"/>
        <v>1.3447999999999993</v>
      </c>
    </row>
    <row r="40" spans="1:5" x14ac:dyDescent="0.25">
      <c r="B40">
        <v>19.331600000000002</v>
      </c>
      <c r="C40">
        <v>20.1266</v>
      </c>
      <c r="D40" t="s">
        <v>412</v>
      </c>
      <c r="E40">
        <f t="shared" si="0"/>
        <v>0.79499999999999815</v>
      </c>
    </row>
    <row r="41" spans="1:5" x14ac:dyDescent="0.25">
      <c r="E41">
        <f t="shared" si="0"/>
        <v>0</v>
      </c>
    </row>
    <row r="42" spans="1:5" x14ac:dyDescent="0.25">
      <c r="A42" s="5" t="s">
        <v>43</v>
      </c>
      <c r="B42">
        <v>19.270299999999999</v>
      </c>
      <c r="C42">
        <v>21.527999999999999</v>
      </c>
      <c r="D42" t="s">
        <v>150</v>
      </c>
      <c r="E42">
        <f t="shared" si="0"/>
        <v>2.2576999999999998</v>
      </c>
    </row>
    <row r="43" spans="1:5" x14ac:dyDescent="0.25">
      <c r="A43" s="5"/>
      <c r="B43">
        <v>19.6938</v>
      </c>
      <c r="C43">
        <v>22.2058</v>
      </c>
      <c r="D43" t="s">
        <v>190</v>
      </c>
      <c r="E43">
        <f t="shared" si="0"/>
        <v>2.5120000000000005</v>
      </c>
    </row>
    <row r="44" spans="1:5" x14ac:dyDescent="0.25">
      <c r="B44">
        <v>19.847899999999999</v>
      </c>
      <c r="C44">
        <v>21.217199999999998</v>
      </c>
      <c r="D44" t="s">
        <v>151</v>
      </c>
      <c r="E44">
        <f t="shared" si="0"/>
        <v>1.3692999999999991</v>
      </c>
    </row>
    <row r="45" spans="1:5" x14ac:dyDescent="0.25">
      <c r="B45">
        <v>19.6904</v>
      </c>
      <c r="C45">
        <v>21.087199999999999</v>
      </c>
      <c r="D45" t="s">
        <v>152</v>
      </c>
      <c r="E45">
        <f t="shared" si="0"/>
        <v>1.3967999999999989</v>
      </c>
    </row>
    <row r="46" spans="1:5" x14ac:dyDescent="0.25">
      <c r="B46">
        <v>19.325500000000002</v>
      </c>
      <c r="C46">
        <v>20.517399999999999</v>
      </c>
      <c r="D46" t="s">
        <v>412</v>
      </c>
      <c r="E46">
        <f t="shared" si="0"/>
        <v>1.1918999999999969</v>
      </c>
    </row>
    <row r="47" spans="1:5" x14ac:dyDescent="0.25">
      <c r="E47">
        <f t="shared" si="0"/>
        <v>0</v>
      </c>
    </row>
    <row r="48" spans="1:5" x14ac:dyDescent="0.25">
      <c r="A48" s="5" t="s">
        <v>44</v>
      </c>
      <c r="B48">
        <v>19.281300000000002</v>
      </c>
      <c r="C48">
        <v>21.976800000000001</v>
      </c>
      <c r="D48" t="s">
        <v>150</v>
      </c>
      <c r="E48">
        <f t="shared" si="0"/>
        <v>2.6954999999999991</v>
      </c>
    </row>
    <row r="49" spans="1:5" x14ac:dyDescent="0.25">
      <c r="A49" s="5"/>
      <c r="B49">
        <v>20.0244</v>
      </c>
      <c r="C49">
        <v>22.222300000000001</v>
      </c>
      <c r="D49" t="s">
        <v>190</v>
      </c>
      <c r="E49">
        <f t="shared" si="0"/>
        <v>2.1979000000000006</v>
      </c>
    </row>
    <row r="50" spans="1:5" x14ac:dyDescent="0.25">
      <c r="B50">
        <v>19.854500000000002</v>
      </c>
      <c r="C50">
        <v>21.929500000000001</v>
      </c>
      <c r="D50" t="s">
        <v>151</v>
      </c>
      <c r="E50">
        <f t="shared" si="0"/>
        <v>2.0749999999999993</v>
      </c>
    </row>
    <row r="51" spans="1:5" x14ac:dyDescent="0.25">
      <c r="B51">
        <v>19.8475</v>
      </c>
      <c r="C51">
        <v>21.546299999999999</v>
      </c>
      <c r="D51" t="s">
        <v>152</v>
      </c>
      <c r="E51">
        <f t="shared" si="0"/>
        <v>1.6987999999999985</v>
      </c>
    </row>
    <row r="52" spans="1:5" x14ac:dyDescent="0.25">
      <c r="B52">
        <v>19.3291</v>
      </c>
      <c r="C52">
        <v>20.278300000000002</v>
      </c>
      <c r="D52" t="s">
        <v>412</v>
      </c>
      <c r="E52">
        <f t="shared" si="0"/>
        <v>0.94920000000000115</v>
      </c>
    </row>
    <row r="59" spans="1:5" x14ac:dyDescent="0.25">
      <c r="A59" t="s">
        <v>414</v>
      </c>
    </row>
    <row r="60" spans="1:5" x14ac:dyDescent="0.25">
      <c r="A60" t="s">
        <v>415</v>
      </c>
    </row>
    <row r="63" spans="1:5" x14ac:dyDescent="0.25">
      <c r="A63" s="6" t="s">
        <v>153</v>
      </c>
    </row>
    <row r="65" spans="1:12" s="1" customFormat="1" ht="12.75" x14ac:dyDescent="0.2">
      <c r="A65" s="1" t="s">
        <v>0</v>
      </c>
      <c r="B65" s="1" t="s">
        <v>1</v>
      </c>
      <c r="C65" s="1" t="s">
        <v>2</v>
      </c>
      <c r="D65" s="1" t="s">
        <v>3</v>
      </c>
      <c r="E65" s="2" t="s">
        <v>4</v>
      </c>
      <c r="F65" s="2" t="s">
        <v>5</v>
      </c>
      <c r="G65" s="2" t="s">
        <v>189</v>
      </c>
      <c r="H65" s="2"/>
      <c r="I65" s="2"/>
    </row>
    <row r="66" spans="1:12" x14ac:dyDescent="0.25">
      <c r="A66" s="1" t="s">
        <v>15</v>
      </c>
      <c r="B66">
        <v>9.5742999999999991</v>
      </c>
      <c r="C66">
        <v>15.296799999999999</v>
      </c>
      <c r="D66" t="s">
        <v>154</v>
      </c>
      <c r="E66">
        <f>C66-B66</f>
        <v>5.7225000000000001</v>
      </c>
      <c r="F66" s="3"/>
      <c r="G66" s="3"/>
      <c r="H66" s="3"/>
      <c r="I66" s="3"/>
      <c r="K66" s="4"/>
      <c r="L66" s="4"/>
    </row>
    <row r="67" spans="1:12" x14ac:dyDescent="0.25">
      <c r="A67" s="1"/>
      <c r="B67">
        <v>9.5146999999999995</v>
      </c>
      <c r="C67">
        <v>13.9102</v>
      </c>
      <c r="D67" t="s">
        <v>339</v>
      </c>
      <c r="E67">
        <f t="shared" ref="E67:E100" si="1">C67-B67</f>
        <v>4.3955000000000002</v>
      </c>
      <c r="F67" s="3"/>
      <c r="G67" s="3"/>
      <c r="H67" s="3"/>
      <c r="I67" s="3"/>
      <c r="K67" s="4"/>
      <c r="L67" s="4"/>
    </row>
    <row r="68" spans="1:12" x14ac:dyDescent="0.25">
      <c r="B68">
        <v>9.5843000000000007</v>
      </c>
      <c r="C68">
        <v>15.4405</v>
      </c>
      <c r="D68" t="s">
        <v>155</v>
      </c>
      <c r="E68">
        <f t="shared" si="1"/>
        <v>5.8561999999999994</v>
      </c>
    </row>
    <row r="69" spans="1:12" x14ac:dyDescent="0.25">
      <c r="B69">
        <v>9.5074000000000005</v>
      </c>
      <c r="C69">
        <v>13.749599999999999</v>
      </c>
      <c r="D69" t="s">
        <v>156</v>
      </c>
      <c r="E69">
        <f t="shared" si="1"/>
        <v>4.2421999999999986</v>
      </c>
    </row>
    <row r="70" spans="1:12" x14ac:dyDescent="0.25">
      <c r="B70">
        <v>9.6354000000000006</v>
      </c>
      <c r="C70">
        <v>13.6092</v>
      </c>
      <c r="D70" t="s">
        <v>413</v>
      </c>
      <c r="E70">
        <f t="shared" si="1"/>
        <v>3.9737999999999989</v>
      </c>
    </row>
    <row r="71" spans="1:12" x14ac:dyDescent="0.25">
      <c r="E71">
        <f t="shared" si="1"/>
        <v>0</v>
      </c>
    </row>
    <row r="72" spans="1:12" x14ac:dyDescent="0.25">
      <c r="A72" s="1" t="s">
        <v>22</v>
      </c>
      <c r="B72">
        <v>9.5968999999999998</v>
      </c>
      <c r="C72">
        <v>14.3706</v>
      </c>
      <c r="D72" t="s">
        <v>154</v>
      </c>
      <c r="E72">
        <f t="shared" si="1"/>
        <v>4.7736999999999998</v>
      </c>
    </row>
    <row r="73" spans="1:12" x14ac:dyDescent="0.25">
      <c r="A73" s="1"/>
      <c r="B73">
        <v>9.6233000000000004</v>
      </c>
      <c r="C73">
        <v>14.600899999999999</v>
      </c>
      <c r="D73" t="s">
        <v>339</v>
      </c>
      <c r="E73">
        <f t="shared" si="1"/>
        <v>4.9775999999999989</v>
      </c>
    </row>
    <row r="74" spans="1:12" x14ac:dyDescent="0.25">
      <c r="B74">
        <v>9.4956999999999994</v>
      </c>
      <c r="C74">
        <v>14.1655</v>
      </c>
      <c r="D74" t="s">
        <v>155</v>
      </c>
      <c r="E74">
        <f t="shared" si="1"/>
        <v>4.6698000000000004</v>
      </c>
    </row>
    <row r="75" spans="1:12" x14ac:dyDescent="0.25">
      <c r="B75">
        <v>9.5238999999999994</v>
      </c>
      <c r="C75">
        <v>13.050800000000001</v>
      </c>
      <c r="D75" t="s">
        <v>156</v>
      </c>
      <c r="E75">
        <f t="shared" si="1"/>
        <v>3.5269000000000013</v>
      </c>
    </row>
    <row r="76" spans="1:12" x14ac:dyDescent="0.25">
      <c r="B76">
        <v>9.6493000000000002</v>
      </c>
      <c r="C76">
        <v>14.433</v>
      </c>
      <c r="D76" t="s">
        <v>413</v>
      </c>
      <c r="E76">
        <f t="shared" si="1"/>
        <v>4.7836999999999996</v>
      </c>
    </row>
    <row r="77" spans="1:12" x14ac:dyDescent="0.25">
      <c r="E77">
        <f t="shared" si="1"/>
        <v>0</v>
      </c>
    </row>
    <row r="78" spans="1:12" x14ac:dyDescent="0.25">
      <c r="A78" s="1" t="s">
        <v>29</v>
      </c>
      <c r="B78">
        <v>9.6569000000000003</v>
      </c>
      <c r="C78">
        <v>15.527900000000001</v>
      </c>
      <c r="D78" t="s">
        <v>154</v>
      </c>
      <c r="E78">
        <f t="shared" si="1"/>
        <v>5.8710000000000004</v>
      </c>
    </row>
    <row r="79" spans="1:12" x14ac:dyDescent="0.25">
      <c r="A79" s="1"/>
      <c r="B79">
        <v>9.5188000000000006</v>
      </c>
      <c r="C79">
        <v>13.9725</v>
      </c>
      <c r="D79" t="s">
        <v>339</v>
      </c>
      <c r="E79">
        <f t="shared" si="1"/>
        <v>4.4536999999999995</v>
      </c>
    </row>
    <row r="80" spans="1:12" x14ac:dyDescent="0.25">
      <c r="B80">
        <v>9.5106000000000002</v>
      </c>
      <c r="C80">
        <v>15.3803</v>
      </c>
      <c r="D80" t="s">
        <v>155</v>
      </c>
      <c r="E80">
        <f t="shared" si="1"/>
        <v>5.8696999999999999</v>
      </c>
    </row>
    <row r="81" spans="1:5" x14ac:dyDescent="0.25">
      <c r="B81">
        <v>9.5366</v>
      </c>
      <c r="C81">
        <v>13.4063</v>
      </c>
      <c r="D81" t="s">
        <v>156</v>
      </c>
      <c r="E81">
        <f t="shared" si="1"/>
        <v>3.8696999999999999</v>
      </c>
    </row>
    <row r="82" spans="1:5" x14ac:dyDescent="0.25">
      <c r="B82">
        <v>9.5335999999999999</v>
      </c>
      <c r="C82">
        <v>13.813700000000001</v>
      </c>
      <c r="D82" t="s">
        <v>413</v>
      </c>
      <c r="E82">
        <f t="shared" si="1"/>
        <v>4.2801000000000009</v>
      </c>
    </row>
    <row r="83" spans="1:5" x14ac:dyDescent="0.25">
      <c r="E83">
        <f t="shared" si="1"/>
        <v>0</v>
      </c>
    </row>
    <row r="84" spans="1:5" x14ac:dyDescent="0.25">
      <c r="A84" s="1" t="s">
        <v>36</v>
      </c>
      <c r="B84">
        <v>9.5126000000000008</v>
      </c>
      <c r="C84">
        <v>15.29</v>
      </c>
      <c r="D84" t="s">
        <v>154</v>
      </c>
      <c r="E84">
        <f t="shared" si="1"/>
        <v>5.7773999999999983</v>
      </c>
    </row>
    <row r="85" spans="1:5" x14ac:dyDescent="0.25">
      <c r="A85" s="1"/>
      <c r="B85">
        <v>9.5303000000000004</v>
      </c>
      <c r="C85">
        <v>13.4625</v>
      </c>
      <c r="D85" t="s">
        <v>339</v>
      </c>
      <c r="E85">
        <f t="shared" si="1"/>
        <v>3.9321999999999999</v>
      </c>
    </row>
    <row r="86" spans="1:5" x14ac:dyDescent="0.25">
      <c r="B86">
        <v>9.5341000000000005</v>
      </c>
      <c r="C86">
        <v>14.935</v>
      </c>
      <c r="D86" t="s">
        <v>155</v>
      </c>
      <c r="E86">
        <f t="shared" si="1"/>
        <v>5.4009</v>
      </c>
    </row>
    <row r="87" spans="1:5" x14ac:dyDescent="0.25">
      <c r="B87">
        <v>9.6128</v>
      </c>
      <c r="C87">
        <v>13.784700000000001</v>
      </c>
      <c r="D87" t="s">
        <v>156</v>
      </c>
      <c r="E87">
        <f t="shared" si="1"/>
        <v>4.1719000000000008</v>
      </c>
    </row>
    <row r="88" spans="1:5" x14ac:dyDescent="0.25">
      <c r="B88">
        <v>9.6247000000000007</v>
      </c>
      <c r="C88">
        <v>13.31</v>
      </c>
      <c r="D88" t="s">
        <v>413</v>
      </c>
      <c r="E88">
        <f t="shared" si="1"/>
        <v>3.6852999999999998</v>
      </c>
    </row>
    <row r="89" spans="1:5" x14ac:dyDescent="0.25">
      <c r="E89">
        <f t="shared" si="1"/>
        <v>0</v>
      </c>
    </row>
    <row r="90" spans="1:5" x14ac:dyDescent="0.25">
      <c r="A90" s="5" t="s">
        <v>43</v>
      </c>
      <c r="B90">
        <v>9.3975000000000009</v>
      </c>
      <c r="C90">
        <v>13.8971</v>
      </c>
      <c r="D90" t="s">
        <v>154</v>
      </c>
      <c r="E90">
        <f t="shared" si="1"/>
        <v>4.4995999999999992</v>
      </c>
    </row>
    <row r="91" spans="1:5" x14ac:dyDescent="0.25">
      <c r="A91" s="5"/>
      <c r="B91">
        <v>9.5375999999999994</v>
      </c>
      <c r="C91">
        <v>13.182399999999999</v>
      </c>
      <c r="D91" t="s">
        <v>339</v>
      </c>
      <c r="E91">
        <f t="shared" si="1"/>
        <v>3.6448</v>
      </c>
    </row>
    <row r="92" spans="1:5" x14ac:dyDescent="0.25">
      <c r="B92">
        <v>9.4823000000000004</v>
      </c>
      <c r="C92">
        <v>14.659000000000001</v>
      </c>
      <c r="D92" t="s">
        <v>155</v>
      </c>
      <c r="E92">
        <f t="shared" si="1"/>
        <v>5.1767000000000003</v>
      </c>
    </row>
    <row r="93" spans="1:5" x14ac:dyDescent="0.25">
      <c r="B93">
        <v>9.5475999999999992</v>
      </c>
      <c r="C93">
        <v>13.2178</v>
      </c>
      <c r="D93" t="s">
        <v>156</v>
      </c>
      <c r="E93">
        <f t="shared" si="1"/>
        <v>3.6702000000000012</v>
      </c>
    </row>
    <row r="94" spans="1:5" x14ac:dyDescent="0.25">
      <c r="B94">
        <v>9.5394000000000005</v>
      </c>
      <c r="C94">
        <v>13.2075</v>
      </c>
      <c r="D94" t="s">
        <v>413</v>
      </c>
      <c r="E94">
        <f t="shared" si="1"/>
        <v>3.668099999999999</v>
      </c>
    </row>
    <row r="95" spans="1:5" x14ac:dyDescent="0.25">
      <c r="E95">
        <f t="shared" si="1"/>
        <v>0</v>
      </c>
    </row>
    <row r="96" spans="1:5" x14ac:dyDescent="0.25">
      <c r="A96" s="5" t="s">
        <v>44</v>
      </c>
      <c r="B96">
        <v>9.5367999999999995</v>
      </c>
      <c r="C96">
        <v>16.466699999999999</v>
      </c>
      <c r="D96" t="s">
        <v>154</v>
      </c>
      <c r="E96">
        <f t="shared" si="1"/>
        <v>6.9298999999999999</v>
      </c>
    </row>
    <row r="97" spans="1:5" x14ac:dyDescent="0.25">
      <c r="A97" s="5"/>
      <c r="B97">
        <v>9.6195000000000004</v>
      </c>
      <c r="C97">
        <v>14.3858</v>
      </c>
      <c r="D97" t="s">
        <v>339</v>
      </c>
      <c r="E97">
        <f t="shared" si="1"/>
        <v>4.7662999999999993</v>
      </c>
    </row>
    <row r="98" spans="1:5" x14ac:dyDescent="0.25">
      <c r="B98">
        <v>9.5432000000000006</v>
      </c>
      <c r="C98">
        <v>15.6906</v>
      </c>
      <c r="D98" t="s">
        <v>155</v>
      </c>
      <c r="E98">
        <f t="shared" si="1"/>
        <v>6.1473999999999993</v>
      </c>
    </row>
    <row r="99" spans="1:5" x14ac:dyDescent="0.25">
      <c r="B99">
        <v>9.6076999999999995</v>
      </c>
      <c r="C99">
        <v>14.9808</v>
      </c>
      <c r="D99" t="s">
        <v>156</v>
      </c>
      <c r="E99">
        <f t="shared" si="1"/>
        <v>5.3731000000000009</v>
      </c>
    </row>
    <row r="100" spans="1:5" x14ac:dyDescent="0.25">
      <c r="B100">
        <v>9.5984999999999996</v>
      </c>
      <c r="C100">
        <v>13.9976</v>
      </c>
      <c r="D100" t="s">
        <v>413</v>
      </c>
      <c r="E100">
        <f t="shared" si="1"/>
        <v>4.3991000000000007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45"/>
  <sheetViews>
    <sheetView topLeftCell="A115" zoomScale="85" zoomScaleNormal="85" workbookViewId="0">
      <selection activeCell="E141" activeCellId="5" sqref="E106:E110 E113:E117 E120:E124 E127:E131 E134:E138 E141:E145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2.7109375" style="11" bestFit="1" customWidth="1"/>
    <col min="5" max="5" width="13.7109375" style="11" bestFit="1" customWidth="1"/>
    <col min="6" max="7" width="13.7109375" style="11" customWidth="1"/>
    <col min="8" max="9" width="9.28515625" style="11" customWidth="1"/>
    <col min="10" max="10" width="13.85546875" style="11" customWidth="1"/>
    <col min="11" max="11" width="12.7109375" style="11" customWidth="1"/>
    <col min="12" max="12" width="12.85546875" style="11" customWidth="1"/>
    <col min="13" max="13" width="12.7109375" style="11" customWidth="1"/>
    <col min="14" max="14" width="12" style="11" customWidth="1"/>
    <col min="15" max="15" width="11.7109375" style="11" customWidth="1"/>
    <col min="16" max="16" width="9.140625" style="11" customWidth="1"/>
    <col min="17" max="17" width="12.7109375" style="11" bestFit="1" customWidth="1"/>
    <col min="18" max="19" width="9.140625" style="11"/>
    <col min="20" max="20" width="12" style="11" bestFit="1" customWidth="1"/>
    <col min="21" max="22" width="9.140625" style="11"/>
    <col min="23" max="23" width="11.7109375" style="11" bestFit="1" customWidth="1"/>
    <col min="24" max="16384" width="9.140625" style="11"/>
  </cols>
  <sheetData>
    <row r="1" spans="2:11" x14ac:dyDescent="0.25">
      <c r="D1" s="11" t="s">
        <v>133</v>
      </c>
      <c r="E1" s="11" t="s">
        <v>134</v>
      </c>
      <c r="F1" s="11" t="s">
        <v>723</v>
      </c>
      <c r="G1" s="11" t="s">
        <v>5</v>
      </c>
      <c r="I1" s="11" t="s">
        <v>133</v>
      </c>
      <c r="J1" s="11" t="s">
        <v>134</v>
      </c>
      <c r="K1" s="11" t="s">
        <v>723</v>
      </c>
    </row>
    <row r="2" spans="2:11" x14ac:dyDescent="0.25">
      <c r="B2" s="11">
        <v>0</v>
      </c>
      <c r="C2" s="11">
        <v>0</v>
      </c>
      <c r="D2" s="19">
        <v>26.307508376965899</v>
      </c>
      <c r="E2" s="19">
        <v>1064.38471311644</v>
      </c>
      <c r="F2" s="19">
        <v>1137136.75185507</v>
      </c>
      <c r="G2" s="19">
        <v>923870.63796378102</v>
      </c>
      <c r="I2" s="11">
        <f t="shared" ref="I2:I44" si="0">D2/G2</f>
        <v>2.8475316019294518E-5</v>
      </c>
      <c r="J2" s="11">
        <f t="shared" ref="J2:J3" si="1">E2/G2</f>
        <v>1.1520928032330948E-3</v>
      </c>
      <c r="K2" s="11">
        <f>F2/G2</f>
        <v>1.2308398006471224</v>
      </c>
    </row>
    <row r="3" spans="2:11" x14ac:dyDescent="0.25">
      <c r="B3" s="11">
        <v>0</v>
      </c>
      <c r="C3" s="11">
        <v>0</v>
      </c>
      <c r="D3" s="19">
        <v>22.055548940960801</v>
      </c>
      <c r="E3" s="19">
        <v>562.07169977008596</v>
      </c>
      <c r="F3" s="19">
        <v>839064.93290357501</v>
      </c>
      <c r="G3" s="19">
        <v>520820.11471827602</v>
      </c>
      <c r="I3" s="11">
        <f t="shared" si="0"/>
        <v>4.2347728741028317E-5</v>
      </c>
      <c r="J3" s="11">
        <f t="shared" si="1"/>
        <v>1.0792050535032118E-3</v>
      </c>
      <c r="K3" s="11">
        <f t="shared" ref="K3" si="2">F3/G3</f>
        <v>1.611045559093748</v>
      </c>
    </row>
    <row r="4" spans="2:11" x14ac:dyDescent="0.25">
      <c r="B4" s="18"/>
      <c r="C4" s="18">
        <v>1.953125E-2</v>
      </c>
      <c r="D4" s="13">
        <v>487872.003932675</v>
      </c>
      <c r="E4" s="13">
        <v>2253778.5862781298</v>
      </c>
      <c r="F4" s="13">
        <v>19899544.041278701</v>
      </c>
      <c r="G4" s="13">
        <v>1687406855.8503499</v>
      </c>
      <c r="I4" s="11">
        <f t="shared" si="0"/>
        <v>2.891252943776961E-4</v>
      </c>
      <c r="J4" s="11">
        <f t="shared" ref="J4:J44" si="3">E4/G4</f>
        <v>1.3356462186129754E-3</v>
      </c>
      <c r="K4" s="11">
        <f t="shared" ref="K4:K44" si="4">F4/G4</f>
        <v>1.1792973326074669E-2</v>
      </c>
    </row>
    <row r="5" spans="2:11" x14ac:dyDescent="0.25">
      <c r="B5" s="18"/>
      <c r="C5" s="18">
        <v>1.953125E-2</v>
      </c>
      <c r="D5" s="13">
        <v>450122.06942062301</v>
      </c>
      <c r="E5" s="13">
        <v>2152738.18238508</v>
      </c>
      <c r="F5" s="13">
        <v>15980551.543932499</v>
      </c>
      <c r="G5" s="13">
        <v>1423200989.93559</v>
      </c>
      <c r="I5" s="11">
        <f t="shared" si="0"/>
        <v>3.1627442125443874E-4</v>
      </c>
      <c r="J5" s="11">
        <f t="shared" si="3"/>
        <v>1.5126030670358842E-3</v>
      </c>
      <c r="K5" s="11">
        <f t="shared" si="4"/>
        <v>1.1228597827672769E-2</v>
      </c>
    </row>
    <row r="6" spans="2:11" x14ac:dyDescent="0.25">
      <c r="B6" s="18"/>
      <c r="C6" s="18">
        <v>1.953125E-2</v>
      </c>
      <c r="D6" s="13">
        <v>204871.28125380501</v>
      </c>
      <c r="E6" s="13">
        <v>897899.87436681404</v>
      </c>
      <c r="F6" s="13">
        <v>9837582.9475906491</v>
      </c>
      <c r="G6" s="13">
        <v>691037873.15794301</v>
      </c>
      <c r="I6" s="11">
        <f t="shared" si="0"/>
        <v>2.9646896242831514E-4</v>
      </c>
      <c r="J6" s="11">
        <f t="shared" si="3"/>
        <v>1.2993497306646041E-3</v>
      </c>
      <c r="K6" s="11">
        <f t="shared" si="4"/>
        <v>1.4235953382170386E-2</v>
      </c>
    </row>
    <row r="7" spans="2:11" x14ac:dyDescent="0.25">
      <c r="B7" s="18"/>
      <c r="C7" s="18">
        <v>1.953125E-2</v>
      </c>
      <c r="D7" s="13">
        <v>137417.95205195501</v>
      </c>
      <c r="E7" s="13">
        <v>654920.98949041101</v>
      </c>
      <c r="F7" s="13">
        <v>4008847.97205817</v>
      </c>
      <c r="G7" s="13">
        <v>401850639.35653502</v>
      </c>
      <c r="I7" s="11">
        <f t="shared" si="0"/>
        <v>3.4196275579403349E-4</v>
      </c>
      <c r="J7" s="11">
        <f t="shared" si="3"/>
        <v>1.6297622184678017E-3</v>
      </c>
      <c r="K7" s="11">
        <f t="shared" si="4"/>
        <v>9.9759651458495979E-3</v>
      </c>
    </row>
    <row r="8" spans="2:11" x14ac:dyDescent="0.25">
      <c r="B8" s="18"/>
      <c r="C8" s="18">
        <v>1.953125E-2</v>
      </c>
      <c r="D8" s="13">
        <v>100566.874502222</v>
      </c>
      <c r="E8" s="13">
        <v>461991.21430190699</v>
      </c>
      <c r="F8" s="13">
        <v>5656826.4540299801</v>
      </c>
      <c r="G8" s="13">
        <v>316316230.12058401</v>
      </c>
      <c r="I8" s="11">
        <f t="shared" si="0"/>
        <v>3.1793143988812888E-4</v>
      </c>
      <c r="J8" s="11">
        <f t="shared" si="3"/>
        <v>1.4605359140939108E-3</v>
      </c>
      <c r="K8" s="11">
        <f t="shared" si="4"/>
        <v>1.788345306174622E-2</v>
      </c>
    </row>
    <row r="9" spans="2:11" x14ac:dyDescent="0.25">
      <c r="B9" s="18"/>
      <c r="C9" s="18">
        <v>3.90625E-2</v>
      </c>
      <c r="D9" s="13">
        <v>1069114.9179758001</v>
      </c>
      <c r="E9" s="13">
        <v>5059718.5177171202</v>
      </c>
      <c r="F9" s="13">
        <v>42915759.840597399</v>
      </c>
      <c r="G9" s="13">
        <v>1662744793.5897901</v>
      </c>
      <c r="I9" s="11">
        <f t="shared" si="0"/>
        <v>6.4298196698462057E-4</v>
      </c>
      <c r="J9" s="11">
        <f t="shared" si="3"/>
        <v>3.0429916468380086E-3</v>
      </c>
      <c r="K9" s="11">
        <f t="shared" si="4"/>
        <v>2.5810190479047739E-2</v>
      </c>
    </row>
    <row r="10" spans="2:11" x14ac:dyDescent="0.25">
      <c r="B10" s="18"/>
      <c r="C10" s="18">
        <v>3.90625E-2</v>
      </c>
      <c r="D10" s="13">
        <v>790167.71122374199</v>
      </c>
      <c r="E10" s="13">
        <v>3509862.8848474501</v>
      </c>
      <c r="F10" s="13">
        <v>29744576.956156399</v>
      </c>
      <c r="G10" s="13">
        <v>1301812594.5313799</v>
      </c>
      <c r="I10" s="11">
        <f t="shared" si="0"/>
        <v>6.0697500895525033E-4</v>
      </c>
      <c r="J10" s="11">
        <f t="shared" si="3"/>
        <v>2.6961352959647107E-3</v>
      </c>
      <c r="K10" s="11">
        <f t="shared" si="4"/>
        <v>2.2848585949395969E-2</v>
      </c>
    </row>
    <row r="11" spans="2:11" x14ac:dyDescent="0.25">
      <c r="B11" s="18"/>
      <c r="C11" s="18">
        <v>3.90625E-2</v>
      </c>
      <c r="D11" s="13">
        <v>344464.96667822398</v>
      </c>
      <c r="E11" s="13">
        <v>1526448.12399481</v>
      </c>
      <c r="F11" s="13">
        <v>14159922.107250201</v>
      </c>
      <c r="G11" s="13">
        <v>527776464.28443301</v>
      </c>
      <c r="I11" s="11">
        <f t="shared" si="0"/>
        <v>6.5267208750063269E-4</v>
      </c>
      <c r="J11" s="11">
        <f t="shared" si="3"/>
        <v>2.8922246960451157E-3</v>
      </c>
      <c r="K11" s="11">
        <f t="shared" si="4"/>
        <v>2.6829392868907915E-2</v>
      </c>
    </row>
    <row r="12" spans="2:11" x14ac:dyDescent="0.25">
      <c r="B12" s="18"/>
      <c r="C12" s="18">
        <v>3.90625E-2</v>
      </c>
      <c r="D12" s="13">
        <v>286141.01511132601</v>
      </c>
      <c r="E12" s="13">
        <v>1287076.6629181099</v>
      </c>
      <c r="F12" s="13">
        <v>7331911.4985503601</v>
      </c>
      <c r="G12" s="13">
        <v>366810648.76849997</v>
      </c>
      <c r="I12" s="11">
        <f t="shared" si="0"/>
        <v>7.8007826673514636E-4</v>
      </c>
      <c r="J12" s="11">
        <f t="shared" si="3"/>
        <v>3.5088312382403172E-3</v>
      </c>
      <c r="K12" s="11">
        <f t="shared" si="4"/>
        <v>1.9988273304403566E-2</v>
      </c>
    </row>
    <row r="13" spans="2:11" x14ac:dyDescent="0.25">
      <c r="B13" s="18"/>
      <c r="C13" s="18">
        <v>3.90625E-2</v>
      </c>
      <c r="D13" s="13">
        <v>196014.715773868</v>
      </c>
      <c r="E13" s="13">
        <v>891301.78604319005</v>
      </c>
      <c r="F13" s="13">
        <v>7889108.1478858199</v>
      </c>
      <c r="G13" s="13">
        <v>239166847.41391599</v>
      </c>
      <c r="I13" s="11">
        <f t="shared" si="0"/>
        <v>8.1957310510780612E-4</v>
      </c>
      <c r="J13" s="11">
        <f t="shared" si="3"/>
        <v>3.7266945468434911E-3</v>
      </c>
      <c r="K13" s="11">
        <f t="shared" si="4"/>
        <v>3.2985793111335669E-2</v>
      </c>
    </row>
    <row r="14" spans="2:11" x14ac:dyDescent="0.25">
      <c r="C14" s="18">
        <v>7.8125E-2</v>
      </c>
      <c r="D14" s="13">
        <v>2136329.2462340202</v>
      </c>
      <c r="E14" s="13">
        <v>10047449.773564</v>
      </c>
      <c r="F14" s="13">
        <v>79226365.336821198</v>
      </c>
      <c r="G14" s="13">
        <v>1723611462.2244799</v>
      </c>
      <c r="I14" s="11">
        <f t="shared" si="0"/>
        <v>1.2394494310666105E-3</v>
      </c>
      <c r="J14" s="11">
        <f t="shared" si="3"/>
        <v>5.8293008568165569E-3</v>
      </c>
      <c r="K14" s="11">
        <f t="shared" si="4"/>
        <v>4.5965327495891821E-2</v>
      </c>
    </row>
    <row r="15" spans="2:11" x14ac:dyDescent="0.25">
      <c r="C15" s="18">
        <v>7.8125E-2</v>
      </c>
      <c r="D15" s="13">
        <v>1651281.62610774</v>
      </c>
      <c r="E15" s="13">
        <v>7110652.3538616505</v>
      </c>
      <c r="F15" s="13">
        <v>63072218.9059892</v>
      </c>
      <c r="G15" s="13">
        <v>1336800389.68577</v>
      </c>
      <c r="I15" s="11">
        <f t="shared" si="0"/>
        <v>1.235249210613929E-3</v>
      </c>
      <c r="J15" s="11">
        <f t="shared" si="3"/>
        <v>5.3191579002554671E-3</v>
      </c>
      <c r="K15" s="11">
        <f t="shared" si="4"/>
        <v>4.7181478545809695E-2</v>
      </c>
    </row>
    <row r="16" spans="2:11" x14ac:dyDescent="0.25">
      <c r="C16" s="18">
        <v>7.8125E-2</v>
      </c>
      <c r="D16" s="13">
        <v>620702.21932830894</v>
      </c>
      <c r="E16" s="13">
        <v>2753478.3432328799</v>
      </c>
      <c r="F16" s="13">
        <v>24134475.5860953</v>
      </c>
      <c r="G16" s="13">
        <v>476895877.60226399</v>
      </c>
      <c r="I16" s="11">
        <f t="shared" si="0"/>
        <v>1.3015466236551974E-3</v>
      </c>
      <c r="J16" s="11">
        <f t="shared" si="3"/>
        <v>5.7737516144547359E-3</v>
      </c>
      <c r="K16" s="11">
        <f t="shared" si="4"/>
        <v>5.0607431767786634E-2</v>
      </c>
    </row>
    <row r="17" spans="3:14" x14ac:dyDescent="0.25">
      <c r="C17" s="18">
        <v>7.8125E-2</v>
      </c>
      <c r="D17" s="13">
        <v>572023.90101113101</v>
      </c>
      <c r="E17" s="13">
        <v>2598669.6767754601</v>
      </c>
      <c r="F17" s="13">
        <v>13744479.5412712</v>
      </c>
      <c r="G17" s="13">
        <v>347888417.94615197</v>
      </c>
      <c r="I17" s="11">
        <f t="shared" si="0"/>
        <v>1.6442740588727273E-3</v>
      </c>
      <c r="J17" s="11">
        <f t="shared" si="3"/>
        <v>7.4698367140744997E-3</v>
      </c>
      <c r="K17" s="11">
        <f t="shared" si="4"/>
        <v>3.9508298730998988E-2</v>
      </c>
    </row>
    <row r="18" spans="3:14" x14ac:dyDescent="0.25">
      <c r="C18" s="18">
        <v>7.8125E-2</v>
      </c>
      <c r="D18" s="13">
        <v>393908.704801307</v>
      </c>
      <c r="E18" s="13">
        <v>1733550.1946421801</v>
      </c>
      <c r="F18" s="13">
        <v>12983124.347260799</v>
      </c>
      <c r="G18" s="13">
        <v>275311844.72028202</v>
      </c>
      <c r="I18" s="11">
        <f t="shared" si="0"/>
        <v>1.4307728212766141E-3</v>
      </c>
      <c r="J18" s="11">
        <f t="shared" si="3"/>
        <v>6.2966785769913904E-3</v>
      </c>
      <c r="K18" s="11">
        <f t="shared" si="4"/>
        <v>4.7157885126416221E-2</v>
      </c>
      <c r="M18" s="11" t="s">
        <v>724</v>
      </c>
    </row>
    <row r="19" spans="3:14" x14ac:dyDescent="0.25">
      <c r="C19" s="18">
        <v>0.15625</v>
      </c>
      <c r="D19" s="13">
        <v>4144888.7644658098</v>
      </c>
      <c r="E19" s="13">
        <v>19450238.299502499</v>
      </c>
      <c r="F19" s="13">
        <v>148998930.017115</v>
      </c>
      <c r="G19" s="13">
        <v>1775463258.3039501</v>
      </c>
      <c r="I19" s="11">
        <f t="shared" si="0"/>
        <v>2.3345393068991498E-3</v>
      </c>
      <c r="J19" s="11">
        <f t="shared" si="3"/>
        <v>1.0955021574528533E-2</v>
      </c>
      <c r="K19" s="11">
        <f t="shared" si="4"/>
        <v>8.3921156532098265E-2</v>
      </c>
      <c r="M19" s="11" t="s">
        <v>132</v>
      </c>
      <c r="N19" s="11" t="s">
        <v>725</v>
      </c>
    </row>
    <row r="20" spans="3:14" x14ac:dyDescent="0.25">
      <c r="C20" s="18">
        <v>0.15625</v>
      </c>
      <c r="D20" s="13">
        <v>3103675.2241187599</v>
      </c>
      <c r="E20" s="13">
        <v>13614291.7328023</v>
      </c>
      <c r="F20" s="13">
        <v>113035089.75388999</v>
      </c>
      <c r="G20" s="13">
        <v>1345077651.6165299</v>
      </c>
      <c r="I20" s="11">
        <f t="shared" si="0"/>
        <v>2.3074320061661326E-3</v>
      </c>
      <c r="J20" s="11">
        <f t="shared" si="3"/>
        <v>1.0121565633359893E-2</v>
      </c>
      <c r="K20" s="11">
        <f t="shared" si="4"/>
        <v>8.4036107222540735E-2</v>
      </c>
    </row>
    <row r="21" spans="3:14" x14ac:dyDescent="0.25">
      <c r="C21" s="18">
        <v>0.15625</v>
      </c>
      <c r="D21" s="13">
        <v>1197857.1892254001</v>
      </c>
      <c r="E21" s="13">
        <v>5256180.2606388703</v>
      </c>
      <c r="F21" s="13">
        <v>44087148.514754601</v>
      </c>
      <c r="G21" s="13">
        <v>485979172.86296898</v>
      </c>
      <c r="I21" s="11">
        <f t="shared" si="0"/>
        <v>2.4648323551988071E-3</v>
      </c>
      <c r="J21" s="11">
        <f t="shared" si="3"/>
        <v>1.081564921738107E-2</v>
      </c>
      <c r="K21" s="11">
        <f t="shared" si="4"/>
        <v>9.0718185009927996E-2</v>
      </c>
    </row>
    <row r="22" spans="3:14" x14ac:dyDescent="0.25">
      <c r="C22" s="18">
        <v>0.15625</v>
      </c>
      <c r="D22" s="13">
        <v>1095747.4057402101</v>
      </c>
      <c r="E22" s="13">
        <v>5052679.78191265</v>
      </c>
      <c r="F22" s="13">
        <v>25958025.0673448</v>
      </c>
      <c r="G22" s="13">
        <v>361939942.57485002</v>
      </c>
      <c r="I22" s="11">
        <f t="shared" si="0"/>
        <v>3.0274287992229734E-3</v>
      </c>
      <c r="J22" s="11">
        <f t="shared" si="3"/>
        <v>1.3959994981398728E-2</v>
      </c>
      <c r="K22" s="11">
        <f t="shared" si="4"/>
        <v>7.1719150096225204E-2</v>
      </c>
    </row>
    <row r="23" spans="3:14" x14ac:dyDescent="0.25">
      <c r="C23" s="18">
        <v>0.15625</v>
      </c>
      <c r="D23" s="13">
        <v>778802.18215607502</v>
      </c>
      <c r="E23" s="13">
        <v>3480479.0025839699</v>
      </c>
      <c r="F23" s="13">
        <v>20102772.1071782</v>
      </c>
      <c r="G23" s="13">
        <v>251329170.74133</v>
      </c>
      <c r="I23" s="11">
        <f t="shared" si="0"/>
        <v>3.0987337437150281E-3</v>
      </c>
      <c r="J23" s="11">
        <f t="shared" si="3"/>
        <v>1.3848289047856314E-2</v>
      </c>
      <c r="K23" s="11">
        <f t="shared" si="4"/>
        <v>7.9985829133491768E-2</v>
      </c>
    </row>
    <row r="24" spans="3:14" x14ac:dyDescent="0.25">
      <c r="C24" s="18">
        <v>0.3125</v>
      </c>
      <c r="D24" s="13">
        <v>7615812.7832085704</v>
      </c>
      <c r="E24" s="13">
        <v>35655105.156288601</v>
      </c>
      <c r="F24" s="13">
        <v>252564145.53664199</v>
      </c>
      <c r="G24" s="13">
        <v>1641909749.3544099</v>
      </c>
      <c r="I24" s="11">
        <f t="shared" si="0"/>
        <v>4.6383869674950567E-3</v>
      </c>
      <c r="J24" s="11">
        <f t="shared" si="3"/>
        <v>2.1715630332488127E-2</v>
      </c>
      <c r="K24" s="11">
        <f t="shared" si="4"/>
        <v>0.15382340328751251</v>
      </c>
    </row>
    <row r="25" spans="3:14" x14ac:dyDescent="0.25">
      <c r="C25" s="18">
        <v>0.3125</v>
      </c>
      <c r="D25" s="13">
        <v>5745054.5125796804</v>
      </c>
      <c r="E25" s="13">
        <v>25796085.9397109</v>
      </c>
      <c r="F25" s="13">
        <v>192746837.237858</v>
      </c>
      <c r="G25" s="13">
        <v>1153458842.26842</v>
      </c>
      <c r="I25" s="11">
        <f t="shared" si="0"/>
        <v>4.9807191223930607E-3</v>
      </c>
      <c r="J25" s="11">
        <f t="shared" si="3"/>
        <v>2.2364114777584692E-2</v>
      </c>
      <c r="K25" s="11">
        <f t="shared" si="4"/>
        <v>0.16710335052683581</v>
      </c>
    </row>
    <row r="26" spans="3:14" x14ac:dyDescent="0.25">
      <c r="C26" s="18">
        <v>0.3125</v>
      </c>
      <c r="D26" s="13">
        <v>2037001.3858648799</v>
      </c>
      <c r="E26" s="13">
        <v>8925004.0560600907</v>
      </c>
      <c r="F26" s="13">
        <v>50105135.831408903</v>
      </c>
      <c r="G26" s="13">
        <v>347860739.53339499</v>
      </c>
      <c r="I26" s="11">
        <f t="shared" si="0"/>
        <v>5.8557955939414824E-3</v>
      </c>
      <c r="J26" s="11">
        <f t="shared" si="3"/>
        <v>2.5656830569703543E-2</v>
      </c>
      <c r="K26" s="11">
        <f t="shared" si="4"/>
        <v>0.14403791557109238</v>
      </c>
    </row>
    <row r="27" spans="3:14" x14ac:dyDescent="0.25">
      <c r="C27" s="18">
        <v>0.625</v>
      </c>
      <c r="D27" s="13">
        <v>15757636.0807021</v>
      </c>
      <c r="E27" s="13">
        <v>75329607.247950196</v>
      </c>
      <c r="F27" s="13">
        <v>524629049.05236799</v>
      </c>
      <c r="G27" s="13">
        <v>1672786245.0424399</v>
      </c>
      <c r="I27" s="11">
        <f t="shared" si="0"/>
        <v>9.4199938141542507E-3</v>
      </c>
      <c r="J27" s="11">
        <f t="shared" si="3"/>
        <v>4.5032416706677916E-2</v>
      </c>
      <c r="K27" s="11">
        <f t="shared" si="4"/>
        <v>0.31362587455939878</v>
      </c>
    </row>
    <row r="28" spans="3:14" x14ac:dyDescent="0.25">
      <c r="C28" s="18">
        <v>0.625</v>
      </c>
      <c r="D28" s="13">
        <v>11364158.5264247</v>
      </c>
      <c r="E28" s="13">
        <v>50655434.014464296</v>
      </c>
      <c r="F28" s="13">
        <v>398150358.61213797</v>
      </c>
      <c r="G28" s="13">
        <v>1172114731.5253201</v>
      </c>
      <c r="I28" s="11">
        <f t="shared" si="0"/>
        <v>9.695431872642761E-3</v>
      </c>
      <c r="J28" s="11">
        <f t="shared" si="3"/>
        <v>4.321712939188499E-2</v>
      </c>
      <c r="K28" s="11">
        <f t="shared" si="4"/>
        <v>0.3396854829168548</v>
      </c>
    </row>
    <row r="29" spans="3:14" x14ac:dyDescent="0.25">
      <c r="C29" s="18">
        <v>0.625</v>
      </c>
      <c r="D29" s="13">
        <v>4853788.0236484297</v>
      </c>
      <c r="E29" s="13">
        <v>21825290.585140102</v>
      </c>
      <c r="F29" s="13">
        <v>163366757.394658</v>
      </c>
      <c r="G29" s="13">
        <v>476040867.61715603</v>
      </c>
      <c r="I29" s="11">
        <f t="shared" si="0"/>
        <v>1.0196158258311485E-2</v>
      </c>
      <c r="J29" s="11">
        <f t="shared" si="3"/>
        <v>4.5847514509389869E-2</v>
      </c>
      <c r="K29" s="11">
        <f t="shared" si="4"/>
        <v>0.34317800951081712</v>
      </c>
    </row>
    <row r="30" spans="3:14" x14ac:dyDescent="0.25">
      <c r="C30" s="18">
        <v>0.625</v>
      </c>
      <c r="D30" s="13">
        <v>3993832.6478617699</v>
      </c>
      <c r="E30" s="13">
        <v>18261739.729112599</v>
      </c>
      <c r="F30" s="13">
        <v>104728853.233548</v>
      </c>
      <c r="G30" s="13">
        <v>353787629.01291299</v>
      </c>
      <c r="I30" s="11">
        <f t="shared" si="0"/>
        <v>1.1288785475639111E-2</v>
      </c>
      <c r="J30" s="11">
        <f t="shared" si="3"/>
        <v>5.1617801843619748E-2</v>
      </c>
      <c r="K30" s="11">
        <f t="shared" si="4"/>
        <v>0.2960218069968904</v>
      </c>
    </row>
    <row r="31" spans="3:14" x14ac:dyDescent="0.25">
      <c r="C31" s="18">
        <v>0.625</v>
      </c>
      <c r="D31" s="13">
        <v>2989798.6645543901</v>
      </c>
      <c r="E31" s="13">
        <v>13293871.5201247</v>
      </c>
      <c r="F31" s="13">
        <v>71144109.116638899</v>
      </c>
      <c r="G31" s="13">
        <v>256948799.49674901</v>
      </c>
      <c r="I31" s="11">
        <f t="shared" si="0"/>
        <v>1.1635775961631678E-2</v>
      </c>
      <c r="J31" s="11">
        <f t="shared" si="3"/>
        <v>5.1737433862939289E-2</v>
      </c>
      <c r="K31" s="11">
        <f t="shared" si="4"/>
        <v>0.27688048847077423</v>
      </c>
    </row>
    <row r="32" spans="3:14" x14ac:dyDescent="0.25">
      <c r="C32" s="18">
        <v>1.25</v>
      </c>
      <c r="D32" s="13">
        <v>30814804.7296919</v>
      </c>
      <c r="E32" s="13">
        <v>148478575.62679201</v>
      </c>
      <c r="F32" s="13">
        <v>1009587219.9175</v>
      </c>
      <c r="G32" s="13">
        <v>1672134833.3594699</v>
      </c>
      <c r="I32" s="11">
        <f t="shared" si="0"/>
        <v>1.8428421030965651E-2</v>
      </c>
      <c r="J32" s="11">
        <f t="shared" si="3"/>
        <v>8.8795815184643426E-2</v>
      </c>
      <c r="K32" s="11">
        <f t="shared" si="4"/>
        <v>0.60377141829474845</v>
      </c>
    </row>
    <row r="33" spans="3:11" x14ac:dyDescent="0.25">
      <c r="C33" s="18">
        <v>1.25</v>
      </c>
      <c r="D33" s="13">
        <v>18511379.841706801</v>
      </c>
      <c r="E33" s="13">
        <v>79918762.377157494</v>
      </c>
      <c r="F33" s="13">
        <v>557503626.59707701</v>
      </c>
      <c r="G33" s="13">
        <v>931311466.67145801</v>
      </c>
      <c r="I33" s="11">
        <f t="shared" si="0"/>
        <v>1.9876679826424951E-2</v>
      </c>
      <c r="J33" s="11">
        <f t="shared" si="3"/>
        <v>8.5813141185504926E-2</v>
      </c>
      <c r="K33" s="11">
        <f t="shared" si="4"/>
        <v>0.59862210071311139</v>
      </c>
    </row>
    <row r="34" spans="3:11" x14ac:dyDescent="0.25">
      <c r="C34" s="18">
        <v>1.25</v>
      </c>
      <c r="D34" s="13">
        <v>9374217.7591973096</v>
      </c>
      <c r="E34" s="13">
        <v>42337538.166602097</v>
      </c>
      <c r="F34" s="13">
        <v>243911544.106181</v>
      </c>
      <c r="G34" s="13">
        <v>428874128.21253598</v>
      </c>
      <c r="I34" s="11">
        <f t="shared" si="0"/>
        <v>2.1857736670354136E-2</v>
      </c>
      <c r="J34" s="11">
        <f t="shared" si="3"/>
        <v>9.871786471022799E-2</v>
      </c>
      <c r="K34" s="11">
        <f t="shared" si="4"/>
        <v>0.56872524608270714</v>
      </c>
    </row>
    <row r="35" spans="3:11" x14ac:dyDescent="0.25">
      <c r="C35" s="18">
        <v>1.25</v>
      </c>
      <c r="D35" s="13">
        <v>6276829.6480235104</v>
      </c>
      <c r="E35" s="13">
        <v>29123521.1410839</v>
      </c>
      <c r="F35" s="13">
        <v>169287121.08165801</v>
      </c>
      <c r="G35" s="13">
        <v>262865194.20402399</v>
      </c>
      <c r="I35" s="11">
        <f t="shared" si="0"/>
        <v>2.387851182439818E-2</v>
      </c>
      <c r="J35" s="11">
        <f t="shared" si="3"/>
        <v>0.11079261074967403</v>
      </c>
      <c r="K35" s="11">
        <f t="shared" si="4"/>
        <v>0.64400736504607403</v>
      </c>
    </row>
    <row r="36" spans="3:11" x14ac:dyDescent="0.25">
      <c r="C36" s="18">
        <v>1.25</v>
      </c>
      <c r="D36" s="13">
        <v>5574373.9941362804</v>
      </c>
      <c r="E36" s="13">
        <v>25369912.673809201</v>
      </c>
      <c r="F36" s="13">
        <v>141069061.100238</v>
      </c>
      <c r="G36" s="13">
        <v>213579133.826024</v>
      </c>
      <c r="I36" s="11">
        <f t="shared" si="0"/>
        <v>2.6099806166818808E-2</v>
      </c>
      <c r="J36" s="11">
        <f t="shared" si="3"/>
        <v>0.11878460324909301</v>
      </c>
      <c r="K36" s="11">
        <f t="shared" si="4"/>
        <v>0.6605002023051052</v>
      </c>
    </row>
    <row r="37" spans="3:11" x14ac:dyDescent="0.25">
      <c r="C37" s="18">
        <v>2.5</v>
      </c>
      <c r="D37" s="13">
        <v>61838546.076897897</v>
      </c>
      <c r="E37" s="13">
        <v>298205609.82292199</v>
      </c>
      <c r="F37" s="13">
        <v>1886539149.5258601</v>
      </c>
      <c r="G37" s="13">
        <v>1632655793.92696</v>
      </c>
      <c r="I37" s="11">
        <f t="shared" si="0"/>
        <v>3.7876046075921599E-2</v>
      </c>
      <c r="J37" s="11">
        <f t="shared" si="3"/>
        <v>0.1826506302995197</v>
      </c>
      <c r="K37" s="11">
        <f t="shared" si="4"/>
        <v>1.1555032950259803</v>
      </c>
    </row>
    <row r="38" spans="3:11" x14ac:dyDescent="0.25">
      <c r="C38" s="18">
        <v>2.5</v>
      </c>
      <c r="D38" s="13">
        <v>30516720.979199398</v>
      </c>
      <c r="E38" s="13">
        <v>133031234.772604</v>
      </c>
      <c r="F38" s="13">
        <v>965528191.96800399</v>
      </c>
      <c r="G38" s="13">
        <v>784181782.62978995</v>
      </c>
      <c r="I38" s="11">
        <f t="shared" si="0"/>
        <v>3.8915365869454606E-2</v>
      </c>
      <c r="J38" s="11">
        <f t="shared" si="3"/>
        <v>0.16964336295403037</v>
      </c>
      <c r="K38" s="11">
        <f t="shared" si="4"/>
        <v>1.2312555753718997</v>
      </c>
    </row>
    <row r="39" spans="3:11" x14ac:dyDescent="0.25">
      <c r="C39" s="20">
        <v>2.5</v>
      </c>
      <c r="D39" s="21">
        <v>18244221.825173698</v>
      </c>
      <c r="E39" s="13">
        <v>85682232.063758597</v>
      </c>
      <c r="F39" s="13">
        <v>486646225.06809598</v>
      </c>
      <c r="G39" s="13">
        <v>378580528.55494899</v>
      </c>
      <c r="I39" s="11">
        <f t="shared" si="0"/>
        <v>4.8191125663045412E-2</v>
      </c>
      <c r="J39" s="11">
        <f t="shared" si="3"/>
        <v>0.22632498398903331</v>
      </c>
      <c r="K39" s="11">
        <f t="shared" si="4"/>
        <v>1.2854496952752335</v>
      </c>
    </row>
    <row r="40" spans="3:11" x14ac:dyDescent="0.25">
      <c r="C40" s="18">
        <v>2.5</v>
      </c>
      <c r="D40" s="13">
        <v>14261459.737694601</v>
      </c>
      <c r="E40" s="13">
        <v>65823137.3462632</v>
      </c>
      <c r="F40" s="13">
        <v>386686817.79626399</v>
      </c>
      <c r="G40" s="13">
        <v>288003951.66712397</v>
      </c>
      <c r="I40" s="11">
        <f t="shared" si="0"/>
        <v>4.9518277978970397E-2</v>
      </c>
      <c r="J40" s="11">
        <f t="shared" si="3"/>
        <v>0.22854942428825359</v>
      </c>
      <c r="K40" s="11">
        <f t="shared" si="4"/>
        <v>1.3426441392831929</v>
      </c>
    </row>
    <row r="41" spans="3:11" x14ac:dyDescent="0.25">
      <c r="C41" s="18">
        <v>2.5</v>
      </c>
      <c r="D41" s="13">
        <v>11083286.6963009</v>
      </c>
      <c r="E41" s="13">
        <v>50283480.606027901</v>
      </c>
      <c r="F41" s="13">
        <v>293471938.67852801</v>
      </c>
      <c r="G41" s="13">
        <v>252278309.03725201</v>
      </c>
      <c r="I41" s="11">
        <f t="shared" si="0"/>
        <v>4.3932777013596977E-2</v>
      </c>
      <c r="J41" s="11">
        <f t="shared" si="3"/>
        <v>0.19931749502333521</v>
      </c>
      <c r="K41" s="11">
        <f t="shared" si="4"/>
        <v>1.1632864505810259</v>
      </c>
    </row>
    <row r="42" spans="3:11" x14ac:dyDescent="0.25">
      <c r="C42" s="18">
        <v>5</v>
      </c>
      <c r="D42" s="13">
        <v>112975192.385249</v>
      </c>
      <c r="E42" s="13">
        <v>536129892.36264098</v>
      </c>
      <c r="F42" s="13">
        <v>3473947904.3168502</v>
      </c>
      <c r="G42" s="13">
        <v>1684649534.9723201</v>
      </c>
      <c r="I42" s="11">
        <f t="shared" si="0"/>
        <v>6.7061540124489616E-2</v>
      </c>
      <c r="J42" s="11">
        <f t="shared" si="3"/>
        <v>0.3182441696227637</v>
      </c>
      <c r="K42" s="11">
        <f t="shared" si="4"/>
        <v>2.0621190533697145</v>
      </c>
    </row>
    <row r="43" spans="3:11" x14ac:dyDescent="0.25">
      <c r="C43" s="18">
        <v>5</v>
      </c>
      <c r="D43" s="13">
        <v>22651579.085813601</v>
      </c>
      <c r="E43" s="13">
        <v>104135782.54820199</v>
      </c>
      <c r="F43" s="13">
        <v>565216621.25176799</v>
      </c>
      <c r="G43" s="13">
        <v>269114970.506437</v>
      </c>
      <c r="I43" s="11">
        <f t="shared" si="0"/>
        <v>8.4170639199991265E-2</v>
      </c>
      <c r="J43" s="11">
        <f t="shared" si="3"/>
        <v>0.38695648314262454</v>
      </c>
      <c r="K43" s="11">
        <f t="shared" si="4"/>
        <v>2.100279372002638</v>
      </c>
    </row>
    <row r="44" spans="3:11" x14ac:dyDescent="0.25">
      <c r="C44" s="18">
        <v>10</v>
      </c>
      <c r="D44" s="13">
        <v>45833721.344543099</v>
      </c>
      <c r="E44" s="13">
        <v>206116343.593261</v>
      </c>
      <c r="F44" s="13">
        <v>1059870349.7041301</v>
      </c>
      <c r="G44" s="13">
        <v>251147454.639119</v>
      </c>
      <c r="I44" s="11">
        <f t="shared" si="0"/>
        <v>0.18249725608568437</v>
      </c>
      <c r="J44" s="11">
        <f t="shared" si="3"/>
        <v>0.82069851709003183</v>
      </c>
      <c r="K44" s="11">
        <f t="shared" si="4"/>
        <v>4.220111851131791</v>
      </c>
    </row>
    <row r="45" spans="3:11" x14ac:dyDescent="0.25">
      <c r="C45" s="18">
        <v>10</v>
      </c>
      <c r="D45" s="13">
        <v>226398554.34414199</v>
      </c>
      <c r="E45" s="13">
        <v>1037783848.7185301</v>
      </c>
      <c r="F45" s="13">
        <v>4941796087.9787302</v>
      </c>
      <c r="G45" s="13">
        <v>1691385726.4128699</v>
      </c>
      <c r="I45" s="11">
        <f>D45/G45</f>
        <v>0.13385388726455277</v>
      </c>
      <c r="J45" s="11">
        <f>E45/G45</f>
        <v>0.61357018243229833</v>
      </c>
      <c r="K45" s="11">
        <f>F45/G45</f>
        <v>2.921743994174177</v>
      </c>
    </row>
    <row r="46" spans="3:11" x14ac:dyDescent="0.25">
      <c r="C46" s="18"/>
      <c r="D46" s="13"/>
      <c r="E46" s="13"/>
      <c r="F46" s="13"/>
      <c r="G46" s="13"/>
    </row>
    <row r="47" spans="3:11" x14ac:dyDescent="0.25">
      <c r="D47" s="11" t="s">
        <v>132</v>
      </c>
      <c r="E47" s="11" t="s">
        <v>133</v>
      </c>
      <c r="F47" s="11" t="s">
        <v>134</v>
      </c>
      <c r="H47" s="11" t="s">
        <v>726</v>
      </c>
      <c r="I47" s="11" t="s">
        <v>133</v>
      </c>
      <c r="J47" s="11" t="s">
        <v>134</v>
      </c>
    </row>
    <row r="48" spans="3:11" x14ac:dyDescent="0.25">
      <c r="C48" s="11" t="s">
        <v>633</v>
      </c>
      <c r="D48" s="11">
        <f>SLOPE(K4:K44,C4:C44)</f>
        <v>0.42723117805996719</v>
      </c>
      <c r="E48" s="11">
        <f>SLOPE(I4:I26,C4:C26)</f>
        <v>1.647184237188036E-2</v>
      </c>
      <c r="F48" s="11">
        <f>SLOPE(J4:J26,C4:C26)</f>
        <v>7.4160155522393967E-2</v>
      </c>
      <c r="I48" s="11">
        <v>1.67E-2</v>
      </c>
      <c r="J48" s="11">
        <v>7.5300000000000006E-2</v>
      </c>
    </row>
    <row r="49" spans="1:24" x14ac:dyDescent="0.25">
      <c r="C49" s="11" t="s">
        <v>634</v>
      </c>
      <c r="D49" s="11">
        <f>INTERCEPT(K4:K44,C4:C44)</f>
        <v>3.874025348201382E-2</v>
      </c>
      <c r="E49" s="11">
        <f>INTERCEPT(I4:I26,C4:C26)</f>
        <v>4.5746772890038366E-5</v>
      </c>
      <c r="F49" s="11">
        <f>INTERCEPT(J4:J26,C4:C26)</f>
        <v>2.2053957614996591E-4</v>
      </c>
      <c r="I49" s="11">
        <v>0</v>
      </c>
      <c r="J49" s="11">
        <v>0</v>
      </c>
    </row>
    <row r="53" spans="1:24" s="14" customFormat="1" x14ac:dyDescent="0.25">
      <c r="A53" s="14" t="s">
        <v>0</v>
      </c>
      <c r="B53" s="14" t="s">
        <v>1</v>
      </c>
      <c r="C53" s="14" t="s">
        <v>2</v>
      </c>
      <c r="D53" s="14" t="s">
        <v>3</v>
      </c>
      <c r="E53" s="15" t="s">
        <v>4</v>
      </c>
      <c r="F53" s="15" t="s">
        <v>5</v>
      </c>
      <c r="G53" s="15" t="s">
        <v>132</v>
      </c>
      <c r="H53" s="15" t="s">
        <v>133</v>
      </c>
      <c r="I53" s="15" t="s">
        <v>134</v>
      </c>
      <c r="J53" s="14" t="s">
        <v>135</v>
      </c>
      <c r="K53" s="14" t="s">
        <v>136</v>
      </c>
      <c r="L53" s="14" t="s">
        <v>137</v>
      </c>
      <c r="M53" s="14" t="s">
        <v>138</v>
      </c>
      <c r="N53" s="14" t="s">
        <v>139</v>
      </c>
      <c r="O53" s="14" t="s">
        <v>140</v>
      </c>
      <c r="Q53" s="14" t="s">
        <v>138</v>
      </c>
      <c r="T53" s="14" t="s">
        <v>139</v>
      </c>
      <c r="W53" s="14" t="s">
        <v>140</v>
      </c>
    </row>
    <row r="54" spans="1:24" x14ac:dyDescent="0.25">
      <c r="A54" s="14" t="s">
        <v>15</v>
      </c>
      <c r="B54" s="11">
        <v>19.325099999999999</v>
      </c>
      <c r="C54" s="11">
        <v>20.052700000000002</v>
      </c>
      <c r="D54" s="11" t="s">
        <v>452</v>
      </c>
      <c r="E54" s="11">
        <f>C54-B54</f>
        <v>0.72760000000000247</v>
      </c>
      <c r="F54" s="13">
        <v>560794804.64143395</v>
      </c>
      <c r="G54" s="13">
        <v>192057222.85183901</v>
      </c>
      <c r="H54" s="13">
        <v>55.820977054154099</v>
      </c>
      <c r="I54" s="13">
        <v>3012.1532223224899</v>
      </c>
      <c r="J54" s="11">
        <f>G54/F54</f>
        <v>0.34247325628246195</v>
      </c>
      <c r="K54" s="11">
        <f>H54/F54</f>
        <v>9.9539041004214404E-8</v>
      </c>
      <c r="L54" s="11">
        <f>I54/F54</f>
        <v>5.3712216971204427E-6</v>
      </c>
      <c r="M54" s="11">
        <f>(J54-D$49)/D$48</f>
        <v>0.71093360784126913</v>
      </c>
      <c r="N54" s="11">
        <f>(K54-I$49)/I$48</f>
        <v>5.9604216170188267E-6</v>
      </c>
      <c r="O54" s="11">
        <f>(L54-J$49)/J$48</f>
        <v>7.1330965433206411E-5</v>
      </c>
      <c r="Q54" s="11">
        <f>M54*3/E54</f>
        <v>2.9312820554202861</v>
      </c>
      <c r="R54" s="11">
        <f>AVERAGE(Q54:Q58)</f>
        <v>1.2651259804671136</v>
      </c>
      <c r="T54" s="11">
        <f>N54*3/E54</f>
        <v>2.4575680114151206E-5</v>
      </c>
      <c r="U54" s="11">
        <f>AVERAGE(T54:T58)</f>
        <v>5.5043638610976323E-5</v>
      </c>
      <c r="W54" s="11">
        <f>O54*3/E54</f>
        <v>2.9410788386423657E-4</v>
      </c>
      <c r="X54" s="11">
        <f>AVERAGE(W54:W58)</f>
        <v>2.8066031402062408E-4</v>
      </c>
    </row>
    <row r="55" spans="1:24" x14ac:dyDescent="0.25">
      <c r="B55" s="11">
        <v>20.012599999999999</v>
      </c>
      <c r="C55" s="11">
        <v>20.86</v>
      </c>
      <c r="D55" s="11" t="s">
        <v>453</v>
      </c>
      <c r="E55" s="11">
        <f t="shared" ref="E55:E93" si="5">C55-B55</f>
        <v>0.84740000000000038</v>
      </c>
      <c r="F55" s="13">
        <v>1675131954.55462</v>
      </c>
      <c r="G55" s="13">
        <v>135062950.441432</v>
      </c>
      <c r="H55" s="13">
        <v>1512.4331475812601</v>
      </c>
      <c r="I55" s="13">
        <v>19884.801389447999</v>
      </c>
      <c r="J55" s="11">
        <f t="shared" ref="J55:J93" si="6">G55/F55</f>
        <v>8.0628245478931368E-2</v>
      </c>
      <c r="K55" s="11">
        <f t="shared" ref="K55:K93" si="7">H55/F55</f>
        <v>9.0287403536719112E-7</v>
      </c>
      <c r="L55" s="11">
        <f t="shared" ref="L55:L93" si="8">I55/F55</f>
        <v>1.187058806643977E-5</v>
      </c>
      <c r="M55" s="11">
        <f t="shared" ref="M55:M93" si="9">(J55-D$49)/D$48</f>
        <v>9.8045260149618688E-2</v>
      </c>
      <c r="N55" s="11">
        <f t="shared" ref="N55:N93" si="10">(K55-I$49)/I$48</f>
        <v>5.4064313495041385E-5</v>
      </c>
      <c r="O55" s="11">
        <f t="shared" ref="O55:O93" si="11">(L55-J$49)/J$48</f>
        <v>1.5764393182522935E-4</v>
      </c>
      <c r="Q55" s="11">
        <f t="shared" ref="Q55:Q93" si="12">M55*3/E55</f>
        <v>0.34710382398968131</v>
      </c>
      <c r="R55" s="11">
        <f>STDEV(Q54:Q58)</f>
        <v>1.0128499388719006</v>
      </c>
      <c r="T55" s="11">
        <f t="shared" ref="T55:T93" si="13">N55*3/E55</f>
        <v>1.9140068501902771E-4</v>
      </c>
      <c r="U55" s="11">
        <f>STDEV(T54:T58)</f>
        <v>7.6659365435850646E-5</v>
      </c>
      <c r="W55" s="11">
        <f t="shared" ref="W55:W93" si="14">O55*3/E55</f>
        <v>5.5809746928922328E-4</v>
      </c>
      <c r="X55" s="11">
        <f>STDEV(W54:W58)</f>
        <v>1.7953292711871564E-4</v>
      </c>
    </row>
    <row r="56" spans="1:24" x14ac:dyDescent="0.25">
      <c r="B56" s="11">
        <v>19.3156</v>
      </c>
      <c r="C56" s="11">
        <v>20.190999999999999</v>
      </c>
      <c r="D56" s="11" t="s">
        <v>454</v>
      </c>
      <c r="E56" s="11">
        <f t="shared" si="5"/>
        <v>0.87539999999999907</v>
      </c>
      <c r="F56" s="13">
        <v>638735846.82816803</v>
      </c>
      <c r="G56" s="13">
        <v>84236318.484872907</v>
      </c>
      <c r="H56" s="13">
        <v>64.745261266916501</v>
      </c>
      <c r="I56" s="13">
        <v>3982.3232382521401</v>
      </c>
      <c r="J56" s="11">
        <f t="shared" si="6"/>
        <v>0.1318797416853513</v>
      </c>
      <c r="K56" s="11">
        <f t="shared" si="7"/>
        <v>1.0136469025251717E-7</v>
      </c>
      <c r="L56" s="11">
        <f t="shared" si="8"/>
        <v>6.2346950746972245E-6</v>
      </c>
      <c r="M56" s="11">
        <f t="shared" si="9"/>
        <v>0.2180072358629786</v>
      </c>
      <c r="N56" s="11">
        <f t="shared" si="10"/>
        <v>6.0697419312884531E-6</v>
      </c>
      <c r="O56" s="11">
        <f t="shared" si="11"/>
        <v>8.2798075361184919E-5</v>
      </c>
      <c r="Q56" s="11">
        <f t="shared" si="12"/>
        <v>0.74711184325900903</v>
      </c>
      <c r="R56" s="11">
        <f>(R55/(SQRT(5)))</f>
        <v>0.45296026286481522</v>
      </c>
      <c r="T56" s="11">
        <f t="shared" si="13"/>
        <v>2.0801034719974159E-5</v>
      </c>
      <c r="U56" s="11">
        <f>(U55/(SQRT(5)))</f>
        <v>3.4283110445311964E-5</v>
      </c>
      <c r="W56" s="11">
        <f t="shared" si="14"/>
        <v>2.8374940151194313E-4</v>
      </c>
      <c r="X56" s="11">
        <f>(X55/(SQRT(5)))</f>
        <v>8.0289565847392722E-5</v>
      </c>
    </row>
    <row r="57" spans="1:24" x14ac:dyDescent="0.25">
      <c r="B57" s="11">
        <v>19.406300000000002</v>
      </c>
      <c r="C57" s="11">
        <v>20.283200000000001</v>
      </c>
      <c r="D57" s="11" t="s">
        <v>455</v>
      </c>
      <c r="E57" s="11">
        <f t="shared" si="5"/>
        <v>0.87689999999999912</v>
      </c>
      <c r="F57" s="13">
        <v>1713712385.6493199</v>
      </c>
      <c r="G57" s="13">
        <v>378440265.65626198</v>
      </c>
      <c r="H57" s="13">
        <v>68.022680292622496</v>
      </c>
      <c r="I57" s="13">
        <v>2574.9382700784499</v>
      </c>
      <c r="J57" s="11">
        <f t="shared" si="6"/>
        <v>0.22083067662072842</v>
      </c>
      <c r="K57" s="11">
        <f t="shared" si="7"/>
        <v>3.969317188942935E-8</v>
      </c>
      <c r="L57" s="11">
        <f t="shared" si="8"/>
        <v>1.5025498395419569E-6</v>
      </c>
      <c r="M57" s="11">
        <f t="shared" si="9"/>
        <v>0.42621052135187559</v>
      </c>
      <c r="N57" s="11">
        <f t="shared" si="10"/>
        <v>2.3768366400855899E-6</v>
      </c>
      <c r="O57" s="11">
        <f t="shared" si="11"/>
        <v>1.9954181136015362E-5</v>
      </c>
      <c r="Q57" s="11">
        <f t="shared" si="12"/>
        <v>1.4581269974405611</v>
      </c>
      <c r="T57" s="11">
        <f t="shared" si="13"/>
        <v>8.1314972291672678E-6</v>
      </c>
      <c r="W57" s="11">
        <f t="shared" si="14"/>
        <v>6.8266100362693755E-5</v>
      </c>
    </row>
    <row r="58" spans="1:24" x14ac:dyDescent="0.25">
      <c r="B58" s="11">
        <v>19.299199999999999</v>
      </c>
      <c r="C58" s="11">
        <v>20.438600000000001</v>
      </c>
      <c r="D58" s="11" t="s">
        <v>456</v>
      </c>
      <c r="E58" s="11">
        <f t="shared" si="5"/>
        <v>1.139400000000002</v>
      </c>
      <c r="F58" s="13">
        <v>662522385.61896598</v>
      </c>
      <c r="G58" s="13">
        <v>116183924.76851</v>
      </c>
      <c r="H58" s="13">
        <v>127.364336411872</v>
      </c>
      <c r="I58" s="13">
        <v>3772.0694969158099</v>
      </c>
      <c r="J58" s="11">
        <f t="shared" si="6"/>
        <v>0.17536603636413642</v>
      </c>
      <c r="K58" s="11">
        <f t="shared" si="7"/>
        <v>1.92241559193326E-7</v>
      </c>
      <c r="L58" s="11">
        <f t="shared" si="8"/>
        <v>5.6934974255877088E-6</v>
      </c>
      <c r="M58" s="11">
        <f t="shared" si="9"/>
        <v>0.31979356820944721</v>
      </c>
      <c r="N58" s="11">
        <f t="shared" si="10"/>
        <v>1.1511470610378802E-5</v>
      </c>
      <c r="O58" s="11">
        <f t="shared" si="11"/>
        <v>7.5610855585494139E-5</v>
      </c>
      <c r="Q58" s="11">
        <f t="shared" si="12"/>
        <v>0.84200518222603116</v>
      </c>
      <c r="T58" s="11">
        <f t="shared" si="13"/>
        <v>3.03092959725613E-5</v>
      </c>
      <c r="W58" s="11">
        <f t="shared" si="14"/>
        <v>1.9908071507502371E-4</v>
      </c>
    </row>
    <row r="61" spans="1:24" x14ac:dyDescent="0.25">
      <c r="A61" s="14" t="s">
        <v>22</v>
      </c>
      <c r="B61" s="11">
        <v>19.914300000000001</v>
      </c>
      <c r="C61" s="11">
        <v>20.7468</v>
      </c>
      <c r="D61" s="11" t="s">
        <v>457</v>
      </c>
      <c r="E61" s="11">
        <f t="shared" si="5"/>
        <v>0.83249999999999957</v>
      </c>
      <c r="F61" s="13">
        <v>871180770.60265005</v>
      </c>
      <c r="G61" s="13">
        <v>289878009.30397397</v>
      </c>
      <c r="H61" s="13">
        <v>65.153775499558805</v>
      </c>
      <c r="I61" s="13">
        <v>4302.7542669588101</v>
      </c>
      <c r="J61" s="11">
        <f t="shared" si="6"/>
        <v>0.33274151483330755</v>
      </c>
      <c r="K61" s="11">
        <f t="shared" si="7"/>
        <v>7.4787894428027699E-8</v>
      </c>
      <c r="L61" s="11">
        <f t="shared" si="8"/>
        <v>4.9389913232156474E-6</v>
      </c>
      <c r="M61" s="11">
        <f t="shared" si="9"/>
        <v>0.68815497662491998</v>
      </c>
      <c r="N61" s="11">
        <f t="shared" si="10"/>
        <v>4.4783170316184251E-6</v>
      </c>
      <c r="O61" s="11">
        <f t="shared" si="11"/>
        <v>6.5590854225971412E-5</v>
      </c>
      <c r="Q61" s="11">
        <f t="shared" si="12"/>
        <v>2.4798377536033165</v>
      </c>
      <c r="R61" s="11">
        <f>AVERAGE(Q61:Q65)</f>
        <v>5.047414425402442</v>
      </c>
      <c r="T61" s="11">
        <f t="shared" si="13"/>
        <v>1.6138079393219558E-5</v>
      </c>
      <c r="U61" s="11">
        <f>AVERAGE(T61:T65)</f>
        <v>6.5825708713913703E-4</v>
      </c>
      <c r="W61" s="11">
        <f t="shared" si="14"/>
        <v>2.3636343865214937E-4</v>
      </c>
      <c r="X61" s="11">
        <f>AVERAGE(W61:W65)</f>
        <v>7.0695939243492858E-4</v>
      </c>
    </row>
    <row r="62" spans="1:24" x14ac:dyDescent="0.25">
      <c r="B62" s="11">
        <v>19.411899999999999</v>
      </c>
      <c r="C62" s="11">
        <v>20.366700000000002</v>
      </c>
      <c r="D62" s="11" t="s">
        <v>458</v>
      </c>
      <c r="E62" s="11">
        <f t="shared" si="5"/>
        <v>0.95480000000000231</v>
      </c>
      <c r="F62" s="13">
        <v>1220411567.5271001</v>
      </c>
      <c r="G62" s="13">
        <v>112073038.324396</v>
      </c>
      <c r="H62" s="13">
        <v>76.073235635139596</v>
      </c>
      <c r="I62" s="13">
        <v>2239.1354215016499</v>
      </c>
      <c r="J62" s="11">
        <f t="shared" si="6"/>
        <v>9.1832166546477231E-2</v>
      </c>
      <c r="K62" s="11">
        <f t="shared" si="7"/>
        <v>6.2334082746597975E-8</v>
      </c>
      <c r="L62" s="11">
        <f t="shared" si="8"/>
        <v>1.8347379532289859E-6</v>
      </c>
      <c r="M62" s="11">
        <f t="shared" si="9"/>
        <v>0.12426975321780309</v>
      </c>
      <c r="N62" s="11">
        <f t="shared" si="10"/>
        <v>3.7325798051855074E-6</v>
      </c>
      <c r="O62" s="11">
        <f t="shared" si="11"/>
        <v>2.4365709870238856E-5</v>
      </c>
      <c r="Q62" s="11">
        <f t="shared" si="12"/>
        <v>0.39045795941915412</v>
      </c>
      <c r="R62" s="11">
        <f>STDEV(Q61:Q65)</f>
        <v>6.3108954278120697</v>
      </c>
      <c r="T62" s="11">
        <f t="shared" si="13"/>
        <v>1.1727837678630598E-5</v>
      </c>
      <c r="U62" s="11">
        <f>STDEV(T61:T65)</f>
        <v>9.5433743491728316E-4</v>
      </c>
      <c r="W62" s="11">
        <f t="shared" si="14"/>
        <v>7.6557529965140748E-5</v>
      </c>
      <c r="X62" s="11">
        <f>STDEV(W61:W65)</f>
        <v>6.1531804512174164E-4</v>
      </c>
    </row>
    <row r="63" spans="1:24" x14ac:dyDescent="0.25">
      <c r="B63" s="11">
        <v>19.441199999999998</v>
      </c>
      <c r="C63" s="11">
        <v>20.469799999999999</v>
      </c>
      <c r="D63" s="11" t="s">
        <v>459</v>
      </c>
      <c r="E63" s="11">
        <f t="shared" si="5"/>
        <v>1.0286000000000008</v>
      </c>
      <c r="F63" s="13">
        <v>670588698.66085601</v>
      </c>
      <c r="G63" s="13">
        <v>478041938.17734998</v>
      </c>
      <c r="H63" s="13">
        <v>8504.8272448646203</v>
      </c>
      <c r="I63" s="13">
        <v>24965.849290618102</v>
      </c>
      <c r="J63" s="11">
        <f t="shared" si="6"/>
        <v>0.71286906434895836</v>
      </c>
      <c r="K63" s="11">
        <f t="shared" si="7"/>
        <v>1.268262835602283E-5</v>
      </c>
      <c r="L63" s="11">
        <f t="shared" si="8"/>
        <v>3.7229749532722664E-5</v>
      </c>
      <c r="M63" s="11">
        <f t="shared" si="9"/>
        <v>1.5779017203943908</v>
      </c>
      <c r="N63" s="11">
        <f t="shared" si="10"/>
        <v>7.5943882371394187E-4</v>
      </c>
      <c r="O63" s="11">
        <f t="shared" si="11"/>
        <v>4.9441898449830888E-4</v>
      </c>
      <c r="Q63" s="11">
        <f t="shared" si="12"/>
        <v>4.6020855154415399</v>
      </c>
      <c r="R63" s="11">
        <f>(R62/(SQRT(5)))</f>
        <v>2.8223182350960809</v>
      </c>
      <c r="T63" s="11">
        <f t="shared" si="13"/>
        <v>2.2149683755996728E-3</v>
      </c>
      <c r="U63" s="11">
        <f>(U62/(SQRT(5)))</f>
        <v>4.267926755895653E-4</v>
      </c>
      <c r="W63" s="11">
        <f t="shared" si="14"/>
        <v>1.4420153154724145E-3</v>
      </c>
      <c r="X63" s="11">
        <f>(X62/(SQRT(5)))</f>
        <v>2.7517859533489943E-4</v>
      </c>
    </row>
    <row r="64" spans="1:24" s="31" customFormat="1" x14ac:dyDescent="0.25">
      <c r="B64" s="31">
        <v>19.436800000000002</v>
      </c>
      <c r="C64" s="31">
        <v>20.5183</v>
      </c>
      <c r="D64" s="31" t="s">
        <v>460</v>
      </c>
      <c r="E64" s="31">
        <f t="shared" si="5"/>
        <v>1.0814999999999984</v>
      </c>
      <c r="F64" s="21">
        <v>705207116.95305002</v>
      </c>
      <c r="G64" s="21">
        <v>1765507112.8966801</v>
      </c>
      <c r="H64" s="21">
        <v>4010.4246858178899</v>
      </c>
      <c r="I64" s="21">
        <v>9767.6213106303294</v>
      </c>
      <c r="J64" s="31">
        <f t="shared" si="6"/>
        <v>2.5035299140553353</v>
      </c>
      <c r="K64" s="31">
        <f t="shared" si="7"/>
        <v>5.6868749469595732E-6</v>
      </c>
      <c r="L64" s="31">
        <f t="shared" si="8"/>
        <v>1.3850712898123829E-5</v>
      </c>
      <c r="M64" s="31">
        <f>(J64-D$49)/D$48</f>
        <v>5.7692176675068358</v>
      </c>
      <c r="N64" s="31">
        <f t="shared" si="10"/>
        <v>3.4053143394967506E-4</v>
      </c>
      <c r="O64" s="31">
        <f t="shared" si="11"/>
        <v>1.8394041033364977E-4</v>
      </c>
      <c r="Q64" s="31">
        <f t="shared" si="12"/>
        <v>16.003377718465586</v>
      </c>
      <c r="T64" s="31">
        <f t="shared" si="13"/>
        <v>9.4460869334167985E-4</v>
      </c>
      <c r="W64" s="31">
        <f t="shared" si="14"/>
        <v>5.1023692186865483E-4</v>
      </c>
    </row>
    <row r="65" spans="1:24" x14ac:dyDescent="0.25">
      <c r="B65" s="11">
        <v>19.8626</v>
      </c>
      <c r="C65" s="11">
        <v>20.779499999999999</v>
      </c>
      <c r="D65" s="11" t="s">
        <v>461</v>
      </c>
      <c r="E65" s="11">
        <f t="shared" si="5"/>
        <v>0.91689999999999827</v>
      </c>
      <c r="F65" s="13">
        <v>584573615.03422594</v>
      </c>
      <c r="G65" s="13">
        <v>157089918.90736601</v>
      </c>
      <c r="H65" s="13">
        <v>309.83560480910899</v>
      </c>
      <c r="I65" s="13">
        <v>17080.868280316699</v>
      </c>
      <c r="J65" s="11">
        <f t="shared" si="6"/>
        <v>0.26872564013715983</v>
      </c>
      <c r="K65" s="11">
        <f t="shared" si="7"/>
        <v>5.300198244338629E-7</v>
      </c>
      <c r="L65" s="11">
        <f t="shared" si="8"/>
        <v>2.9219362354075181E-5</v>
      </c>
      <c r="M65" s="11">
        <f t="shared" si="9"/>
        <v>0.53831601827258191</v>
      </c>
      <c r="N65" s="11">
        <f t="shared" si="10"/>
        <v>3.1737714037955863E-5</v>
      </c>
      <c r="O65" s="11">
        <f t="shared" si="11"/>
        <v>3.8803934069156943E-4</v>
      </c>
      <c r="Q65" s="11">
        <f t="shared" si="12"/>
        <v>1.7613131800826141</v>
      </c>
      <c r="T65" s="11">
        <f t="shared" si="13"/>
        <v>1.0384244968248202E-4</v>
      </c>
      <c r="W65" s="11">
        <f t="shared" si="14"/>
        <v>1.2696237562162837E-3</v>
      </c>
    </row>
    <row r="68" spans="1:24" x14ac:dyDescent="0.25">
      <c r="A68" s="14" t="s">
        <v>29</v>
      </c>
      <c r="B68" s="11">
        <v>19.310400000000001</v>
      </c>
      <c r="C68" s="11">
        <v>20.078099999999999</v>
      </c>
      <c r="D68" s="11" t="s">
        <v>462</v>
      </c>
      <c r="E68" s="11">
        <f t="shared" si="5"/>
        <v>0.76769999999999783</v>
      </c>
      <c r="F68" s="13">
        <v>1325757618.66699</v>
      </c>
      <c r="G68" s="13">
        <v>145561131.35301</v>
      </c>
      <c r="H68" s="13">
        <v>94.247610194443496</v>
      </c>
      <c r="I68" s="13">
        <v>3730.7191949221101</v>
      </c>
      <c r="J68" s="11">
        <f t="shared" si="6"/>
        <v>0.10979467838123186</v>
      </c>
      <c r="K68" s="11">
        <f t="shared" si="7"/>
        <v>7.1089623674353587E-8</v>
      </c>
      <c r="L68" s="11">
        <f t="shared" si="8"/>
        <v>2.8140281016625329E-6</v>
      </c>
      <c r="M68" s="11">
        <f t="shared" si="9"/>
        <v>0.16631376301203529</v>
      </c>
      <c r="N68" s="11">
        <f t="shared" si="10"/>
        <v>4.2568636930750651E-6</v>
      </c>
      <c r="O68" s="11">
        <f t="shared" si="11"/>
        <v>3.7370891124336421E-5</v>
      </c>
      <c r="Q68" s="11">
        <f t="shared" si="12"/>
        <v>0.64991701059802964</v>
      </c>
      <c r="R68" s="11">
        <f>AVERAGE(Q68:Q72)</f>
        <v>3.4081012616452666</v>
      </c>
      <c r="T68" s="11">
        <f t="shared" si="13"/>
        <v>1.6634871797870562E-5</v>
      </c>
      <c r="U68" s="11">
        <f>AVERAGE(T68:T72)</f>
        <v>1.2652045795690035E-4</v>
      </c>
      <c r="W68" s="11">
        <f t="shared" si="14"/>
        <v>1.4603708919240534E-4</v>
      </c>
      <c r="X68" s="11">
        <f>AVERAGE(W68:W72)</f>
        <v>3.0399501424453198E-4</v>
      </c>
    </row>
    <row r="69" spans="1:24" s="31" customFormat="1" x14ac:dyDescent="0.25">
      <c r="B69" s="31">
        <v>19.302900000000001</v>
      </c>
      <c r="C69" s="31">
        <v>20.1007</v>
      </c>
      <c r="D69" s="31" t="s">
        <v>463</v>
      </c>
      <c r="E69" s="31">
        <f t="shared" si="5"/>
        <v>0.79779999999999873</v>
      </c>
      <c r="F69" s="21">
        <v>513244104</v>
      </c>
      <c r="G69" s="21">
        <v>467119505.03184003</v>
      </c>
      <c r="H69" s="21">
        <v>185.11653083850601</v>
      </c>
      <c r="I69" s="21">
        <v>1451.34265983878</v>
      </c>
      <c r="J69" s="31">
        <f t="shared" si="6"/>
        <v>0.91013126383978882</v>
      </c>
      <c r="K69" s="31">
        <f t="shared" si="7"/>
        <v>3.6067931301263622E-7</v>
      </c>
      <c r="L69" s="31">
        <f t="shared" si="8"/>
        <v>2.8277824304802536E-6</v>
      </c>
      <c r="M69" s="31">
        <f t="shared" si="9"/>
        <v>2.039624107759908</v>
      </c>
      <c r="N69" s="31">
        <f t="shared" si="10"/>
        <v>2.1597563653451272E-5</v>
      </c>
      <c r="O69" s="31">
        <f t="shared" si="11"/>
        <v>3.7553551533602302E-5</v>
      </c>
      <c r="Q69" s="31">
        <f t="shared" si="12"/>
        <v>7.6696820296812911</v>
      </c>
      <c r="R69" s="31">
        <f>STDEV(Q68:Q72)</f>
        <v>2.7202379483957535</v>
      </c>
      <c r="T69" s="31">
        <f t="shared" si="13"/>
        <v>8.1214202758026974E-5</v>
      </c>
      <c r="U69" s="31">
        <f>STDEV(T68:T72)</f>
        <v>1.9121901079788536E-4</v>
      </c>
      <c r="W69" s="31">
        <f t="shared" si="14"/>
        <v>1.4121415718326282E-4</v>
      </c>
      <c r="X69" s="31">
        <f>STDEV(W68:W72)</f>
        <v>1.9097930095956811E-4</v>
      </c>
    </row>
    <row r="70" spans="1:24" x14ac:dyDescent="0.25">
      <c r="B70" s="11">
        <v>19.315300000000001</v>
      </c>
      <c r="C70" s="11">
        <v>20.211099999999998</v>
      </c>
      <c r="D70" s="11" t="s">
        <v>464</v>
      </c>
      <c r="E70" s="11">
        <f t="shared" si="5"/>
        <v>0.89579999999999771</v>
      </c>
      <c r="F70" s="13">
        <v>447051448.14219302</v>
      </c>
      <c r="G70" s="13">
        <v>243540602.27684999</v>
      </c>
      <c r="H70" s="13">
        <v>122.43849053233799</v>
      </c>
      <c r="I70" s="13">
        <v>3672.0783834027602</v>
      </c>
      <c r="J70" s="11">
        <f t="shared" si="6"/>
        <v>0.54477086091305393</v>
      </c>
      <c r="K70" s="11">
        <f t="shared" si="7"/>
        <v>2.738800892853705E-7</v>
      </c>
      <c r="L70" s="11">
        <f t="shared" si="8"/>
        <v>8.213995052835143E-6</v>
      </c>
      <c r="M70" s="11">
        <f t="shared" si="9"/>
        <v>1.1844421320768224</v>
      </c>
      <c r="N70" s="11">
        <f t="shared" si="10"/>
        <v>1.6400005346429373E-5</v>
      </c>
      <c r="O70" s="11">
        <f t="shared" si="11"/>
        <v>1.0908359963924491E-4</v>
      </c>
      <c r="Q70" s="11">
        <f t="shared" si="12"/>
        <v>3.966651480498411</v>
      </c>
      <c r="R70" s="11">
        <f>(R69/(SQRT(5)))</f>
        <v>1.2165273935174938</v>
      </c>
      <c r="T70" s="11">
        <f t="shared" si="13"/>
        <v>5.4922991783085786E-5</v>
      </c>
      <c r="U70" s="11">
        <f>(U69/(SQRT(5)))</f>
        <v>8.5515741346867585E-5</v>
      </c>
      <c r="W70" s="11">
        <f t="shared" si="14"/>
        <v>3.6531681058019159E-4</v>
      </c>
      <c r="X70" s="11">
        <f>(X69/(SQRT(5)))</f>
        <v>8.5408539848197022E-5</v>
      </c>
    </row>
    <row r="71" spans="1:24" x14ac:dyDescent="0.25">
      <c r="B71" s="11">
        <v>19.865600000000001</v>
      </c>
      <c r="C71" s="11">
        <v>20.9071</v>
      </c>
      <c r="D71" s="11" t="s">
        <v>465</v>
      </c>
      <c r="E71" s="11">
        <f t="shared" si="5"/>
        <v>1.0414999999999992</v>
      </c>
      <c r="F71" s="13">
        <v>473035639.590581</v>
      </c>
      <c r="G71" s="13">
        <v>126566933.562737</v>
      </c>
      <c r="H71" s="13">
        <v>40.787702461643399</v>
      </c>
      <c r="I71" s="13">
        <v>3274.8956491246499</v>
      </c>
      <c r="J71" s="11">
        <f t="shared" si="6"/>
        <v>0.26756320870935318</v>
      </c>
      <c r="K71" s="11">
        <f t="shared" si="7"/>
        <v>8.62254321829656E-8</v>
      </c>
      <c r="L71" s="11">
        <f t="shared" si="8"/>
        <v>6.9231478033222153E-6</v>
      </c>
      <c r="M71" s="11">
        <f t="shared" si="9"/>
        <v>0.53559516949678521</v>
      </c>
      <c r="N71" s="11">
        <f t="shared" si="10"/>
        <v>5.1631995319141079E-6</v>
      </c>
      <c r="O71" s="11">
        <f t="shared" si="11"/>
        <v>9.1940873882101126E-5</v>
      </c>
      <c r="Q71" s="11">
        <f t="shared" si="12"/>
        <v>1.5427609298995264</v>
      </c>
      <c r="T71" s="11">
        <f t="shared" si="13"/>
        <v>1.487239423499024E-5</v>
      </c>
      <c r="W71" s="11">
        <f t="shared" si="14"/>
        <v>2.6483208991483784E-4</v>
      </c>
    </row>
    <row r="72" spans="1:24" x14ac:dyDescent="0.25">
      <c r="B72" s="11">
        <v>20.321400000000001</v>
      </c>
      <c r="C72" s="11">
        <v>21.171299999999999</v>
      </c>
      <c r="D72" s="11" t="s">
        <v>466</v>
      </c>
      <c r="E72" s="11">
        <f t="shared" si="5"/>
        <v>0.8498999999999981</v>
      </c>
      <c r="F72" s="13">
        <v>651198903.17691898</v>
      </c>
      <c r="G72" s="13">
        <v>278349908.525307</v>
      </c>
      <c r="H72" s="13">
        <v>1432.48562018915</v>
      </c>
      <c r="I72" s="13">
        <v>8370.7865154219708</v>
      </c>
      <c r="J72" s="11">
        <f t="shared" si="6"/>
        <v>0.42744222566616386</v>
      </c>
      <c r="K72" s="11">
        <f t="shared" si="7"/>
        <v>2.199766635356217E-6</v>
      </c>
      <c r="L72" s="11">
        <f t="shared" si="8"/>
        <v>1.2854423547988961E-5</v>
      </c>
      <c r="M72" s="11">
        <f t="shared" si="9"/>
        <v>0.90981649314365087</v>
      </c>
      <c r="N72" s="11">
        <f t="shared" si="10"/>
        <v>1.3172255301534234E-4</v>
      </c>
      <c r="O72" s="11">
        <f t="shared" si="11"/>
        <v>1.7070947606891048E-4</v>
      </c>
      <c r="Q72" s="11">
        <f t="shared" si="12"/>
        <v>3.2114948575490749</v>
      </c>
      <c r="T72" s="11">
        <f t="shared" si="13"/>
        <v>4.649578292105282E-4</v>
      </c>
      <c r="W72" s="11">
        <f t="shared" si="14"/>
        <v>6.025749243519622E-4</v>
      </c>
    </row>
    <row r="75" spans="1:24" x14ac:dyDescent="0.25">
      <c r="A75" s="14" t="s">
        <v>36</v>
      </c>
      <c r="B75" s="11">
        <v>19.3139</v>
      </c>
      <c r="C75" s="11">
        <v>20.262799999999999</v>
      </c>
      <c r="D75" s="11" t="s">
        <v>467</v>
      </c>
      <c r="E75" s="11">
        <f t="shared" si="5"/>
        <v>0.9488999999999983</v>
      </c>
      <c r="F75" s="13">
        <v>337080093.817186</v>
      </c>
      <c r="G75" s="13">
        <v>112783105.69024201</v>
      </c>
      <c r="H75" s="13">
        <v>44.152029224957502</v>
      </c>
      <c r="I75" s="13">
        <v>1054.2636612589499</v>
      </c>
      <c r="J75" s="11">
        <f t="shared" si="6"/>
        <v>0.33458844873648774</v>
      </c>
      <c r="K75" s="11">
        <f t="shared" si="7"/>
        <v>1.3098379297622711E-7</v>
      </c>
      <c r="L75" s="11">
        <f t="shared" si="8"/>
        <v>3.1276354806959484E-6</v>
      </c>
      <c r="M75" s="11">
        <f t="shared" si="9"/>
        <v>0.69247800827154982</v>
      </c>
      <c r="N75" s="11">
        <f t="shared" si="10"/>
        <v>7.8433408967800674E-6</v>
      </c>
      <c r="O75" s="11">
        <f t="shared" si="11"/>
        <v>4.1535663754262262E-5</v>
      </c>
      <c r="Q75" s="11">
        <f t="shared" si="12"/>
        <v>2.1893076454996869</v>
      </c>
      <c r="R75" s="11">
        <f>AVERAGE(Q75:Q79)</f>
        <v>2.1739404608638715</v>
      </c>
      <c r="T75" s="11">
        <f t="shared" si="13"/>
        <v>2.4797157435283214E-5</v>
      </c>
      <c r="U75" s="11">
        <f>AVERAGE(T75:T79)</f>
        <v>3.1776292209972711E-4</v>
      </c>
      <c r="W75" s="11">
        <f t="shared" si="14"/>
        <v>1.3131730557781326E-4</v>
      </c>
      <c r="X75" s="11">
        <f>AVERAGE(W75:W79)</f>
        <v>4.8605339332661809E-4</v>
      </c>
    </row>
    <row r="76" spans="1:24" x14ac:dyDescent="0.25">
      <c r="B76" s="11">
        <v>19.990100000000002</v>
      </c>
      <c r="C76" s="11">
        <v>21.035</v>
      </c>
      <c r="D76" s="11" t="s">
        <v>470</v>
      </c>
      <c r="E76" s="11">
        <f t="shared" si="5"/>
        <v>1.0448999999999984</v>
      </c>
      <c r="F76" s="13">
        <v>409075767.08961701</v>
      </c>
      <c r="G76" s="13">
        <v>245892198.294534</v>
      </c>
      <c r="H76" s="13">
        <v>118.860156357295</v>
      </c>
      <c r="I76" s="13">
        <v>5123.0671137694799</v>
      </c>
      <c r="J76" s="11">
        <f t="shared" si="6"/>
        <v>0.60109206674338622</v>
      </c>
      <c r="K76" s="11">
        <f t="shared" si="7"/>
        <v>2.9055780351627643E-7</v>
      </c>
      <c r="L76" s="11">
        <f t="shared" si="8"/>
        <v>1.2523516487465657E-5</v>
      </c>
      <c r="M76" s="11">
        <f t="shared" si="9"/>
        <v>1.3162705395588881</v>
      </c>
      <c r="N76" s="11">
        <f t="shared" si="10"/>
        <v>1.739867086923811E-5</v>
      </c>
      <c r="O76" s="11">
        <f t="shared" si="11"/>
        <v>1.6631495999290381E-4</v>
      </c>
      <c r="Q76" s="11">
        <f t="shared" si="12"/>
        <v>3.7791287383258401</v>
      </c>
      <c r="R76" s="11">
        <f>STDEV(Q75:Q79)</f>
        <v>1.0349049811425144</v>
      </c>
      <c r="T76" s="11">
        <f t="shared" si="13"/>
        <v>4.9953117626293818E-5</v>
      </c>
      <c r="U76" s="11">
        <f>STDEV(T75:T79)</f>
        <v>4.6667527809856599E-4</v>
      </c>
      <c r="W76" s="11">
        <f t="shared" si="14"/>
        <v>4.7750490954035044E-4</v>
      </c>
      <c r="X76" s="11">
        <f>STDEV(W75:W79)</f>
        <v>3.7090300129617552E-4</v>
      </c>
    </row>
    <row r="77" spans="1:24" x14ac:dyDescent="0.25">
      <c r="B77" s="11">
        <v>20.037700000000001</v>
      </c>
      <c r="C77" s="11">
        <v>21.1327</v>
      </c>
      <c r="D77" s="11" t="s">
        <v>471</v>
      </c>
      <c r="E77" s="11">
        <f t="shared" si="5"/>
        <v>1.0949999999999989</v>
      </c>
      <c r="F77" s="13">
        <v>471604414.46363801</v>
      </c>
      <c r="G77" s="13">
        <v>105169676.506455</v>
      </c>
      <c r="H77" s="13">
        <v>1159.5450279224699</v>
      </c>
      <c r="I77" s="13">
        <v>13502.3600895125</v>
      </c>
      <c r="J77" s="11">
        <f t="shared" si="6"/>
        <v>0.2230040120088059</v>
      </c>
      <c r="K77" s="11">
        <f t="shared" si="7"/>
        <v>2.4587238633913891E-6</v>
      </c>
      <c r="L77" s="11">
        <f t="shared" si="8"/>
        <v>2.8630690628434668E-5</v>
      </c>
      <c r="M77" s="11">
        <f t="shared" si="9"/>
        <v>0.43129754566022888</v>
      </c>
      <c r="N77" s="11">
        <f t="shared" si="10"/>
        <v>1.472289738557718E-4</v>
      </c>
      <c r="O77" s="11">
        <f t="shared" si="11"/>
        <v>3.8022165509209383E-4</v>
      </c>
      <c r="Q77" s="11">
        <f t="shared" si="12"/>
        <v>1.1816371113978885</v>
      </c>
      <c r="R77" s="11">
        <f>(R76/(SQRT(5)))</f>
        <v>0.46282357761755999</v>
      </c>
      <c r="T77" s="11">
        <f t="shared" si="13"/>
        <v>4.0336705165964918E-4</v>
      </c>
      <c r="U77" s="11">
        <f>(U76/(SQRT(5)))</f>
        <v>2.0870352904940246E-4</v>
      </c>
      <c r="W77" s="11">
        <f t="shared" si="14"/>
        <v>1.0417031646358745E-3</v>
      </c>
      <c r="X77" s="11">
        <f>(X76/(SQRT(5)))</f>
        <v>1.658728647913882E-4</v>
      </c>
    </row>
    <row r="78" spans="1:24" x14ac:dyDescent="0.25">
      <c r="B78" s="11">
        <v>19.429600000000001</v>
      </c>
      <c r="C78" s="11">
        <v>20.525200000000002</v>
      </c>
      <c r="D78" s="11" t="s">
        <v>472</v>
      </c>
      <c r="E78" s="11">
        <f t="shared" si="5"/>
        <v>1.095600000000001</v>
      </c>
      <c r="F78" s="13">
        <v>629796725.33719099</v>
      </c>
      <c r="G78" s="13">
        <v>257507522.38537201</v>
      </c>
      <c r="H78" s="13">
        <v>4225.2734661812401</v>
      </c>
      <c r="I78" s="13">
        <v>10568.657647645599</v>
      </c>
      <c r="J78" s="11">
        <f t="shared" si="6"/>
        <v>0.4088740255794493</v>
      </c>
      <c r="K78" s="11">
        <f t="shared" si="7"/>
        <v>6.7089479766968352E-6</v>
      </c>
      <c r="L78" s="11">
        <f t="shared" si="8"/>
        <v>1.6781061606802061E-5</v>
      </c>
      <c r="M78" s="11">
        <f t="shared" si="9"/>
        <v>0.8663547772383845</v>
      </c>
      <c r="N78" s="11">
        <f t="shared" si="10"/>
        <v>4.0173341177825362E-4</v>
      </c>
      <c r="O78" s="11">
        <f t="shared" si="11"/>
        <v>2.2285606383535273E-4</v>
      </c>
      <c r="Q78" s="11">
        <f t="shared" si="12"/>
        <v>2.3722748555267898</v>
      </c>
      <c r="T78" s="11">
        <f t="shared" si="13"/>
        <v>1.1000367244749542E-3</v>
      </c>
      <c r="W78" s="11">
        <f t="shared" si="14"/>
        <v>6.1023018574850091E-4</v>
      </c>
    </row>
    <row r="79" spans="1:24" x14ac:dyDescent="0.25">
      <c r="B79" s="11">
        <v>19.7468</v>
      </c>
      <c r="C79" s="11">
        <v>20.653500000000001</v>
      </c>
      <c r="D79" s="11" t="s">
        <v>473</v>
      </c>
      <c r="E79" s="11">
        <f t="shared" si="5"/>
        <v>0.90670000000000073</v>
      </c>
      <c r="F79" s="13">
        <v>1415451276.0664501</v>
      </c>
      <c r="G79" s="13">
        <v>301088165.207479</v>
      </c>
      <c r="H79" s="13">
        <v>76.161194500158999</v>
      </c>
      <c r="I79" s="13">
        <v>5460.4844556198996</v>
      </c>
      <c r="J79" s="11">
        <f t="shared" si="6"/>
        <v>0.21271531581377023</v>
      </c>
      <c r="K79" s="11">
        <f t="shared" si="7"/>
        <v>5.3807005432084912E-8</v>
      </c>
      <c r="L79" s="11">
        <f t="shared" si="8"/>
        <v>3.8577692838672815E-6</v>
      </c>
      <c r="M79" s="11">
        <f t="shared" si="9"/>
        <v>0.4072152765670507</v>
      </c>
      <c r="N79" s="11">
        <f t="shared" si="10"/>
        <v>3.2219763731787375E-6</v>
      </c>
      <c r="O79" s="11">
        <f t="shared" si="11"/>
        <v>5.1231995801690318E-5</v>
      </c>
      <c r="Q79" s="11">
        <f t="shared" si="12"/>
        <v>1.347353953569153</v>
      </c>
      <c r="T79" s="11">
        <f t="shared" si="13"/>
        <v>1.0660559302455283E-5</v>
      </c>
      <c r="W79" s="11">
        <f t="shared" si="14"/>
        <v>1.6951140113055126E-4</v>
      </c>
    </row>
    <row r="82" spans="1:24" x14ac:dyDescent="0.25">
      <c r="A82" s="5" t="s">
        <v>43</v>
      </c>
      <c r="B82" s="11">
        <v>19.9605</v>
      </c>
      <c r="C82" s="11">
        <v>20.857099999999999</v>
      </c>
      <c r="D82" s="11" t="s">
        <v>468</v>
      </c>
      <c r="E82" s="11">
        <f t="shared" si="5"/>
        <v>0.8965999999999994</v>
      </c>
      <c r="F82" s="13">
        <v>633837712.737553</v>
      </c>
      <c r="G82" s="13">
        <v>291842821.20968199</v>
      </c>
      <c r="H82" s="13">
        <v>117.438819504763</v>
      </c>
      <c r="I82" s="13">
        <v>6959.6274912632998</v>
      </c>
      <c r="J82" s="11">
        <f t="shared" si="6"/>
        <v>0.46043776718366786</v>
      </c>
      <c r="K82" s="11">
        <f t="shared" si="7"/>
        <v>1.852821584211884E-7</v>
      </c>
      <c r="L82" s="11">
        <f t="shared" si="8"/>
        <v>1.0980141054095033E-5</v>
      </c>
      <c r="M82" s="11">
        <f t="shared" si="9"/>
        <v>0.98704761112369843</v>
      </c>
      <c r="N82" s="11">
        <f t="shared" si="10"/>
        <v>1.1094740025220862E-5</v>
      </c>
      <c r="O82" s="11">
        <f t="shared" si="11"/>
        <v>1.4581860629608276E-4</v>
      </c>
      <c r="Q82" s="11">
        <f t="shared" si="12"/>
        <v>3.3026353260886654</v>
      </c>
      <c r="R82" s="11">
        <f>AVERAGE(Q82:Q86)</f>
        <v>2.0712068194443956</v>
      </c>
      <c r="T82" s="11">
        <f t="shared" si="13"/>
        <v>3.7122708092418699E-5</v>
      </c>
      <c r="U82" s="11">
        <f>AVERAGE(T82:T86)</f>
        <v>9.0059309122082098E-5</v>
      </c>
      <c r="W82" s="11">
        <f t="shared" si="14"/>
        <v>4.8790521847897456E-4</v>
      </c>
      <c r="X82" s="11">
        <f>AVERAGE(W82:W86)</f>
        <v>3.0203418536410272E-4</v>
      </c>
    </row>
    <row r="83" spans="1:24" x14ac:dyDescent="0.25">
      <c r="B83" s="11">
        <v>20.308499999999999</v>
      </c>
      <c r="C83" s="11">
        <v>21.070399999999999</v>
      </c>
      <c r="D83" s="11" t="s">
        <v>474</v>
      </c>
      <c r="E83" s="11">
        <f t="shared" si="5"/>
        <v>0.76190000000000069</v>
      </c>
      <c r="F83" s="13">
        <v>1446727843.61677</v>
      </c>
      <c r="G83" s="13">
        <v>445061368.56058103</v>
      </c>
      <c r="H83" s="13">
        <v>316.42974213809498</v>
      </c>
      <c r="I83" s="13">
        <v>2837.1116751613999</v>
      </c>
      <c r="J83" s="11">
        <f t="shared" si="6"/>
        <v>0.30763309804554728</v>
      </c>
      <c r="K83" s="11">
        <f t="shared" si="7"/>
        <v>2.1872098718099699E-7</v>
      </c>
      <c r="L83" s="11">
        <f t="shared" si="8"/>
        <v>1.9610541731668882E-6</v>
      </c>
      <c r="M83" s="11">
        <f t="shared" si="9"/>
        <v>0.62938488193806641</v>
      </c>
      <c r="N83" s="11">
        <f t="shared" si="10"/>
        <v>1.3097065100658503E-5</v>
      </c>
      <c r="O83" s="11">
        <f t="shared" si="11"/>
        <v>2.6043216111114052E-5</v>
      </c>
      <c r="Q83" s="11">
        <f t="shared" si="12"/>
        <v>2.4782184614965184</v>
      </c>
      <c r="R83" s="11">
        <f>STDEV(Q82:Q86)</f>
        <v>1.1060432100047806</v>
      </c>
      <c r="T83" s="11">
        <f t="shared" si="13"/>
        <v>5.1570016146443722E-5</v>
      </c>
      <c r="U83" s="11">
        <f>STDEV(T82:T86)</f>
        <v>9.2830413436866303E-5</v>
      </c>
      <c r="W83" s="11">
        <f t="shared" si="14"/>
        <v>1.0254580434878867E-4</v>
      </c>
      <c r="X83" s="11">
        <f>STDEV(W82:W86)</f>
        <v>2.1817579241584475E-4</v>
      </c>
    </row>
    <row r="84" spans="1:24" x14ac:dyDescent="0.25">
      <c r="B84" s="11">
        <v>19.861799999999999</v>
      </c>
      <c r="C84" s="11">
        <v>20.730699999999999</v>
      </c>
      <c r="D84" s="11" t="s">
        <v>475</v>
      </c>
      <c r="E84" s="11">
        <f t="shared" si="5"/>
        <v>0.86890000000000001</v>
      </c>
      <c r="F84" s="13">
        <v>1271448067.22966</v>
      </c>
      <c r="G84" s="13">
        <v>124450825.968648</v>
      </c>
      <c r="H84" s="13">
        <v>603.18822744957401</v>
      </c>
      <c r="I84" s="13">
        <v>15735.2882141845</v>
      </c>
      <c r="J84" s="11">
        <f t="shared" si="6"/>
        <v>9.7881171222205021E-2</v>
      </c>
      <c r="K84" s="11">
        <f t="shared" si="7"/>
        <v>4.7441043247944225E-7</v>
      </c>
      <c r="L84" s="11">
        <f t="shared" si="8"/>
        <v>1.2375879612975381E-5</v>
      </c>
      <c r="M84" s="11">
        <f t="shared" si="9"/>
        <v>0.13842837502812128</v>
      </c>
      <c r="N84" s="11">
        <f t="shared" si="10"/>
        <v>2.8407810328110315E-5</v>
      </c>
      <c r="O84" s="11">
        <f t="shared" si="11"/>
        <v>1.6435431092928792E-4</v>
      </c>
      <c r="Q84" s="11">
        <f t="shared" si="12"/>
        <v>0.47794352064030821</v>
      </c>
      <c r="R84" s="11">
        <f>(R83/(SQRT(5)))</f>
        <v>0.49463756072455295</v>
      </c>
      <c r="T84" s="11">
        <f t="shared" si="13"/>
        <v>9.8081978345414825E-5</v>
      </c>
      <c r="U84" s="11">
        <f>(U83/(SQRT(5)))</f>
        <v>4.1515022964848588E-5</v>
      </c>
      <c r="W84" s="11">
        <f t="shared" si="14"/>
        <v>5.6745647691088007E-4</v>
      </c>
      <c r="X84" s="11">
        <f>(X83/(SQRT(5)))</f>
        <v>9.7571180577342377E-5</v>
      </c>
    </row>
    <row r="85" spans="1:24" x14ac:dyDescent="0.25">
      <c r="B85" s="11">
        <v>19.936699999999998</v>
      </c>
      <c r="C85" s="11">
        <v>21.046099999999999</v>
      </c>
      <c r="D85" s="11" t="s">
        <v>476</v>
      </c>
      <c r="E85" s="11">
        <f t="shared" si="5"/>
        <v>1.1094000000000008</v>
      </c>
      <c r="F85" s="13">
        <v>933841207.63635504</v>
      </c>
      <c r="G85" s="13">
        <v>423930214.09394699</v>
      </c>
      <c r="H85" s="13">
        <v>1425.51693156079</v>
      </c>
      <c r="I85" s="13">
        <v>6748.4751059419305</v>
      </c>
      <c r="J85" s="11">
        <f t="shared" si="6"/>
        <v>0.45396391873406028</v>
      </c>
      <c r="K85" s="11">
        <f t="shared" si="7"/>
        <v>1.5265089181156561E-6</v>
      </c>
      <c r="L85" s="11">
        <f t="shared" si="8"/>
        <v>7.226576692865152E-6</v>
      </c>
      <c r="M85" s="11">
        <f t="shared" si="9"/>
        <v>0.97189457739847973</v>
      </c>
      <c r="N85" s="11">
        <f t="shared" si="10"/>
        <v>9.1407719647644076E-5</v>
      </c>
      <c r="O85" s="11">
        <f t="shared" si="11"/>
        <v>9.5970474008833355E-5</v>
      </c>
      <c r="Q85" s="11">
        <f t="shared" si="12"/>
        <v>2.6281627295794454</v>
      </c>
      <c r="T85" s="11">
        <f t="shared" si="13"/>
        <v>2.4718150256258521E-4</v>
      </c>
      <c r="W85" s="11">
        <f t="shared" si="14"/>
        <v>2.5951994053226957E-4</v>
      </c>
    </row>
    <row r="86" spans="1:24" x14ac:dyDescent="0.25">
      <c r="B86" s="11">
        <v>19.299600000000002</v>
      </c>
      <c r="C86" s="11">
        <v>20.281700000000001</v>
      </c>
      <c r="D86" s="11" t="s">
        <v>477</v>
      </c>
      <c r="E86" s="11">
        <f t="shared" si="5"/>
        <v>0.98209999999999908</v>
      </c>
      <c r="F86" s="13">
        <v>1165259989.8113599</v>
      </c>
      <c r="G86" s="13">
        <v>284564393.312401</v>
      </c>
      <c r="H86" s="13">
        <v>104.096196991675</v>
      </c>
      <c r="I86" s="13">
        <v>2664.0089887239601</v>
      </c>
      <c r="J86" s="11">
        <f t="shared" si="6"/>
        <v>0.2442067828643702</v>
      </c>
      <c r="K86" s="11">
        <f t="shared" si="7"/>
        <v>8.9333022588827404E-8</v>
      </c>
      <c r="L86" s="11">
        <f t="shared" si="8"/>
        <v>2.2861927913231003E-6</v>
      </c>
      <c r="M86" s="11">
        <f t="shared" si="9"/>
        <v>0.4809258779178251</v>
      </c>
      <c r="N86" s="11">
        <f t="shared" si="10"/>
        <v>5.3492827897501441E-6</v>
      </c>
      <c r="O86" s="11">
        <f t="shared" si="11"/>
        <v>3.0361126046787519E-5</v>
      </c>
      <c r="Q86" s="11">
        <f t="shared" si="12"/>
        <v>1.4690740594170417</v>
      </c>
      <c r="T86" s="11">
        <f t="shared" si="13"/>
        <v>1.6340340463547955E-5</v>
      </c>
      <c r="W86" s="11">
        <f t="shared" si="14"/>
        <v>9.2743486549600485E-5</v>
      </c>
    </row>
    <row r="89" spans="1:24" x14ac:dyDescent="0.25">
      <c r="A89" s="5" t="s">
        <v>44</v>
      </c>
      <c r="B89" s="11">
        <v>19.685400000000001</v>
      </c>
      <c r="C89" s="11">
        <v>20.7117</v>
      </c>
      <c r="D89" s="11" t="s">
        <v>469</v>
      </c>
      <c r="E89" s="11">
        <f t="shared" si="5"/>
        <v>1.0262999999999991</v>
      </c>
      <c r="F89" s="13">
        <v>378281851.07409698</v>
      </c>
      <c r="G89" s="13">
        <v>223909341.89872801</v>
      </c>
      <c r="H89" s="13">
        <v>211.42128294883901</v>
      </c>
      <c r="I89" s="13">
        <v>3776.0184652866001</v>
      </c>
      <c r="J89" s="11">
        <f t="shared" si="6"/>
        <v>0.59191140485053084</v>
      </c>
      <c r="K89" s="11">
        <f t="shared" si="7"/>
        <v>5.5889882728586498E-7</v>
      </c>
      <c r="L89" s="11">
        <f t="shared" si="8"/>
        <v>9.982023865445668E-6</v>
      </c>
      <c r="M89" s="11">
        <f t="shared" si="9"/>
        <v>1.2947817944384026</v>
      </c>
      <c r="N89" s="11">
        <f t="shared" si="10"/>
        <v>3.3466995645860179E-5</v>
      </c>
      <c r="O89" s="11">
        <f t="shared" si="11"/>
        <v>1.3256339794748563E-4</v>
      </c>
      <c r="Q89" s="11">
        <f t="shared" si="12"/>
        <v>3.7848050115124341</v>
      </c>
      <c r="R89" s="11">
        <f>AVERAGE(Q89:Q93)</f>
        <v>2.1559702021244047</v>
      </c>
      <c r="T89" s="11">
        <f t="shared" si="13"/>
        <v>9.7828107704940696E-5</v>
      </c>
      <c r="U89" s="11">
        <f>AVERAGE(T89:T93)</f>
        <v>8.2470846112309376E-4</v>
      </c>
      <c r="W89" s="11">
        <f t="shared" si="14"/>
        <v>3.8749897090758768E-4</v>
      </c>
      <c r="X89" s="11">
        <f>AVERAGE(W89:W93)</f>
        <v>4.4168989054414038E-4</v>
      </c>
    </row>
    <row r="90" spans="1:24" x14ac:dyDescent="0.25">
      <c r="B90" s="11">
        <v>19.705500000000001</v>
      </c>
      <c r="C90" s="11">
        <v>20.621200000000002</v>
      </c>
      <c r="D90" s="11" t="s">
        <v>478</v>
      </c>
      <c r="E90" s="11">
        <f t="shared" si="5"/>
        <v>0.91570000000000107</v>
      </c>
      <c r="F90" s="13">
        <v>1444218877.34869</v>
      </c>
      <c r="G90" s="13">
        <v>89523016.069086805</v>
      </c>
      <c r="H90" s="13">
        <v>93.466520197761199</v>
      </c>
      <c r="I90" s="13">
        <v>2353.4425187444899</v>
      </c>
      <c r="J90" s="11">
        <f t="shared" si="6"/>
        <v>6.1987152690756928E-2</v>
      </c>
      <c r="K90" s="11">
        <f t="shared" si="7"/>
        <v>6.4717697340549845E-8</v>
      </c>
      <c r="L90" s="11">
        <f t="shared" si="8"/>
        <v>1.6295608343417867E-6</v>
      </c>
      <c r="M90" s="11">
        <f t="shared" si="9"/>
        <v>5.4412927713529645E-2</v>
      </c>
      <c r="N90" s="11">
        <f t="shared" si="10"/>
        <v>3.8753112179969971E-6</v>
      </c>
      <c r="O90" s="11">
        <f t="shared" si="11"/>
        <v>2.1640914134685082E-5</v>
      </c>
      <c r="Q90" s="11">
        <f t="shared" si="12"/>
        <v>0.17826666281597547</v>
      </c>
      <c r="R90" s="11">
        <f>STDEV(Q89:Q93)</f>
        <v>1.5574442461613629</v>
      </c>
      <c r="T90" s="11">
        <f t="shared" si="13"/>
        <v>1.269622546029374E-5</v>
      </c>
      <c r="U90" s="11">
        <f>STDEV(T89:T93)</f>
        <v>1.5258658410734168E-3</v>
      </c>
      <c r="W90" s="11">
        <f t="shared" si="14"/>
        <v>7.0899576721693974E-5</v>
      </c>
      <c r="X90" s="11">
        <f>STDEV(W89:W93)</f>
        <v>2.9710166131049088E-4</v>
      </c>
    </row>
    <row r="91" spans="1:24" x14ac:dyDescent="0.25">
      <c r="B91" s="11">
        <v>19.3522</v>
      </c>
      <c r="C91" s="11">
        <v>20.5947</v>
      </c>
      <c r="D91" s="11" t="s">
        <v>479</v>
      </c>
      <c r="E91" s="11">
        <f t="shared" si="5"/>
        <v>1.2424999999999997</v>
      </c>
      <c r="F91" s="13">
        <v>910110452.87583697</v>
      </c>
      <c r="G91" s="13">
        <v>170236274.085076</v>
      </c>
      <c r="H91" s="13">
        <v>22269.355561196298</v>
      </c>
      <c r="I91" s="13">
        <v>9408.7821275689203</v>
      </c>
      <c r="J91" s="11">
        <f t="shared" si="6"/>
        <v>0.18705012512179192</v>
      </c>
      <c r="K91" s="11">
        <f t="shared" si="7"/>
        <v>2.4468849347711452E-5</v>
      </c>
      <c r="L91" s="11">
        <f t="shared" si="8"/>
        <v>1.0338066218048949E-5</v>
      </c>
      <c r="M91" s="11">
        <f t="shared" si="9"/>
        <v>0.34714196729097557</v>
      </c>
      <c r="N91" s="11">
        <f t="shared" si="10"/>
        <v>1.4652005597432008E-3</v>
      </c>
      <c r="O91" s="11">
        <f t="shared" si="11"/>
        <v>1.3729171604314673E-4</v>
      </c>
      <c r="Q91" s="11">
        <f t="shared" si="12"/>
        <v>0.8381697399379695</v>
      </c>
      <c r="R91" s="11">
        <f>(R90/(SQRT(5)))</f>
        <v>0.69651024111654458</v>
      </c>
      <c r="T91" s="11">
        <f t="shared" si="13"/>
        <v>3.5377075889171856E-3</v>
      </c>
      <c r="U91" s="11">
        <f>(U90/(SQRT(5)))</f>
        <v>6.8238794903701012E-4</v>
      </c>
      <c r="W91" s="11">
        <f t="shared" si="14"/>
        <v>3.3148905282047507E-4</v>
      </c>
      <c r="X91" s="11">
        <f>(X90/(SQRT(5)))</f>
        <v>1.3286790218367537E-4</v>
      </c>
    </row>
    <row r="92" spans="1:24" x14ac:dyDescent="0.25">
      <c r="B92" s="11">
        <v>19.3004</v>
      </c>
      <c r="C92" s="11">
        <v>20.623000000000001</v>
      </c>
      <c r="D92" s="11" t="s">
        <v>480</v>
      </c>
      <c r="E92" s="11">
        <f t="shared" si="5"/>
        <v>1.3226000000000013</v>
      </c>
      <c r="F92" s="13">
        <v>923779582.54145396</v>
      </c>
      <c r="G92" s="13">
        <v>542089494.29925394</v>
      </c>
      <c r="H92" s="13">
        <v>2939.7381766285998</v>
      </c>
      <c r="I92" s="13">
        <v>16560.639841532</v>
      </c>
      <c r="J92" s="11">
        <f t="shared" si="6"/>
        <v>0.58681692531879281</v>
      </c>
      <c r="K92" s="11">
        <f t="shared" si="7"/>
        <v>3.1822939499712109E-6</v>
      </c>
      <c r="L92" s="11">
        <f t="shared" si="8"/>
        <v>1.7927046835102412E-5</v>
      </c>
      <c r="M92" s="11">
        <f t="shared" si="9"/>
        <v>1.2828573849070763</v>
      </c>
      <c r="N92" s="11">
        <f t="shared" si="10"/>
        <v>1.9055652395037192E-4</v>
      </c>
      <c r="O92" s="11">
        <f t="shared" si="11"/>
        <v>2.3807499117001874E-4</v>
      </c>
      <c r="Q92" s="11">
        <f t="shared" si="12"/>
        <v>2.9098534362023476</v>
      </c>
      <c r="T92" s="11">
        <f t="shared" si="13"/>
        <v>4.3223164361947314E-4</v>
      </c>
      <c r="W92" s="11">
        <f t="shared" si="14"/>
        <v>5.4001585778773291E-4</v>
      </c>
    </row>
    <row r="93" spans="1:24" x14ac:dyDescent="0.25">
      <c r="B93" s="11">
        <v>19.424900000000001</v>
      </c>
      <c r="C93" s="11">
        <v>20.442599999999999</v>
      </c>
      <c r="D93" s="11" t="s">
        <v>481</v>
      </c>
      <c r="E93" s="11">
        <f t="shared" si="5"/>
        <v>1.0176999999999978</v>
      </c>
      <c r="F93" s="13">
        <v>393399011.989191</v>
      </c>
      <c r="G93" s="13">
        <v>190207763.878607</v>
      </c>
      <c r="H93" s="13">
        <v>96.008845458625103</v>
      </c>
      <c r="I93" s="13">
        <v>8828.5882772449004</v>
      </c>
      <c r="J93" s="11">
        <f t="shared" si="6"/>
        <v>0.48349832633497603</v>
      </c>
      <c r="K93" s="11">
        <f t="shared" si="7"/>
        <v>2.440495337625887E-7</v>
      </c>
      <c r="L93" s="11">
        <f t="shared" si="8"/>
        <v>2.244181609049764E-5</v>
      </c>
      <c r="M93" s="11">
        <f t="shared" si="9"/>
        <v>1.0410243813960012</v>
      </c>
      <c r="N93" s="11">
        <f t="shared" si="10"/>
        <v>1.4613744536681958E-5</v>
      </c>
      <c r="O93" s="11">
        <f t="shared" si="11"/>
        <v>2.9803208619518776E-4</v>
      </c>
      <c r="Q93" s="11">
        <f t="shared" si="12"/>
        <v>3.0687561601532969</v>
      </c>
      <c r="T93" s="11">
        <f t="shared" si="13"/>
        <v>4.3078739913575677E-5</v>
      </c>
      <c r="W93" s="11">
        <f t="shared" si="14"/>
        <v>8.7854599448321236E-4</v>
      </c>
    </row>
    <row r="103" spans="1:24" x14ac:dyDescent="0.25">
      <c r="A103" s="6" t="s">
        <v>153</v>
      </c>
    </row>
    <row r="105" spans="1:24" s="14" customFormat="1" x14ac:dyDescent="0.25">
      <c r="A105" s="14" t="s">
        <v>0</v>
      </c>
      <c r="B105" s="14" t="s">
        <v>1</v>
      </c>
      <c r="C105" s="14" t="s">
        <v>2</v>
      </c>
      <c r="D105" s="14" t="s">
        <v>3</v>
      </c>
      <c r="E105" s="15" t="s">
        <v>4</v>
      </c>
      <c r="F105" s="15" t="s">
        <v>5</v>
      </c>
      <c r="G105" s="15" t="s">
        <v>132</v>
      </c>
      <c r="H105" s="15" t="s">
        <v>133</v>
      </c>
      <c r="I105" s="15" t="s">
        <v>134</v>
      </c>
      <c r="J105" s="14" t="s">
        <v>135</v>
      </c>
      <c r="K105" s="14" t="s">
        <v>136</v>
      </c>
      <c r="L105" s="14" t="s">
        <v>137</v>
      </c>
      <c r="M105" s="14" t="s">
        <v>138</v>
      </c>
      <c r="N105" s="14" t="s">
        <v>139</v>
      </c>
      <c r="O105" s="14" t="s">
        <v>140</v>
      </c>
      <c r="Q105" s="14" t="s">
        <v>138</v>
      </c>
      <c r="T105" s="14" t="s">
        <v>139</v>
      </c>
      <c r="W105" s="14" t="s">
        <v>140</v>
      </c>
    </row>
    <row r="106" spans="1:24" x14ac:dyDescent="0.25">
      <c r="A106" s="14" t="s">
        <v>15</v>
      </c>
      <c r="B106" s="11">
        <v>9.5291999999999994</v>
      </c>
      <c r="C106" s="11">
        <v>13.2563</v>
      </c>
      <c r="D106" s="11" t="s">
        <v>482</v>
      </c>
      <c r="E106" s="11">
        <f>C106-B106</f>
        <v>3.7271000000000001</v>
      </c>
      <c r="F106" s="13">
        <v>512717862.664666</v>
      </c>
      <c r="G106" s="13">
        <v>6719201234.5468197</v>
      </c>
      <c r="H106" s="13">
        <v>5.3032505616922299</v>
      </c>
      <c r="I106" s="13">
        <v>2639.8131760721699</v>
      </c>
      <c r="J106" s="11">
        <f>G106/F106</f>
        <v>13.10506561957135</v>
      </c>
      <c r="K106" s="11">
        <f>H106/F106</f>
        <v>1.0343409012766787E-8</v>
      </c>
      <c r="L106" s="11">
        <f>I106/F106</f>
        <v>5.1486662905651343E-6</v>
      </c>
      <c r="M106" s="11">
        <f>(J106-D$49)/D$48</f>
        <v>30.58373554435514</v>
      </c>
      <c r="N106" s="11">
        <f>(K106-I$49)/I$48</f>
        <v>6.1936580914771176E-7</v>
      </c>
      <c r="O106" s="11">
        <f>(L106-J$49)/J$48</f>
        <v>6.8375382344822491E-5</v>
      </c>
      <c r="Q106" s="11">
        <f>M106*3/E106</f>
        <v>24.617318191909373</v>
      </c>
      <c r="R106" s="11">
        <f>AVERAGE(Q106:Q110)</f>
        <v>21.503188515747414</v>
      </c>
      <c r="T106" s="11">
        <f>N106*3/E106</f>
        <v>4.985370468844772E-7</v>
      </c>
      <c r="U106" s="11">
        <f>AVERAGE(T106:T110)</f>
        <v>1.8613931242021507E-6</v>
      </c>
      <c r="W106" s="11">
        <f>O106*3/E106</f>
        <v>5.5036394793396331E-5</v>
      </c>
      <c r="X106" s="11">
        <f>AVERAGE(W106:W110)</f>
        <v>4.6859371575071154E-5</v>
      </c>
    </row>
    <row r="107" spans="1:24" x14ac:dyDescent="0.25">
      <c r="B107" s="11">
        <v>9.5115999999999996</v>
      </c>
      <c r="C107" s="11">
        <v>13.295400000000001</v>
      </c>
      <c r="D107" s="11" t="s">
        <v>549</v>
      </c>
      <c r="E107" s="11">
        <f t="shared" ref="E107:E145" si="15">C107-B107</f>
        <v>3.7838000000000012</v>
      </c>
      <c r="F107" s="13">
        <v>597982966.935902</v>
      </c>
      <c r="G107" s="13">
        <v>6899080333.5257301</v>
      </c>
      <c r="H107" s="13">
        <v>19.521273933704499</v>
      </c>
      <c r="I107" s="13">
        <v>2477.03492496223</v>
      </c>
      <c r="J107" s="11">
        <f t="shared" ref="J107:J145" si="16">G107/F107</f>
        <v>11.537252254653676</v>
      </c>
      <c r="K107" s="11">
        <f t="shared" ref="K107:K145" si="17">H107/F107</f>
        <v>3.2645200637958961E-8</v>
      </c>
      <c r="L107" s="11">
        <f t="shared" ref="L107:L145" si="18">I107/F107</f>
        <v>4.1423168583792523E-6</v>
      </c>
      <c r="M107" s="11">
        <f t="shared" ref="M107:M145" si="19">(J107-D$49)/D$48</f>
        <v>26.914028263072371</v>
      </c>
      <c r="N107" s="11">
        <f t="shared" ref="N107:N145" si="20">(K107-I$49)/I$48</f>
        <v>1.9548024334107163E-6</v>
      </c>
      <c r="O107" s="11">
        <f t="shared" ref="O107:O145" si="21">(L107-J$49)/J$48</f>
        <v>5.5010848052845311E-5</v>
      </c>
      <c r="Q107" s="11">
        <f t="shared" ref="Q107:Q145" si="22">M107*3/E107</f>
        <v>21.33888809905838</v>
      </c>
      <c r="R107" s="11">
        <f>STDEV(Q106:Q110)</f>
        <v>2.9593730201396777</v>
      </c>
      <c r="T107" s="11">
        <f t="shared" ref="T107:T145" si="23">N107*3/E107</f>
        <v>1.5498724298937964E-6</v>
      </c>
      <c r="U107" s="11">
        <f>STDEV(T106:T110)</f>
        <v>2.2385438994076197E-6</v>
      </c>
      <c r="W107" s="11">
        <f t="shared" ref="W107:W145" si="24">O107*3/E107</f>
        <v>4.3615556889512099E-5</v>
      </c>
      <c r="X107" s="11">
        <f>STDEV(W106:W110)</f>
        <v>1.956856350625064E-5</v>
      </c>
    </row>
    <row r="108" spans="1:24" x14ac:dyDescent="0.25">
      <c r="B108" s="11">
        <v>9.5844000000000005</v>
      </c>
      <c r="C108" s="11">
        <v>13.212199999999999</v>
      </c>
      <c r="D108" s="11" t="s">
        <v>550</v>
      </c>
      <c r="E108" s="11">
        <f t="shared" si="15"/>
        <v>3.6277999999999988</v>
      </c>
      <c r="F108" s="13">
        <v>484522325.902466</v>
      </c>
      <c r="G108" s="13">
        <v>5508428858.8557796</v>
      </c>
      <c r="H108" s="13">
        <v>5.0974494527685197</v>
      </c>
      <c r="I108" s="13">
        <v>1640.93564397827</v>
      </c>
      <c r="J108" s="11">
        <f t="shared" si="16"/>
        <v>11.368782333395762</v>
      </c>
      <c r="K108" s="11">
        <f t="shared" si="17"/>
        <v>1.0520566711294605E-8</v>
      </c>
      <c r="L108" s="11">
        <f t="shared" si="18"/>
        <v>3.3867080137574286E-6</v>
      </c>
      <c r="M108" s="11">
        <f t="shared" si="19"/>
        <v>26.519698612266161</v>
      </c>
      <c r="N108" s="11">
        <f t="shared" si="20"/>
        <v>6.2997405456853922E-7</v>
      </c>
      <c r="O108" s="11">
        <f t="shared" si="21"/>
        <v>4.4976202041931319E-5</v>
      </c>
      <c r="Q108" s="11">
        <f t="shared" si="22"/>
        <v>21.930397441093366</v>
      </c>
      <c r="R108" s="11">
        <f>(R107/(SQRT(5)))</f>
        <v>1.3234718487622346</v>
      </c>
      <c r="T108" s="11">
        <f t="shared" si="23"/>
        <v>5.2095544509223725E-7</v>
      </c>
      <c r="U108" s="11">
        <f>(U107/(SQRT(5)))</f>
        <v>1.0011072659385778E-6</v>
      </c>
      <c r="W108" s="11">
        <f t="shared" si="24"/>
        <v>3.7192956096199904E-5</v>
      </c>
      <c r="X108" s="11">
        <f>(X107/(SQRT(5)))</f>
        <v>8.7513276443996127E-6</v>
      </c>
    </row>
    <row r="109" spans="1:24" x14ac:dyDescent="0.25">
      <c r="B109" s="11">
        <v>9.4923999999999999</v>
      </c>
      <c r="C109" s="11">
        <v>13.350199999999999</v>
      </c>
      <c r="D109" s="11" t="s">
        <v>551</v>
      </c>
      <c r="E109" s="11">
        <f t="shared" si="15"/>
        <v>3.8577999999999992</v>
      </c>
      <c r="F109" s="13">
        <v>602773445.32699203</v>
      </c>
      <c r="G109" s="13">
        <v>7617114166.4543505</v>
      </c>
      <c r="H109" s="13">
        <v>12.234059196259899</v>
      </c>
      <c r="I109" s="13">
        <v>1356.9294213991</v>
      </c>
      <c r="J109" s="11">
        <f t="shared" si="16"/>
        <v>12.636777922959471</v>
      </c>
      <c r="K109" s="11">
        <f t="shared" si="17"/>
        <v>2.029628095116761E-8</v>
      </c>
      <c r="L109" s="11">
        <f t="shared" si="18"/>
        <v>2.2511433307467516E-6</v>
      </c>
      <c r="M109" s="11">
        <f t="shared" si="19"/>
        <v>29.487636475138444</v>
      </c>
      <c r="N109" s="11">
        <f t="shared" si="20"/>
        <v>1.2153461647405755E-6</v>
      </c>
      <c r="O109" s="11">
        <f t="shared" si="21"/>
        <v>2.9895661762905065E-5</v>
      </c>
      <c r="Q109" s="11">
        <f t="shared" si="22"/>
        <v>22.930921619942804</v>
      </c>
      <c r="T109" s="11">
        <f t="shared" si="23"/>
        <v>9.4510822080505137E-7</v>
      </c>
      <c r="W109" s="11">
        <f t="shared" si="24"/>
        <v>2.3248220563200582E-5</v>
      </c>
    </row>
    <row r="110" spans="1:24" x14ac:dyDescent="0.25">
      <c r="B110" s="11">
        <v>9.6295000000000002</v>
      </c>
      <c r="C110" s="11">
        <v>12.680999999999999</v>
      </c>
      <c r="D110" s="11" t="s">
        <v>552</v>
      </c>
      <c r="E110" s="11">
        <f t="shared" si="15"/>
        <v>3.051499999999999</v>
      </c>
      <c r="F110" s="13">
        <v>967090555.4152</v>
      </c>
      <c r="G110" s="13">
        <v>7055209120.7453403</v>
      </c>
      <c r="H110" s="13">
        <v>95.157102892067599</v>
      </c>
      <c r="I110" s="13">
        <v>5570.4927919553702</v>
      </c>
      <c r="J110" s="11">
        <f t="shared" si="16"/>
        <v>7.2952931669530523</v>
      </c>
      <c r="K110" s="11">
        <f t="shared" si="17"/>
        <v>9.8395235440195049E-8</v>
      </c>
      <c r="L110" s="11">
        <f t="shared" si="18"/>
        <v>5.7600529348193213E-6</v>
      </c>
      <c r="M110" s="11">
        <f t="shared" si="19"/>
        <v>16.985073389125386</v>
      </c>
      <c r="N110" s="11">
        <f t="shared" si="20"/>
        <v>5.891930265879943E-6</v>
      </c>
      <c r="O110" s="11">
        <f t="shared" si="21"/>
        <v>7.6494726890030822E-5</v>
      </c>
      <c r="Q110" s="11">
        <f t="shared" si="22"/>
        <v>16.698417226733138</v>
      </c>
      <c r="T110" s="11">
        <f t="shared" si="23"/>
        <v>5.7924924783351913E-6</v>
      </c>
      <c r="W110" s="11">
        <f t="shared" si="24"/>
        <v>7.5203729533046865E-5</v>
      </c>
    </row>
    <row r="113" spans="1:24" x14ac:dyDescent="0.25">
      <c r="A113" s="14" t="s">
        <v>22</v>
      </c>
      <c r="B113" s="11">
        <v>9.6357999999999997</v>
      </c>
      <c r="C113" s="11">
        <v>13.3307</v>
      </c>
      <c r="D113" s="11" t="s">
        <v>483</v>
      </c>
      <c r="E113" s="11">
        <f t="shared" si="15"/>
        <v>3.6949000000000005</v>
      </c>
      <c r="F113" s="13">
        <v>594502749.68674004</v>
      </c>
      <c r="G113" s="13">
        <v>6837151268.6477604</v>
      </c>
      <c r="H113" s="13">
        <v>9.1470737906583004</v>
      </c>
      <c r="I113" s="13">
        <v>569.56001426211901</v>
      </c>
      <c r="J113" s="11">
        <f t="shared" si="16"/>
        <v>11.500621775509776</v>
      </c>
      <c r="K113" s="11">
        <f t="shared" si="17"/>
        <v>1.5386091646301295E-8</v>
      </c>
      <c r="L113" s="11">
        <f t="shared" si="18"/>
        <v>9.5804437332247148E-7</v>
      </c>
      <c r="M113" s="11">
        <f t="shared" si="19"/>
        <v>26.828289016910059</v>
      </c>
      <c r="N113" s="11">
        <f t="shared" si="20"/>
        <v>9.2132285307193382E-7</v>
      </c>
      <c r="O113" s="11">
        <f t="shared" si="21"/>
        <v>1.272303284624796E-5</v>
      </c>
      <c r="Q113" s="11">
        <f t="shared" si="22"/>
        <v>21.782691561538922</v>
      </c>
      <c r="R113" s="11">
        <f>AVERAGE(Q113:Q117)</f>
        <v>22.588905459233864</v>
      </c>
      <c r="T113" s="11">
        <f t="shared" si="23"/>
        <v>7.4804962494676471E-7</v>
      </c>
      <c r="U113" s="11">
        <f>AVERAGE(T113:T117)</f>
        <v>1.5627017563748467E-6</v>
      </c>
      <c r="W113" s="11">
        <f t="shared" si="24"/>
        <v>1.0330211518239702E-5</v>
      </c>
      <c r="X113" s="11">
        <f>AVERAGE(W113:W117)</f>
        <v>2.3827272692180225E-5</v>
      </c>
    </row>
    <row r="114" spans="1:24" x14ac:dyDescent="0.25">
      <c r="B114" s="11">
        <v>9.5917999999999992</v>
      </c>
      <c r="C114" s="11">
        <v>14.428000000000001</v>
      </c>
      <c r="D114" s="11" t="s">
        <v>553</v>
      </c>
      <c r="E114" s="11">
        <f t="shared" si="15"/>
        <v>4.8362000000000016</v>
      </c>
      <c r="F114" s="13">
        <v>197206957</v>
      </c>
      <c r="G114" s="13">
        <v>4101213257</v>
      </c>
      <c r="H114" s="13">
        <v>1.67</v>
      </c>
      <c r="I114" s="13">
        <v>974.2</v>
      </c>
      <c r="J114" s="11">
        <f t="shared" si="16"/>
        <v>20.796493792052175</v>
      </c>
      <c r="K114" s="11">
        <f t="shared" si="17"/>
        <v>8.4682610867526336E-9</v>
      </c>
      <c r="L114" s="11">
        <f t="shared" si="18"/>
        <v>4.9399879944397706E-6</v>
      </c>
      <c r="M114" s="11">
        <f t="shared" si="19"/>
        <v>48.586701075586184</v>
      </c>
      <c r="N114" s="11">
        <f t="shared" si="20"/>
        <v>5.0708150220075656E-7</v>
      </c>
      <c r="O114" s="11">
        <f t="shared" si="21"/>
        <v>6.560409023160385E-5</v>
      </c>
      <c r="Q114" s="11">
        <f t="shared" si="22"/>
        <v>30.139386962234504</v>
      </c>
      <c r="R114" s="11">
        <f>STDEV(Q113:Q117)</f>
        <v>5.1931292738380188</v>
      </c>
      <c r="T114" s="11">
        <f t="shared" si="23"/>
        <v>3.1455367987309649E-7</v>
      </c>
      <c r="U114" s="11">
        <f>STDEV(T113:T117)</f>
        <v>1.2630590311759492E-6</v>
      </c>
      <c r="W114" s="11">
        <f t="shared" si="24"/>
        <v>4.0695643417313483E-5</v>
      </c>
      <c r="X114" s="11">
        <f>STDEV(W113:W117)</f>
        <v>1.2667094638085868E-5</v>
      </c>
    </row>
    <row r="115" spans="1:24" x14ac:dyDescent="0.25">
      <c r="B115" s="11">
        <v>9.5136000000000003</v>
      </c>
      <c r="C115" s="11">
        <v>14.151</v>
      </c>
      <c r="D115" s="11" t="s">
        <v>554</v>
      </c>
      <c r="E115" s="11">
        <f t="shared" si="15"/>
        <v>4.6373999999999995</v>
      </c>
      <c r="F115" s="13">
        <v>552928333.33471298</v>
      </c>
      <c r="G115" s="13">
        <v>8383306441.5118399</v>
      </c>
      <c r="H115" s="13">
        <v>49.758263500871401</v>
      </c>
      <c r="I115" s="13">
        <v>2147.9318239249701</v>
      </c>
      <c r="J115" s="11">
        <f t="shared" si="16"/>
        <v>15.16165104246347</v>
      </c>
      <c r="K115" s="11">
        <f t="shared" si="17"/>
        <v>8.9990439087791211E-8</v>
      </c>
      <c r="L115" s="11">
        <f t="shared" si="18"/>
        <v>3.8846477824183554E-6</v>
      </c>
      <c r="M115" s="11">
        <f t="shared" si="19"/>
        <v>35.397488679673955</v>
      </c>
      <c r="N115" s="11">
        <f t="shared" si="20"/>
        <v>5.3886490471731269E-6</v>
      </c>
      <c r="O115" s="11">
        <f t="shared" si="21"/>
        <v>5.1588947973683338E-5</v>
      </c>
      <c r="Q115" s="11">
        <f t="shared" si="22"/>
        <v>22.899138749950808</v>
      </c>
      <c r="R115" s="11">
        <f>(R114/(SQRT(5)))</f>
        <v>2.3224380144491859</v>
      </c>
      <c r="T115" s="11">
        <f t="shared" si="23"/>
        <v>3.4859936907576188E-6</v>
      </c>
      <c r="U115" s="11">
        <f>(U114/(SQRT(5)))</f>
        <v>5.6485717066088967E-7</v>
      </c>
      <c r="W115" s="11">
        <f t="shared" si="24"/>
        <v>3.3373623996431193E-5</v>
      </c>
      <c r="X115" s="11">
        <f>(X114/(SQRT(5)))</f>
        <v>5.6648969376366198E-6</v>
      </c>
    </row>
    <row r="116" spans="1:24" x14ac:dyDescent="0.25">
      <c r="B116" s="11">
        <v>9.5120000000000005</v>
      </c>
      <c r="C116" s="11">
        <v>13.769299999999999</v>
      </c>
      <c r="D116" s="11" t="s">
        <v>555</v>
      </c>
      <c r="E116" s="11">
        <f t="shared" si="15"/>
        <v>4.257299999999999</v>
      </c>
      <c r="F116" s="13">
        <v>837012835.15393698</v>
      </c>
      <c r="G116" s="13">
        <v>7902998345.0712404</v>
      </c>
      <c r="H116" s="13">
        <v>22.962744180861701</v>
      </c>
      <c r="I116" s="13">
        <v>1600.05667742948</v>
      </c>
      <c r="J116" s="11">
        <f t="shared" si="16"/>
        <v>9.4419081920264478</v>
      </c>
      <c r="K116" s="11">
        <f t="shared" si="17"/>
        <v>2.7434160166299683E-8</v>
      </c>
      <c r="L116" s="11">
        <f t="shared" si="18"/>
        <v>1.9116274090769587E-6</v>
      </c>
      <c r="M116" s="11">
        <f t="shared" si="19"/>
        <v>22.009554595813192</v>
      </c>
      <c r="N116" s="11">
        <f t="shared" si="20"/>
        <v>1.6427640818143523E-6</v>
      </c>
      <c r="O116" s="11">
        <f t="shared" si="21"/>
        <v>2.5386818181632915E-5</v>
      </c>
      <c r="Q116" s="11">
        <f t="shared" si="22"/>
        <v>15.509516310205901</v>
      </c>
      <c r="T116" s="11">
        <f t="shared" si="23"/>
        <v>1.1576098103124183E-6</v>
      </c>
      <c r="W116" s="11">
        <f t="shared" si="24"/>
        <v>1.788937931198148E-5</v>
      </c>
    </row>
    <row r="117" spans="1:24" x14ac:dyDescent="0.25">
      <c r="B117" s="11">
        <v>9.5233000000000008</v>
      </c>
      <c r="C117" s="11">
        <v>14.325200000000001</v>
      </c>
      <c r="D117" s="11" t="s">
        <v>556</v>
      </c>
      <c r="E117" s="11">
        <f t="shared" si="15"/>
        <v>4.8018999999999998</v>
      </c>
      <c r="F117" s="13">
        <v>363471383.02577102</v>
      </c>
      <c r="G117" s="13">
        <v>5634885021.1378603</v>
      </c>
      <c r="H117" s="13">
        <v>20.474123843090201</v>
      </c>
      <c r="I117" s="13">
        <v>738.06167771581102</v>
      </c>
      <c r="J117" s="11">
        <f t="shared" si="16"/>
        <v>15.502967452979188</v>
      </c>
      <c r="K117" s="11">
        <f t="shared" si="17"/>
        <v>5.6329397028867424E-8</v>
      </c>
      <c r="L117" s="11">
        <f t="shared" si="18"/>
        <v>2.030590886060157E-6</v>
      </c>
      <c r="M117" s="11">
        <f t="shared" si="19"/>
        <v>36.196392008933806</v>
      </c>
      <c r="N117" s="11">
        <f t="shared" si="20"/>
        <v>3.3730177861597259E-6</v>
      </c>
      <c r="O117" s="11">
        <f t="shared" si="21"/>
        <v>2.6966678433733822E-5</v>
      </c>
      <c r="Q117" s="11">
        <f t="shared" si="22"/>
        <v>22.613793712239204</v>
      </c>
      <c r="T117" s="11">
        <f t="shared" si="23"/>
        <v>2.1073019759843351E-6</v>
      </c>
      <c r="W117" s="11">
        <f t="shared" si="24"/>
        <v>1.684750521693527E-5</v>
      </c>
    </row>
    <row r="120" spans="1:24" x14ac:dyDescent="0.25">
      <c r="A120" s="14" t="s">
        <v>29</v>
      </c>
      <c r="B120" s="11">
        <v>9.6047999999999991</v>
      </c>
      <c r="C120" s="11">
        <v>13.0548</v>
      </c>
      <c r="D120" s="11" t="s">
        <v>484</v>
      </c>
      <c r="E120" s="11">
        <f t="shared" si="15"/>
        <v>3.4500000000000011</v>
      </c>
      <c r="F120" s="13">
        <v>761168429.84980595</v>
      </c>
      <c r="G120" s="13">
        <v>7076593772.9208803</v>
      </c>
      <c r="H120" s="13">
        <v>8.7023345127939606</v>
      </c>
      <c r="I120" s="13">
        <v>1870.1243600049399</v>
      </c>
      <c r="J120" s="11">
        <f t="shared" si="16"/>
        <v>9.2970142946118202</v>
      </c>
      <c r="K120" s="11">
        <f t="shared" si="17"/>
        <v>1.1432863176565414E-8</v>
      </c>
      <c r="L120" s="11">
        <f t="shared" si="18"/>
        <v>2.4569126709235083E-6</v>
      </c>
      <c r="M120" s="11">
        <f t="shared" si="19"/>
        <v>21.670408239331007</v>
      </c>
      <c r="N120" s="11">
        <f t="shared" si="20"/>
        <v>6.846025854230787E-7</v>
      </c>
      <c r="O120" s="11">
        <f t="shared" si="21"/>
        <v>3.2628322323021355E-5</v>
      </c>
      <c r="Q120" s="11">
        <f t="shared" si="22"/>
        <v>18.843833251592173</v>
      </c>
      <c r="R120" s="11">
        <f>AVERAGE(Q120:Q124)</f>
        <v>18.941854670696426</v>
      </c>
      <c r="T120" s="11">
        <f t="shared" si="23"/>
        <v>5.9530659602006826E-7</v>
      </c>
      <c r="U120" s="11">
        <f>AVERAGE(T120:T124)</f>
        <v>7.2618831432790413E-7</v>
      </c>
      <c r="W120" s="11">
        <f t="shared" si="24"/>
        <v>2.8372454193931606E-5</v>
      </c>
      <c r="X120" s="11">
        <f>AVERAGE(W120:W124)</f>
        <v>1.9210029108155733E-5</v>
      </c>
    </row>
    <row r="121" spans="1:24" x14ac:dyDescent="0.25">
      <c r="B121" s="11">
        <v>9.6240000000000006</v>
      </c>
      <c r="C121" s="11">
        <v>13.917400000000001</v>
      </c>
      <c r="D121" s="11" t="s">
        <v>557</v>
      </c>
      <c r="E121" s="11">
        <f t="shared" si="15"/>
        <v>4.2934000000000001</v>
      </c>
      <c r="F121" s="13">
        <v>629652901.96123505</v>
      </c>
      <c r="G121" s="13">
        <v>7300536675.0992203</v>
      </c>
      <c r="H121" s="13">
        <v>13.1442546861949</v>
      </c>
      <c r="I121" s="13">
        <v>1455.03172150052</v>
      </c>
      <c r="J121" s="11">
        <f t="shared" si="16"/>
        <v>11.594541456665409</v>
      </c>
      <c r="K121" s="11">
        <f t="shared" si="17"/>
        <v>2.0875397612324724E-8</v>
      </c>
      <c r="L121" s="11">
        <f t="shared" si="18"/>
        <v>2.310847320751489E-6</v>
      </c>
      <c r="M121" s="11">
        <f t="shared" si="19"/>
        <v>27.048122413859495</v>
      </c>
      <c r="N121" s="11">
        <f t="shared" si="20"/>
        <v>1.2500238091212411E-6</v>
      </c>
      <c r="O121" s="11">
        <f t="shared" si="21"/>
        <v>3.0688543436274755E-5</v>
      </c>
      <c r="Q121" s="11">
        <f t="shared" si="22"/>
        <v>18.899792062602714</v>
      </c>
      <c r="R121" s="11">
        <f>STDEV(Q120:Q124)</f>
        <v>1.8841609540185074</v>
      </c>
      <c r="T121" s="11">
        <f t="shared" si="23"/>
        <v>8.7345027888473547E-7</v>
      </c>
      <c r="U121" s="11">
        <f>STDEV(T120:T124)</f>
        <v>5.9259377126663529E-7</v>
      </c>
      <c r="W121" s="11">
        <f t="shared" si="24"/>
        <v>2.1443525017194827E-5</v>
      </c>
      <c r="X121" s="11">
        <f>STDEV(W120:W124)</f>
        <v>7.8767938718507955E-6</v>
      </c>
    </row>
    <row r="122" spans="1:24" x14ac:dyDescent="0.25">
      <c r="B122" s="11">
        <v>9.4901999999999997</v>
      </c>
      <c r="C122" s="11">
        <v>14.11</v>
      </c>
      <c r="D122" s="11" t="s">
        <v>558</v>
      </c>
      <c r="E122" s="11">
        <f t="shared" si="15"/>
        <v>4.6197999999999997</v>
      </c>
      <c r="F122" s="13">
        <v>865366157.12749505</v>
      </c>
      <c r="G122" s="13">
        <v>9419732551.0465698</v>
      </c>
      <c r="H122" s="13">
        <v>36.111516120493903</v>
      </c>
      <c r="I122" s="13">
        <v>1165.3356892797799</v>
      </c>
      <c r="J122" s="11">
        <f t="shared" si="16"/>
        <v>10.885256458739411</v>
      </c>
      <c r="K122" s="11">
        <f t="shared" si="17"/>
        <v>4.1729753149074868E-8</v>
      </c>
      <c r="L122" s="11">
        <f t="shared" si="18"/>
        <v>1.3466388530237959E-6</v>
      </c>
      <c r="M122" s="11">
        <f t="shared" si="19"/>
        <v>25.387932253705873</v>
      </c>
      <c r="N122" s="11">
        <f t="shared" si="20"/>
        <v>2.4987876137170583E-6</v>
      </c>
      <c r="O122" s="11">
        <f t="shared" si="21"/>
        <v>1.7883650106557713E-5</v>
      </c>
      <c r="Q122" s="11">
        <f t="shared" si="22"/>
        <v>16.486383990890868</v>
      </c>
      <c r="R122" s="11">
        <f>(R121/(SQRT(5)))</f>
        <v>0.84262239474724754</v>
      </c>
      <c r="T122" s="11">
        <f t="shared" si="23"/>
        <v>1.622659604561058E-6</v>
      </c>
      <c r="U122" s="11">
        <f>(U121/(SQRT(5)))</f>
        <v>2.6501599111903162E-7</v>
      </c>
      <c r="W122" s="11">
        <f t="shared" si="24"/>
        <v>1.1613262548091505E-5</v>
      </c>
      <c r="X122" s="11">
        <f>(X121/(SQRT(5)))</f>
        <v>3.5226093084424289E-6</v>
      </c>
    </row>
    <row r="123" spans="1:24" x14ac:dyDescent="0.25">
      <c r="B123" s="11">
        <v>9.5271000000000008</v>
      </c>
      <c r="C123" s="11">
        <v>13.765000000000001</v>
      </c>
      <c r="D123" s="11" t="s">
        <v>559</v>
      </c>
      <c r="E123" s="11">
        <f t="shared" si="15"/>
        <v>4.2378999999999998</v>
      </c>
      <c r="F123" s="13">
        <v>565697693.55698705</v>
      </c>
      <c r="G123" s="13">
        <v>6403517603.4847403</v>
      </c>
      <c r="H123" s="13">
        <v>7.2001571716820498</v>
      </c>
      <c r="I123" s="13">
        <v>1454.8493661601501</v>
      </c>
      <c r="J123" s="11">
        <f t="shared" si="16"/>
        <v>11.319681300485389</v>
      </c>
      <c r="K123" s="11">
        <f t="shared" si="17"/>
        <v>1.272792386054995E-8</v>
      </c>
      <c r="L123" s="11">
        <f t="shared" si="18"/>
        <v>2.571778854201024E-6</v>
      </c>
      <c r="M123" s="11">
        <f t="shared" si="19"/>
        <v>26.404770125227035</v>
      </c>
      <c r="N123" s="11">
        <f t="shared" si="20"/>
        <v>7.6215112937424854E-7</v>
      </c>
      <c r="O123" s="11">
        <f t="shared" si="21"/>
        <v>3.4153769644103904E-5</v>
      </c>
      <c r="Q123" s="11">
        <f t="shared" si="22"/>
        <v>18.691878141457117</v>
      </c>
      <c r="T123" s="11">
        <f t="shared" si="23"/>
        <v>5.3952509217365811E-7</v>
      </c>
      <c r="W123" s="11">
        <f t="shared" si="24"/>
        <v>2.4177377694686452E-5</v>
      </c>
    </row>
    <row r="124" spans="1:24" x14ac:dyDescent="0.25">
      <c r="B124" s="11">
        <v>9.6481999999999992</v>
      </c>
      <c r="C124" s="11">
        <v>13.3788</v>
      </c>
      <c r="D124" s="11" t="s">
        <v>560</v>
      </c>
      <c r="E124" s="11">
        <f t="shared" si="15"/>
        <v>3.7306000000000008</v>
      </c>
      <c r="F124" s="13">
        <v>619331732.97848594</v>
      </c>
      <c r="G124" s="13">
        <v>7192832092.8734303</v>
      </c>
      <c r="H124" s="13">
        <v>0</v>
      </c>
      <c r="I124" s="13">
        <v>605.65163782693105</v>
      </c>
      <c r="J124" s="11">
        <f t="shared" si="16"/>
        <v>11.613860084775103</v>
      </c>
      <c r="K124" s="11">
        <f t="shared" si="17"/>
        <v>0</v>
      </c>
      <c r="L124" s="11">
        <f t="shared" si="18"/>
        <v>9.7791152233429941E-7</v>
      </c>
      <c r="M124" s="11">
        <f t="shared" si="19"/>
        <v>27.09334062147585</v>
      </c>
      <c r="N124" s="11">
        <f t="shared" si="20"/>
        <v>0</v>
      </c>
      <c r="O124" s="11">
        <f t="shared" si="21"/>
        <v>1.2986872806564401E-5</v>
      </c>
      <c r="Q124" s="11">
        <f t="shared" si="22"/>
        <v>21.787385906939242</v>
      </c>
      <c r="T124" s="11">
        <f t="shared" si="23"/>
        <v>0</v>
      </c>
      <c r="W124" s="11">
        <f t="shared" si="24"/>
        <v>1.0443526086874281E-5</v>
      </c>
    </row>
    <row r="127" spans="1:24" x14ac:dyDescent="0.25">
      <c r="A127" s="14" t="s">
        <v>36</v>
      </c>
      <c r="B127" s="11">
        <v>9.5835000000000008</v>
      </c>
      <c r="C127" s="11">
        <v>13.445600000000001</v>
      </c>
      <c r="D127" s="11" t="s">
        <v>485</v>
      </c>
      <c r="E127" s="11">
        <f t="shared" si="15"/>
        <v>3.8620999999999999</v>
      </c>
      <c r="F127" s="13">
        <v>595918544.48660195</v>
      </c>
      <c r="G127" s="13">
        <v>6489286519.11866</v>
      </c>
      <c r="H127" s="13">
        <v>11.878578860047901</v>
      </c>
      <c r="I127" s="13">
        <v>1830.0224343903999</v>
      </c>
      <c r="J127" s="11">
        <f t="shared" si="16"/>
        <v>10.889552908123266</v>
      </c>
      <c r="K127" s="11">
        <f t="shared" si="17"/>
        <v>1.9933225723461216E-8</v>
      </c>
      <c r="L127" s="11">
        <f t="shared" si="18"/>
        <v>3.0709271448617327E-6</v>
      </c>
      <c r="M127" s="11">
        <f t="shared" si="19"/>
        <v>25.397988751462812</v>
      </c>
      <c r="N127" s="11">
        <f t="shared" si="20"/>
        <v>1.1936063307461805E-6</v>
      </c>
      <c r="O127" s="11">
        <f t="shared" si="21"/>
        <v>4.0782565004803885E-5</v>
      </c>
      <c r="Q127" s="11">
        <f t="shared" si="22"/>
        <v>19.728636300041025</v>
      </c>
      <c r="R127" s="11">
        <f>AVERAGE(Q127:Q131)</f>
        <v>22.805469729502061</v>
      </c>
      <c r="T127" s="11">
        <f t="shared" si="23"/>
        <v>9.2716889574028162E-7</v>
      </c>
      <c r="U127" s="11">
        <f>AVERAGE(T127:T131)</f>
        <v>1.0433901290120295E-6</v>
      </c>
      <c r="W127" s="11">
        <f t="shared" si="24"/>
        <v>3.1679059323790596E-5</v>
      </c>
      <c r="X127" s="11">
        <f>AVERAGE(W127:W131)</f>
        <v>3.2936705937844921E-5</v>
      </c>
    </row>
    <row r="128" spans="1:24" x14ac:dyDescent="0.25">
      <c r="B128" s="11">
        <v>9.5252999999999997</v>
      </c>
      <c r="C128" s="11">
        <v>13.302199999999999</v>
      </c>
      <c r="D128" s="11" t="s">
        <v>561</v>
      </c>
      <c r="E128" s="11">
        <f t="shared" si="15"/>
        <v>3.7768999999999995</v>
      </c>
      <c r="F128" s="13">
        <v>809629075.60213995</v>
      </c>
      <c r="G128" s="13">
        <v>8673578307.9751797</v>
      </c>
      <c r="H128" s="13">
        <v>35.979018652816201</v>
      </c>
      <c r="I128" s="13">
        <v>3263.73534055553</v>
      </c>
      <c r="J128" s="11">
        <f t="shared" si="16"/>
        <v>10.713027198936054</v>
      </c>
      <c r="K128" s="11">
        <f t="shared" si="17"/>
        <v>4.4438891508506866E-8</v>
      </c>
      <c r="L128" s="11">
        <f t="shared" si="18"/>
        <v>4.0311488790446592E-6</v>
      </c>
      <c r="M128" s="11">
        <f t="shared" si="19"/>
        <v>24.984803295315142</v>
      </c>
      <c r="N128" s="11">
        <f t="shared" si="20"/>
        <v>2.6610114675752614E-6</v>
      </c>
      <c r="O128" s="11">
        <f t="shared" si="21"/>
        <v>5.3534513665931722E-5</v>
      </c>
      <c r="Q128" s="11">
        <f t="shared" si="22"/>
        <v>19.845484361763731</v>
      </c>
      <c r="R128" s="11">
        <f>STDEV(Q127:Q131)</f>
        <v>6.6638925236000546</v>
      </c>
      <c r="T128" s="11">
        <f t="shared" si="23"/>
        <v>2.1136472775889711E-6</v>
      </c>
      <c r="U128" s="11">
        <f>STDEV(T127:T131)</f>
        <v>9.324286870981142E-7</v>
      </c>
      <c r="W128" s="11">
        <f t="shared" si="24"/>
        <v>4.2522582275886358E-5</v>
      </c>
      <c r="X128" s="11">
        <f>STDEV(W127:W131)</f>
        <v>1.4712180360407945E-5</v>
      </c>
    </row>
    <row r="129" spans="1:24" x14ac:dyDescent="0.25">
      <c r="B129" s="11">
        <v>9.5813000000000006</v>
      </c>
      <c r="C129" s="11">
        <v>13.5984</v>
      </c>
      <c r="D129" s="11" t="s">
        <v>562</v>
      </c>
      <c r="E129" s="11">
        <f t="shared" si="15"/>
        <v>4.0170999999999992</v>
      </c>
      <c r="F129" s="13">
        <v>494073650.08584601</v>
      </c>
      <c r="G129" s="13">
        <v>5191720851.62362</v>
      </c>
      <c r="H129" s="13">
        <v>3.3708509848621002</v>
      </c>
      <c r="I129" s="13">
        <v>952.24220043575394</v>
      </c>
      <c r="J129" s="11">
        <f t="shared" si="16"/>
        <v>10.507989751571554</v>
      </c>
      <c r="K129" s="11">
        <f t="shared" si="17"/>
        <v>6.8225678181307788E-9</v>
      </c>
      <c r="L129" s="11">
        <f t="shared" si="18"/>
        <v>1.9273284464174532E-6</v>
      </c>
      <c r="M129" s="11">
        <f t="shared" si="19"/>
        <v>24.504881749571307</v>
      </c>
      <c r="N129" s="11">
        <f t="shared" si="20"/>
        <v>4.0853699509765145E-7</v>
      </c>
      <c r="O129" s="11">
        <f t="shared" si="21"/>
        <v>2.5595331293724477E-5</v>
      </c>
      <c r="Q129" s="11">
        <f t="shared" si="22"/>
        <v>18.300426986809871</v>
      </c>
      <c r="R129" s="11">
        <f>(R128/(SQRT(5)))</f>
        <v>2.9801833355044685</v>
      </c>
      <c r="T129" s="11">
        <f t="shared" si="23"/>
        <v>3.0509845044757527E-7</v>
      </c>
      <c r="U129" s="11">
        <f>(U128/(SQRT(5)))</f>
        <v>4.1699478570445287E-7</v>
      </c>
      <c r="W129" s="11">
        <f t="shared" si="24"/>
        <v>1.9114782773934793E-5</v>
      </c>
      <c r="X129" s="11">
        <f>(X128/(SQRT(5)))</f>
        <v>6.5794870766219039E-6</v>
      </c>
    </row>
    <row r="130" spans="1:24" x14ac:dyDescent="0.25">
      <c r="B130" s="11">
        <v>9.5510000000000002</v>
      </c>
      <c r="C130" s="11">
        <v>12.344099999999999</v>
      </c>
      <c r="D130" s="11" t="s">
        <v>563</v>
      </c>
      <c r="E130" s="11">
        <f t="shared" si="15"/>
        <v>2.793099999999999</v>
      </c>
      <c r="F130" s="13">
        <v>813641890.474769</v>
      </c>
      <c r="G130" s="13">
        <v>7026471649.4229403</v>
      </c>
      <c r="H130" s="13">
        <v>0</v>
      </c>
      <c r="I130" s="13">
        <v>1075.70517007018</v>
      </c>
      <c r="J130" s="11">
        <f t="shared" si="16"/>
        <v>8.6358282822961794</v>
      </c>
      <c r="K130" s="11">
        <f t="shared" si="17"/>
        <v>0</v>
      </c>
      <c r="L130" s="11">
        <f t="shared" si="18"/>
        <v>1.3220867591299831E-6</v>
      </c>
      <c r="M130" s="11">
        <f t="shared" si="19"/>
        <v>20.12280112105362</v>
      </c>
      <c r="N130" s="11">
        <f t="shared" si="20"/>
        <v>0</v>
      </c>
      <c r="O130" s="11">
        <f t="shared" si="21"/>
        <v>1.7557593082735499E-5</v>
      </c>
      <c r="Q130" s="11">
        <f t="shared" si="22"/>
        <v>21.613405665089285</v>
      </c>
      <c r="T130" s="11">
        <f t="shared" si="23"/>
        <v>0</v>
      </c>
      <c r="W130" s="11">
        <f t="shared" si="24"/>
        <v>1.8858178815010746E-5</v>
      </c>
    </row>
    <row r="131" spans="1:24" x14ac:dyDescent="0.25">
      <c r="B131" s="11">
        <v>9.6348000000000003</v>
      </c>
      <c r="C131" s="11">
        <v>13.032299999999999</v>
      </c>
      <c r="D131" s="11" t="s">
        <v>564</v>
      </c>
      <c r="E131" s="11">
        <f t="shared" si="15"/>
        <v>3.3974999999999991</v>
      </c>
      <c r="F131" s="13">
        <v>448624536.60244101</v>
      </c>
      <c r="G131" s="13">
        <v>7514576477.6624699</v>
      </c>
      <c r="H131" s="13">
        <v>15.8752236819951</v>
      </c>
      <c r="I131" s="13">
        <v>2008.8585104090801</v>
      </c>
      <c r="J131" s="11">
        <f t="shared" si="16"/>
        <v>16.750257430350239</v>
      </c>
      <c r="K131" s="11">
        <f t="shared" si="17"/>
        <v>3.5386436511526112E-8</v>
      </c>
      <c r="L131" s="11">
        <f t="shared" si="18"/>
        <v>4.4778168524234693E-6</v>
      </c>
      <c r="M131" s="11">
        <f t="shared" si="19"/>
        <v>39.115865215535734</v>
      </c>
      <c r="N131" s="11">
        <f t="shared" si="20"/>
        <v>2.1189482941033598E-6</v>
      </c>
      <c r="O131" s="11">
        <f t="shared" si="21"/>
        <v>5.9466359261931859E-5</v>
      </c>
      <c r="Q131" s="11">
        <f t="shared" si="22"/>
        <v>34.539395333806397</v>
      </c>
      <c r="T131" s="11">
        <f t="shared" si="23"/>
        <v>1.8710360212833203E-6</v>
      </c>
      <c r="W131" s="11">
        <f t="shared" si="24"/>
        <v>5.2508926500602102E-5</v>
      </c>
    </row>
    <row r="134" spans="1:24" x14ac:dyDescent="0.25">
      <c r="A134" s="5" t="s">
        <v>43</v>
      </c>
      <c r="B134" s="11">
        <v>9.5236000000000001</v>
      </c>
      <c r="C134" s="11">
        <v>13.6165</v>
      </c>
      <c r="D134" s="11" t="s">
        <v>486</v>
      </c>
      <c r="E134" s="11">
        <f t="shared" si="15"/>
        <v>4.0929000000000002</v>
      </c>
      <c r="F134" s="13">
        <v>526339232.64200002</v>
      </c>
      <c r="G134" s="13">
        <v>6516876933.1441498</v>
      </c>
      <c r="H134" s="13">
        <v>0</v>
      </c>
      <c r="I134" s="13">
        <v>692.71379314422404</v>
      </c>
      <c r="J134" s="11">
        <f t="shared" si="16"/>
        <v>12.381514675302062</v>
      </c>
      <c r="K134" s="11">
        <f t="shared" si="17"/>
        <v>0</v>
      </c>
      <c r="L134" s="11">
        <f t="shared" si="18"/>
        <v>1.3160975853293211E-6</v>
      </c>
      <c r="M134" s="11">
        <f t="shared" si="19"/>
        <v>28.890153752045663</v>
      </c>
      <c r="N134" s="11">
        <f t="shared" si="20"/>
        <v>0</v>
      </c>
      <c r="O134" s="11">
        <f t="shared" si="21"/>
        <v>1.7478055582062696E-5</v>
      </c>
      <c r="Q134" s="11">
        <f t="shared" si="22"/>
        <v>21.175807192000043</v>
      </c>
      <c r="R134" s="11">
        <f>AVERAGE(Q134:Q138)</f>
        <v>20.533653306858287</v>
      </c>
      <c r="T134" s="11">
        <f t="shared" si="23"/>
        <v>0</v>
      </c>
      <c r="U134" s="11">
        <f>AVERAGE(T134:T138)</f>
        <v>2.6573556428391759E-6</v>
      </c>
      <c r="W134" s="11">
        <f t="shared" si="24"/>
        <v>1.2811006070558303E-5</v>
      </c>
      <c r="X134" s="11">
        <f>AVERAGE(W134:W138)</f>
        <v>1.9337465005505863E-5</v>
      </c>
    </row>
    <row r="135" spans="1:24" x14ac:dyDescent="0.25">
      <c r="B135" s="11">
        <v>9.6059999999999999</v>
      </c>
      <c r="C135" s="11">
        <v>13.684799999999999</v>
      </c>
      <c r="D135" s="11" t="s">
        <v>565</v>
      </c>
      <c r="E135" s="11">
        <f t="shared" si="15"/>
        <v>4.0787999999999993</v>
      </c>
      <c r="F135" s="13">
        <v>450056089.102988</v>
      </c>
      <c r="G135" s="13">
        <v>6504658264.6599302</v>
      </c>
      <c r="H135" s="13">
        <v>8.3227836589110904</v>
      </c>
      <c r="I135" s="13">
        <v>637.63098565500798</v>
      </c>
      <c r="J135" s="11">
        <f t="shared" si="16"/>
        <v>14.452994687005434</v>
      </c>
      <c r="K135" s="11">
        <f t="shared" si="17"/>
        <v>1.8492769813423317E-8</v>
      </c>
      <c r="L135" s="11">
        <f t="shared" si="18"/>
        <v>1.4167811548242301E-6</v>
      </c>
      <c r="M135" s="11">
        <f t="shared" si="19"/>
        <v>33.738769953489211</v>
      </c>
      <c r="N135" s="11">
        <f t="shared" si="20"/>
        <v>1.1073514858337316E-6</v>
      </c>
      <c r="O135" s="11">
        <f t="shared" si="21"/>
        <v>1.8815154778542232E-5</v>
      </c>
      <c r="Q135" s="11">
        <f t="shared" si="22"/>
        <v>24.81521767688233</v>
      </c>
      <c r="R135" s="11">
        <f>STDEV(Q134:Q138)</f>
        <v>2.8660209650372517</v>
      </c>
      <c r="T135" s="11">
        <f t="shared" si="23"/>
        <v>8.1446858328459233E-7</v>
      </c>
      <c r="U135" s="11">
        <f>STDEV(T134:T138)</f>
        <v>3.8941110770593609E-6</v>
      </c>
      <c r="W135" s="11">
        <f t="shared" si="24"/>
        <v>1.383874284976628E-5</v>
      </c>
      <c r="X135" s="11">
        <f>STDEV(W134:W138)</f>
        <v>9.1667044636468914E-6</v>
      </c>
    </row>
    <row r="136" spans="1:24" x14ac:dyDescent="0.25">
      <c r="B136" s="11">
        <v>9.5266000000000002</v>
      </c>
      <c r="C136" s="11">
        <v>13.3233</v>
      </c>
      <c r="D136" s="11" t="s">
        <v>566</v>
      </c>
      <c r="E136" s="11">
        <f t="shared" si="15"/>
        <v>3.7966999999999995</v>
      </c>
      <c r="F136" s="13">
        <v>818914240.96090198</v>
      </c>
      <c r="G136" s="13">
        <v>7586047241.7213497</v>
      </c>
      <c r="H136" s="13">
        <v>56.705283057044397</v>
      </c>
      <c r="I136" s="13">
        <v>904.31307195695297</v>
      </c>
      <c r="J136" s="11">
        <f t="shared" si="16"/>
        <v>9.263542947818312</v>
      </c>
      <c r="K136" s="11">
        <f t="shared" si="17"/>
        <v>6.9244470569356865E-8</v>
      </c>
      <c r="L136" s="11">
        <f t="shared" si="18"/>
        <v>1.1042829965880741E-6</v>
      </c>
      <c r="M136" s="11">
        <f t="shared" si="19"/>
        <v>21.592063426235907</v>
      </c>
      <c r="N136" s="11">
        <f t="shared" si="20"/>
        <v>4.1463754831950216E-6</v>
      </c>
      <c r="O136" s="11">
        <f t="shared" si="21"/>
        <v>1.4665112836495008E-5</v>
      </c>
      <c r="Q136" s="11">
        <f t="shared" si="22"/>
        <v>17.061182152581907</v>
      </c>
      <c r="R136" s="11">
        <f>(R135/(SQRT(5)))</f>
        <v>1.2817235405525684</v>
      </c>
      <c r="T136" s="11">
        <f t="shared" si="23"/>
        <v>3.2762995363302517E-6</v>
      </c>
      <c r="U136" s="11">
        <f>(U135/(SQRT(5)))</f>
        <v>1.7414994160479304E-6</v>
      </c>
      <c r="W136" s="11">
        <f t="shared" si="24"/>
        <v>1.1587783735740256E-5</v>
      </c>
      <c r="X136" s="11">
        <f>(X135/(SQRT(5)))</f>
        <v>4.0994748620730396E-6</v>
      </c>
    </row>
    <row r="137" spans="1:24" x14ac:dyDescent="0.25">
      <c r="B137" s="11">
        <v>9.5449000000000002</v>
      </c>
      <c r="C137" s="11">
        <v>13.099399999999999</v>
      </c>
      <c r="D137" s="11" t="s">
        <v>567</v>
      </c>
      <c r="E137" s="11">
        <f t="shared" si="15"/>
        <v>3.5544999999999991</v>
      </c>
      <c r="F137" s="13">
        <v>816773437.91832805</v>
      </c>
      <c r="G137" s="13">
        <v>7928745812.1916399</v>
      </c>
      <c r="H137" s="13">
        <v>148.61915237474</v>
      </c>
      <c r="I137" s="13">
        <v>1986.6311683267199</v>
      </c>
      <c r="J137" s="11">
        <f t="shared" si="16"/>
        <v>9.7073991930972436</v>
      </c>
      <c r="K137" s="11">
        <f t="shared" si="17"/>
        <v>1.8195884620528139E-7</v>
      </c>
      <c r="L137" s="11">
        <f t="shared" si="18"/>
        <v>2.432291595316754E-6</v>
      </c>
      <c r="M137" s="11">
        <f t="shared" si="19"/>
        <v>22.630976942085709</v>
      </c>
      <c r="N137" s="11">
        <f t="shared" si="20"/>
        <v>1.0895739293729425E-5</v>
      </c>
      <c r="O137" s="11">
        <f t="shared" si="21"/>
        <v>3.2301349207393811E-5</v>
      </c>
      <c r="Q137" s="11">
        <f t="shared" si="22"/>
        <v>19.100557272825192</v>
      </c>
      <c r="T137" s="11">
        <f t="shared" si="23"/>
        <v>9.1960100945810342E-6</v>
      </c>
      <c r="W137" s="11">
        <f t="shared" si="24"/>
        <v>2.7262356905944988E-5</v>
      </c>
    </row>
    <row r="138" spans="1:24" x14ac:dyDescent="0.25">
      <c r="B138" s="11">
        <v>9.5276999999999994</v>
      </c>
      <c r="C138" s="11">
        <v>12.536199999999999</v>
      </c>
      <c r="D138" s="11" t="s">
        <v>568</v>
      </c>
      <c r="E138" s="11">
        <f t="shared" si="15"/>
        <v>3.0084999999999997</v>
      </c>
      <c r="F138" s="13">
        <v>661745609.20244706</v>
      </c>
      <c r="G138" s="13">
        <v>5842178904.8255301</v>
      </c>
      <c r="H138" s="13">
        <v>0</v>
      </c>
      <c r="I138" s="13">
        <v>1558.45572964244</v>
      </c>
      <c r="J138" s="11">
        <f t="shared" si="16"/>
        <v>8.8284362201763233</v>
      </c>
      <c r="K138" s="11">
        <f t="shared" si="17"/>
        <v>0</v>
      </c>
      <c r="L138" s="11">
        <f t="shared" si="18"/>
        <v>2.3550677299101859E-6</v>
      </c>
      <c r="M138" s="11">
        <f t="shared" si="19"/>
        <v>20.573629496348619</v>
      </c>
      <c r="N138" s="11">
        <f t="shared" si="20"/>
        <v>0</v>
      </c>
      <c r="O138" s="11">
        <f t="shared" si="21"/>
        <v>3.1275799866005123E-5</v>
      </c>
      <c r="Q138" s="11">
        <f t="shared" si="22"/>
        <v>20.51550224000195</v>
      </c>
      <c r="T138" s="11">
        <f t="shared" si="23"/>
        <v>0</v>
      </c>
      <c r="W138" s="11">
        <f t="shared" si="24"/>
        <v>3.118743546551949E-5</v>
      </c>
    </row>
    <row r="141" spans="1:24" x14ac:dyDescent="0.25">
      <c r="A141" s="5" t="s">
        <v>44</v>
      </c>
      <c r="B141" s="11">
        <v>9.6454000000000004</v>
      </c>
      <c r="C141" s="11">
        <v>13.156000000000001</v>
      </c>
      <c r="D141" s="11" t="s">
        <v>487</v>
      </c>
      <c r="E141" s="11">
        <f t="shared" si="15"/>
        <v>3.5106000000000002</v>
      </c>
      <c r="F141" s="13">
        <v>658432181.44811404</v>
      </c>
      <c r="G141" s="13">
        <v>7444574029.3316498</v>
      </c>
      <c r="H141" s="13">
        <v>0</v>
      </c>
      <c r="I141" s="13">
        <v>2043.55348824372</v>
      </c>
      <c r="J141" s="11">
        <f t="shared" si="16"/>
        <v>11.306516052964673</v>
      </c>
      <c r="K141" s="11">
        <f t="shared" si="17"/>
        <v>0</v>
      </c>
      <c r="L141" s="11">
        <f t="shared" si="18"/>
        <v>3.1036658684410868E-6</v>
      </c>
      <c r="M141" s="11">
        <f t="shared" si="19"/>
        <v>26.373954847230479</v>
      </c>
      <c r="N141" s="11">
        <f t="shared" si="20"/>
        <v>0</v>
      </c>
      <c r="O141" s="11">
        <f t="shared" si="21"/>
        <v>4.1217342210372997E-5</v>
      </c>
      <c r="Q141" s="11">
        <f t="shared" si="22"/>
        <v>22.537989102059885</v>
      </c>
      <c r="R141" s="11">
        <f>AVERAGE(Q141:Q145)</f>
        <v>19.526589709789477</v>
      </c>
      <c r="T141" s="11">
        <f t="shared" si="23"/>
        <v>0</v>
      </c>
      <c r="U141" s="11">
        <f>AVERAGE(T141:T145)</f>
        <v>2.859738308871959E-6</v>
      </c>
      <c r="W141" s="11">
        <f t="shared" si="24"/>
        <v>3.5222476679518885E-5</v>
      </c>
      <c r="X141" s="11">
        <f>AVERAGE(W141:W145)</f>
        <v>2.404102280531616E-5</v>
      </c>
    </row>
    <row r="142" spans="1:24" x14ac:dyDescent="0.25">
      <c r="B142" s="11">
        <v>9.4991000000000003</v>
      </c>
      <c r="C142" s="11">
        <v>13.2887</v>
      </c>
      <c r="D142" s="11" t="s">
        <v>569</v>
      </c>
      <c r="E142" s="11">
        <f t="shared" si="15"/>
        <v>3.7896000000000001</v>
      </c>
      <c r="F142" s="13">
        <v>592502380.27417195</v>
      </c>
      <c r="G142" s="13">
        <v>5925233640.4420004</v>
      </c>
      <c r="H142" s="13">
        <v>5.0305644471945596</v>
      </c>
      <c r="I142" s="13">
        <v>1894.6155335532701</v>
      </c>
      <c r="J142" s="11">
        <f t="shared" si="16"/>
        <v>10.00035415503341</v>
      </c>
      <c r="K142" s="11">
        <f t="shared" si="17"/>
        <v>8.4903700215798939E-9</v>
      </c>
      <c r="L142" s="11">
        <f t="shared" si="18"/>
        <v>3.1976505017187678E-6</v>
      </c>
      <c r="M142" s="11">
        <f t="shared" si="19"/>
        <v>23.316682894695386</v>
      </c>
      <c r="N142" s="11">
        <f t="shared" si="20"/>
        <v>5.0840539051376608E-7</v>
      </c>
      <c r="O142" s="11">
        <f t="shared" si="21"/>
        <v>4.2465478110474999E-5</v>
      </c>
      <c r="Q142" s="11">
        <f t="shared" si="22"/>
        <v>18.458425344122375</v>
      </c>
      <c r="R142" s="11">
        <f>STDEV(Q141:Q145)</f>
        <v>4.6264368596379635</v>
      </c>
      <c r="T142" s="11">
        <f t="shared" si="23"/>
        <v>4.0247418501723089E-7</v>
      </c>
      <c r="U142" s="11">
        <f>STDEV(T141:T145)</f>
        <v>4.7628342377382061E-6</v>
      </c>
      <c r="W142" s="11">
        <f t="shared" si="24"/>
        <v>3.3617382924695215E-5</v>
      </c>
      <c r="X142" s="11">
        <f>STDEV(W141:W145)</f>
        <v>1.0218123538534834E-5</v>
      </c>
    </row>
    <row r="143" spans="1:24" x14ac:dyDescent="0.25">
      <c r="B143" s="11">
        <v>9.6198999999999995</v>
      </c>
      <c r="C143" s="11">
        <v>13.357799999999999</v>
      </c>
      <c r="D143" s="11" t="s">
        <v>570</v>
      </c>
      <c r="E143" s="11">
        <f t="shared" si="15"/>
        <v>3.7378999999999998</v>
      </c>
      <c r="F143" s="13">
        <v>626696657.80561996</v>
      </c>
      <c r="G143" s="13">
        <v>5910135556.3501701</v>
      </c>
      <c r="H143" s="13">
        <v>147.370496539751</v>
      </c>
      <c r="I143" s="13">
        <v>657.15295578516998</v>
      </c>
      <c r="J143" s="11">
        <f t="shared" si="16"/>
        <v>9.4306160448414165</v>
      </c>
      <c r="K143" s="11">
        <f t="shared" si="17"/>
        <v>2.3515443189974748E-7</v>
      </c>
      <c r="L143" s="11">
        <f t="shared" si="18"/>
        <v>1.0485981496792926E-6</v>
      </c>
      <c r="M143" s="11">
        <f t="shared" si="19"/>
        <v>21.983123596005761</v>
      </c>
      <c r="N143" s="11">
        <f t="shared" si="20"/>
        <v>1.4081103706571706E-5</v>
      </c>
      <c r="O143" s="11">
        <f t="shared" si="21"/>
        <v>1.3925606237440805E-5</v>
      </c>
      <c r="Q143" s="11">
        <f t="shared" si="22"/>
        <v>17.643428338911498</v>
      </c>
      <c r="R143" s="11">
        <f>(R142/(SQRT(5)))</f>
        <v>2.0690054623522278</v>
      </c>
      <c r="T143" s="11">
        <f t="shared" si="23"/>
        <v>1.1301348650235458E-5</v>
      </c>
      <c r="U143" s="11">
        <f>(U142/(SQRT(5)))</f>
        <v>2.1300042242292046E-6</v>
      </c>
      <c r="W143" s="11">
        <f t="shared" si="24"/>
        <v>1.1176547984783546E-5</v>
      </c>
      <c r="X143" s="11">
        <f>(X142/(SQRT(5)))</f>
        <v>4.5696837669309157E-6</v>
      </c>
    </row>
    <row r="144" spans="1:24" x14ac:dyDescent="0.25">
      <c r="B144" s="11">
        <v>9.4757999999999996</v>
      </c>
      <c r="C144" s="11">
        <v>13.719099999999999</v>
      </c>
      <c r="D144" s="11" t="s">
        <v>571</v>
      </c>
      <c r="E144" s="11">
        <f t="shared" si="15"/>
        <v>4.2432999999999996</v>
      </c>
      <c r="F144" s="13">
        <v>410505810.62140501</v>
      </c>
      <c r="G144" s="13">
        <v>6339226658.0351496</v>
      </c>
      <c r="H144" s="13">
        <v>16.805843484946902</v>
      </c>
      <c r="I144" s="13">
        <v>814.73784376306003</v>
      </c>
      <c r="J144" s="11">
        <f t="shared" si="16"/>
        <v>15.442477290246188</v>
      </c>
      <c r="K144" s="11">
        <f t="shared" si="17"/>
        <v>4.0939355911934548E-8</v>
      </c>
      <c r="L144" s="11">
        <f t="shared" si="18"/>
        <v>1.9847169581588798E-6</v>
      </c>
      <c r="M144" s="11">
        <f t="shared" si="19"/>
        <v>36.054805519371691</v>
      </c>
      <c r="N144" s="11">
        <f t="shared" si="20"/>
        <v>2.4514584378403923E-6</v>
      </c>
      <c r="O144" s="11">
        <f t="shared" si="21"/>
        <v>2.6357462923756703E-5</v>
      </c>
      <c r="Q144" s="11">
        <f t="shared" si="22"/>
        <v>25.490636193084413</v>
      </c>
      <c r="T144" s="11">
        <f t="shared" si="23"/>
        <v>1.7331735473620008E-6</v>
      </c>
      <c r="W144" s="11">
        <f t="shared" si="24"/>
        <v>1.8634644915813191E-5</v>
      </c>
    </row>
    <row r="145" spans="2:23" x14ac:dyDescent="0.25">
      <c r="B145" s="11">
        <v>9.5378000000000007</v>
      </c>
      <c r="C145" s="11">
        <v>13.1852</v>
      </c>
      <c r="D145" s="11" t="s">
        <v>572</v>
      </c>
      <c r="E145" s="11">
        <f t="shared" si="15"/>
        <v>3.6473999999999993</v>
      </c>
      <c r="F145" s="13">
        <v>1150001726.6073999</v>
      </c>
      <c r="G145" s="13">
        <v>8110153165.01966</v>
      </c>
      <c r="H145" s="13">
        <v>20.120128824032999</v>
      </c>
      <c r="I145" s="13">
        <v>2269.2624445617398</v>
      </c>
      <c r="J145" s="11">
        <f t="shared" si="16"/>
        <v>7.052296511715058</v>
      </c>
      <c r="K145" s="11">
        <f t="shared" si="17"/>
        <v>1.7495737926749937E-8</v>
      </c>
      <c r="L145" s="11">
        <f t="shared" si="18"/>
        <v>1.9732687282620448E-6</v>
      </c>
      <c r="M145" s="11">
        <f t="shared" si="19"/>
        <v>16.416302504141225</v>
      </c>
      <c r="N145" s="11">
        <f t="shared" si="20"/>
        <v>1.0476489776496968E-6</v>
      </c>
      <c r="O145" s="11">
        <f t="shared" si="21"/>
        <v>2.6205427998167923E-5</v>
      </c>
      <c r="Q145" s="11">
        <f t="shared" si="22"/>
        <v>13.502469570769227</v>
      </c>
      <c r="T145" s="11">
        <f t="shared" si="23"/>
        <v>8.6169516174510361E-7</v>
      </c>
      <c r="W145" s="11">
        <f t="shared" si="24"/>
        <v>2.1554061521769969E-5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32"/>
  <sheetViews>
    <sheetView topLeftCell="A109" zoomScale="90" zoomScaleNormal="90" workbookViewId="0">
      <selection activeCell="E127" activeCellId="5" sqref="E92:E96 E99:E103 E106:E110 E113:E117 E120:E124 E127:E131"/>
    </sheetView>
  </sheetViews>
  <sheetFormatPr defaultRowHeight="15" x14ac:dyDescent="0.25"/>
  <cols>
    <col min="4" max="4" width="10.85546875" bestFit="1" customWidth="1"/>
    <col min="10" max="10" width="10.7109375" hidden="1" customWidth="1"/>
    <col min="11" max="11" width="10.28515625" hidden="1" customWidth="1"/>
    <col min="12" max="12" width="11" hidden="1" customWidth="1"/>
    <col min="13" max="13" width="10.7109375" style="4" hidden="1" customWidth="1"/>
    <col min="14" max="15" width="12.28515625" hidden="1" customWidth="1"/>
    <col min="16" max="16" width="0" hidden="1" customWidth="1"/>
    <col min="17" max="17" width="10.7109375" style="4" bestFit="1" customWidth="1"/>
    <col min="20" max="20" width="12.28515625" bestFit="1" customWidth="1"/>
    <col min="23" max="23" width="12.28515625" bestFit="1" customWidth="1"/>
  </cols>
  <sheetData>
    <row r="1" spans="2:5" x14ac:dyDescent="0.25">
      <c r="B1" t="s">
        <v>641</v>
      </c>
      <c r="C1" t="s">
        <v>636</v>
      </c>
      <c r="D1" t="s">
        <v>642</v>
      </c>
      <c r="E1" t="s">
        <v>638</v>
      </c>
    </row>
    <row r="2" spans="2:5" x14ac:dyDescent="0.25">
      <c r="B2">
        <v>0.3125</v>
      </c>
      <c r="C2" s="3">
        <v>129300000</v>
      </c>
      <c r="D2" s="3">
        <v>21150000</v>
      </c>
      <c r="E2" s="3">
        <f>D2/C2</f>
        <v>0.16357308584686775</v>
      </c>
    </row>
    <row r="3" spans="2:5" x14ac:dyDescent="0.25">
      <c r="B3">
        <v>0.3125</v>
      </c>
      <c r="C3" s="3">
        <v>106700000</v>
      </c>
      <c r="D3" s="3">
        <v>15750000</v>
      </c>
      <c r="E3" s="3">
        <f t="shared" ref="E3:E11" si="0">D3/C3</f>
        <v>0.14761012183692596</v>
      </c>
    </row>
    <row r="4" spans="2:5" x14ac:dyDescent="0.25">
      <c r="B4">
        <v>0.3125</v>
      </c>
      <c r="C4" s="3">
        <v>109300000</v>
      </c>
      <c r="D4" s="3">
        <v>17330000</v>
      </c>
      <c r="E4" s="3">
        <f t="shared" si="0"/>
        <v>0.15855443732845378</v>
      </c>
    </row>
    <row r="5" spans="2:5" x14ac:dyDescent="0.25">
      <c r="B5">
        <v>0.3125</v>
      </c>
      <c r="C5" s="3">
        <v>74460000</v>
      </c>
      <c r="D5" s="3">
        <v>13300000</v>
      </c>
      <c r="E5" s="3">
        <f t="shared" si="0"/>
        <v>0.17861939296266452</v>
      </c>
    </row>
    <row r="6" spans="2:5" x14ac:dyDescent="0.25">
      <c r="B6">
        <v>0.3125</v>
      </c>
      <c r="C6" s="3">
        <v>126800000</v>
      </c>
      <c r="D6" s="3">
        <v>19510000</v>
      </c>
      <c r="E6" s="3">
        <f t="shared" si="0"/>
        <v>0.15386435331230283</v>
      </c>
    </row>
    <row r="7" spans="2:5" x14ac:dyDescent="0.25">
      <c r="B7">
        <v>0.3125</v>
      </c>
      <c r="C7" s="3">
        <v>125200000</v>
      </c>
      <c r="D7" s="3">
        <v>22990000</v>
      </c>
      <c r="E7" s="3">
        <f t="shared" si="0"/>
        <v>0.1836261980830671</v>
      </c>
    </row>
    <row r="8" spans="2:5" x14ac:dyDescent="0.25">
      <c r="B8">
        <v>0.3125</v>
      </c>
      <c r="C8" s="3">
        <v>112300000</v>
      </c>
      <c r="D8" s="3">
        <v>21810000</v>
      </c>
      <c r="E8" s="3">
        <f t="shared" si="0"/>
        <v>0.19421193232413178</v>
      </c>
    </row>
    <row r="9" spans="2:5" x14ac:dyDescent="0.25">
      <c r="B9">
        <v>0.3125</v>
      </c>
      <c r="C9" s="3">
        <v>132600000</v>
      </c>
      <c r="D9" s="3">
        <v>26480000</v>
      </c>
      <c r="E9" s="3">
        <f t="shared" si="0"/>
        <v>0.19969834087481148</v>
      </c>
    </row>
    <row r="10" spans="2:5" x14ac:dyDescent="0.25">
      <c r="B10">
        <v>0.3125</v>
      </c>
      <c r="C10" s="3">
        <v>545000000</v>
      </c>
      <c r="D10" s="3">
        <v>96620000</v>
      </c>
      <c r="E10" s="3">
        <f t="shared" si="0"/>
        <v>0.17728440366972478</v>
      </c>
    </row>
    <row r="11" spans="2:5" x14ac:dyDescent="0.25">
      <c r="B11">
        <v>0.3125</v>
      </c>
      <c r="C11" s="3">
        <v>574100000</v>
      </c>
      <c r="D11" s="3">
        <v>93630000</v>
      </c>
      <c r="E11" s="3">
        <f t="shared" si="0"/>
        <v>0.16309005399756141</v>
      </c>
    </row>
    <row r="12" spans="2:5" x14ac:dyDescent="0.25">
      <c r="C12" s="3"/>
      <c r="D12" s="3"/>
    </row>
    <row r="13" spans="2:5" x14ac:dyDescent="0.25">
      <c r="C13" s="3"/>
      <c r="D13" s="3"/>
    </row>
    <row r="14" spans="2:5" x14ac:dyDescent="0.25">
      <c r="C14" s="3"/>
      <c r="D14" s="3"/>
    </row>
    <row r="15" spans="2:5" x14ac:dyDescent="0.25">
      <c r="C15" s="3"/>
      <c r="D15" s="3"/>
    </row>
    <row r="16" spans="2:5" x14ac:dyDescent="0.25">
      <c r="C16" s="3"/>
      <c r="D16" s="3"/>
    </row>
    <row r="18" spans="2:13" x14ac:dyDescent="0.25">
      <c r="C18" t="s">
        <v>636</v>
      </c>
      <c r="D18" t="s">
        <v>637</v>
      </c>
      <c r="E18" t="s">
        <v>638</v>
      </c>
      <c r="G18" t="s">
        <v>636</v>
      </c>
      <c r="H18" t="s">
        <v>639</v>
      </c>
      <c r="I18" t="s">
        <v>638</v>
      </c>
      <c r="K18" t="s">
        <v>636</v>
      </c>
      <c r="L18" t="s">
        <v>640</v>
      </c>
      <c r="M18" s="4" t="s">
        <v>638</v>
      </c>
    </row>
    <row r="19" spans="2:13" x14ac:dyDescent="0.25">
      <c r="B19">
        <v>1.9E-2</v>
      </c>
      <c r="C19" s="3">
        <v>233300000</v>
      </c>
      <c r="D19" s="3">
        <v>1094000</v>
      </c>
      <c r="E19" s="3">
        <f>D19/C19</f>
        <v>4.6892413201885981E-3</v>
      </c>
      <c r="F19" s="4">
        <v>1.9E-2</v>
      </c>
      <c r="G19" s="3">
        <v>321500000</v>
      </c>
      <c r="H19" s="3">
        <v>2189000</v>
      </c>
      <c r="I19" s="3">
        <f>H19/G19</f>
        <v>6.8087091757387244E-3</v>
      </c>
      <c r="J19" s="4">
        <v>1.9E-2</v>
      </c>
      <c r="K19" s="3">
        <v>512200000</v>
      </c>
      <c r="L19" s="3">
        <v>4057000</v>
      </c>
      <c r="M19" s="3">
        <f>L19/K19</f>
        <v>7.9207340882467784E-3</v>
      </c>
    </row>
    <row r="20" spans="2:13" x14ac:dyDescent="0.25">
      <c r="B20">
        <v>3.9E-2</v>
      </c>
      <c r="C20" s="3">
        <v>306700000</v>
      </c>
      <c r="D20" s="3">
        <v>2257000</v>
      </c>
      <c r="E20" s="3">
        <f t="shared" ref="E20:E22" si="1">D20/C20</f>
        <v>7.3589827192696447E-3</v>
      </c>
      <c r="F20" s="4">
        <v>3.9E-2</v>
      </c>
      <c r="G20" s="3">
        <v>478400000</v>
      </c>
      <c r="H20" s="3">
        <v>6012000</v>
      </c>
      <c r="I20" s="3">
        <f t="shared" ref="I20:I34" si="2">H20/G20</f>
        <v>1.2566889632107024E-2</v>
      </c>
      <c r="J20" s="4">
        <v>3.9E-2</v>
      </c>
      <c r="K20" s="3">
        <v>504900000</v>
      </c>
      <c r="L20" s="3">
        <v>8343000</v>
      </c>
      <c r="M20" s="3">
        <f t="shared" ref="M20:M34" si="3">L20/K20</f>
        <v>1.6524064171122996E-2</v>
      </c>
    </row>
    <row r="21" spans="2:13" x14ac:dyDescent="0.25">
      <c r="B21">
        <v>7.8E-2</v>
      </c>
      <c r="C21" s="3">
        <v>201200000</v>
      </c>
      <c r="D21" s="3">
        <v>2864000</v>
      </c>
      <c r="E21" s="3">
        <f t="shared" si="1"/>
        <v>1.4234592445328032E-2</v>
      </c>
      <c r="F21" s="4">
        <v>7.8E-2</v>
      </c>
      <c r="G21" s="3">
        <v>481600000</v>
      </c>
      <c r="H21" s="3">
        <v>11280000</v>
      </c>
      <c r="I21" s="3">
        <f t="shared" si="2"/>
        <v>2.3421926910299002E-2</v>
      </c>
      <c r="J21" s="4">
        <v>7.8E-2</v>
      </c>
      <c r="K21" s="3">
        <v>243000000</v>
      </c>
      <c r="L21" s="3">
        <v>7931000</v>
      </c>
      <c r="M21" s="3">
        <f t="shared" si="3"/>
        <v>3.2637860082304529E-2</v>
      </c>
    </row>
    <row r="22" spans="2:13" x14ac:dyDescent="0.25">
      <c r="B22">
        <v>0.15625</v>
      </c>
      <c r="C22" s="3">
        <v>217000000</v>
      </c>
      <c r="D22" s="3">
        <v>5487000</v>
      </c>
      <c r="E22" s="3">
        <f t="shared" si="1"/>
        <v>2.5285714285714286E-2</v>
      </c>
      <c r="F22" s="4">
        <v>0.15625</v>
      </c>
      <c r="G22" s="3">
        <v>105500000</v>
      </c>
      <c r="H22" s="3">
        <v>5903000</v>
      </c>
      <c r="I22" s="3">
        <f t="shared" si="2"/>
        <v>5.5952606635071088E-2</v>
      </c>
      <c r="J22" s="4">
        <v>0.15625</v>
      </c>
      <c r="K22" s="3">
        <v>497200000</v>
      </c>
      <c r="L22" s="3">
        <v>33190000</v>
      </c>
      <c r="M22" s="3">
        <f t="shared" si="3"/>
        <v>6.6753821399839097E-2</v>
      </c>
    </row>
    <row r="23" spans="2:13" x14ac:dyDescent="0.25">
      <c r="B23">
        <v>0.625</v>
      </c>
      <c r="C23" s="3">
        <v>171800000</v>
      </c>
      <c r="D23" s="3">
        <v>25210000</v>
      </c>
      <c r="E23" s="3">
        <f>D23/C23</f>
        <v>0.14674039580908033</v>
      </c>
      <c r="F23" s="4">
        <v>0.3125</v>
      </c>
      <c r="G23" s="3">
        <v>134400000</v>
      </c>
      <c r="H23" s="3">
        <v>12860000</v>
      </c>
      <c r="I23" s="3">
        <f t="shared" si="2"/>
        <v>9.5684523809523803E-2</v>
      </c>
      <c r="J23" s="4">
        <v>0.3125</v>
      </c>
      <c r="K23" s="3">
        <v>482600000</v>
      </c>
      <c r="L23" s="3">
        <v>60340000</v>
      </c>
      <c r="M23" s="3">
        <f t="shared" si="3"/>
        <v>0.12503108164111065</v>
      </c>
    </row>
    <row r="24" spans="2:13" x14ac:dyDescent="0.25">
      <c r="B24">
        <v>1.25</v>
      </c>
      <c r="C24" s="3">
        <v>151500000</v>
      </c>
      <c r="D24" s="3">
        <v>47280000</v>
      </c>
      <c r="E24" s="3">
        <f>D24/C24</f>
        <v>0.31207920792079208</v>
      </c>
      <c r="F24" s="4">
        <v>0.625</v>
      </c>
      <c r="G24" s="3">
        <v>319800000</v>
      </c>
      <c r="H24" s="3">
        <v>57150000</v>
      </c>
      <c r="I24" s="3">
        <f t="shared" si="2"/>
        <v>0.17870544090056284</v>
      </c>
      <c r="J24" s="4">
        <v>0.625</v>
      </c>
      <c r="K24" s="3">
        <v>82290000</v>
      </c>
      <c r="L24" s="3">
        <v>21560000</v>
      </c>
      <c r="M24" s="3">
        <f t="shared" si="3"/>
        <v>0.2620002430428971</v>
      </c>
    </row>
    <row r="25" spans="2:13" x14ac:dyDescent="0.25">
      <c r="B25">
        <v>2.5</v>
      </c>
      <c r="C25" s="3">
        <v>87640000</v>
      </c>
      <c r="D25" s="3">
        <v>52100000</v>
      </c>
      <c r="E25" s="3">
        <f>D25/C25</f>
        <v>0.59447740757644907</v>
      </c>
      <c r="F25" s="4">
        <v>1.25</v>
      </c>
      <c r="G25" s="3">
        <v>192700000</v>
      </c>
      <c r="H25" s="3">
        <v>78680000</v>
      </c>
      <c r="I25" s="3">
        <f t="shared" si="2"/>
        <v>0.40830306175402181</v>
      </c>
      <c r="J25" s="4">
        <v>1.25</v>
      </c>
      <c r="K25" s="3">
        <v>474700000</v>
      </c>
      <c r="L25" s="3">
        <v>247700000</v>
      </c>
      <c r="M25" s="3">
        <f t="shared" si="3"/>
        <v>0.52180324415420265</v>
      </c>
    </row>
    <row r="26" spans="2:13" x14ac:dyDescent="0.25">
      <c r="B26">
        <v>1.9E-2</v>
      </c>
      <c r="C26" s="3">
        <v>133500000</v>
      </c>
      <c r="D26" s="3">
        <v>1082000</v>
      </c>
      <c r="E26" s="3">
        <f t="shared" ref="E26:E36" si="4">D26/C26</f>
        <v>8.1048689138576782E-3</v>
      </c>
      <c r="F26" s="4">
        <v>2.5</v>
      </c>
      <c r="G26" s="3">
        <v>136900000</v>
      </c>
      <c r="H26" s="3">
        <v>106500000</v>
      </c>
      <c r="I26" s="3">
        <f t="shared" si="2"/>
        <v>0.77794010226442656</v>
      </c>
      <c r="J26" s="4">
        <v>2.5</v>
      </c>
      <c r="K26" s="3">
        <v>100900000</v>
      </c>
      <c r="L26" s="3">
        <v>103600000</v>
      </c>
      <c r="M26" s="3">
        <f t="shared" si="3"/>
        <v>1.0267591674925669</v>
      </c>
    </row>
    <row r="27" spans="2:13" x14ac:dyDescent="0.25">
      <c r="B27">
        <v>3.9E-2</v>
      </c>
      <c r="C27" s="3">
        <v>263300000</v>
      </c>
      <c r="D27" s="3">
        <v>1965000</v>
      </c>
      <c r="E27" s="3">
        <f t="shared" si="4"/>
        <v>7.4629699962020513E-3</v>
      </c>
      <c r="F27" s="4">
        <v>1.9E-2</v>
      </c>
      <c r="G27" s="3">
        <v>970000000</v>
      </c>
      <c r="H27" s="3">
        <v>1804000</v>
      </c>
      <c r="I27" s="3">
        <f t="shared" si="2"/>
        <v>1.8597938144329898E-3</v>
      </c>
      <c r="J27" s="4">
        <v>1.9E-2</v>
      </c>
      <c r="K27" s="3">
        <v>455700000</v>
      </c>
      <c r="L27" s="3">
        <v>4335000</v>
      </c>
      <c r="M27" s="3">
        <f t="shared" si="3"/>
        <v>9.5128373930217242E-3</v>
      </c>
    </row>
    <row r="28" spans="2:13" x14ac:dyDescent="0.25">
      <c r="B28">
        <v>7.8E-2</v>
      </c>
      <c r="C28" s="3">
        <v>144900000</v>
      </c>
      <c r="D28" s="3">
        <v>2058000</v>
      </c>
      <c r="E28" s="3">
        <f t="shared" si="4"/>
        <v>1.4202898550724638E-2</v>
      </c>
      <c r="F28" s="4">
        <v>3.9E-2</v>
      </c>
      <c r="G28" s="3">
        <v>495600000</v>
      </c>
      <c r="H28" s="3">
        <v>4845000</v>
      </c>
      <c r="I28" s="3">
        <f t="shared" si="2"/>
        <v>9.7760290556900727E-3</v>
      </c>
      <c r="J28" s="4">
        <v>3.9E-2</v>
      </c>
      <c r="K28" s="3">
        <v>479300000</v>
      </c>
      <c r="L28" s="3">
        <v>7615000</v>
      </c>
      <c r="M28" s="3">
        <f t="shared" si="3"/>
        <v>1.5887752973085749E-2</v>
      </c>
    </row>
    <row r="29" spans="2:13" x14ac:dyDescent="0.25">
      <c r="B29">
        <v>0.15625</v>
      </c>
      <c r="C29" s="3">
        <v>204000000</v>
      </c>
      <c r="D29" s="3">
        <v>4691000</v>
      </c>
      <c r="E29" s="3">
        <f t="shared" si="4"/>
        <v>2.2995098039215685E-2</v>
      </c>
      <c r="F29" s="4">
        <v>7.8E-2</v>
      </c>
      <c r="G29" s="3">
        <v>472000000</v>
      </c>
      <c r="H29" s="3">
        <v>10640000</v>
      </c>
      <c r="I29" s="3">
        <f t="shared" si="2"/>
        <v>2.2542372881355931E-2</v>
      </c>
      <c r="J29" s="4">
        <v>7.8E-2</v>
      </c>
      <c r="K29" s="3">
        <v>154200000</v>
      </c>
      <c r="L29" s="3">
        <v>4394000</v>
      </c>
      <c r="M29" s="3">
        <f t="shared" si="3"/>
        <v>2.8495460440985734E-2</v>
      </c>
    </row>
    <row r="30" spans="2:13" x14ac:dyDescent="0.25">
      <c r="B30">
        <v>0.625</v>
      </c>
      <c r="C30" s="3">
        <v>255300000</v>
      </c>
      <c r="D30" s="3">
        <v>33670000</v>
      </c>
      <c r="E30" s="3">
        <f t="shared" si="4"/>
        <v>0.13188405797101449</v>
      </c>
      <c r="F30" s="4">
        <v>0.15625</v>
      </c>
      <c r="G30" s="3">
        <v>496500000</v>
      </c>
      <c r="H30" s="3">
        <v>20580000</v>
      </c>
      <c r="I30" s="3">
        <f t="shared" si="2"/>
        <v>4.145015105740181E-2</v>
      </c>
      <c r="J30" s="4">
        <v>0.15625</v>
      </c>
      <c r="K30" s="3">
        <v>474800000</v>
      </c>
      <c r="L30" s="3">
        <v>29290000</v>
      </c>
      <c r="M30" s="3">
        <f t="shared" si="3"/>
        <v>6.1689132266217354E-2</v>
      </c>
    </row>
    <row r="31" spans="2:13" x14ac:dyDescent="0.25">
      <c r="B31">
        <v>1.25</v>
      </c>
      <c r="C31" s="3">
        <v>234300000</v>
      </c>
      <c r="D31" s="3">
        <v>66740000</v>
      </c>
      <c r="E31" s="3">
        <f t="shared" si="4"/>
        <v>0.28484848484848485</v>
      </c>
      <c r="F31" s="4">
        <v>0.3125</v>
      </c>
      <c r="G31" s="3">
        <v>199300000</v>
      </c>
      <c r="H31" s="3">
        <v>16190000</v>
      </c>
      <c r="I31" s="3">
        <f t="shared" si="2"/>
        <v>8.1234320120421477E-2</v>
      </c>
      <c r="J31" s="4">
        <v>0.3125</v>
      </c>
      <c r="K31" s="3">
        <v>462600000</v>
      </c>
      <c r="L31" s="3">
        <v>56200000</v>
      </c>
      <c r="M31" s="3">
        <f t="shared" si="3"/>
        <v>0.12148724600086468</v>
      </c>
    </row>
    <row r="32" spans="2:13" x14ac:dyDescent="0.25">
      <c r="B32">
        <v>2.5</v>
      </c>
      <c r="C32" s="3">
        <v>114800000</v>
      </c>
      <c r="D32" s="3">
        <v>64680000</v>
      </c>
      <c r="E32" s="3">
        <f t="shared" si="4"/>
        <v>0.56341463414634141</v>
      </c>
      <c r="F32" s="4">
        <v>0.625</v>
      </c>
      <c r="G32" s="3">
        <v>300900000</v>
      </c>
      <c r="H32" s="3">
        <v>39500000</v>
      </c>
      <c r="I32" s="3">
        <f t="shared" si="2"/>
        <v>0.13127284812229978</v>
      </c>
      <c r="J32" s="4">
        <v>0.625</v>
      </c>
      <c r="K32" s="3">
        <v>93960000</v>
      </c>
      <c r="L32" s="3">
        <v>24520000</v>
      </c>
      <c r="M32" s="3">
        <f t="shared" si="3"/>
        <v>0.26096211153682419</v>
      </c>
    </row>
    <row r="33" spans="1:24" x14ac:dyDescent="0.25">
      <c r="B33" s="7">
        <v>1.9E-2</v>
      </c>
      <c r="C33" s="8">
        <v>251300000</v>
      </c>
      <c r="D33" s="8">
        <v>4101000</v>
      </c>
      <c r="E33" s="8">
        <f t="shared" si="4"/>
        <v>1.6319140469558298E-2</v>
      </c>
      <c r="F33" s="4">
        <v>1.25</v>
      </c>
      <c r="G33" s="3">
        <v>187600000</v>
      </c>
      <c r="H33" s="3">
        <v>64310000</v>
      </c>
      <c r="I33" s="3">
        <f t="shared" si="2"/>
        <v>0.34280383795309166</v>
      </c>
      <c r="J33" s="4">
        <v>1.25</v>
      </c>
      <c r="K33" s="3">
        <v>604600000</v>
      </c>
      <c r="L33" s="3">
        <v>308400000</v>
      </c>
      <c r="M33" s="3">
        <f t="shared" si="3"/>
        <v>0.51008931524975187</v>
      </c>
    </row>
    <row r="34" spans="1:24" x14ac:dyDescent="0.25">
      <c r="B34" s="7">
        <v>3.9E-2</v>
      </c>
      <c r="C34" s="8">
        <v>259400000</v>
      </c>
      <c r="D34" s="8">
        <v>5503000</v>
      </c>
      <c r="E34" s="8">
        <f t="shared" si="4"/>
        <v>2.1214340786430225E-2</v>
      </c>
      <c r="F34" s="4">
        <v>2.5</v>
      </c>
      <c r="G34" s="3">
        <v>237600000</v>
      </c>
      <c r="H34" s="3">
        <v>157100000</v>
      </c>
      <c r="I34" s="3">
        <f t="shared" si="2"/>
        <v>0.66119528619528622</v>
      </c>
      <c r="J34" s="4">
        <v>2.5</v>
      </c>
      <c r="K34" s="3">
        <v>94520000</v>
      </c>
      <c r="L34" s="3">
        <v>92800000</v>
      </c>
      <c r="M34" s="3">
        <f t="shared" si="3"/>
        <v>0.98180279305966989</v>
      </c>
    </row>
    <row r="35" spans="1:24" x14ac:dyDescent="0.25">
      <c r="B35" s="7">
        <v>7.8E-2</v>
      </c>
      <c r="C35" s="8">
        <v>180400000</v>
      </c>
      <c r="D35" s="8">
        <v>6179000</v>
      </c>
      <c r="E35" s="8">
        <f t="shared" si="4"/>
        <v>3.4251662971175163E-2</v>
      </c>
      <c r="J35" s="3"/>
      <c r="K35" s="3"/>
      <c r="L35" s="3"/>
    </row>
    <row r="36" spans="1:24" x14ac:dyDescent="0.25">
      <c r="B36" s="7">
        <v>0.15625</v>
      </c>
      <c r="C36" s="8">
        <v>192600000</v>
      </c>
      <c r="D36" s="8">
        <v>6787000</v>
      </c>
      <c r="E36" s="8">
        <f t="shared" si="4"/>
        <v>3.5238836967808933E-2</v>
      </c>
      <c r="J36" s="3"/>
      <c r="K36" s="3"/>
      <c r="L36" s="3"/>
    </row>
    <row r="37" spans="1:24" x14ac:dyDescent="0.25">
      <c r="C37" s="3"/>
      <c r="D37" s="3"/>
      <c r="E37" s="3"/>
      <c r="J37" s="3"/>
      <c r="K37" s="3"/>
      <c r="L37" s="3"/>
    </row>
    <row r="38" spans="1:24" x14ac:dyDescent="0.25">
      <c r="C38" s="3" t="s">
        <v>637</v>
      </c>
      <c r="D38" s="3" t="s">
        <v>639</v>
      </c>
      <c r="E38" s="3" t="s">
        <v>640</v>
      </c>
    </row>
    <row r="39" spans="1:24" x14ac:dyDescent="0.25">
      <c r="B39" t="s">
        <v>633</v>
      </c>
      <c r="C39" s="3">
        <f>SLOPE(E19:E32,B19:B32)</f>
        <v>0.23423391209988664</v>
      </c>
      <c r="D39" s="3">
        <f>SLOPE(I19:I34,F19:F34)</f>
        <v>0.28954334588403752</v>
      </c>
      <c r="E39" s="3">
        <f>SLOPE(M19:M34,J19:J34)</f>
        <v>0.40327279220338041</v>
      </c>
    </row>
    <row r="40" spans="1:24" x14ac:dyDescent="0.25">
      <c r="B40" t="s">
        <v>634</v>
      </c>
      <c r="C40" s="3">
        <f>INTERCEPT(E19:E32,B19:B32)</f>
        <v>-3.4769927109806475E-3</v>
      </c>
      <c r="D40" s="3">
        <f>INTERCEPT(I19:I34,F19:F34)</f>
        <v>-2.0118158156463006E-3</v>
      </c>
      <c r="E40" s="3">
        <f>INTERCEPT(M19:M34,J19:J34)</f>
        <v>2.0600931901965103E-3</v>
      </c>
    </row>
    <row r="44" spans="1:24" s="1" customFormat="1" ht="12.75" x14ac:dyDescent="0.2">
      <c r="A44" s="1" t="s">
        <v>0</v>
      </c>
      <c r="B44" s="1" t="s">
        <v>1</v>
      </c>
      <c r="C44" s="1" t="s">
        <v>2</v>
      </c>
      <c r="D44" s="1" t="s">
        <v>3</v>
      </c>
      <c r="E44" s="2" t="s">
        <v>4</v>
      </c>
      <c r="F44" s="2" t="s">
        <v>5</v>
      </c>
      <c r="G44" s="2" t="s">
        <v>141</v>
      </c>
      <c r="H44" s="2" t="s">
        <v>142</v>
      </c>
      <c r="I44" s="2" t="s">
        <v>143</v>
      </c>
      <c r="J44" s="1" t="s">
        <v>144</v>
      </c>
      <c r="K44" s="1" t="s">
        <v>145</v>
      </c>
      <c r="L44" s="1" t="s">
        <v>146</v>
      </c>
      <c r="M44" s="2" t="s">
        <v>147</v>
      </c>
      <c r="N44" s="1" t="s">
        <v>148</v>
      </c>
      <c r="O44" s="1" t="s">
        <v>149</v>
      </c>
      <c r="Q44" s="2" t="s">
        <v>147</v>
      </c>
      <c r="T44" s="1" t="s">
        <v>148</v>
      </c>
      <c r="W44" s="1" t="s">
        <v>149</v>
      </c>
    </row>
    <row r="45" spans="1:24" x14ac:dyDescent="0.25">
      <c r="A45" s="1" t="s">
        <v>15</v>
      </c>
      <c r="B45">
        <v>20.0062</v>
      </c>
      <c r="C45">
        <v>20.864599999999999</v>
      </c>
      <c r="D45" t="s">
        <v>416</v>
      </c>
      <c r="E45">
        <f>C45-B45</f>
        <v>0.85839999999999961</v>
      </c>
      <c r="F45" s="3">
        <v>289700000</v>
      </c>
      <c r="G45" s="3">
        <v>12690000</v>
      </c>
      <c r="H45" s="3">
        <v>2985000</v>
      </c>
      <c r="I45" s="3">
        <v>4172000</v>
      </c>
      <c r="J45" s="3">
        <f>G45/F45</f>
        <v>4.3803935105281328E-2</v>
      </c>
      <c r="K45" s="3">
        <f>H45/F45</f>
        <v>1.0303762512944426E-2</v>
      </c>
      <c r="L45" s="3">
        <f>I45/F45</f>
        <v>1.4401104590956162E-2</v>
      </c>
      <c r="M45" s="3">
        <f>(J45-C$40)/C$39</f>
        <v>0.20185346943315155</v>
      </c>
      <c r="N45" s="3">
        <f>(K45-D$40)/D$39</f>
        <v>4.2534489235069944E-2</v>
      </c>
      <c r="O45" s="3">
        <f>(L45-E$40)/E$39</f>
        <v>3.0602142369514914E-2</v>
      </c>
      <c r="Q45" s="4">
        <f>M45*3/E45</f>
        <v>0.70545247937960731</v>
      </c>
      <c r="R45">
        <f>AVERAGE(Q45:Q49)</f>
        <v>0.50639222558282371</v>
      </c>
      <c r="T45" s="3">
        <f>N45*3/E45</f>
        <v>0.14865268837978785</v>
      </c>
      <c r="U45">
        <f>AVERAGE(T45:T49)</f>
        <v>0.1392348021382831</v>
      </c>
      <c r="W45" s="3">
        <f>O45*3/E45</f>
        <v>0.10695063735850976</v>
      </c>
      <c r="X45">
        <f>AVERAGE(W45:W49)</f>
        <v>8.6976025821075179E-2</v>
      </c>
    </row>
    <row r="46" spans="1:24" x14ac:dyDescent="0.25">
      <c r="B46">
        <v>19.305599999999998</v>
      </c>
      <c r="C46">
        <v>20.154399999999999</v>
      </c>
      <c r="D46" t="s">
        <v>417</v>
      </c>
      <c r="E46">
        <f t="shared" ref="E46:E84" si="5">C46-B46</f>
        <v>0.84880000000000067</v>
      </c>
      <c r="F46" s="3">
        <v>738500000</v>
      </c>
      <c r="G46" s="3">
        <v>8905000</v>
      </c>
      <c r="H46" s="3">
        <v>3111000</v>
      </c>
      <c r="I46" s="3">
        <v>4530000</v>
      </c>
      <c r="J46" s="3">
        <f t="shared" ref="J46:J84" si="6">G46/F46</f>
        <v>1.2058226134055518E-2</v>
      </c>
      <c r="K46" s="3">
        <f t="shared" ref="K46:K84" si="7">H46/F46</f>
        <v>4.2125930941096816E-3</v>
      </c>
      <c r="L46" s="3">
        <f t="shared" ref="L46:L84" si="8">I46/F46</f>
        <v>6.1340555179417739E-3</v>
      </c>
      <c r="M46" s="3">
        <f>(J46-C$40)/C$39</f>
        <v>6.6323525512443013E-2</v>
      </c>
      <c r="N46" s="3">
        <f t="shared" ref="N46:N84" si="9">(K46-D$40)/D$39</f>
        <v>2.1497330186440775E-2</v>
      </c>
      <c r="O46" s="3">
        <f t="shared" ref="O46:O84" si="10">(L46-E$40)/E$39</f>
        <v>1.0102249411586051E-2</v>
      </c>
      <c r="Q46" s="4">
        <f t="shared" ref="Q46:Q84" si="11">M46*3/E46</f>
        <v>0.23441396858780497</v>
      </c>
      <c r="R46">
        <f>STDEV(Q45:Q49)</f>
        <v>0.20264444275758958</v>
      </c>
      <c r="T46" s="3">
        <f t="shared" ref="T46:T84" si="12">N46*3/E46</f>
        <v>7.5980196229173277E-2</v>
      </c>
      <c r="U46">
        <f>STDEV(T45:T49)</f>
        <v>5.1345826987357922E-2</v>
      </c>
      <c r="W46" s="3">
        <f t="shared" ref="W46:W84" si="13">O46*3/E46</f>
        <v>3.5705405554616078E-2</v>
      </c>
      <c r="X46">
        <f>STDEV(W45:W49)</f>
        <v>3.7103873826798819E-2</v>
      </c>
    </row>
    <row r="47" spans="1:24" x14ac:dyDescent="0.25">
      <c r="B47">
        <v>19.298400000000001</v>
      </c>
      <c r="C47">
        <v>20.293900000000001</v>
      </c>
      <c r="D47" t="s">
        <v>418</v>
      </c>
      <c r="E47">
        <f t="shared" si="5"/>
        <v>0.99549999999999983</v>
      </c>
      <c r="F47" s="3">
        <v>216600000</v>
      </c>
      <c r="G47" s="3">
        <v>9005000</v>
      </c>
      <c r="H47" s="3">
        <v>3875000</v>
      </c>
      <c r="I47" s="3">
        <v>4172000</v>
      </c>
      <c r="J47" s="3">
        <f t="shared" si="6"/>
        <v>4.1574330563250231E-2</v>
      </c>
      <c r="K47" s="3">
        <f t="shared" si="7"/>
        <v>1.7890120036934441E-2</v>
      </c>
      <c r="L47" s="3">
        <f t="shared" si="8"/>
        <v>1.9261311172668515E-2</v>
      </c>
      <c r="M47" s="3">
        <f t="shared" ref="M47:M84" si="14">(J47-C$40)/C$39</f>
        <v>0.19233476002833955</v>
      </c>
      <c r="N47" s="3">
        <f t="shared" si="9"/>
        <v>6.8735600853875228E-2</v>
      </c>
      <c r="O47" s="3">
        <f t="shared" si="10"/>
        <v>4.2654050347629216E-2</v>
      </c>
      <c r="Q47" s="4">
        <f t="shared" si="11"/>
        <v>0.57961253649926536</v>
      </c>
      <c r="R47">
        <f>((R46)/(SQRT(5)))</f>
        <v>9.0625349853707043E-2</v>
      </c>
      <c r="T47" s="3">
        <f t="shared" si="12"/>
        <v>0.20713892773643969</v>
      </c>
      <c r="U47">
        <f>((U46)/(SQRT(5)))</f>
        <v>2.2962551900935109E-2</v>
      </c>
      <c r="W47" s="3">
        <f t="shared" si="13"/>
        <v>0.12854058366939999</v>
      </c>
      <c r="X47">
        <f>((X46)/(SQRT(5)))</f>
        <v>1.6593356821059484E-2</v>
      </c>
    </row>
    <row r="48" spans="1:24" x14ac:dyDescent="0.25">
      <c r="B48">
        <v>19.404499999999999</v>
      </c>
      <c r="C48">
        <v>20.432600000000001</v>
      </c>
      <c r="D48" t="s">
        <v>419</v>
      </c>
      <c r="E48">
        <f t="shared" si="5"/>
        <v>1.028100000000002</v>
      </c>
      <c r="F48" s="3">
        <v>367000000</v>
      </c>
      <c r="G48" s="3">
        <v>9204000</v>
      </c>
      <c r="H48" s="3">
        <v>3000000</v>
      </c>
      <c r="I48" s="3">
        <v>3959000</v>
      </c>
      <c r="J48" s="3">
        <f t="shared" si="6"/>
        <v>2.5079019073569481E-2</v>
      </c>
      <c r="K48" s="3">
        <f t="shared" si="7"/>
        <v>8.1743869209809257E-3</v>
      </c>
      <c r="L48" s="3">
        <f t="shared" si="8"/>
        <v>1.0787465940054496E-2</v>
      </c>
      <c r="M48" s="3">
        <f t="shared" si="14"/>
        <v>0.12191237181904177</v>
      </c>
      <c r="N48" s="3">
        <f t="shared" si="9"/>
        <v>3.5180234260008908E-2</v>
      </c>
      <c r="O48" s="3">
        <f t="shared" si="10"/>
        <v>2.1641362667126216E-2</v>
      </c>
      <c r="Q48" s="4">
        <f t="shared" si="11"/>
        <v>0.35574079900508176</v>
      </c>
      <c r="T48" s="3">
        <f t="shared" si="12"/>
        <v>0.1026560672892</v>
      </c>
      <c r="W48" s="3">
        <f t="shared" si="13"/>
        <v>6.3149584672092723E-2</v>
      </c>
    </row>
    <row r="49" spans="1:24" x14ac:dyDescent="0.25">
      <c r="B49">
        <v>19.440300000000001</v>
      </c>
      <c r="C49">
        <v>20.55</v>
      </c>
      <c r="D49" t="s">
        <v>420</v>
      </c>
      <c r="E49">
        <f t="shared" si="5"/>
        <v>1.1097000000000001</v>
      </c>
      <c r="F49" s="3">
        <v>290500000</v>
      </c>
      <c r="G49" s="3">
        <v>15520000</v>
      </c>
      <c r="H49" s="3">
        <v>4448000</v>
      </c>
      <c r="I49" s="3">
        <v>4955000</v>
      </c>
      <c r="J49" s="3">
        <f t="shared" si="6"/>
        <v>5.3425129087779688E-2</v>
      </c>
      <c r="K49" s="3">
        <f t="shared" si="7"/>
        <v>1.5311531841652324E-2</v>
      </c>
      <c r="L49" s="3">
        <f t="shared" si="8"/>
        <v>1.7056798623063682E-2</v>
      </c>
      <c r="M49" s="3">
        <f t="shared" si="14"/>
        <v>0.24292862330922865</v>
      </c>
      <c r="N49" s="3">
        <f t="shared" si="9"/>
        <v>5.982989387791577E-2</v>
      </c>
      <c r="O49" s="3">
        <f t="shared" si="10"/>
        <v>3.7187496212995108E-2</v>
      </c>
      <c r="Q49" s="4">
        <f t="shared" si="11"/>
        <v>0.65674134444235899</v>
      </c>
      <c r="T49" s="3">
        <f t="shared" si="12"/>
        <v>0.16174613105681471</v>
      </c>
      <c r="W49" s="3">
        <f t="shared" si="13"/>
        <v>0.10053391785075724</v>
      </c>
    </row>
    <row r="50" spans="1:24" x14ac:dyDescent="0.25">
      <c r="J50" s="3"/>
      <c r="K50" s="3"/>
      <c r="L50" s="3"/>
      <c r="M50" s="3"/>
      <c r="N50" s="3"/>
      <c r="O50" s="3"/>
      <c r="T50" s="3"/>
      <c r="W50" s="3"/>
    </row>
    <row r="51" spans="1:24" x14ac:dyDescent="0.25">
      <c r="J51" s="3"/>
      <c r="K51" s="3"/>
      <c r="L51" s="3"/>
      <c r="M51" s="3"/>
      <c r="N51" s="3"/>
      <c r="O51" s="3"/>
      <c r="T51" s="3"/>
      <c r="W51" s="3"/>
    </row>
    <row r="52" spans="1:24" x14ac:dyDescent="0.25">
      <c r="A52" s="1" t="s">
        <v>22</v>
      </c>
      <c r="B52">
        <v>20.004100000000001</v>
      </c>
      <c r="C52">
        <v>21.2196</v>
      </c>
      <c r="D52" t="s">
        <v>421</v>
      </c>
      <c r="E52">
        <f t="shared" si="5"/>
        <v>1.2154999999999987</v>
      </c>
      <c r="F52" s="3">
        <v>194400000</v>
      </c>
      <c r="G52" s="3">
        <v>11850000</v>
      </c>
      <c r="H52" s="3">
        <v>5313000</v>
      </c>
      <c r="I52" s="3">
        <v>7927000</v>
      </c>
      <c r="J52" s="3">
        <f t="shared" si="6"/>
        <v>6.095679012345679E-2</v>
      </c>
      <c r="K52" s="3">
        <f t="shared" si="7"/>
        <v>2.7330246913580245E-2</v>
      </c>
      <c r="L52" s="3">
        <f t="shared" si="8"/>
        <v>4.0776748971193419E-2</v>
      </c>
      <c r="M52" s="3">
        <f t="shared" si="14"/>
        <v>0.2750830665670661</v>
      </c>
      <c r="N52" s="3">
        <f t="shared" si="9"/>
        <v>0.10133910223230645</v>
      </c>
      <c r="O52" s="3">
        <f t="shared" si="10"/>
        <v>9.6006119256047268E-2</v>
      </c>
      <c r="Q52" s="4">
        <f t="shared" si="11"/>
        <v>0.67893804993928364</v>
      </c>
      <c r="R52">
        <f>AVERAGE(Q52:Q56)</f>
        <v>0.59289363172480192</v>
      </c>
      <c r="T52" s="3">
        <f t="shared" si="12"/>
        <v>0.25011707667373068</v>
      </c>
      <c r="U52">
        <f>AVERAGE(T52:T56)</f>
        <v>0.13581225868390642</v>
      </c>
      <c r="W52" s="3">
        <f t="shared" si="13"/>
        <v>0.23695463411611853</v>
      </c>
      <c r="X52">
        <f>AVERAGE(W52:W56)</f>
        <v>0.10929634540194835</v>
      </c>
    </row>
    <row r="53" spans="1:24" x14ac:dyDescent="0.25">
      <c r="B53">
        <v>19.9086</v>
      </c>
      <c r="C53">
        <v>20.726099999999999</v>
      </c>
      <c r="D53" t="s">
        <v>422</v>
      </c>
      <c r="E53">
        <f t="shared" si="5"/>
        <v>0.81749999999999901</v>
      </c>
      <c r="F53" s="3">
        <v>227100000</v>
      </c>
      <c r="G53" s="3">
        <v>15180000</v>
      </c>
      <c r="H53" s="3">
        <v>2074000</v>
      </c>
      <c r="I53" s="3">
        <v>3183000</v>
      </c>
      <c r="J53" s="3">
        <f t="shared" si="6"/>
        <v>6.684280052840158E-2</v>
      </c>
      <c r="K53" s="3">
        <f t="shared" si="7"/>
        <v>9.1325407309555268E-3</v>
      </c>
      <c r="L53" s="3">
        <f t="shared" si="8"/>
        <v>1.4015852047556142E-2</v>
      </c>
      <c r="M53" s="3">
        <f t="shared" si="14"/>
        <v>0.30021183785461036</v>
      </c>
      <c r="N53" s="3">
        <f t="shared" si="9"/>
        <v>3.848942379447793E-2</v>
      </c>
      <c r="O53" s="3">
        <f t="shared" si="10"/>
        <v>2.964682737964144E-2</v>
      </c>
      <c r="Q53" s="4">
        <f t="shared" si="11"/>
        <v>1.1016948178150852</v>
      </c>
      <c r="R53">
        <f>STDEV(Q52:Q56)</f>
        <v>0.31350866955458645</v>
      </c>
      <c r="T53" s="3">
        <f t="shared" si="12"/>
        <v>0.1412455919063412</v>
      </c>
      <c r="U53">
        <f>STDEV(T52:T56)</f>
        <v>7.2313537090668512E-2</v>
      </c>
      <c r="W53" s="3">
        <f t="shared" si="13"/>
        <v>0.10879569680602376</v>
      </c>
      <c r="X53">
        <f>STDEV(W52:W56)</f>
        <v>7.891675452852942E-2</v>
      </c>
    </row>
    <row r="54" spans="1:24" x14ac:dyDescent="0.25">
      <c r="B54">
        <v>20.001200000000001</v>
      </c>
      <c r="C54">
        <v>20.8522</v>
      </c>
      <c r="D54" t="s">
        <v>423</v>
      </c>
      <c r="E54">
        <f t="shared" si="5"/>
        <v>0.85099999999999909</v>
      </c>
      <c r="F54" s="3">
        <v>168300000</v>
      </c>
      <c r="G54" s="3">
        <v>4690000</v>
      </c>
      <c r="H54" s="3">
        <v>1596000</v>
      </c>
      <c r="I54" s="3">
        <v>2508000</v>
      </c>
      <c r="J54" s="3">
        <f t="shared" si="6"/>
        <v>2.7866904337492573E-2</v>
      </c>
      <c r="K54" s="3">
        <f t="shared" si="7"/>
        <v>9.4830659536541892E-3</v>
      </c>
      <c r="L54" s="3">
        <f t="shared" si="8"/>
        <v>1.4901960784313726E-2</v>
      </c>
      <c r="M54" s="3">
        <f t="shared" si="14"/>
        <v>0.13381451373747683</v>
      </c>
      <c r="N54" s="3">
        <f t="shared" si="9"/>
        <v>3.9700037775705625E-2</v>
      </c>
      <c r="O54" s="3">
        <f t="shared" si="10"/>
        <v>3.1844121007897665E-2</v>
      </c>
      <c r="Q54" s="4">
        <f t="shared" si="11"/>
        <v>0.4717315407901656</v>
      </c>
      <c r="R54">
        <f>((R53)/(SQRT(5)))</f>
        <v>0.14020533933191479</v>
      </c>
      <c r="T54" s="3">
        <f t="shared" si="12"/>
        <v>0.13995312964408577</v>
      </c>
      <c r="U54">
        <f>((U53)/(SQRT(5)))</f>
        <v>3.2339596925637433E-2</v>
      </c>
      <c r="W54" s="3">
        <f t="shared" si="13"/>
        <v>0.11225894597378742</v>
      </c>
      <c r="X54">
        <f>((X53)/(SQRT(5)))</f>
        <v>3.5292645537891229E-2</v>
      </c>
    </row>
    <row r="55" spans="1:24" x14ac:dyDescent="0.25">
      <c r="B55">
        <v>20.004100000000001</v>
      </c>
      <c r="C55">
        <v>21.0867</v>
      </c>
      <c r="D55" t="s">
        <v>424</v>
      </c>
      <c r="E55">
        <f t="shared" si="5"/>
        <v>1.0825999999999993</v>
      </c>
      <c r="F55" s="3">
        <v>175900000</v>
      </c>
      <c r="G55" s="3">
        <v>4678000</v>
      </c>
      <c r="H55" s="3">
        <v>1153000</v>
      </c>
      <c r="I55" s="3">
        <v>1709000</v>
      </c>
      <c r="J55" s="3">
        <f t="shared" si="6"/>
        <v>2.6594656054576463E-2</v>
      </c>
      <c r="K55" s="3">
        <f t="shared" si="7"/>
        <v>6.5548607163160889E-3</v>
      </c>
      <c r="L55" s="3">
        <f t="shared" si="8"/>
        <v>9.7157475838544633E-3</v>
      </c>
      <c r="M55" s="3">
        <f t="shared" si="14"/>
        <v>0.12838298475215393</v>
      </c>
      <c r="N55" s="3">
        <f t="shared" si="9"/>
        <v>2.9586853415009422E-2</v>
      </c>
      <c r="O55" s="3">
        <f t="shared" si="10"/>
        <v>1.8983810814087895E-2</v>
      </c>
      <c r="Q55" s="4">
        <f t="shared" si="11"/>
        <v>0.35576293576248108</v>
      </c>
      <c r="T55" s="3">
        <f t="shared" si="12"/>
        <v>8.1988324630545284E-2</v>
      </c>
      <c r="W55" s="3">
        <f t="shared" si="13"/>
        <v>5.2606163349587766E-2</v>
      </c>
    </row>
    <row r="56" spans="1:24" x14ac:dyDescent="0.25">
      <c r="B56">
        <v>19.319600000000001</v>
      </c>
      <c r="C56">
        <v>20.184999999999999</v>
      </c>
      <c r="D56" t="s">
        <v>425</v>
      </c>
      <c r="E56">
        <f t="shared" si="5"/>
        <v>0.8653999999999975</v>
      </c>
      <c r="F56" s="3">
        <v>206500000</v>
      </c>
      <c r="G56" s="3">
        <v>4254000</v>
      </c>
      <c r="H56" s="3">
        <v>718715</v>
      </c>
      <c r="I56" s="3">
        <v>1287000</v>
      </c>
      <c r="J56" s="3">
        <f t="shared" si="6"/>
        <v>2.0600484261501212E-2</v>
      </c>
      <c r="K56" s="3">
        <f t="shared" si="7"/>
        <v>3.4804600484261501E-3</v>
      </c>
      <c r="L56" s="3">
        <f t="shared" si="8"/>
        <v>6.2324455205811135E-3</v>
      </c>
      <c r="M56" s="3">
        <f t="shared" si="14"/>
        <v>0.10279244690330863</v>
      </c>
      <c r="N56" s="3">
        <f t="shared" si="9"/>
        <v>1.8968751802267678E-2</v>
      </c>
      <c r="O56" s="3">
        <f t="shared" si="10"/>
        <v>1.0346228188586507E-2</v>
      </c>
      <c r="Q56" s="4">
        <f t="shared" si="11"/>
        <v>0.35634081431699421</v>
      </c>
      <c r="T56" s="3">
        <f t="shared" si="12"/>
        <v>6.5757170564829215E-2</v>
      </c>
      <c r="W56" s="3">
        <f t="shared" si="13"/>
        <v>3.5866286764224181E-2</v>
      </c>
    </row>
    <row r="57" spans="1:24" x14ac:dyDescent="0.25">
      <c r="J57" s="3"/>
      <c r="K57" s="3"/>
      <c r="L57" s="3"/>
      <c r="M57" s="3"/>
      <c r="N57" s="3"/>
      <c r="O57" s="3"/>
      <c r="T57" s="3"/>
      <c r="W57" s="3"/>
    </row>
    <row r="58" spans="1:24" x14ac:dyDescent="0.25">
      <c r="J58" s="3"/>
      <c r="K58" s="3"/>
      <c r="L58" s="3"/>
      <c r="M58" s="3"/>
      <c r="N58" s="3"/>
      <c r="O58" s="3"/>
      <c r="T58" s="3"/>
      <c r="W58" s="3"/>
    </row>
    <row r="59" spans="1:24" x14ac:dyDescent="0.25">
      <c r="A59" s="1" t="s">
        <v>29</v>
      </c>
      <c r="B59">
        <v>19.314399999999999</v>
      </c>
      <c r="C59">
        <v>20.3415</v>
      </c>
      <c r="D59" t="s">
        <v>426</v>
      </c>
      <c r="E59">
        <f t="shared" si="5"/>
        <v>1.0271000000000008</v>
      </c>
      <c r="F59" s="3">
        <v>212600000</v>
      </c>
      <c r="G59" s="3">
        <v>17510000</v>
      </c>
      <c r="H59" s="3">
        <v>4622000</v>
      </c>
      <c r="I59" s="3">
        <v>5866000</v>
      </c>
      <c r="J59" s="3">
        <f t="shared" si="6"/>
        <v>8.2361241768579493E-2</v>
      </c>
      <c r="K59" s="3">
        <f t="shared" si="7"/>
        <v>2.1740357478833489E-2</v>
      </c>
      <c r="L59" s="3">
        <f t="shared" si="8"/>
        <v>2.7591721542803385E-2</v>
      </c>
      <c r="M59" s="3">
        <f t="shared" si="14"/>
        <v>0.36646373580165159</v>
      </c>
      <c r="N59" s="3">
        <f t="shared" si="9"/>
        <v>8.2033221043154497E-2</v>
      </c>
      <c r="O59" s="3">
        <f t="shared" si="10"/>
        <v>6.3311061014328596E-2</v>
      </c>
      <c r="Q59" s="4">
        <f t="shared" si="11"/>
        <v>1.0703838062554318</v>
      </c>
      <c r="R59">
        <f>AVERAGE(Q59:Q63)</f>
        <v>0.85776111650144848</v>
      </c>
      <c r="T59" s="3">
        <f t="shared" si="12"/>
        <v>0.23960633154460451</v>
      </c>
      <c r="U59">
        <f>AVERAGE(T59:T63)</f>
        <v>0.19666380823778865</v>
      </c>
      <c r="W59" s="3">
        <f t="shared" si="13"/>
        <v>0.18492180220327684</v>
      </c>
      <c r="X59">
        <f>AVERAGE(W59:W63)</f>
        <v>0.14087227476148209</v>
      </c>
    </row>
    <row r="60" spans="1:24" x14ac:dyDescent="0.25">
      <c r="B60">
        <v>19.322700000000001</v>
      </c>
      <c r="C60">
        <v>20.194199999999999</v>
      </c>
      <c r="D60" t="s">
        <v>427</v>
      </c>
      <c r="E60">
        <f t="shared" si="5"/>
        <v>0.8714999999999975</v>
      </c>
      <c r="F60" s="3">
        <v>197300000</v>
      </c>
      <c r="G60" s="3">
        <v>8469000</v>
      </c>
      <c r="H60" s="3">
        <v>2876000</v>
      </c>
      <c r="I60" s="3">
        <v>3486000</v>
      </c>
      <c r="J60" s="3">
        <f t="shared" si="6"/>
        <v>4.2924480486568675E-2</v>
      </c>
      <c r="K60" s="3">
        <f t="shared" si="7"/>
        <v>1.4576786619361379E-2</v>
      </c>
      <c r="L60" s="3">
        <f t="shared" si="8"/>
        <v>1.7668525088697415E-2</v>
      </c>
      <c r="M60" s="3">
        <f t="shared" si="14"/>
        <v>0.19809886955122832</v>
      </c>
      <c r="N60" s="3">
        <f t="shared" si="9"/>
        <v>5.7292293781986747E-2</v>
      </c>
      <c r="O60" s="3">
        <f t="shared" si="10"/>
        <v>3.870440109093496E-2</v>
      </c>
      <c r="Q60" s="4">
        <f t="shared" si="11"/>
        <v>0.6819238194534557</v>
      </c>
      <c r="R60">
        <f>STDEV(Q59:Q63)</f>
        <v>0.24796440859085814</v>
      </c>
      <c r="T60" s="3">
        <f t="shared" si="12"/>
        <v>0.19721959993799282</v>
      </c>
      <c r="U60">
        <f>STDEV(T59:T63)</f>
        <v>8.0397806206412473E-2</v>
      </c>
      <c r="W60" s="3">
        <f t="shared" si="13"/>
        <v>0.13323373869512933</v>
      </c>
      <c r="X60">
        <f>STDEV(W59:W63)</f>
        <v>6.4877005771143803E-2</v>
      </c>
    </row>
    <row r="61" spans="1:24" x14ac:dyDescent="0.25">
      <c r="B61">
        <v>19.314299999999999</v>
      </c>
      <c r="C61">
        <v>20.608499999999999</v>
      </c>
      <c r="D61" t="s">
        <v>428</v>
      </c>
      <c r="E61">
        <f t="shared" si="5"/>
        <v>1.2942</v>
      </c>
      <c r="F61" s="3">
        <v>188400000</v>
      </c>
      <c r="G61" s="3">
        <v>18780000</v>
      </c>
      <c r="H61" s="3">
        <v>6826000</v>
      </c>
      <c r="I61" s="3">
        <v>7700000</v>
      </c>
      <c r="J61" s="3">
        <f t="shared" si="6"/>
        <v>9.9681528662420388E-2</v>
      </c>
      <c r="K61" s="3">
        <f t="shared" si="7"/>
        <v>3.6231422505307857E-2</v>
      </c>
      <c r="L61" s="3">
        <f t="shared" si="8"/>
        <v>4.087048832271762E-2</v>
      </c>
      <c r="M61" s="3">
        <f t="shared" si="14"/>
        <v>0.44040813923395578</v>
      </c>
      <c r="N61" s="3">
        <f t="shared" si="9"/>
        <v>0.13208121984012239</v>
      </c>
      <c r="O61" s="3">
        <f t="shared" si="10"/>
        <v>9.6238565762076178E-2</v>
      </c>
      <c r="Q61" s="4">
        <f t="shared" si="11"/>
        <v>1.020881175785711</v>
      </c>
      <c r="R61">
        <f>((R60)/(SQRT(5)))</f>
        <v>0.11089305472193832</v>
      </c>
      <c r="T61" s="3">
        <f t="shared" si="12"/>
        <v>0.30616879888762721</v>
      </c>
      <c r="U61">
        <f>((U60)/(SQRT(5)))</f>
        <v>3.5954991983878554E-2</v>
      </c>
      <c r="W61" s="3">
        <f t="shared" si="13"/>
        <v>0.22308429708408942</v>
      </c>
      <c r="X61">
        <f>((X60)/(SQRT(5)))</f>
        <v>2.901387901618474E-2</v>
      </c>
    </row>
    <row r="62" spans="1:24" x14ac:dyDescent="0.25">
      <c r="B62">
        <v>20.009399999999999</v>
      </c>
      <c r="C62">
        <v>21.129200000000001</v>
      </c>
      <c r="D62" t="s">
        <v>429</v>
      </c>
      <c r="E62">
        <f t="shared" si="5"/>
        <v>1.1198000000000015</v>
      </c>
      <c r="F62" s="3">
        <v>839400000</v>
      </c>
      <c r="G62" s="3">
        <v>34480000</v>
      </c>
      <c r="H62" s="3">
        <v>10350000</v>
      </c>
      <c r="I62" s="3">
        <v>14920000</v>
      </c>
      <c r="J62" s="3">
        <f t="shared" si="6"/>
        <v>4.1076959733142723E-2</v>
      </c>
      <c r="K62" s="3">
        <f t="shared" si="7"/>
        <v>1.233023588277341E-2</v>
      </c>
      <c r="L62" s="3">
        <f t="shared" si="8"/>
        <v>1.7774600905408625E-2</v>
      </c>
      <c r="M62" s="3">
        <f t="shared" si="14"/>
        <v>0.19021136625649576</v>
      </c>
      <c r="N62" s="3">
        <f t="shared" si="9"/>
        <v>4.9533349331963995E-2</v>
      </c>
      <c r="O62" s="3">
        <f t="shared" si="10"/>
        <v>3.8967438466036904E-2</v>
      </c>
      <c r="Q62" s="4">
        <f t="shared" si="11"/>
        <v>0.50958572849570161</v>
      </c>
      <c r="T62" s="3">
        <f t="shared" si="12"/>
        <v>0.13270231112331826</v>
      </c>
      <c r="W62" s="3">
        <f t="shared" si="13"/>
        <v>0.10439570941070778</v>
      </c>
    </row>
    <row r="63" spans="1:24" x14ac:dyDescent="0.25">
      <c r="B63">
        <v>19.851299999999998</v>
      </c>
      <c r="C63">
        <v>20.956199999999999</v>
      </c>
      <c r="D63" t="s">
        <v>430</v>
      </c>
      <c r="E63">
        <f t="shared" si="5"/>
        <v>1.1049000000000007</v>
      </c>
      <c r="F63" s="3">
        <v>614800000</v>
      </c>
      <c r="G63" s="3">
        <v>51220000</v>
      </c>
      <c r="H63" s="3">
        <v>5819000</v>
      </c>
      <c r="I63" s="3">
        <v>6629000</v>
      </c>
      <c r="J63" s="3">
        <f t="shared" si="6"/>
        <v>8.3311646063760569E-2</v>
      </c>
      <c r="K63" s="3">
        <f t="shared" si="7"/>
        <v>9.4648666232921268E-3</v>
      </c>
      <c r="L63" s="3">
        <f t="shared" si="8"/>
        <v>1.0782368249837346E-2</v>
      </c>
      <c r="M63" s="3">
        <f t="shared" si="14"/>
        <v>0.37052123664199016</v>
      </c>
      <c r="N63" s="3">
        <f t="shared" si="9"/>
        <v>3.9637182487816017E-2</v>
      </c>
      <c r="O63" s="3">
        <f t="shared" si="10"/>
        <v>2.1628721868352518E-2</v>
      </c>
      <c r="Q63" s="4">
        <f t="shared" si="11"/>
        <v>1.0060310525169427</v>
      </c>
      <c r="T63" s="3">
        <f t="shared" si="12"/>
        <v>0.10762199969540047</v>
      </c>
      <c r="W63" s="33">
        <f t="shared" si="13"/>
        <v>5.8725826414207184E-2</v>
      </c>
    </row>
    <row r="64" spans="1:24" x14ac:dyDescent="0.25">
      <c r="J64" s="3"/>
      <c r="K64" s="3"/>
      <c r="L64" s="3"/>
      <c r="M64" s="3"/>
      <c r="N64" s="3"/>
      <c r="O64" s="3"/>
      <c r="T64" s="3"/>
      <c r="W64" s="3"/>
    </row>
    <row r="65" spans="1:24" x14ac:dyDescent="0.25">
      <c r="J65" s="3"/>
      <c r="K65" s="3"/>
      <c r="L65" s="3"/>
      <c r="M65" s="3"/>
      <c r="N65" s="3"/>
      <c r="O65" s="3"/>
      <c r="T65" s="3"/>
      <c r="W65" s="3"/>
    </row>
    <row r="66" spans="1:24" x14ac:dyDescent="0.25">
      <c r="A66" s="1" t="s">
        <v>36</v>
      </c>
      <c r="B66">
        <v>19.767900000000001</v>
      </c>
      <c r="C66">
        <v>20.531600000000001</v>
      </c>
      <c r="D66" t="s">
        <v>431</v>
      </c>
      <c r="E66">
        <f>C66-B66</f>
        <v>0.76370000000000005</v>
      </c>
      <c r="F66" s="3">
        <v>340000000</v>
      </c>
      <c r="G66" s="3">
        <v>4629000</v>
      </c>
      <c r="H66" s="3">
        <v>1876000</v>
      </c>
      <c r="I66" s="3">
        <v>3693000</v>
      </c>
      <c r="J66" s="3">
        <f t="shared" si="6"/>
        <v>1.3614705882352942E-2</v>
      </c>
      <c r="K66" s="3">
        <f t="shared" si="7"/>
        <v>5.517647058823529E-3</v>
      </c>
      <c r="L66" s="3">
        <f t="shared" si="8"/>
        <v>1.0861764705882354E-2</v>
      </c>
      <c r="M66" s="3">
        <f t="shared" si="14"/>
        <v>7.296850588417364E-2</v>
      </c>
      <c r="N66" s="3">
        <f t="shared" si="9"/>
        <v>2.6004613753014338E-2</v>
      </c>
      <c r="O66" s="3">
        <f t="shared" si="10"/>
        <v>2.1825602137936804E-2</v>
      </c>
      <c r="Q66" s="4">
        <f t="shared" si="11"/>
        <v>0.2866381008937029</v>
      </c>
      <c r="R66">
        <f>AVERAGE(Q66:Q70)</f>
        <v>0.39555439180874091</v>
      </c>
      <c r="T66" s="3">
        <f t="shared" si="12"/>
        <v>0.10215246989530313</v>
      </c>
      <c r="U66">
        <f>AVERAGE(T66:T70)</f>
        <v>8.4506083666663095E-2</v>
      </c>
      <c r="W66" s="3">
        <f t="shared" si="13"/>
        <v>8.5736292279442725E-2</v>
      </c>
      <c r="X66">
        <f>AVERAGE(W66:W70)</f>
        <v>6.2559775203283638E-2</v>
      </c>
    </row>
    <row r="67" spans="1:24" x14ac:dyDescent="0.25">
      <c r="B67">
        <v>19.8507</v>
      </c>
      <c r="C67">
        <v>20.911899999999999</v>
      </c>
      <c r="D67" t="s">
        <v>432</v>
      </c>
      <c r="E67">
        <f t="shared" si="5"/>
        <v>1.0611999999999995</v>
      </c>
      <c r="F67" s="3">
        <v>205100000</v>
      </c>
      <c r="G67" s="3">
        <v>4295000</v>
      </c>
      <c r="H67" s="3">
        <v>1584000</v>
      </c>
      <c r="I67" s="3">
        <v>2233000</v>
      </c>
      <c r="J67" s="3">
        <f t="shared" si="6"/>
        <v>2.0941004388103365E-2</v>
      </c>
      <c r="K67" s="3">
        <f t="shared" si="7"/>
        <v>7.7230619210141398E-3</v>
      </c>
      <c r="L67" s="3">
        <f t="shared" si="8"/>
        <v>1.0887372013651878E-2</v>
      </c>
      <c r="M67" s="3">
        <f t="shared" si="14"/>
        <v>0.10424620790464879</v>
      </c>
      <c r="N67" s="3">
        <f t="shared" si="9"/>
        <v>3.362148664455674E-2</v>
      </c>
      <c r="O67" s="3">
        <f t="shared" si="10"/>
        <v>2.1889100862037707E-2</v>
      </c>
      <c r="Q67" s="4">
        <f t="shared" si="11"/>
        <v>0.29470281164148754</v>
      </c>
      <c r="R67">
        <f>STDEV(Q66:Q70)</f>
        <v>0.11671430619493292</v>
      </c>
      <c r="T67" s="3">
        <f t="shared" si="12"/>
        <v>9.5047549880955776E-2</v>
      </c>
      <c r="U67">
        <f>STDEV(T66:T70)</f>
        <v>1.6672462204453189E-2</v>
      </c>
      <c r="W67" s="3">
        <f t="shared" si="13"/>
        <v>6.1880232365353512E-2</v>
      </c>
      <c r="X67">
        <f>STDEV(W66:W70)</f>
        <v>2.5099400351023038E-2</v>
      </c>
    </row>
    <row r="68" spans="1:24" x14ac:dyDescent="0.25">
      <c r="B68">
        <v>19.308900000000001</v>
      </c>
      <c r="C68">
        <v>20.202400000000001</v>
      </c>
      <c r="D68" t="s">
        <v>433</v>
      </c>
      <c r="E68">
        <f t="shared" si="5"/>
        <v>0.89349999999999952</v>
      </c>
      <c r="F68" s="3">
        <v>777000000</v>
      </c>
      <c r="G68" s="3">
        <v>18240000</v>
      </c>
      <c r="H68" s="3">
        <v>2459000</v>
      </c>
      <c r="I68" s="3">
        <v>3665000</v>
      </c>
      <c r="J68" s="3">
        <f t="shared" si="6"/>
        <v>2.3474903474903476E-2</v>
      </c>
      <c r="K68" s="3">
        <f t="shared" si="7"/>
        <v>3.1647361647361648E-3</v>
      </c>
      <c r="L68" s="3">
        <f t="shared" si="8"/>
        <v>4.7168597168597169E-3</v>
      </c>
      <c r="M68" s="3">
        <f t="shared" si="14"/>
        <v>0.11506402272951308</v>
      </c>
      <c r="N68" s="3">
        <f t="shared" si="9"/>
        <v>1.787833170393659E-2</v>
      </c>
      <c r="O68" s="3">
        <f t="shared" si="10"/>
        <v>6.5880133200836759E-3</v>
      </c>
      <c r="Q68" s="4">
        <f t="shared" si="11"/>
        <v>0.38633695376445371</v>
      </c>
      <c r="R68">
        <f>((R67)/(SQRT(5)))</f>
        <v>5.2196224519718962E-2</v>
      </c>
      <c r="T68" s="3">
        <f t="shared" si="12"/>
        <v>6.0027974383670739E-2</v>
      </c>
      <c r="U68">
        <f>((U67)/(SQRT(5)))</f>
        <v>7.4561517682906657E-3</v>
      </c>
      <c r="W68" s="3">
        <f t="shared" si="13"/>
        <v>2.2119798500560759E-2</v>
      </c>
      <c r="X68">
        <f>((X67)/(SQRT(5)))</f>
        <v>1.1224793075873919E-2</v>
      </c>
    </row>
    <row r="69" spans="1:24" x14ac:dyDescent="0.25">
      <c r="B69">
        <v>19.337499999999999</v>
      </c>
      <c r="C69">
        <v>20.571100000000001</v>
      </c>
      <c r="D69" t="s">
        <v>434</v>
      </c>
      <c r="E69">
        <f t="shared" si="5"/>
        <v>1.2336000000000027</v>
      </c>
      <c r="F69" s="3">
        <v>395600000</v>
      </c>
      <c r="G69" s="3">
        <v>15400000</v>
      </c>
      <c r="H69" s="3">
        <v>3401000</v>
      </c>
      <c r="I69" s="3">
        <v>6140000</v>
      </c>
      <c r="J69" s="3">
        <f t="shared" si="6"/>
        <v>3.8928210313447925E-2</v>
      </c>
      <c r="K69" s="3">
        <f t="shared" si="7"/>
        <v>8.5970677451971695E-3</v>
      </c>
      <c r="L69" s="3">
        <f t="shared" si="8"/>
        <v>1.5520728008088978E-2</v>
      </c>
      <c r="M69" s="3">
        <f t="shared" si="14"/>
        <v>0.18103784650253935</v>
      </c>
      <c r="N69" s="3">
        <f t="shared" si="9"/>
        <v>3.664005307548094E-2</v>
      </c>
      <c r="O69" s="3">
        <f t="shared" si="10"/>
        <v>3.3378484931619039E-2</v>
      </c>
      <c r="Q69" s="4">
        <f t="shared" si="11"/>
        <v>0.44026713643613563</v>
      </c>
      <c r="T69" s="3">
        <f t="shared" si="12"/>
        <v>8.9105187440371741E-2</v>
      </c>
      <c r="W69" s="3">
        <f t="shared" si="13"/>
        <v>8.1173358296738718E-2</v>
      </c>
    </row>
    <row r="70" spans="1:24" x14ac:dyDescent="0.25">
      <c r="B70">
        <v>19.281400000000001</v>
      </c>
      <c r="C70">
        <v>20.558900000000001</v>
      </c>
      <c r="D70" t="s">
        <v>435</v>
      </c>
      <c r="E70">
        <f t="shared" si="5"/>
        <v>1.2774999999999999</v>
      </c>
      <c r="F70" s="3">
        <v>322900000</v>
      </c>
      <c r="G70" s="3">
        <v>17230000</v>
      </c>
      <c r="H70" s="3">
        <v>2384000</v>
      </c>
      <c r="I70" s="3">
        <v>4097000</v>
      </c>
      <c r="J70" s="3">
        <f t="shared" si="6"/>
        <v>5.3360173428305978E-2</v>
      </c>
      <c r="K70" s="3">
        <f t="shared" si="7"/>
        <v>7.3830907401672341E-3</v>
      </c>
      <c r="L70" s="3">
        <f t="shared" si="8"/>
        <v>1.2688138742644782E-2</v>
      </c>
      <c r="M70" s="3">
        <f t="shared" si="14"/>
        <v>0.24265131222779135</v>
      </c>
      <c r="N70" s="3">
        <f t="shared" si="9"/>
        <v>3.2447323308808514E-2</v>
      </c>
      <c r="O70" s="3">
        <f t="shared" si="10"/>
        <v>2.6354482022898997E-2</v>
      </c>
      <c r="Q70" s="4">
        <f t="shared" si="11"/>
        <v>0.5698269563079249</v>
      </c>
      <c r="T70" s="3">
        <f t="shared" si="12"/>
        <v>7.6197236733014137E-2</v>
      </c>
      <c r="W70" s="3">
        <f t="shared" si="13"/>
        <v>6.1889194574322501E-2</v>
      </c>
    </row>
    <row r="71" spans="1:24" x14ac:dyDescent="0.25">
      <c r="J71" s="3"/>
      <c r="K71" s="3"/>
      <c r="L71" s="3"/>
      <c r="M71" s="3"/>
      <c r="N71" s="3"/>
      <c r="O71" s="3"/>
      <c r="T71" s="3"/>
      <c r="W71" s="3"/>
    </row>
    <row r="72" spans="1:24" x14ac:dyDescent="0.25">
      <c r="J72" s="3"/>
      <c r="K72" s="3"/>
      <c r="L72" s="3"/>
      <c r="M72" s="3"/>
      <c r="N72" s="3"/>
      <c r="O72" s="3"/>
      <c r="T72" s="3"/>
      <c r="W72" s="3"/>
    </row>
    <row r="73" spans="1:24" x14ac:dyDescent="0.25">
      <c r="A73" s="5" t="s">
        <v>43</v>
      </c>
      <c r="B73">
        <v>19.849</v>
      </c>
      <c r="C73">
        <v>20.7014</v>
      </c>
      <c r="D73" t="s">
        <v>436</v>
      </c>
      <c r="E73">
        <f t="shared" si="5"/>
        <v>0.85239999999999938</v>
      </c>
      <c r="F73" s="3">
        <v>387900000</v>
      </c>
      <c r="G73" s="3">
        <v>13010000</v>
      </c>
      <c r="H73" s="3">
        <v>3968000</v>
      </c>
      <c r="I73" s="3">
        <v>4243000</v>
      </c>
      <c r="J73" s="3">
        <f t="shared" si="6"/>
        <v>3.3539572054653258E-2</v>
      </c>
      <c r="K73" s="3">
        <f t="shared" si="7"/>
        <v>1.022944057746842E-2</v>
      </c>
      <c r="L73" s="3">
        <f t="shared" si="8"/>
        <v>1.0938386182005672E-2</v>
      </c>
      <c r="M73" s="3">
        <f t="shared" si="14"/>
        <v>0.15803247460533629</v>
      </c>
      <c r="N73" s="3">
        <f t="shared" si="9"/>
        <v>4.2277802502211047E-2</v>
      </c>
      <c r="O73" s="3">
        <f t="shared" si="10"/>
        <v>2.20156012591388E-2</v>
      </c>
      <c r="Q73" s="4">
        <f t="shared" si="11"/>
        <v>0.55619125271704506</v>
      </c>
      <c r="R73">
        <f>AVERAGE(Q73:Q77)</f>
        <v>0.53712985791957912</v>
      </c>
      <c r="T73" s="3">
        <f t="shared" si="12"/>
        <v>0.14879564465818071</v>
      </c>
      <c r="U73">
        <f>AVERAGE(T73:T77)</f>
        <v>0.12166686173353106</v>
      </c>
      <c r="W73" s="3">
        <f t="shared" si="13"/>
        <v>7.7483345585894467E-2</v>
      </c>
      <c r="X73">
        <f>AVERAGE(W73:W77)</f>
        <v>7.6863011549360219E-2</v>
      </c>
    </row>
    <row r="74" spans="1:24" x14ac:dyDescent="0.25">
      <c r="B74">
        <v>19.852499999999999</v>
      </c>
      <c r="C74">
        <v>20.7667</v>
      </c>
      <c r="D74" t="s">
        <v>437</v>
      </c>
      <c r="E74">
        <f t="shared" si="5"/>
        <v>0.91420000000000101</v>
      </c>
      <c r="F74" s="3">
        <v>782000000</v>
      </c>
      <c r="G74" s="3">
        <v>21450000</v>
      </c>
      <c r="H74" s="3">
        <v>2885000</v>
      </c>
      <c r="I74" s="3">
        <v>3944000</v>
      </c>
      <c r="J74" s="3">
        <f t="shared" si="6"/>
        <v>2.7429667519181584E-2</v>
      </c>
      <c r="K74" s="3">
        <f t="shared" si="7"/>
        <v>3.6892583120204602E-3</v>
      </c>
      <c r="L74" s="3">
        <f t="shared" si="8"/>
        <v>5.0434782608695652E-3</v>
      </c>
      <c r="M74" s="3">
        <f t="shared" si="14"/>
        <v>0.13194784629213896</v>
      </c>
      <c r="N74" s="3">
        <f t="shared" si="9"/>
        <v>1.9689881355277453E-2</v>
      </c>
      <c r="O74" s="3">
        <f t="shared" si="10"/>
        <v>7.3979329336169557E-3</v>
      </c>
      <c r="Q74" s="4">
        <f t="shared" si="11"/>
        <v>0.43299446387706897</v>
      </c>
      <c r="R74">
        <f>STDEV(Q73:Q77)</f>
        <v>0.19511061285550846</v>
      </c>
      <c r="T74" s="3">
        <f t="shared" si="12"/>
        <v>6.4613480710820709E-2</v>
      </c>
      <c r="U74">
        <f>STDEV(T73:T77)</f>
        <v>6.2722307308500244E-2</v>
      </c>
      <c r="W74" s="3">
        <f t="shared" si="13"/>
        <v>2.4276743383122776E-2</v>
      </c>
      <c r="X74">
        <f>STDEV(W73:W77)</f>
        <v>6.0939965691501535E-2</v>
      </c>
    </row>
    <row r="75" spans="1:24" x14ac:dyDescent="0.25">
      <c r="B75">
        <v>19.994399999999999</v>
      </c>
      <c r="C75">
        <v>21.12</v>
      </c>
      <c r="D75" t="s">
        <v>438</v>
      </c>
      <c r="E75">
        <f t="shared" si="5"/>
        <v>1.1256000000000022</v>
      </c>
      <c r="F75" s="3">
        <v>325200000</v>
      </c>
      <c r="G75" s="3">
        <v>18190000</v>
      </c>
      <c r="H75" s="3">
        <v>3342000</v>
      </c>
      <c r="I75" s="3">
        <v>4154000</v>
      </c>
      <c r="J75" s="3">
        <f t="shared" si="6"/>
        <v>5.593480934809348E-2</v>
      </c>
      <c r="K75" s="3">
        <f t="shared" si="7"/>
        <v>1.0276752767527675E-2</v>
      </c>
      <c r="L75" s="3">
        <f t="shared" si="8"/>
        <v>1.2773677736777367E-2</v>
      </c>
      <c r="M75" s="3">
        <f t="shared" si="14"/>
        <v>0.25364304223266604</v>
      </c>
      <c r="N75" s="3">
        <f t="shared" si="9"/>
        <v>4.2441205290538998E-2</v>
      </c>
      <c r="O75" s="3">
        <f t="shared" si="10"/>
        <v>2.6566594012069459E-2</v>
      </c>
      <c r="Q75" s="4">
        <f t="shared" si="11"/>
        <v>0.67602090147298921</v>
      </c>
      <c r="R75">
        <f>((R74)/(SQRT(5)))</f>
        <v>8.7256118695312246E-2</v>
      </c>
      <c r="T75" s="3">
        <f t="shared" si="12"/>
        <v>0.11311621879141504</v>
      </c>
      <c r="U75">
        <f>((U74)/(SQRT(5)))</f>
        <v>2.8050268569487682E-2</v>
      </c>
      <c r="W75" s="3">
        <f t="shared" si="13"/>
        <v>7.0806487238990967E-2</v>
      </c>
      <c r="X75">
        <f>((X74)/(SQRT(5)))</f>
        <v>2.7253181166540481E-2</v>
      </c>
    </row>
    <row r="76" spans="1:24" x14ac:dyDescent="0.25">
      <c r="B76">
        <v>19.417400000000001</v>
      </c>
      <c r="C76">
        <v>20.4648</v>
      </c>
      <c r="D76" t="s">
        <v>439</v>
      </c>
      <c r="E76">
        <f t="shared" si="5"/>
        <v>1.0473999999999997</v>
      </c>
      <c r="F76" s="3">
        <v>153000000</v>
      </c>
      <c r="G76" s="3">
        <v>8921000</v>
      </c>
      <c r="H76" s="3">
        <v>3015000</v>
      </c>
      <c r="I76" s="3">
        <v>4147000</v>
      </c>
      <c r="J76" s="3">
        <f t="shared" si="6"/>
        <v>5.8307189542483658E-2</v>
      </c>
      <c r="K76" s="3">
        <f t="shared" si="7"/>
        <v>1.9705882352941177E-2</v>
      </c>
      <c r="L76" s="3">
        <f t="shared" si="8"/>
        <v>2.7104575163398693E-2</v>
      </c>
      <c r="M76" s="3">
        <f t="shared" si="14"/>
        <v>0.26377129468391014</v>
      </c>
      <c r="N76" s="3">
        <f t="shared" si="9"/>
        <v>7.5006725166757743E-2</v>
      </c>
      <c r="O76" s="3">
        <f t="shared" si="10"/>
        <v>6.2103078753132528E-2</v>
      </c>
      <c r="Q76" s="4">
        <f t="shared" si="11"/>
        <v>0.75550303995773405</v>
      </c>
      <c r="T76" s="3">
        <f t="shared" si="12"/>
        <v>0.21483690614881926</v>
      </c>
      <c r="W76" s="3">
        <f t="shared" si="13"/>
        <v>0.17787782724784956</v>
      </c>
    </row>
    <row r="77" spans="1:24" x14ac:dyDescent="0.25">
      <c r="B77">
        <v>20.006599999999999</v>
      </c>
      <c r="C77">
        <v>20.877500000000001</v>
      </c>
      <c r="D77" t="s">
        <v>440</v>
      </c>
      <c r="E77">
        <f t="shared" si="5"/>
        <v>0.87090000000000245</v>
      </c>
      <c r="F77" s="3">
        <v>876300000</v>
      </c>
      <c r="G77" s="3">
        <v>12740000</v>
      </c>
      <c r="H77" s="3">
        <v>3170000</v>
      </c>
      <c r="I77" s="3">
        <v>5280000</v>
      </c>
      <c r="J77" s="3">
        <f t="shared" si="6"/>
        <v>1.4538400091292937E-2</v>
      </c>
      <c r="K77" s="3">
        <f t="shared" si="7"/>
        <v>3.6174825972840352E-3</v>
      </c>
      <c r="L77" s="3">
        <f t="shared" si="8"/>
        <v>6.0253337897980142E-3</v>
      </c>
      <c r="M77" s="3">
        <f t="shared" si="14"/>
        <v>7.6911975045659095E-2</v>
      </c>
      <c r="N77" s="3">
        <f t="shared" si="9"/>
        <v>1.9441988541449254E-2</v>
      </c>
      <c r="O77" s="3">
        <f t="shared" si="10"/>
        <v>9.8326509406608704E-3</v>
      </c>
      <c r="Q77" s="4">
        <f t="shared" si="11"/>
        <v>0.2649396315730585</v>
      </c>
      <c r="T77" s="3">
        <f t="shared" si="12"/>
        <v>6.6972058358419559E-2</v>
      </c>
      <c r="W77" s="3">
        <f t="shared" si="13"/>
        <v>3.3870654290943311E-2</v>
      </c>
    </row>
    <row r="78" spans="1:24" x14ac:dyDescent="0.25">
      <c r="J78" s="3"/>
      <c r="K78" s="3"/>
      <c r="L78" s="3"/>
      <c r="M78" s="3"/>
      <c r="N78" s="3"/>
      <c r="O78" s="3"/>
      <c r="T78" s="3"/>
      <c r="W78" s="3"/>
    </row>
    <row r="79" spans="1:24" x14ac:dyDescent="0.25">
      <c r="J79" s="3"/>
      <c r="K79" s="3"/>
      <c r="L79" s="3"/>
      <c r="M79" s="3"/>
      <c r="N79" s="3"/>
      <c r="O79" s="3"/>
      <c r="T79" s="3"/>
      <c r="W79" s="3"/>
    </row>
    <row r="80" spans="1:24" x14ac:dyDescent="0.25">
      <c r="A80" s="5" t="s">
        <v>44</v>
      </c>
      <c r="B80">
        <v>19.674099999999999</v>
      </c>
      <c r="C80">
        <v>20.757999999999999</v>
      </c>
      <c r="D80" t="s">
        <v>441</v>
      </c>
      <c r="E80">
        <f t="shared" si="5"/>
        <v>1.0838999999999999</v>
      </c>
      <c r="F80" s="3">
        <v>800000000</v>
      </c>
      <c r="G80" s="3">
        <v>48780000</v>
      </c>
      <c r="H80" s="3">
        <v>8885000</v>
      </c>
      <c r="I80" s="3">
        <v>13470000</v>
      </c>
      <c r="J80" s="3">
        <f t="shared" si="6"/>
        <v>6.0975000000000001E-2</v>
      </c>
      <c r="K80" s="3">
        <f t="shared" si="7"/>
        <v>1.110625E-2</v>
      </c>
      <c r="L80" s="3">
        <f t="shared" si="8"/>
        <v>1.6837499999999998E-2</v>
      </c>
      <c r="M80" s="3">
        <f t="shared" si="14"/>
        <v>0.27516080883922461</v>
      </c>
      <c r="N80" s="3">
        <f t="shared" si="9"/>
        <v>4.5306051760899739E-2</v>
      </c>
      <c r="O80" s="3">
        <f t="shared" si="10"/>
        <v>3.6643698993585654E-2</v>
      </c>
      <c r="Q80" s="4">
        <f t="shared" si="11"/>
        <v>0.7615854105707851</v>
      </c>
      <c r="R80">
        <f>AVERAGE(Q80:Q84)</f>
        <v>0.58397104972299219</v>
      </c>
      <c r="T80" s="3">
        <f t="shared" si="12"/>
        <v>0.12539732012427274</v>
      </c>
      <c r="U80">
        <f>AVERAGE(T80:T84)</f>
        <v>0.13323294204635627</v>
      </c>
      <c r="W80" s="3">
        <f t="shared" si="13"/>
        <v>0.10142180734454928</v>
      </c>
      <c r="X80">
        <f>AVERAGE(W80:W84)</f>
        <v>0.10095929098806497</v>
      </c>
    </row>
    <row r="81" spans="1:24" x14ac:dyDescent="0.25">
      <c r="B81">
        <v>19.913</v>
      </c>
      <c r="C81">
        <v>20.92</v>
      </c>
      <c r="D81" t="s">
        <v>442</v>
      </c>
      <c r="E81">
        <f t="shared" si="5"/>
        <v>1.0070000000000014</v>
      </c>
      <c r="F81" s="3">
        <v>641700000</v>
      </c>
      <c r="G81" s="3">
        <v>9262000</v>
      </c>
      <c r="H81" s="3">
        <v>3947000</v>
      </c>
      <c r="I81" s="3">
        <v>5458000</v>
      </c>
      <c r="J81" s="3">
        <f t="shared" si="6"/>
        <v>1.4433535920211937E-2</v>
      </c>
      <c r="K81" s="3">
        <f t="shared" si="7"/>
        <v>6.1508493065295308E-3</v>
      </c>
      <c r="L81" s="3">
        <f t="shared" si="8"/>
        <v>8.5055321801464859E-3</v>
      </c>
      <c r="M81" s="3">
        <f t="shared" si="14"/>
        <v>7.6464285084197475E-2</v>
      </c>
      <c r="N81" s="3">
        <f t="shared" si="9"/>
        <v>2.8191513423503053E-2</v>
      </c>
      <c r="O81" s="3">
        <f t="shared" si="10"/>
        <v>1.5982826301605246E-2</v>
      </c>
      <c r="Q81" s="4">
        <f t="shared" si="11"/>
        <v>0.22779826738092562</v>
      </c>
      <c r="R81">
        <f>STDEV(Q80:Q84)</f>
        <v>0.22043514373357601</v>
      </c>
      <c r="T81" s="3">
        <f t="shared" si="12"/>
        <v>8.398663383367333E-2</v>
      </c>
      <c r="U81">
        <f>STDEV(T80:T84)</f>
        <v>4.1334623982567389E-2</v>
      </c>
      <c r="W81" s="3">
        <f t="shared" si="13"/>
        <v>4.7615172695944064E-2</v>
      </c>
      <c r="X81">
        <f>STDEV(W80:W84)</f>
        <v>4.3721651770925386E-2</v>
      </c>
    </row>
    <row r="82" spans="1:24" x14ac:dyDescent="0.25">
      <c r="B82">
        <v>19.305900000000001</v>
      </c>
      <c r="C82">
        <v>20.511299999999999</v>
      </c>
      <c r="D82" t="s">
        <v>443</v>
      </c>
      <c r="E82">
        <f t="shared" si="5"/>
        <v>1.2053999999999974</v>
      </c>
      <c r="F82" s="3">
        <v>155100000</v>
      </c>
      <c r="G82" s="3">
        <v>10000000</v>
      </c>
      <c r="H82" s="3">
        <v>3270000</v>
      </c>
      <c r="I82" s="3">
        <v>4540000</v>
      </c>
      <c r="J82" s="3">
        <f t="shared" si="6"/>
        <v>6.4474532559638947E-2</v>
      </c>
      <c r="K82" s="3">
        <f t="shared" si="7"/>
        <v>2.1083172147001936E-2</v>
      </c>
      <c r="L82" s="3">
        <f t="shared" si="8"/>
        <v>2.9271437782076078E-2</v>
      </c>
      <c r="M82" s="3">
        <f t="shared" si="14"/>
        <v>0.29010114146768962</v>
      </c>
      <c r="N82" s="3">
        <f t="shared" si="9"/>
        <v>7.9763490651578672E-2</v>
      </c>
      <c r="O82" s="3">
        <f t="shared" si="10"/>
        <v>6.7476271937919913E-2</v>
      </c>
      <c r="Q82" s="4">
        <f t="shared" si="11"/>
        <v>0.72200383640540133</v>
      </c>
      <c r="R82">
        <f>((R81)/(SQRT(5)))</f>
        <v>9.8581593203642542E-2</v>
      </c>
      <c r="T82" s="3">
        <f t="shared" si="12"/>
        <v>0.19851540729611461</v>
      </c>
      <c r="U82">
        <f>((U81)/(SQRT(5)))</f>
        <v>1.8485405809882751E-2</v>
      </c>
      <c r="W82" s="3">
        <f t="shared" si="13"/>
        <v>0.16793497246869105</v>
      </c>
      <c r="X82">
        <f>((X81)/(SQRT(5)))</f>
        <v>1.9552917089672644E-2</v>
      </c>
    </row>
    <row r="83" spans="1:24" x14ac:dyDescent="0.25">
      <c r="B83">
        <v>19.903300000000002</v>
      </c>
      <c r="C83">
        <v>20.889500000000002</v>
      </c>
      <c r="D83" t="s">
        <v>444</v>
      </c>
      <c r="E83">
        <f t="shared" si="5"/>
        <v>0.98620000000000019</v>
      </c>
      <c r="F83" s="3">
        <v>222400000</v>
      </c>
      <c r="G83" s="3">
        <v>11110000</v>
      </c>
      <c r="H83" s="3">
        <v>2178000</v>
      </c>
      <c r="I83" s="3">
        <v>2921000</v>
      </c>
      <c r="J83" s="3">
        <f t="shared" si="6"/>
        <v>4.995503597122302E-2</v>
      </c>
      <c r="K83" s="3">
        <f t="shared" si="7"/>
        <v>9.7931654676258993E-3</v>
      </c>
      <c r="L83" s="3">
        <f t="shared" si="8"/>
        <v>1.3133992805755395E-2</v>
      </c>
      <c r="M83" s="3">
        <f t="shared" si="14"/>
        <v>0.22811397462984834</v>
      </c>
      <c r="N83" s="3">
        <f t="shared" si="9"/>
        <v>4.0771032907798578E-2</v>
      </c>
      <c r="O83" s="3">
        <f t="shared" si="10"/>
        <v>2.7460071270997238E-2</v>
      </c>
      <c r="Q83" s="4">
        <f t="shared" si="11"/>
        <v>0.69391799218165162</v>
      </c>
      <c r="T83" s="3">
        <f t="shared" si="12"/>
        <v>0.12402463873797984</v>
      </c>
      <c r="W83" s="3">
        <f t="shared" si="13"/>
        <v>8.3532968782185857E-2</v>
      </c>
    </row>
    <row r="84" spans="1:24" x14ac:dyDescent="0.25">
      <c r="B84">
        <v>19.353000000000002</v>
      </c>
      <c r="C84">
        <v>20.284300000000002</v>
      </c>
      <c r="D84" t="s">
        <v>445</v>
      </c>
      <c r="E84">
        <f t="shared" si="5"/>
        <v>0.93130000000000024</v>
      </c>
      <c r="F84" s="3">
        <v>258000000</v>
      </c>
      <c r="G84" s="3">
        <v>8756000</v>
      </c>
      <c r="H84" s="3">
        <v>2594000</v>
      </c>
      <c r="I84" s="3">
        <v>3900000</v>
      </c>
      <c r="J84" s="3">
        <f t="shared" si="6"/>
        <v>3.3937984496124028E-2</v>
      </c>
      <c r="K84" s="3">
        <f t="shared" si="7"/>
        <v>1.0054263565891473E-2</v>
      </c>
      <c r="L84" s="3">
        <f t="shared" si="8"/>
        <v>1.5116279069767442E-2</v>
      </c>
      <c r="M84" s="3">
        <f t="shared" si="14"/>
        <v>0.15973339159852074</v>
      </c>
      <c r="N84" s="3">
        <f t="shared" si="9"/>
        <v>4.1672791148756889E-2</v>
      </c>
      <c r="O84" s="3">
        <f t="shared" si="10"/>
        <v>3.2375568429090486E-2</v>
      </c>
      <c r="Q84" s="4">
        <f t="shared" si="11"/>
        <v>0.51454974207619686</v>
      </c>
      <c r="T84" s="3">
        <f t="shared" si="12"/>
        <v>0.13424071023974085</v>
      </c>
      <c r="W84" s="3">
        <f t="shared" si="13"/>
        <v>0.10429153364895462</v>
      </c>
    </row>
    <row r="85" spans="1:24" x14ac:dyDescent="0.25">
      <c r="J85" s="3"/>
      <c r="K85" s="3"/>
      <c r="L85" s="3"/>
      <c r="M85" s="3"/>
      <c r="N85" s="3"/>
      <c r="O85" s="3"/>
      <c r="T85" s="3"/>
      <c r="W85" s="3"/>
    </row>
    <row r="90" spans="1:24" x14ac:dyDescent="0.25">
      <c r="A90" s="6" t="s">
        <v>153</v>
      </c>
    </row>
    <row r="91" spans="1:24" s="1" customFormat="1" ht="12.75" x14ac:dyDescent="0.2">
      <c r="A91" s="1" t="s">
        <v>0</v>
      </c>
      <c r="B91" s="1" t="s">
        <v>1</v>
      </c>
      <c r="C91" s="1" t="s">
        <v>2</v>
      </c>
      <c r="D91" s="1" t="s">
        <v>3</v>
      </c>
      <c r="E91" s="2" t="s">
        <v>4</v>
      </c>
      <c r="F91" s="2" t="s">
        <v>5</v>
      </c>
      <c r="G91" s="2" t="s">
        <v>141</v>
      </c>
      <c r="H91" s="2" t="s">
        <v>142</v>
      </c>
      <c r="I91" s="2" t="s">
        <v>143</v>
      </c>
      <c r="J91" s="1" t="s">
        <v>144</v>
      </c>
      <c r="K91" s="1" t="s">
        <v>145</v>
      </c>
      <c r="L91" s="1" t="s">
        <v>146</v>
      </c>
      <c r="M91" s="2" t="s">
        <v>147</v>
      </c>
      <c r="N91" s="1" t="s">
        <v>148</v>
      </c>
      <c r="O91" s="1" t="s">
        <v>149</v>
      </c>
      <c r="Q91" s="2" t="s">
        <v>147</v>
      </c>
      <c r="T91" s="1" t="s">
        <v>148</v>
      </c>
      <c r="W91" s="1" t="s">
        <v>149</v>
      </c>
    </row>
    <row r="92" spans="1:24" x14ac:dyDescent="0.25">
      <c r="A92" s="1" t="s">
        <v>15</v>
      </c>
      <c r="B92">
        <v>9.4869000000000003</v>
      </c>
      <c r="C92">
        <v>14.1145</v>
      </c>
      <c r="D92" t="s">
        <v>446</v>
      </c>
      <c r="E92">
        <f>C92-B92</f>
        <v>4.6275999999999993</v>
      </c>
      <c r="F92" s="3">
        <v>357900000</v>
      </c>
      <c r="G92" s="3">
        <v>596700000</v>
      </c>
      <c r="H92" s="3">
        <v>3495000</v>
      </c>
      <c r="I92" s="3">
        <v>6812000</v>
      </c>
      <c r="J92" s="3">
        <f>G92/F92</f>
        <v>1.6672254819782062</v>
      </c>
      <c r="K92" s="3">
        <f>H92/F92</f>
        <v>9.7652975691533955E-3</v>
      </c>
      <c r="L92" s="3">
        <f>I92/F92</f>
        <v>1.9033249511036604E-2</v>
      </c>
      <c r="M92" s="3">
        <f>(J92-C$40)/C$39</f>
        <v>7.1326242204277106</v>
      </c>
      <c r="N92" s="3">
        <f t="shared" ref="N92:N96" si="15">(K92-D$40)/D$39</f>
        <v>4.0674785147770051E-2</v>
      </c>
      <c r="O92" s="3">
        <f t="shared" ref="O92:O96" si="16">(L92-E$40)/E$39</f>
        <v>4.2088523324628639E-2</v>
      </c>
      <c r="Q92" s="4">
        <f>M92*3/E92</f>
        <v>4.6239676422515199</v>
      </c>
      <c r="R92">
        <f>AVERAGE(Q92:Q97)</f>
        <v>4.1820146886909235</v>
      </c>
      <c r="T92" s="3">
        <f>N92*3/E92</f>
        <v>2.6368820866823014E-2</v>
      </c>
      <c r="U92">
        <f>AVERAGE(T92:T97)</f>
        <v>2.2451611598574794E-2</v>
      </c>
      <c r="W92" s="3">
        <f>O92*3/E92</f>
        <v>2.728532500083973E-2</v>
      </c>
      <c r="X92">
        <f>AVERAGE(W92:W97)</f>
        <v>2.8619021865384703E-2</v>
      </c>
    </row>
    <row r="93" spans="1:24" x14ac:dyDescent="0.25">
      <c r="B93">
        <v>9.5845000000000002</v>
      </c>
      <c r="C93">
        <v>13.2418</v>
      </c>
      <c r="D93" t="s">
        <v>573</v>
      </c>
      <c r="E93">
        <f t="shared" ref="E93:E132" si="17">C93-B93</f>
        <v>3.6572999999999993</v>
      </c>
      <c r="F93" s="3">
        <v>439100000</v>
      </c>
      <c r="G93" s="3">
        <v>572300000</v>
      </c>
      <c r="H93" s="3">
        <v>2550000</v>
      </c>
      <c r="I93" s="3">
        <v>6715000</v>
      </c>
      <c r="J93" s="3">
        <f t="shared" ref="J93:J132" si="18">G93/F93</f>
        <v>1.3033477567752221</v>
      </c>
      <c r="K93" s="3">
        <f t="shared" ref="K93:K132" si="19">H93/F93</f>
        <v>5.8073331815076288E-3</v>
      </c>
      <c r="L93" s="3">
        <f t="shared" ref="L93:L132" si="20">I93/F93</f>
        <v>1.5292644044636757E-2</v>
      </c>
      <c r="M93" s="3">
        <f t="shared" ref="M93:M132" si="21">(J93-C$40)/C$39</f>
        <v>5.5791441033052491</v>
      </c>
      <c r="N93" s="3">
        <f t="shared" si="15"/>
        <v>2.7005106863293309E-2</v>
      </c>
      <c r="O93" s="3">
        <f t="shared" si="16"/>
        <v>3.2812902606548136E-2</v>
      </c>
      <c r="Q93" s="4">
        <f t="shared" ref="Q93:Q132" si="22">M93*3/E93</f>
        <v>4.5764450031213597</v>
      </c>
      <c r="R93">
        <f>STDEV(Q92:Q97)</f>
        <v>0.74313924189820879</v>
      </c>
      <c r="T93" s="3">
        <f t="shared" ref="T93:T132" si="23">N93*3/E93</f>
        <v>2.2151674894014695E-2</v>
      </c>
      <c r="U93">
        <f>STDEV(T92:T97)</f>
        <v>6.0979362397284966E-3</v>
      </c>
      <c r="W93" s="3">
        <f t="shared" ref="W93:W132" si="24">O93*3/E93</f>
        <v>2.6915677636410583E-2</v>
      </c>
      <c r="X93">
        <f>STDEV(W92:W97)</f>
        <v>1.0205843497907844E-2</v>
      </c>
    </row>
    <row r="94" spans="1:24" x14ac:dyDescent="0.25">
      <c r="B94">
        <v>9.5166000000000004</v>
      </c>
      <c r="C94">
        <v>14.614000000000001</v>
      </c>
      <c r="D94" t="s">
        <v>574</v>
      </c>
      <c r="E94">
        <f t="shared" si="17"/>
        <v>5.0974000000000004</v>
      </c>
      <c r="F94" s="3">
        <v>503800000</v>
      </c>
      <c r="G94" s="3">
        <v>989900000</v>
      </c>
      <c r="H94" s="3">
        <v>2175000</v>
      </c>
      <c r="I94" s="3">
        <v>5832000</v>
      </c>
      <c r="J94" s="3">
        <f t="shared" si="18"/>
        <v>1.9648670107185391</v>
      </c>
      <c r="K94" s="3">
        <f t="shared" si="19"/>
        <v>4.3171893608574827E-3</v>
      </c>
      <c r="L94" s="3">
        <f t="shared" si="20"/>
        <v>1.1576022231044066E-2</v>
      </c>
      <c r="M94" s="3">
        <f t="shared" si="21"/>
        <v>8.4033263406800796</v>
      </c>
      <c r="N94" s="3">
        <f t="shared" si="15"/>
        <v>2.1858575810747721E-2</v>
      </c>
      <c r="O94" s="3">
        <f t="shared" si="16"/>
        <v>2.3596754417412911E-2</v>
      </c>
      <c r="Q94" s="4">
        <f t="shared" si="22"/>
        <v>4.9456544556127113</v>
      </c>
      <c r="R94">
        <f>((R93)/(SQRT(6)))</f>
        <v>0.30338532508155491</v>
      </c>
      <c r="T94" s="3">
        <f t="shared" si="23"/>
        <v>1.2864544166093136E-2</v>
      </c>
      <c r="U94">
        <f>((U93)/(SQRT(6)))</f>
        <v>2.4894720452267962E-3</v>
      </c>
      <c r="W94" s="3">
        <f t="shared" si="24"/>
        <v>1.3887523688986294E-2</v>
      </c>
      <c r="X94">
        <f>((X93)/(SQRT(6)))</f>
        <v>4.16651816076261E-3</v>
      </c>
    </row>
    <row r="95" spans="1:24" x14ac:dyDescent="0.25">
      <c r="B95">
        <v>9.4946999999999999</v>
      </c>
      <c r="C95">
        <v>14.6534</v>
      </c>
      <c r="D95" t="s">
        <v>575</v>
      </c>
      <c r="E95">
        <f t="shared" si="17"/>
        <v>5.1586999999999996</v>
      </c>
      <c r="F95" s="3">
        <v>534800000</v>
      </c>
      <c r="G95" s="3">
        <v>619200000</v>
      </c>
      <c r="H95" s="3">
        <v>4320000</v>
      </c>
      <c r="I95" s="3">
        <v>11960000</v>
      </c>
      <c r="J95" s="3">
        <f t="shared" si="18"/>
        <v>1.1578160059835452</v>
      </c>
      <c r="K95" s="3">
        <f t="shared" si="19"/>
        <v>8.0777860882572921E-3</v>
      </c>
      <c r="L95" s="3">
        <f t="shared" si="20"/>
        <v>2.2363500373971577E-2</v>
      </c>
      <c r="M95" s="3">
        <f t="shared" si="21"/>
        <v>4.9578346204596722</v>
      </c>
      <c r="N95" s="3">
        <f t="shared" si="15"/>
        <v>3.4846602580687489E-2</v>
      </c>
      <c r="O95" s="3">
        <f t="shared" si="16"/>
        <v>5.0346583197052278E-2</v>
      </c>
      <c r="Q95" s="4">
        <f t="shared" si="22"/>
        <v>2.8831883733070383</v>
      </c>
      <c r="T95" s="3">
        <f t="shared" si="23"/>
        <v>2.0264758125508844E-2</v>
      </c>
      <c r="W95" s="3">
        <f t="shared" si="24"/>
        <v>2.9278645703599136E-2</v>
      </c>
    </row>
    <row r="96" spans="1:24" x14ac:dyDescent="0.25">
      <c r="B96">
        <v>9.5001999999999995</v>
      </c>
      <c r="C96">
        <v>14.440300000000001</v>
      </c>
      <c r="D96" t="s">
        <v>576</v>
      </c>
      <c r="E96">
        <f t="shared" si="17"/>
        <v>4.940100000000001</v>
      </c>
      <c r="F96" s="3">
        <v>453300000</v>
      </c>
      <c r="G96" s="3">
        <v>665200000</v>
      </c>
      <c r="H96" s="3">
        <v>3849000</v>
      </c>
      <c r="I96" s="3">
        <v>9497000</v>
      </c>
      <c r="J96" s="3">
        <f t="shared" si="18"/>
        <v>1.4674608427090228</v>
      </c>
      <c r="K96" s="3">
        <f t="shared" si="19"/>
        <v>8.4910655195234944E-3</v>
      </c>
      <c r="L96" s="3">
        <f t="shared" si="20"/>
        <v>2.0950805206265168E-2</v>
      </c>
      <c r="M96" s="3">
        <f t="shared" si="21"/>
        <v>6.2797817029702214</v>
      </c>
      <c r="N96" s="3">
        <f t="shared" si="15"/>
        <v>3.6273951670698079E-2</v>
      </c>
      <c r="O96" s="3">
        <f t="shared" si="16"/>
        <v>4.6843507375874754E-2</v>
      </c>
      <c r="Q96" s="4">
        <f t="shared" si="22"/>
        <v>3.8135554156617597</v>
      </c>
      <c r="T96" s="3">
        <f t="shared" si="23"/>
        <v>2.2028269673102611E-2</v>
      </c>
      <c r="W96" s="3">
        <f t="shared" si="24"/>
        <v>2.844689826676064E-2</v>
      </c>
    </row>
    <row r="97" spans="1:24" x14ac:dyDescent="0.25">
      <c r="B97">
        <v>9.4704999999999995</v>
      </c>
      <c r="C97">
        <v>13.416399999999999</v>
      </c>
      <c r="D97" t="s">
        <v>577</v>
      </c>
      <c r="E97">
        <f t="shared" si="17"/>
        <v>3.9459</v>
      </c>
      <c r="F97" s="3">
        <v>423000000</v>
      </c>
      <c r="G97" s="3">
        <v>552300000</v>
      </c>
      <c r="H97" s="3">
        <v>4148000</v>
      </c>
      <c r="I97" s="3">
        <v>11170000</v>
      </c>
      <c r="J97" s="3">
        <f t="shared" si="18"/>
        <v>1.3056737588652483</v>
      </c>
      <c r="K97" s="3">
        <f t="shared" si="19"/>
        <v>9.8061465721040186E-3</v>
      </c>
      <c r="L97" s="3">
        <f t="shared" si="20"/>
        <v>2.6406619385342788E-2</v>
      </c>
      <c r="M97" s="3">
        <f t="shared" si="21"/>
        <v>5.5890743566540229</v>
      </c>
      <c r="N97" s="3">
        <f t="shared" ref="N97:N132" si="25">(K97-D$40)/D$39</f>
        <v>4.0815865934226744E-2</v>
      </c>
      <c r="O97" s="3">
        <f t="shared" ref="O97:O132" si="26">(L97-E$40)/E$39</f>
        <v>6.0372350096129776E-2</v>
      </c>
      <c r="Q97" s="4">
        <f t="shared" si="22"/>
        <v>4.2492772421911527</v>
      </c>
      <c r="T97" s="3">
        <f t="shared" si="23"/>
        <v>3.1031601865906443E-2</v>
      </c>
      <c r="W97" s="3">
        <f t="shared" si="24"/>
        <v>4.5900060895711831E-2</v>
      </c>
    </row>
    <row r="98" spans="1:24" x14ac:dyDescent="0.25">
      <c r="E98">
        <f t="shared" si="17"/>
        <v>0</v>
      </c>
      <c r="J98" s="3" t="e">
        <f t="shared" si="18"/>
        <v>#DIV/0!</v>
      </c>
      <c r="K98" s="3" t="e">
        <f t="shared" si="19"/>
        <v>#DIV/0!</v>
      </c>
      <c r="L98" s="3" t="e">
        <f t="shared" si="20"/>
        <v>#DIV/0!</v>
      </c>
      <c r="M98" s="3" t="e">
        <f t="shared" si="21"/>
        <v>#DIV/0!</v>
      </c>
      <c r="N98" s="3" t="e">
        <f t="shared" si="25"/>
        <v>#DIV/0!</v>
      </c>
      <c r="O98" s="3" t="e">
        <f t="shared" si="26"/>
        <v>#DIV/0!</v>
      </c>
      <c r="Q98" s="4" t="e">
        <f t="shared" si="22"/>
        <v>#DIV/0!</v>
      </c>
      <c r="T98" s="3" t="e">
        <f t="shared" si="23"/>
        <v>#DIV/0!</v>
      </c>
      <c r="W98" s="3" t="e">
        <f t="shared" si="24"/>
        <v>#DIV/0!</v>
      </c>
    </row>
    <row r="99" spans="1:24" x14ac:dyDescent="0.25">
      <c r="A99" s="1" t="s">
        <v>22</v>
      </c>
      <c r="B99">
        <v>9.6218000000000004</v>
      </c>
      <c r="C99">
        <v>13.975899999999999</v>
      </c>
      <c r="D99" t="s">
        <v>447</v>
      </c>
      <c r="E99">
        <f t="shared" si="17"/>
        <v>4.354099999999999</v>
      </c>
      <c r="F99" s="3">
        <v>423700000</v>
      </c>
      <c r="G99" s="3">
        <v>575000000</v>
      </c>
      <c r="H99" s="3">
        <v>4650000</v>
      </c>
      <c r="I99" s="3">
        <v>12450000</v>
      </c>
      <c r="J99" s="3">
        <f t="shared" si="18"/>
        <v>1.3570922822751947</v>
      </c>
      <c r="K99" s="3">
        <f t="shared" si="19"/>
        <v>1.0974746282747227E-2</v>
      </c>
      <c r="L99" s="3">
        <f t="shared" si="20"/>
        <v>2.9383998111871607E-2</v>
      </c>
      <c r="M99" s="3">
        <f t="shared" si="21"/>
        <v>5.8085922007995769</v>
      </c>
      <c r="N99" s="3">
        <f t="shared" si="25"/>
        <v>4.4851875489463545E-2</v>
      </c>
      <c r="O99" s="3">
        <f t="shared" si="26"/>
        <v>6.7755389031787142E-2</v>
      </c>
      <c r="Q99" s="4">
        <f t="shared" si="22"/>
        <v>4.002153511035285</v>
      </c>
      <c r="R99">
        <f>AVERAGE(Q99:Q104)</f>
        <v>3.4240136661084528</v>
      </c>
      <c r="T99" s="3">
        <f t="shared" si="23"/>
        <v>3.0903200769020159E-2</v>
      </c>
      <c r="U99">
        <f>AVERAGE(T99:T104)</f>
        <v>2.2249319752207786E-2</v>
      </c>
      <c r="W99" s="3">
        <f t="shared" si="24"/>
        <v>4.6683853631143399E-2</v>
      </c>
      <c r="X99">
        <f>AVERAGE(W99:W104)</f>
        <v>2.9415648920673717E-2</v>
      </c>
    </row>
    <row r="100" spans="1:24" x14ac:dyDescent="0.25">
      <c r="B100">
        <v>9.5405999999999995</v>
      </c>
      <c r="C100">
        <v>13.6431</v>
      </c>
      <c r="D100" t="s">
        <v>578</v>
      </c>
      <c r="E100">
        <f t="shared" si="17"/>
        <v>4.1025000000000009</v>
      </c>
      <c r="F100" s="3">
        <v>414200000</v>
      </c>
      <c r="G100" s="3">
        <v>604300000</v>
      </c>
      <c r="H100" s="3">
        <v>2645000</v>
      </c>
      <c r="I100" s="3">
        <v>7324000</v>
      </c>
      <c r="J100" s="3">
        <f t="shared" si="18"/>
        <v>1.4589570255915016</v>
      </c>
      <c r="K100" s="3">
        <f t="shared" si="19"/>
        <v>6.3858039594398841E-3</v>
      </c>
      <c r="L100" s="3">
        <f t="shared" si="20"/>
        <v>1.7682279092225979E-2</v>
      </c>
      <c r="M100" s="3">
        <f t="shared" si="21"/>
        <v>6.2434768953474267</v>
      </c>
      <c r="N100" s="3">
        <f t="shared" si="25"/>
        <v>2.9002979672858524E-2</v>
      </c>
      <c r="O100" s="3">
        <f t="shared" si="26"/>
        <v>3.8738507045500893E-2</v>
      </c>
      <c r="Q100" s="4">
        <f t="shared" si="22"/>
        <v>4.5656138174387024</v>
      </c>
      <c r="R100">
        <f>STDEV(Q99:Q104)</f>
        <v>0.89957598034783481</v>
      </c>
      <c r="T100" s="3">
        <f t="shared" si="23"/>
        <v>2.120876027265705E-2</v>
      </c>
      <c r="U100">
        <f>STDEV(T99:T104)</f>
        <v>6.2912820170782256E-3</v>
      </c>
      <c r="W100" s="3">
        <f t="shared" si="24"/>
        <v>2.8327975901645985E-2</v>
      </c>
      <c r="X100">
        <f>STDEV(W99:W104)</f>
        <v>1.1241824131572034E-2</v>
      </c>
    </row>
    <row r="101" spans="1:24" x14ac:dyDescent="0.25">
      <c r="B101">
        <v>9.5321999999999996</v>
      </c>
      <c r="C101">
        <v>12.8706</v>
      </c>
      <c r="D101" t="s">
        <v>579</v>
      </c>
      <c r="E101">
        <f t="shared" si="17"/>
        <v>3.3384</v>
      </c>
      <c r="F101" s="3">
        <v>286500000</v>
      </c>
      <c r="G101" s="3">
        <v>293300000</v>
      </c>
      <c r="H101" s="3">
        <v>2052000</v>
      </c>
      <c r="I101" s="3">
        <v>5616000</v>
      </c>
      <c r="J101" s="3">
        <f t="shared" si="18"/>
        <v>1.0237347294938919</v>
      </c>
      <c r="K101" s="3">
        <f t="shared" si="19"/>
        <v>7.162303664921466E-3</v>
      </c>
      <c r="L101" s="3">
        <f t="shared" si="20"/>
        <v>1.9602094240837697E-2</v>
      </c>
      <c r="M101" s="3">
        <f t="shared" si="21"/>
        <v>4.385409922056156</v>
      </c>
      <c r="N101" s="3">
        <f t="shared" si="25"/>
        <v>3.1684787825315849E-2</v>
      </c>
      <c r="O101" s="3">
        <f t="shared" si="26"/>
        <v>4.3499093888273832E-2</v>
      </c>
      <c r="Q101" s="4">
        <f t="shared" si="22"/>
        <v>3.9408787940835337</v>
      </c>
      <c r="R101">
        <f>((R100)/(SQRT(6)))</f>
        <v>0.36725035611935725</v>
      </c>
      <c r="T101" s="3">
        <f t="shared" si="23"/>
        <v>2.8473030037127828E-2</v>
      </c>
      <c r="U101">
        <f>((U100)/(SQRT(6)))</f>
        <v>2.5684051282982298E-3</v>
      </c>
      <c r="W101" s="3">
        <f t="shared" si="24"/>
        <v>3.9089768052007395E-2</v>
      </c>
      <c r="X101">
        <f>((X100)/(SQRT(6)))</f>
        <v>4.5894554834096848E-3</v>
      </c>
    </row>
    <row r="102" spans="1:24" x14ac:dyDescent="0.25">
      <c r="B102">
        <v>9.5321999999999996</v>
      </c>
      <c r="C102">
        <v>14.450799999999999</v>
      </c>
      <c r="D102" t="s">
        <v>580</v>
      </c>
      <c r="E102">
        <f t="shared" si="17"/>
        <v>4.9185999999999996</v>
      </c>
      <c r="F102" s="3">
        <v>399100000</v>
      </c>
      <c r="G102" s="3">
        <v>465800000</v>
      </c>
      <c r="H102" s="3">
        <v>1881000</v>
      </c>
      <c r="I102" s="3">
        <v>5517000</v>
      </c>
      <c r="J102" s="3">
        <f t="shared" si="18"/>
        <v>1.1671260335755449</v>
      </c>
      <c r="K102" s="3">
        <f t="shared" si="19"/>
        <v>4.7131044850914558E-3</v>
      </c>
      <c r="L102" s="3">
        <f t="shared" si="20"/>
        <v>1.3823603106990729E-2</v>
      </c>
      <c r="M102" s="3">
        <f t="shared" si="21"/>
        <v>4.9975813313801201</v>
      </c>
      <c r="N102" s="3">
        <f t="shared" si="25"/>
        <v>2.3225953544900649E-2</v>
      </c>
      <c r="O102" s="3">
        <f t="shared" si="26"/>
        <v>2.9170105556889616E-2</v>
      </c>
      <c r="Q102" s="4">
        <f t="shared" si="22"/>
        <v>3.0481730561827272</v>
      </c>
      <c r="T102" s="3">
        <f t="shared" si="23"/>
        <v>1.4166197827573284E-2</v>
      </c>
      <c r="W102" s="3">
        <f t="shared" si="24"/>
        <v>1.7791712412204459E-2</v>
      </c>
    </row>
    <row r="103" spans="1:24" x14ac:dyDescent="0.25">
      <c r="B103">
        <v>9.6181000000000001</v>
      </c>
      <c r="C103">
        <v>14.218299999999999</v>
      </c>
      <c r="D103" t="s">
        <v>581</v>
      </c>
      <c r="E103">
        <f t="shared" si="17"/>
        <v>4.6001999999999992</v>
      </c>
      <c r="F103" s="3">
        <v>472100000</v>
      </c>
      <c r="G103" s="3">
        <v>359000000</v>
      </c>
      <c r="H103" s="3">
        <v>3280000</v>
      </c>
      <c r="I103" s="3">
        <v>7813000</v>
      </c>
      <c r="J103" s="3">
        <f t="shared" si="18"/>
        <v>0.76043211184071169</v>
      </c>
      <c r="K103" s="3">
        <f t="shared" si="19"/>
        <v>6.9476805761491209E-3</v>
      </c>
      <c r="L103" s="3">
        <f t="shared" si="20"/>
        <v>1.6549459860199109E-2</v>
      </c>
      <c r="M103" s="3">
        <f t="shared" si="21"/>
        <v>3.2613087392142055</v>
      </c>
      <c r="N103" s="3">
        <f t="shared" si="25"/>
        <v>3.0943540990175999E-2</v>
      </c>
      <c r="O103" s="3">
        <f t="shared" si="26"/>
        <v>3.5929442675357214E-2</v>
      </c>
      <c r="Q103" s="4">
        <f t="shared" si="22"/>
        <v>2.1268480104435934</v>
      </c>
      <c r="T103" s="3">
        <f t="shared" si="23"/>
        <v>2.0179692833035088E-2</v>
      </c>
      <c r="W103" s="3">
        <f t="shared" si="24"/>
        <v>2.3431226474081922E-2</v>
      </c>
    </row>
    <row r="104" spans="1:24" x14ac:dyDescent="0.25">
      <c r="B104">
        <v>9.5088000000000008</v>
      </c>
      <c r="C104">
        <v>13.702999999999999</v>
      </c>
      <c r="D104" t="s">
        <v>582</v>
      </c>
      <c r="E104">
        <f t="shared" si="17"/>
        <v>4.1941999999999986</v>
      </c>
      <c r="F104" s="3">
        <v>480800000</v>
      </c>
      <c r="G104" s="3">
        <v>448700000</v>
      </c>
      <c r="H104" s="3">
        <v>2646000</v>
      </c>
      <c r="I104" s="3">
        <v>6729000</v>
      </c>
      <c r="J104" s="3">
        <f t="shared" si="18"/>
        <v>0.93323627287853572</v>
      </c>
      <c r="K104" s="3">
        <f t="shared" si="19"/>
        <v>5.5033277870216307E-3</v>
      </c>
      <c r="L104" s="3">
        <f t="shared" si="20"/>
        <v>1.3995424292845258E-2</v>
      </c>
      <c r="M104" s="3">
        <f t="shared" si="21"/>
        <v>3.9990505951591873</v>
      </c>
      <c r="N104" s="3">
        <f t="shared" si="25"/>
        <v>2.5955159078937202E-2</v>
      </c>
      <c r="O104" s="3">
        <f t="shared" si="26"/>
        <v>2.9596172450507066E-2</v>
      </c>
      <c r="Q104" s="4">
        <f t="shared" si="22"/>
        <v>2.8604148074668747</v>
      </c>
      <c r="T104" s="3">
        <f t="shared" si="23"/>
        <v>1.8565036773833303E-2</v>
      </c>
      <c r="W104" s="3">
        <f t="shared" si="24"/>
        <v>2.116935705295914E-2</v>
      </c>
    </row>
    <row r="105" spans="1:24" x14ac:dyDescent="0.25">
      <c r="E105">
        <f t="shared" si="17"/>
        <v>0</v>
      </c>
      <c r="J105" s="3" t="e">
        <f t="shared" si="18"/>
        <v>#DIV/0!</v>
      </c>
      <c r="K105" s="3" t="e">
        <f t="shared" si="19"/>
        <v>#DIV/0!</v>
      </c>
      <c r="L105" s="3" t="e">
        <f t="shared" si="20"/>
        <v>#DIV/0!</v>
      </c>
      <c r="M105" s="3" t="e">
        <f t="shared" si="21"/>
        <v>#DIV/0!</v>
      </c>
      <c r="N105" s="3" t="e">
        <f t="shared" si="25"/>
        <v>#DIV/0!</v>
      </c>
      <c r="O105" s="3" t="e">
        <f t="shared" si="26"/>
        <v>#DIV/0!</v>
      </c>
      <c r="Q105" s="4" t="e">
        <f t="shared" si="22"/>
        <v>#DIV/0!</v>
      </c>
      <c r="T105" s="3" t="e">
        <f t="shared" si="23"/>
        <v>#DIV/0!</v>
      </c>
      <c r="W105" s="3" t="e">
        <f t="shared" si="24"/>
        <v>#DIV/0!</v>
      </c>
    </row>
    <row r="106" spans="1:24" x14ac:dyDescent="0.25">
      <c r="A106" s="1" t="s">
        <v>29</v>
      </c>
      <c r="B106">
        <v>9.5460999999999991</v>
      </c>
      <c r="C106">
        <v>14.4834</v>
      </c>
      <c r="D106" t="s">
        <v>448</v>
      </c>
      <c r="E106">
        <f t="shared" si="17"/>
        <v>4.9373000000000005</v>
      </c>
      <c r="F106" s="3">
        <v>358800000</v>
      </c>
      <c r="G106" s="3">
        <v>831300000</v>
      </c>
      <c r="H106" s="3">
        <v>4059000</v>
      </c>
      <c r="I106" s="3">
        <v>9273000</v>
      </c>
      <c r="J106" s="3">
        <f t="shared" si="18"/>
        <v>2.3168896321070234</v>
      </c>
      <c r="K106" s="3">
        <f t="shared" si="19"/>
        <v>1.1312709030100334E-2</v>
      </c>
      <c r="L106" s="3">
        <f t="shared" si="20"/>
        <v>2.5844481605351171E-2</v>
      </c>
      <c r="M106" s="3">
        <f t="shared" si="21"/>
        <v>9.9061942142199602</v>
      </c>
      <c r="N106" s="3">
        <f t="shared" si="25"/>
        <v>4.6019102269693066E-2</v>
      </c>
      <c r="O106" s="3">
        <f t="shared" si="26"/>
        <v>5.8978410830055721E-2</v>
      </c>
      <c r="Q106" s="4">
        <f t="shared" si="22"/>
        <v>6.0191972621999632</v>
      </c>
      <c r="R106">
        <f>AVERAGE(Q106:Q111)</f>
        <v>4.944178505560636</v>
      </c>
      <c r="T106" s="3">
        <f t="shared" si="23"/>
        <v>2.7962106173228116E-2</v>
      </c>
      <c r="U106">
        <f>AVERAGE(T106:T111)</f>
        <v>2.4487971599543676E-2</v>
      </c>
      <c r="W106" s="3">
        <f t="shared" si="24"/>
        <v>3.5836435397923389E-2</v>
      </c>
      <c r="X106">
        <f>AVERAGE(W106:W111)</f>
        <v>2.9697135548580143E-2</v>
      </c>
    </row>
    <row r="107" spans="1:24" x14ac:dyDescent="0.25">
      <c r="B107">
        <v>9.6361000000000008</v>
      </c>
      <c r="C107">
        <v>13.515700000000001</v>
      </c>
      <c r="D107" t="s">
        <v>583</v>
      </c>
      <c r="E107">
        <f t="shared" si="17"/>
        <v>3.8795999999999999</v>
      </c>
      <c r="F107" s="3">
        <v>466900000</v>
      </c>
      <c r="G107" s="3">
        <v>524500000</v>
      </c>
      <c r="H107" s="3">
        <v>3183000</v>
      </c>
      <c r="I107" s="3">
        <v>7580000</v>
      </c>
      <c r="J107" s="3">
        <f t="shared" si="18"/>
        <v>1.1233668879845791</v>
      </c>
      <c r="K107" s="3">
        <f t="shared" si="19"/>
        <v>6.8173056328978366E-3</v>
      </c>
      <c r="L107" s="3">
        <f t="shared" si="20"/>
        <v>1.6234739772970658E-2</v>
      </c>
      <c r="M107" s="3">
        <f t="shared" si="21"/>
        <v>4.8107631836632976</v>
      </c>
      <c r="N107" s="3">
        <f t="shared" si="25"/>
        <v>3.0493263181673023E-2</v>
      </c>
      <c r="O107" s="3">
        <f t="shared" si="26"/>
        <v>3.5149027796612484E-2</v>
      </c>
      <c r="Q107" s="4">
        <f t="shared" si="22"/>
        <v>3.7200457652824759</v>
      </c>
      <c r="R107">
        <f>STDEV(Q106:Q111)</f>
        <v>1.3588360913439004</v>
      </c>
      <c r="T107" s="3">
        <f t="shared" si="23"/>
        <v>2.3579696243174315E-2</v>
      </c>
      <c r="U107">
        <f>STDEV(T106:T111)</f>
        <v>2.5535077507972889E-3</v>
      </c>
      <c r="W107" s="3">
        <f t="shared" si="24"/>
        <v>2.7179885397937274E-2</v>
      </c>
      <c r="X107">
        <f>STDEV(W106:W111)</f>
        <v>4.5304921336889112E-3</v>
      </c>
    </row>
    <row r="108" spans="1:24" x14ac:dyDescent="0.25">
      <c r="B108">
        <v>9.5137999999999998</v>
      </c>
      <c r="C108">
        <v>13.741300000000001</v>
      </c>
      <c r="D108" t="s">
        <v>584</v>
      </c>
      <c r="E108">
        <f t="shared" si="17"/>
        <v>4.2275000000000009</v>
      </c>
      <c r="F108" s="3">
        <v>432100000</v>
      </c>
      <c r="G108" s="3">
        <v>560500000</v>
      </c>
      <c r="H108" s="3">
        <v>3178000</v>
      </c>
      <c r="I108" s="3">
        <v>8193000</v>
      </c>
      <c r="J108" s="3">
        <f t="shared" si="18"/>
        <v>1.2971534367044666</v>
      </c>
      <c r="K108" s="3">
        <f t="shared" si="19"/>
        <v>7.3547789863457535E-3</v>
      </c>
      <c r="L108" s="3">
        <f t="shared" si="20"/>
        <v>1.8960888683175192E-2</v>
      </c>
      <c r="M108" s="3">
        <f t="shared" si="21"/>
        <v>5.5526990850957851</v>
      </c>
      <c r="N108" s="3">
        <f t="shared" si="25"/>
        <v>3.2349542599205125E-2</v>
      </c>
      <c r="O108" s="3">
        <f t="shared" si="26"/>
        <v>4.1909089380012511E-2</v>
      </c>
      <c r="Q108" s="4">
        <f t="shared" si="22"/>
        <v>3.9404133069869549</v>
      </c>
      <c r="R108">
        <f>((R107)/(SQRT(6)))</f>
        <v>0.55474251131174501</v>
      </c>
      <c r="T108" s="3">
        <f t="shared" si="23"/>
        <v>2.2956505688377375E-2</v>
      </c>
      <c r="U108">
        <f>((U107)/(SQRT(6)))</f>
        <v>1.0424651739492172E-3</v>
      </c>
      <c r="W108" s="3">
        <f t="shared" si="24"/>
        <v>2.9740335455952102E-2</v>
      </c>
      <c r="X108">
        <f>((X107)/(SQRT(6)))</f>
        <v>1.8495656685384772E-3</v>
      </c>
    </row>
    <row r="109" spans="1:24" x14ac:dyDescent="0.25">
      <c r="B109">
        <v>9.6038999999999994</v>
      </c>
      <c r="C109">
        <v>13.4068</v>
      </c>
      <c r="D109" t="s">
        <v>585</v>
      </c>
      <c r="E109">
        <f t="shared" si="17"/>
        <v>3.8029000000000011</v>
      </c>
      <c r="F109" s="3">
        <v>370000000</v>
      </c>
      <c r="G109" s="3">
        <v>580600000</v>
      </c>
      <c r="H109" s="3">
        <v>2777000</v>
      </c>
      <c r="I109" s="3">
        <v>6242000</v>
      </c>
      <c r="J109" s="3">
        <f t="shared" si="18"/>
        <v>1.5691891891891891</v>
      </c>
      <c r="K109" s="3">
        <f t="shared" si="19"/>
        <v>7.5054054054054051E-3</v>
      </c>
      <c r="L109" s="3">
        <f t="shared" si="20"/>
        <v>1.6870270270270271E-2</v>
      </c>
      <c r="M109" s="3">
        <f t="shared" si="21"/>
        <v>6.7140840871475618</v>
      </c>
      <c r="N109" s="3">
        <f t="shared" si="25"/>
        <v>3.2869763219712758E-2</v>
      </c>
      <c r="O109" s="3">
        <f t="shared" si="26"/>
        <v>3.6724959794968322E-2</v>
      </c>
      <c r="Q109" s="4">
        <f t="shared" si="22"/>
        <v>5.2965505959774593</v>
      </c>
      <c r="T109" s="3">
        <f t="shared" si="23"/>
        <v>2.5930024365389111E-2</v>
      </c>
      <c r="W109" s="3">
        <f t="shared" si="24"/>
        <v>2.8971279651030777E-2</v>
      </c>
    </row>
    <row r="110" spans="1:24" x14ac:dyDescent="0.25">
      <c r="B110">
        <v>9.6068999999999996</v>
      </c>
      <c r="C110">
        <v>13.108000000000001</v>
      </c>
      <c r="D110" t="s">
        <v>586</v>
      </c>
      <c r="E110">
        <f t="shared" si="17"/>
        <v>3.501100000000001</v>
      </c>
      <c r="F110" s="3">
        <v>322200000</v>
      </c>
      <c r="G110" s="3">
        <v>610600000</v>
      </c>
      <c r="H110" s="3">
        <v>1614000</v>
      </c>
      <c r="I110" s="3">
        <v>4158000</v>
      </c>
      <c r="J110" s="3">
        <f t="shared" si="18"/>
        <v>1.8950962135319678</v>
      </c>
      <c r="K110" s="3">
        <f t="shared" si="19"/>
        <v>5.009310986964618E-3</v>
      </c>
      <c r="L110" s="3">
        <f t="shared" si="20"/>
        <v>1.2905027932960894E-2</v>
      </c>
      <c r="M110" s="3">
        <f t="shared" si="21"/>
        <v>8.1054582968896547</v>
      </c>
      <c r="N110" s="3">
        <f t="shared" si="25"/>
        <v>2.4248966182158056E-2</v>
      </c>
      <c r="O110" s="3">
        <f t="shared" si="26"/>
        <v>2.6892304545294034E-2</v>
      </c>
      <c r="Q110" s="4">
        <f t="shared" si="22"/>
        <v>6.9453528578643731</v>
      </c>
      <c r="T110" s="3">
        <f t="shared" si="23"/>
        <v>2.0778297833959087E-2</v>
      </c>
      <c r="W110" s="3">
        <f t="shared" si="24"/>
        <v>2.3043304571672352E-2</v>
      </c>
    </row>
    <row r="111" spans="1:24" x14ac:dyDescent="0.25">
      <c r="B111">
        <v>9.4952000000000005</v>
      </c>
      <c r="C111">
        <v>13.2799</v>
      </c>
      <c r="D111" t="s">
        <v>587</v>
      </c>
      <c r="E111">
        <f t="shared" si="17"/>
        <v>3.7846999999999991</v>
      </c>
      <c r="F111" s="3">
        <v>489600000</v>
      </c>
      <c r="G111" s="3">
        <v>539900000</v>
      </c>
      <c r="H111" s="3">
        <v>3615000</v>
      </c>
      <c r="I111" s="3">
        <v>9331000</v>
      </c>
      <c r="J111" s="3">
        <f t="shared" si="18"/>
        <v>1.1027369281045751</v>
      </c>
      <c r="K111" s="3">
        <f t="shared" si="19"/>
        <v>7.3835784313725488E-3</v>
      </c>
      <c r="L111" s="3">
        <f t="shared" si="20"/>
        <v>1.905841503267974E-2</v>
      </c>
      <c r="M111" s="3">
        <f t="shared" si="21"/>
        <v>4.7226890030501743</v>
      </c>
      <c r="N111" s="3">
        <f t="shared" si="25"/>
        <v>3.2449007654908144E-2</v>
      </c>
      <c r="O111" s="3">
        <f t="shared" si="26"/>
        <v>4.2150926546789091E-2</v>
      </c>
      <c r="Q111" s="4">
        <f t="shared" si="22"/>
        <v>3.7435112450525869</v>
      </c>
      <c r="T111" s="3">
        <f t="shared" si="23"/>
        <v>2.5721199293134055E-2</v>
      </c>
      <c r="W111" s="3">
        <f t="shared" si="24"/>
        <v>3.3411572816964968E-2</v>
      </c>
    </row>
    <row r="112" spans="1:24" x14ac:dyDescent="0.25">
      <c r="E112">
        <f t="shared" si="17"/>
        <v>0</v>
      </c>
      <c r="J112" s="3" t="e">
        <f t="shared" si="18"/>
        <v>#DIV/0!</v>
      </c>
      <c r="K112" s="3" t="e">
        <f t="shared" si="19"/>
        <v>#DIV/0!</v>
      </c>
      <c r="L112" s="3" t="e">
        <f t="shared" si="20"/>
        <v>#DIV/0!</v>
      </c>
      <c r="M112" s="3" t="e">
        <f t="shared" si="21"/>
        <v>#DIV/0!</v>
      </c>
      <c r="N112" s="3" t="e">
        <f t="shared" si="25"/>
        <v>#DIV/0!</v>
      </c>
      <c r="O112" s="3" t="e">
        <f t="shared" si="26"/>
        <v>#DIV/0!</v>
      </c>
      <c r="Q112" s="4" t="e">
        <f t="shared" si="22"/>
        <v>#DIV/0!</v>
      </c>
      <c r="T112" s="3" t="e">
        <f t="shared" si="23"/>
        <v>#DIV/0!</v>
      </c>
      <c r="W112" s="3" t="e">
        <f t="shared" si="24"/>
        <v>#DIV/0!</v>
      </c>
    </row>
    <row r="113" spans="1:24" x14ac:dyDescent="0.25">
      <c r="A113" s="1" t="s">
        <v>36</v>
      </c>
      <c r="B113">
        <v>9.5212000000000003</v>
      </c>
      <c r="C113">
        <v>13.617900000000001</v>
      </c>
      <c r="D113" t="s">
        <v>449</v>
      </c>
      <c r="E113">
        <f t="shared" si="17"/>
        <v>4.0967000000000002</v>
      </c>
      <c r="F113" s="3">
        <v>469900000</v>
      </c>
      <c r="G113" s="3">
        <v>539800000</v>
      </c>
      <c r="H113" s="3">
        <v>3587000</v>
      </c>
      <c r="I113" s="3">
        <v>9955000</v>
      </c>
      <c r="J113" s="3">
        <f t="shared" si="18"/>
        <v>1.1487550542668652</v>
      </c>
      <c r="K113" s="3">
        <f t="shared" si="19"/>
        <v>7.6335390508618858E-3</v>
      </c>
      <c r="L113" s="3">
        <f t="shared" si="20"/>
        <v>2.1185358586933389E-2</v>
      </c>
      <c r="M113" s="3">
        <f t="shared" si="21"/>
        <v>4.919151273392421</v>
      </c>
      <c r="N113" s="3">
        <f t="shared" si="25"/>
        <v>3.3312300225925975E-2</v>
      </c>
      <c r="O113" s="3">
        <f t="shared" si="26"/>
        <v>4.742513198631941E-2</v>
      </c>
      <c r="Q113" s="4">
        <f t="shared" si="22"/>
        <v>3.6022783753209322</v>
      </c>
      <c r="R113">
        <f>AVERAGE(Q113:Q118)</f>
        <v>4.8717068728911519</v>
      </c>
      <c r="T113" s="3">
        <f t="shared" si="23"/>
        <v>2.4394488412082388E-2</v>
      </c>
      <c r="U113">
        <f>AVERAGE(T113:T118)</f>
        <v>1.9607477744187394E-2</v>
      </c>
      <c r="W113" s="3">
        <f t="shared" si="24"/>
        <v>3.4729268913749653E-2</v>
      </c>
      <c r="X113">
        <f>AVERAGE(W113:W118)</f>
        <v>2.5246822394184715E-2</v>
      </c>
    </row>
    <row r="114" spans="1:24" x14ac:dyDescent="0.25">
      <c r="B114">
        <v>9.5152999999999999</v>
      </c>
      <c r="C114">
        <v>14.1783</v>
      </c>
      <c r="D114" t="s">
        <v>588</v>
      </c>
      <c r="E114">
        <f t="shared" si="17"/>
        <v>4.6630000000000003</v>
      </c>
      <c r="F114" s="3">
        <v>451500000</v>
      </c>
      <c r="G114" s="3">
        <v>614900000</v>
      </c>
      <c r="H114" s="3">
        <v>3053000</v>
      </c>
      <c r="I114" s="3">
        <v>8731000</v>
      </c>
      <c r="J114" s="3">
        <f t="shared" si="18"/>
        <v>1.361904761904762</v>
      </c>
      <c r="K114" s="3">
        <f t="shared" si="19"/>
        <v>6.7619047619047615E-3</v>
      </c>
      <c r="L114" s="3">
        <f t="shared" si="20"/>
        <v>1.9337763012181618E-2</v>
      </c>
      <c r="M114" s="3">
        <f t="shared" si="21"/>
        <v>5.8291378151661037</v>
      </c>
      <c r="N114" s="3">
        <f t="shared" si="25"/>
        <v>3.0301924400172358E-2</v>
      </c>
      <c r="O114" s="3">
        <f t="shared" si="26"/>
        <v>4.2843628819053958E-2</v>
      </c>
      <c r="Q114" s="4">
        <f t="shared" si="22"/>
        <v>3.7502495057899017</v>
      </c>
      <c r="R114">
        <f>STDEV(Q113:Q118)</f>
        <v>1.1383696140540511</v>
      </c>
      <c r="T114" s="3">
        <f t="shared" si="23"/>
        <v>1.9495126142079575E-2</v>
      </c>
      <c r="U114">
        <f>STDEV(T113:T118)</f>
        <v>6.0575397970927059E-3</v>
      </c>
      <c r="W114" s="3">
        <f t="shared" si="24"/>
        <v>2.7563990233146443E-2</v>
      </c>
      <c r="X114">
        <f>STDEV(W113:W118)</f>
        <v>1.3716750098242494E-2</v>
      </c>
    </row>
    <row r="115" spans="1:24" x14ac:dyDescent="0.25">
      <c r="B115">
        <v>9.5227000000000004</v>
      </c>
      <c r="C115">
        <v>14.377599999999999</v>
      </c>
      <c r="D115" t="s">
        <v>589</v>
      </c>
      <c r="E115">
        <f t="shared" si="17"/>
        <v>4.8548999999999989</v>
      </c>
      <c r="F115" s="3">
        <v>442500000</v>
      </c>
      <c r="G115" s="3">
        <v>1059000000</v>
      </c>
      <c r="H115" s="3">
        <v>2103000</v>
      </c>
      <c r="I115" s="3">
        <v>6197000</v>
      </c>
      <c r="J115" s="3">
        <f t="shared" si="18"/>
        <v>2.3932203389830509</v>
      </c>
      <c r="K115" s="3">
        <f t="shared" si="19"/>
        <v>4.7525423728813562E-3</v>
      </c>
      <c r="L115" s="3">
        <f t="shared" si="20"/>
        <v>1.4004519774011299E-2</v>
      </c>
      <c r="M115" s="3">
        <f t="shared" si="21"/>
        <v>10.232068064815417</v>
      </c>
      <c r="N115" s="3">
        <f t="shared" si="25"/>
        <v>2.3362160742719299E-2</v>
      </c>
      <c r="O115" s="3">
        <f t="shared" si="26"/>
        <v>2.9618726615682319E-2</v>
      </c>
      <c r="Q115" s="4">
        <f t="shared" si="22"/>
        <v>6.3227263577923871</v>
      </c>
      <c r="R115">
        <f>((R114)/(SQRT(6)))</f>
        <v>0.46473744885357393</v>
      </c>
      <c r="T115" s="3">
        <f t="shared" si="23"/>
        <v>1.4436236014780513E-2</v>
      </c>
      <c r="U115">
        <f>((U114)/(SQRT(6)))</f>
        <v>2.4729802665799131E-3</v>
      </c>
      <c r="W115" s="3">
        <f t="shared" si="24"/>
        <v>1.8302370769129533E-2</v>
      </c>
      <c r="X115">
        <f>((X114)/(SQRT(6)))</f>
        <v>5.5998397783275236E-3</v>
      </c>
    </row>
    <row r="116" spans="1:24" x14ac:dyDescent="0.25">
      <c r="B116">
        <v>9.6308000000000007</v>
      </c>
      <c r="C116">
        <v>12.922499999999999</v>
      </c>
      <c r="D116" t="s">
        <v>590</v>
      </c>
      <c r="E116">
        <f t="shared" si="17"/>
        <v>3.2916999999999987</v>
      </c>
      <c r="F116" s="3">
        <v>490500000</v>
      </c>
      <c r="G116" s="3">
        <v>615700000</v>
      </c>
      <c r="H116" s="3">
        <v>1069000</v>
      </c>
      <c r="I116" s="3">
        <v>2864000</v>
      </c>
      <c r="J116" s="3">
        <f t="shared" si="18"/>
        <v>1.255249745158002</v>
      </c>
      <c r="K116" s="3">
        <f t="shared" si="19"/>
        <v>2.17940876656473E-3</v>
      </c>
      <c r="L116" s="3">
        <f t="shared" si="20"/>
        <v>5.8389398572884811E-3</v>
      </c>
      <c r="M116" s="3">
        <f t="shared" si="21"/>
        <v>5.3738023097706344</v>
      </c>
      <c r="N116" s="3">
        <f t="shared" si="25"/>
        <v>1.4475292358780787E-2</v>
      </c>
      <c r="O116" s="3">
        <f t="shared" si="26"/>
        <v>9.3704478460976993E-3</v>
      </c>
      <c r="Q116" s="4">
        <f t="shared" si="22"/>
        <v>4.8975930155578906</v>
      </c>
      <c r="T116" s="3">
        <f t="shared" si="23"/>
        <v>1.3192537921542784E-2</v>
      </c>
      <c r="W116" s="3">
        <f t="shared" si="24"/>
        <v>8.5400685172686182E-3</v>
      </c>
    </row>
    <row r="117" spans="1:24" x14ac:dyDescent="0.25">
      <c r="B117">
        <v>9.5152999999999999</v>
      </c>
      <c r="C117">
        <v>13.5906</v>
      </c>
      <c r="D117" t="s">
        <v>591</v>
      </c>
      <c r="E117">
        <f t="shared" si="17"/>
        <v>4.0753000000000004</v>
      </c>
      <c r="F117" s="3">
        <v>500500000</v>
      </c>
      <c r="G117" s="3">
        <v>729500000</v>
      </c>
      <c r="H117" s="3">
        <v>2379000</v>
      </c>
      <c r="I117" s="3">
        <v>5475000</v>
      </c>
      <c r="J117" s="3">
        <f t="shared" si="18"/>
        <v>1.4575424575424576</v>
      </c>
      <c r="K117" s="3">
        <f t="shared" si="19"/>
        <v>4.7532467532467532E-3</v>
      </c>
      <c r="L117" s="3">
        <f t="shared" si="20"/>
        <v>1.0939060939060939E-2</v>
      </c>
      <c r="M117" s="3">
        <f t="shared" si="21"/>
        <v>6.2374377696018728</v>
      </c>
      <c r="N117" s="3">
        <f t="shared" si="25"/>
        <v>2.3364593471274144E-2</v>
      </c>
      <c r="O117" s="3">
        <f t="shared" si="26"/>
        <v>2.20172744616665E-2</v>
      </c>
      <c r="Q117" s="4">
        <f t="shared" si="22"/>
        <v>4.5916406911897569</v>
      </c>
      <c r="T117" s="3">
        <f t="shared" si="23"/>
        <v>1.7199661476166767E-2</v>
      </c>
      <c r="W117" s="3">
        <f t="shared" si="24"/>
        <v>1.6207843198046645E-2</v>
      </c>
    </row>
    <row r="118" spans="1:24" x14ac:dyDescent="0.25">
      <c r="B118">
        <v>9.6007999999999996</v>
      </c>
      <c r="C118">
        <v>14.687200000000001</v>
      </c>
      <c r="D118" t="s">
        <v>592</v>
      </c>
      <c r="E118">
        <f t="shared" si="17"/>
        <v>5.0864000000000011</v>
      </c>
      <c r="F118" s="3">
        <v>238500000</v>
      </c>
      <c r="G118" s="3">
        <v>573700000</v>
      </c>
      <c r="H118" s="3">
        <v>2907000</v>
      </c>
      <c r="I118" s="3">
        <v>8015000</v>
      </c>
      <c r="J118" s="3">
        <f t="shared" si="18"/>
        <v>2.4054507337526205</v>
      </c>
      <c r="K118" s="3">
        <f t="shared" si="19"/>
        <v>1.2188679245283019E-2</v>
      </c>
      <c r="L118" s="3">
        <f t="shared" si="20"/>
        <v>3.3605870020964358E-2</v>
      </c>
      <c r="M118" s="3">
        <f t="shared" si="21"/>
        <v>10.284282514294253</v>
      </c>
      <c r="N118" s="3">
        <f t="shared" si="25"/>
        <v>4.9044453145943252E-2</v>
      </c>
      <c r="O118" s="3">
        <f t="shared" si="26"/>
        <v>7.8224411467011479E-2</v>
      </c>
      <c r="Q118" s="4">
        <f t="shared" si="22"/>
        <v>6.0657532916960424</v>
      </c>
      <c r="T118" s="3">
        <f t="shared" si="23"/>
        <v>2.8926816498472344E-2</v>
      </c>
      <c r="W118" s="3">
        <f t="shared" si="24"/>
        <v>4.6137392733767379E-2</v>
      </c>
    </row>
    <row r="119" spans="1:24" x14ac:dyDescent="0.25">
      <c r="E119">
        <f t="shared" si="17"/>
        <v>0</v>
      </c>
      <c r="J119" s="3" t="e">
        <f t="shared" si="18"/>
        <v>#DIV/0!</v>
      </c>
      <c r="K119" s="3" t="e">
        <f t="shared" si="19"/>
        <v>#DIV/0!</v>
      </c>
      <c r="L119" s="3" t="e">
        <f t="shared" si="20"/>
        <v>#DIV/0!</v>
      </c>
      <c r="M119" s="3" t="e">
        <f t="shared" si="21"/>
        <v>#DIV/0!</v>
      </c>
      <c r="N119" s="3" t="e">
        <f t="shared" si="25"/>
        <v>#DIV/0!</v>
      </c>
      <c r="O119" s="3" t="e">
        <f t="shared" si="26"/>
        <v>#DIV/0!</v>
      </c>
      <c r="Q119" s="4" t="e">
        <f t="shared" si="22"/>
        <v>#DIV/0!</v>
      </c>
      <c r="T119" s="3" t="e">
        <f t="shared" si="23"/>
        <v>#DIV/0!</v>
      </c>
      <c r="W119" s="3" t="e">
        <f t="shared" si="24"/>
        <v>#DIV/0!</v>
      </c>
    </row>
    <row r="120" spans="1:24" x14ac:dyDescent="0.25">
      <c r="A120" s="5" t="s">
        <v>43</v>
      </c>
      <c r="B120">
        <v>9.4835999999999991</v>
      </c>
      <c r="C120">
        <v>13.9176</v>
      </c>
      <c r="D120" t="s">
        <v>450</v>
      </c>
      <c r="E120">
        <f t="shared" si="17"/>
        <v>4.4340000000000011</v>
      </c>
      <c r="F120" s="3">
        <v>408600000</v>
      </c>
      <c r="G120" s="3">
        <v>770800000</v>
      </c>
      <c r="H120" s="3">
        <v>1409000</v>
      </c>
      <c r="I120" s="3">
        <v>2636000</v>
      </c>
      <c r="J120" s="3">
        <f t="shared" si="18"/>
        <v>1.8864415075868821</v>
      </c>
      <c r="K120" s="3">
        <f t="shared" si="19"/>
        <v>3.4483602545276556E-3</v>
      </c>
      <c r="L120" s="3">
        <f t="shared" si="20"/>
        <v>6.4512971120900637E-3</v>
      </c>
      <c r="M120" s="3">
        <f t="shared" si="21"/>
        <v>8.0685093091555693</v>
      </c>
      <c r="N120" s="3">
        <f t="shared" si="25"/>
        <v>1.8857888284404795E-2</v>
      </c>
      <c r="O120" s="3">
        <f t="shared" si="26"/>
        <v>1.0888916898908868E-2</v>
      </c>
      <c r="Q120" s="4">
        <f t="shared" si="22"/>
        <v>5.459072604300113</v>
      </c>
      <c r="R120">
        <f>AVERAGE(Q120:Q125)</f>
        <v>4.6973816502355996</v>
      </c>
      <c r="T120" s="3">
        <f t="shared" si="23"/>
        <v>1.275905837916427E-2</v>
      </c>
      <c r="U120">
        <f>AVERAGE(T120:T125)</f>
        <v>1.4461886859323689E-2</v>
      </c>
      <c r="W120" s="3">
        <f t="shared" si="24"/>
        <v>7.367332137286106E-3</v>
      </c>
      <c r="X120">
        <f>AVERAGE(W120:W125)</f>
        <v>1.4291857907912721E-2</v>
      </c>
    </row>
    <row r="121" spans="1:24" x14ac:dyDescent="0.25">
      <c r="B121">
        <v>9.5189000000000004</v>
      </c>
      <c r="C121">
        <v>13.7514</v>
      </c>
      <c r="D121" t="s">
        <v>593</v>
      </c>
      <c r="E121">
        <f t="shared" si="17"/>
        <v>4.2324999999999999</v>
      </c>
      <c r="F121" s="3">
        <v>381500000</v>
      </c>
      <c r="G121" s="3">
        <v>567000000</v>
      </c>
      <c r="H121" s="3">
        <v>2738000</v>
      </c>
      <c r="I121" s="3">
        <v>6327000</v>
      </c>
      <c r="J121" s="3">
        <f t="shared" si="18"/>
        <v>1.4862385321100917</v>
      </c>
      <c r="K121" s="3">
        <f t="shared" si="19"/>
        <v>7.1769331585845343E-3</v>
      </c>
      <c r="L121" s="3">
        <f t="shared" si="20"/>
        <v>1.6584534731323722E-2</v>
      </c>
      <c r="M121" s="3">
        <f t="shared" si="21"/>
        <v>6.3599481025864364</v>
      </c>
      <c r="N121" s="3">
        <f t="shared" si="25"/>
        <v>3.1735313917077346E-2</v>
      </c>
      <c r="O121" s="3">
        <f t="shared" si="26"/>
        <v>3.6016418220949996E-2</v>
      </c>
      <c r="Q121" s="4">
        <f t="shared" si="22"/>
        <v>4.5079372256962333</v>
      </c>
      <c r="R121">
        <f>STDEV(Q120:Q125)</f>
        <v>0.79131690765079021</v>
      </c>
      <c r="T121" s="3">
        <f t="shared" si="23"/>
        <v>2.2494020496451751E-2</v>
      </c>
      <c r="U121">
        <f>STDEV(T120:T125)</f>
        <v>5.1526599530719672E-3</v>
      </c>
      <c r="W121" s="3">
        <f t="shared" si="24"/>
        <v>2.5528471272971053E-2</v>
      </c>
      <c r="X121">
        <f>STDEV(W120:W125)</f>
        <v>7.9410745576542919E-3</v>
      </c>
    </row>
    <row r="122" spans="1:24" x14ac:dyDescent="0.25">
      <c r="B122">
        <v>9.5222999999999995</v>
      </c>
      <c r="C122">
        <v>13.783899999999999</v>
      </c>
      <c r="D122" t="s">
        <v>594</v>
      </c>
      <c r="E122">
        <f t="shared" si="17"/>
        <v>4.2615999999999996</v>
      </c>
      <c r="F122" s="3">
        <v>359200000</v>
      </c>
      <c r="G122" s="3">
        <v>597700000</v>
      </c>
      <c r="H122" s="3">
        <v>1970000</v>
      </c>
      <c r="I122" s="3">
        <v>4497000</v>
      </c>
      <c r="J122" s="3">
        <f t="shared" si="18"/>
        <v>1.6639755011135857</v>
      </c>
      <c r="K122" s="3">
        <f t="shared" si="19"/>
        <v>5.4844097995545658E-3</v>
      </c>
      <c r="L122" s="3">
        <f t="shared" si="20"/>
        <v>1.2519487750556793E-2</v>
      </c>
      <c r="M122" s="3">
        <f t="shared" si="21"/>
        <v>7.1187492830393335</v>
      </c>
      <c r="N122" s="3">
        <f t="shared" si="25"/>
        <v>2.5889821754712727E-2</v>
      </c>
      <c r="O122" s="3">
        <f t="shared" si="26"/>
        <v>2.5936276293803011E-2</v>
      </c>
      <c r="Q122" s="4">
        <f t="shared" si="22"/>
        <v>5.0113215339586077</v>
      </c>
      <c r="R122">
        <f>((R121)/(SQRT(6)))</f>
        <v>0.32305377476358571</v>
      </c>
      <c r="T122" s="3">
        <f t="shared" si="23"/>
        <v>1.8225423611821424E-2</v>
      </c>
      <c r="U122">
        <f>((U121)/(SQRT(6)))</f>
        <v>2.1035646171832395E-3</v>
      </c>
      <c r="W122" s="3">
        <f t="shared" si="24"/>
        <v>1.8258125793459975E-2</v>
      </c>
      <c r="X122">
        <f>((X121)/(SQRT(6)))</f>
        <v>3.2419301126084422E-3</v>
      </c>
    </row>
    <row r="123" spans="1:24" x14ac:dyDescent="0.25">
      <c r="B123">
        <v>9.5223999999999993</v>
      </c>
      <c r="C123">
        <v>15.4643</v>
      </c>
      <c r="D123" t="s">
        <v>595</v>
      </c>
      <c r="E123">
        <f t="shared" si="17"/>
        <v>5.9419000000000004</v>
      </c>
      <c r="F123" s="3">
        <v>431700000</v>
      </c>
      <c r="G123" s="3">
        <v>663100000</v>
      </c>
      <c r="H123" s="3">
        <v>2614000</v>
      </c>
      <c r="I123" s="3">
        <v>7706000</v>
      </c>
      <c r="J123" s="3">
        <f t="shared" si="18"/>
        <v>1.5360203845262914</v>
      </c>
      <c r="K123" s="3">
        <f t="shared" si="19"/>
        <v>6.0551308779244846E-3</v>
      </c>
      <c r="L123" s="3">
        <f t="shared" si="20"/>
        <v>1.7850359045633542E-2</v>
      </c>
      <c r="M123" s="3">
        <f t="shared" si="21"/>
        <v>6.572478610956936</v>
      </c>
      <c r="N123" s="3">
        <f t="shared" si="25"/>
        <v>2.7860929315922212E-2</v>
      </c>
      <c r="O123" s="3">
        <f t="shared" si="26"/>
        <v>3.915529676366962E-2</v>
      </c>
      <c r="Q123" s="4">
        <f t="shared" si="22"/>
        <v>3.3183722097091515</v>
      </c>
      <c r="T123" s="3">
        <f t="shared" si="23"/>
        <v>1.4066676980051268E-2</v>
      </c>
      <c r="W123" s="3">
        <f t="shared" si="24"/>
        <v>1.9769078963127764E-2</v>
      </c>
    </row>
    <row r="124" spans="1:24" x14ac:dyDescent="0.25">
      <c r="B124">
        <v>9.6462000000000003</v>
      </c>
      <c r="C124">
        <v>14.401400000000001</v>
      </c>
      <c r="D124" t="s">
        <v>596</v>
      </c>
      <c r="E124">
        <f t="shared" si="17"/>
        <v>4.7552000000000003</v>
      </c>
      <c r="F124" s="3">
        <v>388800000</v>
      </c>
      <c r="G124" s="3">
        <v>776300000</v>
      </c>
      <c r="H124" s="3">
        <v>681037</v>
      </c>
      <c r="I124" s="3">
        <v>2491000</v>
      </c>
      <c r="J124" s="3">
        <f t="shared" si="18"/>
        <v>1.9966563786008231</v>
      </c>
      <c r="K124" s="3">
        <f t="shared" si="19"/>
        <v>1.7516383744855966E-3</v>
      </c>
      <c r="L124" s="3">
        <f t="shared" si="20"/>
        <v>6.4068930041152267E-3</v>
      </c>
      <c r="M124" s="3">
        <f t="shared" si="21"/>
        <v>8.5390426748235644</v>
      </c>
      <c r="N124" s="3">
        <f t="shared" si="25"/>
        <v>1.2997895629897036E-2</v>
      </c>
      <c r="O124" s="3">
        <f t="shared" si="26"/>
        <v>1.0778807541587179E-2</v>
      </c>
      <c r="Q124" s="4">
        <f t="shared" si="22"/>
        <v>5.3871820374475714</v>
      </c>
      <c r="T124" s="3">
        <f t="shared" si="23"/>
        <v>8.2002201568159294E-3</v>
      </c>
      <c r="W124" s="3">
        <f t="shared" si="24"/>
        <v>6.8002234658398253E-3</v>
      </c>
    </row>
    <row r="125" spans="1:24" x14ac:dyDescent="0.25">
      <c r="B125">
        <v>9.6133000000000006</v>
      </c>
      <c r="C125">
        <v>14.3927</v>
      </c>
      <c r="D125" t="s">
        <v>597</v>
      </c>
      <c r="E125">
        <f t="shared" si="17"/>
        <v>4.779399999999999</v>
      </c>
      <c r="F125" s="3">
        <v>486300000</v>
      </c>
      <c r="G125" s="3">
        <v>815000000</v>
      </c>
      <c r="H125" s="3">
        <v>1495000</v>
      </c>
      <c r="I125" s="3">
        <v>3510000</v>
      </c>
      <c r="J125" s="3">
        <f t="shared" si="18"/>
        <v>1.6759202138597573</v>
      </c>
      <c r="K125" s="3">
        <f t="shared" si="19"/>
        <v>3.0742340119267941E-3</v>
      </c>
      <c r="L125" s="3">
        <f t="shared" si="20"/>
        <v>7.2177668106107344E-3</v>
      </c>
      <c r="M125" s="3">
        <f t="shared" si="21"/>
        <v>7.1697440883563273</v>
      </c>
      <c r="N125" s="3">
        <f t="shared" si="25"/>
        <v>1.7565763122769411E-2</v>
      </c>
      <c r="O125" s="3">
        <f t="shared" si="26"/>
        <v>1.2789540281738327E-2</v>
      </c>
      <c r="Q125" s="4">
        <f t="shared" si="22"/>
        <v>4.5004042903019181</v>
      </c>
      <c r="T125" s="3">
        <f t="shared" si="23"/>
        <v>1.1025921531637495E-2</v>
      </c>
      <c r="W125" s="3">
        <f t="shared" si="24"/>
        <v>8.027915814791604E-3</v>
      </c>
    </row>
    <row r="126" spans="1:24" x14ac:dyDescent="0.25">
      <c r="E126">
        <f t="shared" si="17"/>
        <v>0</v>
      </c>
      <c r="J126" s="3" t="e">
        <f t="shared" si="18"/>
        <v>#DIV/0!</v>
      </c>
      <c r="K126" s="3" t="e">
        <f t="shared" si="19"/>
        <v>#DIV/0!</v>
      </c>
      <c r="L126" s="3" t="e">
        <f t="shared" si="20"/>
        <v>#DIV/0!</v>
      </c>
      <c r="M126" s="3" t="e">
        <f t="shared" si="21"/>
        <v>#DIV/0!</v>
      </c>
      <c r="N126" s="3" t="e">
        <f t="shared" si="25"/>
        <v>#DIV/0!</v>
      </c>
      <c r="O126" s="3" t="e">
        <f t="shared" si="26"/>
        <v>#DIV/0!</v>
      </c>
      <c r="Q126" s="4" t="e">
        <f t="shared" si="22"/>
        <v>#DIV/0!</v>
      </c>
      <c r="T126" s="3" t="e">
        <f t="shared" si="23"/>
        <v>#DIV/0!</v>
      </c>
      <c r="W126" s="3" t="e">
        <f t="shared" si="24"/>
        <v>#DIV/0!</v>
      </c>
    </row>
    <row r="127" spans="1:24" x14ac:dyDescent="0.25">
      <c r="A127" s="5" t="s">
        <v>44</v>
      </c>
      <c r="B127">
        <v>9.6364000000000001</v>
      </c>
      <c r="C127">
        <v>13.9656</v>
      </c>
      <c r="D127" t="s">
        <v>451</v>
      </c>
      <c r="E127">
        <f t="shared" si="17"/>
        <v>4.3292000000000002</v>
      </c>
      <c r="F127" s="3">
        <v>410600000</v>
      </c>
      <c r="G127" s="3">
        <v>667800000</v>
      </c>
      <c r="H127" s="3">
        <v>2617000</v>
      </c>
      <c r="I127" s="3">
        <v>7340000</v>
      </c>
      <c r="J127" s="3">
        <f t="shared" si="18"/>
        <v>1.6264003896736483</v>
      </c>
      <c r="K127" s="3">
        <f t="shared" si="19"/>
        <v>6.3735996103263517E-3</v>
      </c>
      <c r="L127" s="3">
        <f t="shared" si="20"/>
        <v>1.787627861665855E-2</v>
      </c>
      <c r="M127" s="3">
        <f t="shared" si="21"/>
        <v>6.9583322405065946</v>
      </c>
      <c r="N127" s="3">
        <f t="shared" si="25"/>
        <v>2.8960829337556327E-2</v>
      </c>
      <c r="O127" s="3">
        <f t="shared" si="26"/>
        <v>3.9219569810416438E-2</v>
      </c>
      <c r="Q127" s="4">
        <f t="shared" si="22"/>
        <v>4.8219062925066494</v>
      </c>
      <c r="R127">
        <f>AVERAGE(Q127:Q132)</f>
        <v>3.7533389261598473</v>
      </c>
      <c r="T127" s="3">
        <f t="shared" si="23"/>
        <v>2.0068947614494358E-2</v>
      </c>
      <c r="U127">
        <f>AVERAGE(T127:T132)</f>
        <v>2.1698912348586976E-2</v>
      </c>
      <c r="W127" s="3">
        <f t="shared" si="24"/>
        <v>2.7177933436027282E-2</v>
      </c>
      <c r="X127">
        <f>AVERAGE(W127:W132)</f>
        <v>2.2839335022197819E-2</v>
      </c>
    </row>
    <row r="128" spans="1:24" x14ac:dyDescent="0.25">
      <c r="B128">
        <v>9.6393000000000004</v>
      </c>
      <c r="C128">
        <v>13.293799999999999</v>
      </c>
      <c r="D128" t="s">
        <v>598</v>
      </c>
      <c r="E128">
        <f t="shared" si="17"/>
        <v>3.6544999999999987</v>
      </c>
      <c r="F128" s="3">
        <v>429600000</v>
      </c>
      <c r="G128" s="3">
        <v>458200000</v>
      </c>
      <c r="H128" s="3">
        <v>2792000</v>
      </c>
      <c r="I128" s="3">
        <v>6198000</v>
      </c>
      <c r="J128" s="3">
        <f t="shared" si="18"/>
        <v>1.0665735567970205</v>
      </c>
      <c r="K128" s="3">
        <f t="shared" si="19"/>
        <v>6.4990689013035381E-3</v>
      </c>
      <c r="L128" s="3">
        <f t="shared" si="20"/>
        <v>1.4427374301675977E-2</v>
      </c>
      <c r="M128" s="3">
        <f t="shared" si="21"/>
        <v>4.5682990132175609</v>
      </c>
      <c r="N128" s="3">
        <f t="shared" si="25"/>
        <v>2.9394164424550305E-2</v>
      </c>
      <c r="O128" s="3">
        <f t="shared" si="26"/>
        <v>3.0667283661532867E-2</v>
      </c>
      <c r="Q128" s="4">
        <f t="shared" si="22"/>
        <v>3.7501428484478549</v>
      </c>
      <c r="R128">
        <f>STDEV(Q127:Q132)</f>
        <v>0.58680945197872625</v>
      </c>
      <c r="T128" s="3">
        <f t="shared" si="23"/>
        <v>2.4129838082815963E-2</v>
      </c>
      <c r="U128">
        <f>STDEV(T127:T132)</f>
        <v>6.6909007436956611E-3</v>
      </c>
      <c r="W128" s="3">
        <f t="shared" si="24"/>
        <v>2.5174948962812593E-2</v>
      </c>
      <c r="X128">
        <f>STDEV(W127:W132)</f>
        <v>8.2203206418990475E-3</v>
      </c>
    </row>
    <row r="129" spans="2:24" x14ac:dyDescent="0.25">
      <c r="B129">
        <v>9.6043000000000003</v>
      </c>
      <c r="C129">
        <v>13.8818</v>
      </c>
      <c r="D129" t="s">
        <v>599</v>
      </c>
      <c r="E129">
        <f t="shared" si="17"/>
        <v>4.2774999999999999</v>
      </c>
      <c r="F129" s="3">
        <v>479700000</v>
      </c>
      <c r="G129" s="3">
        <v>581600000</v>
      </c>
      <c r="H129" s="3">
        <v>2742000</v>
      </c>
      <c r="I129" s="3">
        <v>6925000</v>
      </c>
      <c r="J129" s="3">
        <f t="shared" si="18"/>
        <v>1.2124244319366271</v>
      </c>
      <c r="K129" s="3">
        <f t="shared" si="19"/>
        <v>5.7160725453408385E-3</v>
      </c>
      <c r="L129" s="3">
        <f t="shared" si="20"/>
        <v>1.4436105899520534E-2</v>
      </c>
      <c r="M129" s="3">
        <f t="shared" si="21"/>
        <v>5.1909709134222162</v>
      </c>
      <c r="N129" s="3">
        <f t="shared" si="25"/>
        <v>2.6689918697292973E-2</v>
      </c>
      <c r="O129" s="3">
        <f t="shared" si="26"/>
        <v>3.0688935501214015E-2</v>
      </c>
      <c r="Q129" s="4">
        <f t="shared" si="22"/>
        <v>3.640657566397814</v>
      </c>
      <c r="R129">
        <f>((R128)/(SQRT(6)))</f>
        <v>0.23956395559835134</v>
      </c>
      <c r="T129" s="3">
        <f t="shared" si="23"/>
        <v>1.8718820828025461E-2</v>
      </c>
      <c r="U129">
        <f>((U128)/(SQRT(6)))</f>
        <v>2.7315487902771435E-3</v>
      </c>
      <c r="W129" s="3">
        <f t="shared" si="24"/>
        <v>2.15235082416463E-2</v>
      </c>
      <c r="X129">
        <f>((X128)/(SQRT(6)))</f>
        <v>3.3559318491200914E-3</v>
      </c>
    </row>
    <row r="130" spans="2:24" x14ac:dyDescent="0.25">
      <c r="B130">
        <v>9.4779</v>
      </c>
      <c r="C130">
        <v>12.1168</v>
      </c>
      <c r="D130" t="s">
        <v>600</v>
      </c>
      <c r="E130">
        <f t="shared" si="17"/>
        <v>2.6388999999999996</v>
      </c>
      <c r="F130" s="3">
        <v>457700000</v>
      </c>
      <c r="G130" s="3">
        <v>285900000</v>
      </c>
      <c r="H130" s="3">
        <v>1425000</v>
      </c>
      <c r="I130" s="3">
        <v>3796000</v>
      </c>
      <c r="J130" s="3">
        <f t="shared" si="18"/>
        <v>0.62464496395018576</v>
      </c>
      <c r="K130" s="3">
        <f t="shared" si="19"/>
        <v>3.1133930522176099E-3</v>
      </c>
      <c r="L130" s="3">
        <f t="shared" si="20"/>
        <v>8.2936421236617878E-3</v>
      </c>
      <c r="M130" s="3">
        <f t="shared" si="21"/>
        <v>2.68160127212199</v>
      </c>
      <c r="N130" s="3">
        <f t="shared" si="25"/>
        <v>1.7701007260987316E-2</v>
      </c>
      <c r="O130" s="3">
        <f t="shared" si="26"/>
        <v>1.5457400186624901E-2</v>
      </c>
      <c r="Q130" s="4">
        <f t="shared" si="22"/>
        <v>3.0485443996991064</v>
      </c>
      <c r="T130" s="3">
        <f t="shared" si="23"/>
        <v>2.0123165630740823E-2</v>
      </c>
      <c r="W130" s="3">
        <f t="shared" si="24"/>
        <v>1.7572549380376185E-2</v>
      </c>
    </row>
    <row r="131" spans="2:24" x14ac:dyDescent="0.25">
      <c r="B131">
        <v>9.6190999999999995</v>
      </c>
      <c r="C131">
        <v>14.3924</v>
      </c>
      <c r="D131" t="s">
        <v>601</v>
      </c>
      <c r="E131">
        <f t="shared" si="17"/>
        <v>4.7733000000000008</v>
      </c>
      <c r="F131" s="3">
        <v>404300000</v>
      </c>
      <c r="G131" s="3">
        <v>566700000</v>
      </c>
      <c r="H131" s="3">
        <v>1730000</v>
      </c>
      <c r="I131" s="3">
        <v>3654000</v>
      </c>
      <c r="J131" s="3">
        <f t="shared" si="18"/>
        <v>1.4016819193668069</v>
      </c>
      <c r="K131" s="3">
        <f t="shared" si="19"/>
        <v>4.27900074202325E-3</v>
      </c>
      <c r="L131" s="3">
        <f t="shared" si="20"/>
        <v>9.0378431857531544E-3</v>
      </c>
      <c r="M131" s="3">
        <f t="shared" si="21"/>
        <v>5.9989559132606374</v>
      </c>
      <c r="N131" s="3">
        <f t="shared" si="25"/>
        <v>2.1726683231011051E-2</v>
      </c>
      <c r="O131" s="3">
        <f t="shared" si="26"/>
        <v>1.730280378557647E-2</v>
      </c>
      <c r="Q131" s="4">
        <f t="shared" si="22"/>
        <v>3.7703198499532626</v>
      </c>
      <c r="T131" s="3">
        <f t="shared" si="23"/>
        <v>1.3655133700591444E-2</v>
      </c>
      <c r="W131" s="3">
        <f t="shared" si="24"/>
        <v>1.0874743124615968E-2</v>
      </c>
    </row>
    <row r="132" spans="2:24" x14ac:dyDescent="0.25">
      <c r="B132">
        <v>9.5830000000000002</v>
      </c>
      <c r="C132">
        <v>12.534800000000001</v>
      </c>
      <c r="D132" t="s">
        <v>602</v>
      </c>
      <c r="E132">
        <f t="shared" si="17"/>
        <v>2.9518000000000004</v>
      </c>
      <c r="F132" s="3">
        <v>430600000</v>
      </c>
      <c r="G132" s="3">
        <v>344700000</v>
      </c>
      <c r="H132" s="3">
        <v>3243000</v>
      </c>
      <c r="I132" s="3">
        <v>6818000</v>
      </c>
      <c r="J132" s="3">
        <f t="shared" si="18"/>
        <v>0.8005109150023223</v>
      </c>
      <c r="K132" s="3">
        <f t="shared" si="19"/>
        <v>7.5313516024152344E-3</v>
      </c>
      <c r="L132" s="3">
        <f t="shared" si="20"/>
        <v>1.5833720390153273E-2</v>
      </c>
      <c r="M132" s="3">
        <f t="shared" si="21"/>
        <v>3.4324146341817943</v>
      </c>
      <c r="N132" s="3">
        <f t="shared" si="25"/>
        <v>3.2959373971880486E-2</v>
      </c>
      <c r="O132" s="3">
        <f t="shared" si="26"/>
        <v>3.415461560077275E-2</v>
      </c>
      <c r="Q132" s="4">
        <f t="shared" si="22"/>
        <v>3.4884625999543943</v>
      </c>
      <c r="T132" s="3">
        <f t="shared" si="23"/>
        <v>3.3497568234853801E-2</v>
      </c>
      <c r="W132" s="3">
        <f t="shared" si="24"/>
        <v>3.4712326987708597E-2</v>
      </c>
    </row>
  </sheetData>
  <pageMargins left="0.7" right="0.7" top="0.75" bottom="0.75" header="0.3" footer="0.3"/>
  <pageSetup orientation="portrait" verticalDpi="597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M35" sqref="M35"/>
    </sheetView>
  </sheetViews>
  <sheetFormatPr defaultRowHeight="15" x14ac:dyDescent="0.25"/>
  <sheetData>
    <row r="2" spans="2:31" x14ac:dyDescent="0.25">
      <c r="C2" t="s">
        <v>740</v>
      </c>
      <c r="G2" t="s">
        <v>741</v>
      </c>
      <c r="M2" t="s">
        <v>740</v>
      </c>
      <c r="Q2" t="s">
        <v>741</v>
      </c>
      <c r="Y2" t="s">
        <v>746</v>
      </c>
    </row>
    <row r="3" spans="2:31" x14ac:dyDescent="0.25">
      <c r="C3" t="s">
        <v>12</v>
      </c>
      <c r="D3" t="s">
        <v>13</v>
      </c>
      <c r="E3" t="s">
        <v>14</v>
      </c>
      <c r="G3" t="s">
        <v>12</v>
      </c>
      <c r="H3" t="s">
        <v>13</v>
      </c>
      <c r="I3" t="s">
        <v>14</v>
      </c>
      <c r="M3" t="s">
        <v>147</v>
      </c>
      <c r="N3" t="s">
        <v>148</v>
      </c>
      <c r="O3" t="s">
        <v>149</v>
      </c>
      <c r="Q3" s="2" t="s">
        <v>147</v>
      </c>
      <c r="R3" s="1" t="s">
        <v>148</v>
      </c>
      <c r="S3" s="1" t="s">
        <v>149</v>
      </c>
      <c r="Y3" s="14" t="s">
        <v>138</v>
      </c>
      <c r="Z3" s="14" t="s">
        <v>139</v>
      </c>
      <c r="AA3" s="14" t="s">
        <v>140</v>
      </c>
      <c r="AB3" s="14"/>
      <c r="AC3" s="14" t="s">
        <v>138</v>
      </c>
      <c r="AD3" s="14" t="s">
        <v>139</v>
      </c>
      <c r="AE3" s="14" t="s">
        <v>140</v>
      </c>
    </row>
    <row r="4" spans="2:31" x14ac:dyDescent="0.25">
      <c r="B4" t="s">
        <v>15</v>
      </c>
      <c r="C4">
        <v>5.8822681922948057</v>
      </c>
      <c r="D4">
        <v>1.7391301674048494</v>
      </c>
      <c r="E4">
        <v>1.2167376636680338</v>
      </c>
      <c r="G4">
        <v>10.384149231044461</v>
      </c>
      <c r="H4">
        <v>7.4244502367168703</v>
      </c>
      <c r="I4">
        <v>2.7826434429643703</v>
      </c>
      <c r="L4" t="s">
        <v>15</v>
      </c>
      <c r="M4">
        <v>0.91203961554076696</v>
      </c>
      <c r="N4">
        <v>3.2643220001269783E-2</v>
      </c>
      <c r="O4">
        <v>4.0477882355847671E-2</v>
      </c>
      <c r="P4">
        <v>2</v>
      </c>
      <c r="Q4">
        <v>0.50639222558282371</v>
      </c>
      <c r="R4">
        <v>0.1392348021382831</v>
      </c>
      <c r="S4">
        <v>8.6976025821075179E-2</v>
      </c>
      <c r="T4">
        <v>1</v>
      </c>
      <c r="X4" t="s">
        <v>745</v>
      </c>
      <c r="Y4" s="11">
        <v>4.4788138092149721</v>
      </c>
      <c r="Z4" s="11">
        <v>5.1345037214693934E-6</v>
      </c>
      <c r="AA4" s="11">
        <v>1.6465643585771136E-4</v>
      </c>
      <c r="AC4" s="11">
        <v>1.2651259804671136</v>
      </c>
      <c r="AD4" s="11">
        <v>5.5043638610976323E-5</v>
      </c>
      <c r="AE4" s="11">
        <v>2.8066031402062408E-4</v>
      </c>
    </row>
    <row r="5" spans="2:31" x14ac:dyDescent="0.25">
      <c r="C5">
        <v>1.7156485942299053</v>
      </c>
      <c r="D5">
        <v>0.45933031635824056</v>
      </c>
      <c r="E5">
        <v>0.32091145961261802</v>
      </c>
      <c r="G5">
        <v>2.8229281606228134</v>
      </c>
      <c r="H5">
        <v>1.3258084986019143</v>
      </c>
      <c r="I5">
        <v>0.33679993431789002</v>
      </c>
      <c r="M5">
        <v>0.11914072009706664</v>
      </c>
      <c r="N5">
        <v>2.6197910647692045E-3</v>
      </c>
      <c r="O5">
        <v>6.0538680493551775E-3</v>
      </c>
      <c r="Q5">
        <v>9.0625349853707043E-2</v>
      </c>
      <c r="R5">
        <v>2.2962551900935109E-2</v>
      </c>
      <c r="S5">
        <v>1.6593356821059484E-2</v>
      </c>
      <c r="Y5" s="11">
        <v>1.4271655202634534</v>
      </c>
      <c r="Z5" s="11">
        <v>2.3043441326929069E-6</v>
      </c>
      <c r="AA5" s="11">
        <v>5.2973200131813908E-5</v>
      </c>
      <c r="AC5" s="11">
        <v>0.45296026286481522</v>
      </c>
      <c r="AD5" s="11">
        <v>3.4283110445311964E-5</v>
      </c>
      <c r="AE5" s="11">
        <v>8.0289565847392722E-5</v>
      </c>
    </row>
    <row r="6" spans="2:31" x14ac:dyDescent="0.25">
      <c r="B6" t="s">
        <v>736</v>
      </c>
      <c r="C6">
        <v>3.5599236433838208</v>
      </c>
      <c r="D6">
        <v>1.141736178800836</v>
      </c>
      <c r="E6">
        <v>0.74352867511878584</v>
      </c>
      <c r="G6">
        <v>14.650323655997983</v>
      </c>
      <c r="H6">
        <v>9.1968399810037731</v>
      </c>
      <c r="I6">
        <v>3.5920712514095472</v>
      </c>
      <c r="L6" t="s">
        <v>736</v>
      </c>
      <c r="M6">
        <v>0.77910268480188982</v>
      </c>
      <c r="N6">
        <v>3.2089740156105002E-2</v>
      </c>
      <c r="O6">
        <v>3.8720057407277096E-2</v>
      </c>
      <c r="P6">
        <v>2</v>
      </c>
      <c r="Q6">
        <v>0.59289363172480192</v>
      </c>
      <c r="R6">
        <v>0.13581225868390642</v>
      </c>
      <c r="S6">
        <v>0.10929634540194835</v>
      </c>
      <c r="T6">
        <v>1</v>
      </c>
      <c r="X6" t="s">
        <v>736</v>
      </c>
      <c r="Y6" s="11">
        <v>2.5311949946961687</v>
      </c>
      <c r="Z6" s="11">
        <v>4.3161018245729703E-6</v>
      </c>
      <c r="AA6" s="11">
        <v>6.8080067572422022E-5</v>
      </c>
      <c r="AC6" s="11">
        <v>5.047414425402442</v>
      </c>
      <c r="AD6" s="11">
        <v>6.5825708713913703E-4</v>
      </c>
      <c r="AE6" s="11">
        <v>7.0695939243492858E-4</v>
      </c>
    </row>
    <row r="7" spans="2:31" x14ac:dyDescent="0.25">
      <c r="C7">
        <v>1.2330137442154308</v>
      </c>
      <c r="D7">
        <v>0.58601277986823985</v>
      </c>
      <c r="E7">
        <v>0.38340264414048264</v>
      </c>
      <c r="G7">
        <v>2.5011542052825391</v>
      </c>
      <c r="H7">
        <v>1.0225537218224441</v>
      </c>
      <c r="I7">
        <v>0.26665241729843053</v>
      </c>
      <c r="M7">
        <v>0.11188222203233911</v>
      </c>
      <c r="N7">
        <v>3.6000687433721174E-3</v>
      </c>
      <c r="O7">
        <v>6.6602898111036511E-3</v>
      </c>
      <c r="Q7">
        <v>0.14020533933191479</v>
      </c>
      <c r="R7">
        <v>3.2339596925637433E-2</v>
      </c>
      <c r="S7">
        <v>3.5292645537891229E-2</v>
      </c>
      <c r="Y7" s="11">
        <v>0.71098792248365905</v>
      </c>
      <c r="Z7" s="11">
        <v>2.1465543618045587E-6</v>
      </c>
      <c r="AA7" s="11">
        <v>1.8574207438447E-5</v>
      </c>
      <c r="AC7" s="11">
        <v>2.8223182350960809</v>
      </c>
      <c r="AD7" s="11">
        <v>4.267926755895653E-4</v>
      </c>
      <c r="AE7" s="11">
        <v>2.7517859533489943E-4</v>
      </c>
    </row>
    <row r="8" spans="2:31" x14ac:dyDescent="0.25">
      <c r="B8" t="s">
        <v>737</v>
      </c>
      <c r="C8">
        <v>5.5647437292056132</v>
      </c>
      <c r="D8">
        <v>1.9261205221575493</v>
      </c>
      <c r="E8">
        <v>1.5453668805373848</v>
      </c>
      <c r="G8">
        <v>10.910823343763884</v>
      </c>
      <c r="H8">
        <v>7.3393841998590261</v>
      </c>
      <c r="I8">
        <v>2.8666010132901492</v>
      </c>
      <c r="L8" t="s">
        <v>737</v>
      </c>
      <c r="M8">
        <v>0.49540574285607786</v>
      </c>
      <c r="N8">
        <v>2.1558324625074728E-2</v>
      </c>
      <c r="O8">
        <v>1.6675851014351158E-2</v>
      </c>
      <c r="Q8">
        <v>1.3000395828412568</v>
      </c>
      <c r="R8">
        <v>0.2184684549701294</v>
      </c>
      <c r="S8">
        <v>0.15870687516482671</v>
      </c>
      <c r="T8">
        <v>1</v>
      </c>
      <c r="X8" t="s">
        <v>737</v>
      </c>
      <c r="Y8" s="11">
        <v>2.4542232172554996</v>
      </c>
      <c r="Z8" s="11">
        <v>3.6047836884519881E-6</v>
      </c>
      <c r="AA8" s="11">
        <v>6.3115117939388E-5</v>
      </c>
      <c r="AC8" s="11">
        <v>3.4359211643420609</v>
      </c>
      <c r="AD8" s="11">
        <v>1.2680250352182804E-4</v>
      </c>
      <c r="AE8" s="11">
        <v>3.0448543125764001E-4</v>
      </c>
    </row>
    <row r="9" spans="2:31" x14ac:dyDescent="0.25">
      <c r="C9">
        <v>0.81276517766969569</v>
      </c>
      <c r="D9">
        <v>0.28675967133189323</v>
      </c>
      <c r="E9">
        <v>0.24037051421302047</v>
      </c>
      <c r="G9">
        <v>1.5942276951587842</v>
      </c>
      <c r="H9">
        <v>0.84795126018596423</v>
      </c>
      <c r="I9">
        <v>0.34475876180617315</v>
      </c>
      <c r="M9">
        <v>4.8652336431914522E-2</v>
      </c>
      <c r="N9">
        <v>1.8234312588442691E-3</v>
      </c>
      <c r="O9">
        <v>3.6550402109897218E-3</v>
      </c>
      <c r="Q9">
        <v>0.49060759403628551</v>
      </c>
      <c r="R9">
        <v>2.823900631830378E-2</v>
      </c>
      <c r="S9">
        <v>2.067253266290725E-2</v>
      </c>
      <c r="Y9" s="11">
        <v>0.59926498553637686</v>
      </c>
      <c r="Z9" s="11">
        <v>1.4903712580658387E-6</v>
      </c>
      <c r="AA9" s="11">
        <v>1.3541620463774717E-5</v>
      </c>
      <c r="AC9" s="11">
        <v>1.240963829978607</v>
      </c>
      <c r="AD9" s="11">
        <v>8.5478841555287178E-5</v>
      </c>
      <c r="AE9" s="11">
        <v>8.5175958679619356E-5</v>
      </c>
    </row>
    <row r="10" spans="2:31" x14ac:dyDescent="0.25">
      <c r="B10" t="s">
        <v>738</v>
      </c>
      <c r="C10">
        <v>5.6538558456132613</v>
      </c>
      <c r="D10">
        <v>1.7408170621331458</v>
      </c>
      <c r="E10">
        <v>1.2607678013233385</v>
      </c>
      <c r="G10">
        <v>7.256867948668666</v>
      </c>
      <c r="H10">
        <v>6.3831912829387507</v>
      </c>
      <c r="I10">
        <v>2.1115997045153683</v>
      </c>
      <c r="L10" t="s">
        <v>738</v>
      </c>
      <c r="M10">
        <v>0.83911642293775779</v>
      </c>
      <c r="N10">
        <v>3.1178865603714228E-2</v>
      </c>
      <c r="O10">
        <v>3.6267342907522655E-2</v>
      </c>
      <c r="P10">
        <v>2</v>
      </c>
      <c r="Q10">
        <v>0.39555439180874091</v>
      </c>
      <c r="R10">
        <v>8.4506083666663095E-2</v>
      </c>
      <c r="S10">
        <v>6.2559775203283638E-2</v>
      </c>
      <c r="T10">
        <v>1</v>
      </c>
      <c r="X10" t="s">
        <v>738</v>
      </c>
      <c r="Y10" s="11">
        <v>2.3210469709245256</v>
      </c>
      <c r="Z10" s="11">
        <v>2.1796223870984352E-6</v>
      </c>
      <c r="AA10" s="11">
        <v>4.572609124176645E-5</v>
      </c>
      <c r="AC10" s="11">
        <v>2.1739404608638715</v>
      </c>
      <c r="AD10" s="11">
        <v>3.1776292209972711E-4</v>
      </c>
      <c r="AE10" s="11">
        <v>4.8605339332661809E-4</v>
      </c>
    </row>
    <row r="11" spans="2:31" x14ac:dyDescent="0.25">
      <c r="C11">
        <v>1.6712271706952504</v>
      </c>
      <c r="D11">
        <v>0.44662042142294928</v>
      </c>
      <c r="E11">
        <v>0.37147025390517752</v>
      </c>
      <c r="G11">
        <v>1.9222058481759794</v>
      </c>
      <c r="H11">
        <v>1.0823114299111944</v>
      </c>
      <c r="I11">
        <v>0.42861221310655023</v>
      </c>
      <c r="M11">
        <v>5.4054400861550944E-2</v>
      </c>
      <c r="N11">
        <v>2.5224916330155939E-3</v>
      </c>
      <c r="O11">
        <v>5.6152958952423006E-3</v>
      </c>
      <c r="Q11">
        <v>5.2196224519718962E-2</v>
      </c>
      <c r="R11">
        <v>7.4561517682906657E-3</v>
      </c>
      <c r="S11">
        <v>1.1224793075873919E-2</v>
      </c>
      <c r="Y11" s="11">
        <v>0.63552441088155331</v>
      </c>
      <c r="Z11" s="11">
        <v>7.6167198497964428E-7</v>
      </c>
      <c r="AA11" s="11">
        <v>8.5510946586441737E-6</v>
      </c>
      <c r="AC11" s="11">
        <v>0.46282357761755999</v>
      </c>
      <c r="AD11" s="11">
        <v>2.0870352904940246E-4</v>
      </c>
      <c r="AE11" s="11">
        <v>1.658728647913882E-4</v>
      </c>
    </row>
    <row r="12" spans="2:31" x14ac:dyDescent="0.25">
      <c r="B12" t="s">
        <v>739</v>
      </c>
      <c r="C12">
        <v>4.8103053994521616</v>
      </c>
      <c r="D12">
        <v>1.2513556196397133</v>
      </c>
      <c r="E12">
        <v>0.79507986477634052</v>
      </c>
      <c r="G12">
        <v>6.7115189960549895</v>
      </c>
      <c r="H12">
        <v>3.8630408680614545</v>
      </c>
      <c r="I12">
        <v>1.8204133057274035</v>
      </c>
      <c r="L12" t="s">
        <v>739</v>
      </c>
      <c r="M12">
        <v>0.5544164928763341</v>
      </c>
      <c r="N12">
        <v>2.0622935492651012E-2</v>
      </c>
      <c r="O12">
        <v>1.9245929879537816E-2</v>
      </c>
      <c r="Q12">
        <v>0.53712985791957912</v>
      </c>
      <c r="R12">
        <v>0.12166686173353106</v>
      </c>
      <c r="S12">
        <v>7.6863011549360219E-2</v>
      </c>
      <c r="T12">
        <v>1</v>
      </c>
      <c r="X12" t="s">
        <v>739</v>
      </c>
      <c r="Y12" s="11">
        <v>2.7202948549450774</v>
      </c>
      <c r="Z12" s="11">
        <v>7.4184366252560599E-6</v>
      </c>
      <c r="AA12" s="11">
        <v>8.5636235679510675E-5</v>
      </c>
      <c r="AC12" s="11">
        <v>2.0712068194443956</v>
      </c>
      <c r="AD12" s="11">
        <v>9.0059309122082098E-5</v>
      </c>
      <c r="AE12" s="11">
        <v>3.0203418536410272E-4</v>
      </c>
    </row>
    <row r="13" spans="2:31" x14ac:dyDescent="0.25">
      <c r="C13">
        <v>0.9449197095632037</v>
      </c>
      <c r="D13">
        <v>0.47669837218505967</v>
      </c>
      <c r="E13">
        <v>0.29085685221530666</v>
      </c>
      <c r="G13">
        <v>3.5510861430914109</v>
      </c>
      <c r="H13">
        <v>2.0259756586623059</v>
      </c>
      <c r="I13">
        <v>1.0477323711522648</v>
      </c>
      <c r="M13">
        <v>0.13555743277227836</v>
      </c>
      <c r="N13">
        <v>3.1771197960245717E-3</v>
      </c>
      <c r="O13">
        <v>3.2507905531254421E-3</v>
      </c>
      <c r="Q13">
        <v>8.7256118695312246E-2</v>
      </c>
      <c r="R13">
        <v>2.8050268569487682E-2</v>
      </c>
      <c r="S13">
        <v>2.7253181166540481E-2</v>
      </c>
      <c r="Y13" s="11">
        <v>0.8726580961782241</v>
      </c>
      <c r="Z13" s="11">
        <v>2.438490398065256E-6</v>
      </c>
      <c r="AA13" s="11">
        <v>1.8443353872362361E-5</v>
      </c>
      <c r="AC13" s="11">
        <v>0.49463756072455295</v>
      </c>
      <c r="AD13" s="11">
        <v>4.1515022964848588E-5</v>
      </c>
      <c r="AE13" s="11">
        <v>9.7571180577342377E-5</v>
      </c>
    </row>
    <row r="14" spans="2:31" x14ac:dyDescent="0.25">
      <c r="B14" t="s">
        <v>173</v>
      </c>
      <c r="C14">
        <v>4.9859158282308362</v>
      </c>
      <c r="D14">
        <v>1.4558868912010332</v>
      </c>
      <c r="E14">
        <v>1.2078496423674741</v>
      </c>
      <c r="G14">
        <v>4.3807549288793171</v>
      </c>
      <c r="H14">
        <v>3.880971937197299</v>
      </c>
      <c r="I14">
        <v>1.3639851362957094</v>
      </c>
      <c r="L14" t="s">
        <v>173</v>
      </c>
      <c r="M14">
        <v>0.56853638159172293</v>
      </c>
      <c r="N14">
        <v>2.3190280703487203E-2</v>
      </c>
      <c r="O14">
        <v>1.0580588143117879E-2</v>
      </c>
      <c r="Q14">
        <v>0.58397104972299219</v>
      </c>
      <c r="R14">
        <v>0.13323294204635627</v>
      </c>
      <c r="S14">
        <v>0.10095929098806497</v>
      </c>
      <c r="T14">
        <v>1</v>
      </c>
      <c r="X14" t="s">
        <v>173</v>
      </c>
      <c r="Y14" s="11">
        <v>1.7526867883881636</v>
      </c>
      <c r="Z14" s="11">
        <v>1.8313821421592845E-6</v>
      </c>
      <c r="AA14" s="11">
        <v>5.7678232043727195E-5</v>
      </c>
      <c r="AC14" s="11">
        <v>2.1559702021244047</v>
      </c>
      <c r="AD14" s="11">
        <v>8.2470846112309376E-4</v>
      </c>
      <c r="AE14" s="11">
        <v>4.4168989054414038E-4</v>
      </c>
    </row>
    <row r="15" spans="2:31" x14ac:dyDescent="0.25">
      <c r="C15">
        <v>1.4772403478791511</v>
      </c>
      <c r="D15">
        <v>0.39765784096462087</v>
      </c>
      <c r="E15">
        <v>0.32638253499960429</v>
      </c>
      <c r="G15">
        <v>1.8628029134057584</v>
      </c>
      <c r="H15">
        <v>1.266385082351879</v>
      </c>
      <c r="I15">
        <v>0.44942007791870453</v>
      </c>
      <c r="M15">
        <v>4.1470728902934385E-2</v>
      </c>
      <c r="N15">
        <v>1.4101270046665347E-3</v>
      </c>
      <c r="O15">
        <v>2.6937636682234558E-3</v>
      </c>
      <c r="Q15">
        <v>9.8581593203642542E-2</v>
      </c>
      <c r="R15">
        <v>1.8485405809882751E-2</v>
      </c>
      <c r="S15">
        <v>1.9552917089672644E-2</v>
      </c>
      <c r="Y15" s="11">
        <v>0.23698641879808521</v>
      </c>
      <c r="Z15" s="11">
        <v>8.9955977208460473E-7</v>
      </c>
      <c r="AA15" s="11">
        <v>1.8320564171059178E-5</v>
      </c>
      <c r="AC15" s="11">
        <v>0.69651024111654458</v>
      </c>
      <c r="AD15" s="11">
        <v>6.8238794903701012E-4</v>
      </c>
      <c r="AE15" s="11">
        <v>1.3286790218367537E-4</v>
      </c>
    </row>
    <row r="16" spans="2:31" x14ac:dyDescent="0.25">
      <c r="L16" s="28" t="s">
        <v>747</v>
      </c>
    </row>
    <row r="36" spans="2:3" x14ac:dyDescent="0.25">
      <c r="B36" s="27" t="s">
        <v>742</v>
      </c>
      <c r="C36" s="27">
        <v>0.56999999999999995</v>
      </c>
    </row>
    <row r="37" spans="2:3" x14ac:dyDescent="0.25">
      <c r="B37" s="27" t="s">
        <v>720</v>
      </c>
      <c r="C37" s="26">
        <v>2.5</v>
      </c>
    </row>
    <row r="38" spans="2:3" x14ac:dyDescent="0.25">
      <c r="B38" s="27" t="s">
        <v>743</v>
      </c>
      <c r="C38" s="27">
        <v>2.88</v>
      </c>
    </row>
    <row r="39" spans="2:3" x14ac:dyDescent="0.25">
      <c r="B39" s="27" t="s">
        <v>744</v>
      </c>
      <c r="C39" s="27">
        <v>2.9</v>
      </c>
    </row>
    <row r="40" spans="2:3" x14ac:dyDescent="0.25">
      <c r="B40" s="27" t="s">
        <v>637</v>
      </c>
      <c r="C40" s="26">
        <v>3.11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5"/>
  <sheetViews>
    <sheetView workbookViewId="0">
      <selection activeCell="M1489" sqref="M1489"/>
    </sheetView>
  </sheetViews>
  <sheetFormatPr defaultRowHeight="15" x14ac:dyDescent="0.25"/>
  <sheetData>
    <row r="1" spans="1:6" x14ac:dyDescent="0.25">
      <c r="A1" t="s">
        <v>764</v>
      </c>
      <c r="B1" t="s">
        <v>763</v>
      </c>
      <c r="C1" t="s">
        <v>762</v>
      </c>
      <c r="D1" t="s">
        <v>761</v>
      </c>
      <c r="E1" t="s">
        <v>760</v>
      </c>
      <c r="F1" t="s">
        <v>759</v>
      </c>
    </row>
    <row r="2" spans="1:6" x14ac:dyDescent="0.25">
      <c r="A2">
        <v>0</v>
      </c>
      <c r="B2" t="s">
        <v>757</v>
      </c>
      <c r="C2" t="s">
        <v>757</v>
      </c>
      <c r="D2" t="s">
        <v>752</v>
      </c>
      <c r="E2" t="s">
        <v>758</v>
      </c>
      <c r="F2">
        <v>2.579782807</v>
      </c>
    </row>
    <row r="3" spans="1:6" x14ac:dyDescent="0.25">
      <c r="A3">
        <v>0</v>
      </c>
      <c r="B3" t="s">
        <v>757</v>
      </c>
      <c r="C3" t="s">
        <v>757</v>
      </c>
      <c r="D3" t="s">
        <v>752</v>
      </c>
      <c r="E3" t="s">
        <v>758</v>
      </c>
      <c r="F3">
        <v>1.6911823530000001</v>
      </c>
    </row>
    <row r="4" spans="1:6" x14ac:dyDescent="0.25">
      <c r="A4">
        <v>0</v>
      </c>
      <c r="B4" t="s">
        <v>757</v>
      </c>
      <c r="C4" t="s">
        <v>757</v>
      </c>
      <c r="D4" t="s">
        <v>752</v>
      </c>
      <c r="E4" t="s">
        <v>758</v>
      </c>
      <c r="F4">
        <v>12.52319717</v>
      </c>
    </row>
    <row r="5" spans="1:6" x14ac:dyDescent="0.25">
      <c r="A5">
        <v>0</v>
      </c>
      <c r="B5" t="s">
        <v>757</v>
      </c>
      <c r="C5" t="s">
        <v>757</v>
      </c>
      <c r="D5" t="s">
        <v>752</v>
      </c>
      <c r="E5" t="s">
        <v>758</v>
      </c>
      <c r="F5">
        <v>2.9702738110000002</v>
      </c>
    </row>
    <row r="6" spans="1:6" x14ac:dyDescent="0.25">
      <c r="A6">
        <v>0</v>
      </c>
      <c r="B6" t="s">
        <v>757</v>
      </c>
      <c r="C6" t="s">
        <v>757</v>
      </c>
      <c r="D6" t="s">
        <v>752</v>
      </c>
      <c r="E6" t="s">
        <v>758</v>
      </c>
      <c r="F6">
        <v>8.0509423360000003</v>
      </c>
    </row>
    <row r="7" spans="1:6" x14ac:dyDescent="0.25">
      <c r="A7">
        <v>0</v>
      </c>
      <c r="B7" t="s">
        <v>757</v>
      </c>
      <c r="C7" t="s">
        <v>757</v>
      </c>
      <c r="D7" t="s">
        <v>752</v>
      </c>
      <c r="E7" t="s">
        <v>758</v>
      </c>
      <c r="F7">
        <v>7.4782306780000001</v>
      </c>
    </row>
    <row r="8" spans="1:6" x14ac:dyDescent="0.25">
      <c r="A8">
        <v>2</v>
      </c>
      <c r="B8" t="s">
        <v>757</v>
      </c>
      <c r="C8" t="s">
        <v>757</v>
      </c>
      <c r="D8" t="s">
        <v>752</v>
      </c>
      <c r="E8" t="s">
        <v>758</v>
      </c>
      <c r="F8">
        <v>2.186808836</v>
      </c>
    </row>
    <row r="9" spans="1:6" x14ac:dyDescent="0.25">
      <c r="A9">
        <v>2</v>
      </c>
      <c r="B9" t="s">
        <v>757</v>
      </c>
      <c r="C9" t="s">
        <v>757</v>
      </c>
      <c r="D9" t="s">
        <v>752</v>
      </c>
      <c r="E9" t="s">
        <v>758</v>
      </c>
      <c r="F9">
        <v>5.3388543950000003</v>
      </c>
    </row>
    <row r="10" spans="1:6" x14ac:dyDescent="0.25">
      <c r="A10">
        <v>2</v>
      </c>
      <c r="B10" t="s">
        <v>757</v>
      </c>
      <c r="C10" t="s">
        <v>757</v>
      </c>
      <c r="D10" t="s">
        <v>752</v>
      </c>
      <c r="E10" t="s">
        <v>758</v>
      </c>
      <c r="F10">
        <v>1.693429589</v>
      </c>
    </row>
    <row r="11" spans="1:6" x14ac:dyDescent="0.25">
      <c r="A11">
        <v>2</v>
      </c>
      <c r="B11" t="s">
        <v>757</v>
      </c>
      <c r="C11" t="s">
        <v>757</v>
      </c>
      <c r="D11" t="s">
        <v>752</v>
      </c>
      <c r="E11" t="s">
        <v>758</v>
      </c>
      <c r="F11">
        <v>8.9681878749999999</v>
      </c>
    </row>
    <row r="12" spans="1:6" x14ac:dyDescent="0.25">
      <c r="A12">
        <v>2</v>
      </c>
      <c r="B12" t="s">
        <v>757</v>
      </c>
      <c r="C12" t="s">
        <v>757</v>
      </c>
      <c r="D12" t="s">
        <v>752</v>
      </c>
      <c r="E12" t="s">
        <v>758</v>
      </c>
      <c r="F12">
        <v>1.4542068079999999</v>
      </c>
    </row>
    <row r="13" spans="1:6" x14ac:dyDescent="0.25">
      <c r="A13">
        <v>2</v>
      </c>
      <c r="B13" t="s">
        <v>757</v>
      </c>
      <c r="C13" t="s">
        <v>757</v>
      </c>
      <c r="D13" t="s">
        <v>752</v>
      </c>
      <c r="E13" t="s">
        <v>758</v>
      </c>
      <c r="F13">
        <v>1.718054357</v>
      </c>
    </row>
    <row r="14" spans="1:6" x14ac:dyDescent="0.25">
      <c r="A14">
        <v>4</v>
      </c>
      <c r="B14" t="s">
        <v>757</v>
      </c>
      <c r="C14" t="s">
        <v>757</v>
      </c>
      <c r="D14" t="s">
        <v>752</v>
      </c>
      <c r="E14" t="s">
        <v>758</v>
      </c>
      <c r="F14">
        <v>1.7155694850000001</v>
      </c>
    </row>
    <row r="15" spans="1:6" x14ac:dyDescent="0.25">
      <c r="A15">
        <v>4</v>
      </c>
      <c r="B15" t="s">
        <v>757</v>
      </c>
      <c r="C15" t="s">
        <v>757</v>
      </c>
      <c r="D15" t="s">
        <v>752</v>
      </c>
      <c r="E15" t="s">
        <v>758</v>
      </c>
      <c r="F15">
        <v>6.984378843</v>
      </c>
    </row>
    <row r="16" spans="1:6" x14ac:dyDescent="0.25">
      <c r="A16">
        <v>4</v>
      </c>
      <c r="B16" t="s">
        <v>757</v>
      </c>
      <c r="C16" t="s">
        <v>757</v>
      </c>
      <c r="D16" t="s">
        <v>752</v>
      </c>
      <c r="E16" t="s">
        <v>758</v>
      </c>
      <c r="F16">
        <v>6.3444704610000002</v>
      </c>
    </row>
    <row r="17" spans="1:6" x14ac:dyDescent="0.25">
      <c r="A17">
        <v>4</v>
      </c>
      <c r="B17" t="s">
        <v>757</v>
      </c>
      <c r="C17" t="s">
        <v>757</v>
      </c>
      <c r="D17" t="s">
        <v>752</v>
      </c>
      <c r="E17" t="s">
        <v>758</v>
      </c>
      <c r="F17">
        <v>5.2267482200000002</v>
      </c>
    </row>
    <row r="18" spans="1:6" x14ac:dyDescent="0.25">
      <c r="A18">
        <v>4</v>
      </c>
      <c r="B18" t="s">
        <v>757</v>
      </c>
      <c r="C18" t="s">
        <v>757</v>
      </c>
      <c r="D18" t="s">
        <v>752</v>
      </c>
      <c r="E18" t="s">
        <v>758</v>
      </c>
      <c r="F18">
        <v>6.1790387249999998</v>
      </c>
    </row>
    <row r="19" spans="1:6" x14ac:dyDescent="0.25">
      <c r="A19">
        <v>4</v>
      </c>
      <c r="B19" t="s">
        <v>757</v>
      </c>
      <c r="C19" t="s">
        <v>757</v>
      </c>
      <c r="D19" t="s">
        <v>752</v>
      </c>
      <c r="E19" t="s">
        <v>758</v>
      </c>
      <c r="F19">
        <v>6.9382566409999997</v>
      </c>
    </row>
    <row r="20" spans="1:6" x14ac:dyDescent="0.25">
      <c r="A20">
        <v>6</v>
      </c>
      <c r="B20" t="s">
        <v>757</v>
      </c>
      <c r="C20" t="s">
        <v>757</v>
      </c>
      <c r="D20" t="s">
        <v>752</v>
      </c>
      <c r="E20" t="s">
        <v>758</v>
      </c>
      <c r="F20">
        <v>10.56528408</v>
      </c>
    </row>
    <row r="21" spans="1:6" x14ac:dyDescent="0.25">
      <c r="A21">
        <v>6</v>
      </c>
      <c r="B21" t="s">
        <v>757</v>
      </c>
      <c r="C21" t="s">
        <v>757</v>
      </c>
      <c r="D21" t="s">
        <v>752</v>
      </c>
      <c r="E21" t="s">
        <v>758</v>
      </c>
      <c r="F21">
        <v>3.3353889680000002</v>
      </c>
    </row>
    <row r="22" spans="1:6" x14ac:dyDescent="0.25">
      <c r="A22">
        <v>6</v>
      </c>
      <c r="B22" t="s">
        <v>757</v>
      </c>
      <c r="C22" t="s">
        <v>757</v>
      </c>
      <c r="D22" t="s">
        <v>752</v>
      </c>
      <c r="E22" t="s">
        <v>758</v>
      </c>
      <c r="F22">
        <v>2.457491841</v>
      </c>
    </row>
    <row r="23" spans="1:6" x14ac:dyDescent="0.25">
      <c r="A23">
        <v>6</v>
      </c>
      <c r="B23" t="s">
        <v>757</v>
      </c>
      <c r="C23" t="s">
        <v>757</v>
      </c>
      <c r="D23" t="s">
        <v>752</v>
      </c>
      <c r="E23" t="s">
        <v>758</v>
      </c>
      <c r="F23">
        <v>3.983431248</v>
      </c>
    </row>
    <row r="24" spans="1:6" x14ac:dyDescent="0.25">
      <c r="A24">
        <v>6</v>
      </c>
      <c r="B24" t="s">
        <v>757</v>
      </c>
      <c r="C24" t="s">
        <v>757</v>
      </c>
      <c r="D24" t="s">
        <v>752</v>
      </c>
      <c r="E24" t="s">
        <v>758</v>
      </c>
      <c r="F24">
        <v>2.3918840769999998</v>
      </c>
    </row>
    <row r="25" spans="1:6" x14ac:dyDescent="0.25">
      <c r="A25">
        <v>6</v>
      </c>
      <c r="B25" t="s">
        <v>757</v>
      </c>
      <c r="C25" t="s">
        <v>757</v>
      </c>
      <c r="D25" t="s">
        <v>752</v>
      </c>
      <c r="E25" t="s">
        <v>758</v>
      </c>
      <c r="F25">
        <v>11.189654859999999</v>
      </c>
    </row>
    <row r="26" spans="1:6" x14ac:dyDescent="0.25">
      <c r="A26">
        <v>8</v>
      </c>
      <c r="B26" t="s">
        <v>757</v>
      </c>
      <c r="C26" t="s">
        <v>757</v>
      </c>
      <c r="D26" t="s">
        <v>752</v>
      </c>
      <c r="E26" t="s">
        <v>758</v>
      </c>
      <c r="F26">
        <v>2.1629533529999998</v>
      </c>
    </row>
    <row r="27" spans="1:6" x14ac:dyDescent="0.25">
      <c r="A27">
        <v>8</v>
      </c>
      <c r="B27" t="s">
        <v>757</v>
      </c>
      <c r="C27" t="s">
        <v>757</v>
      </c>
      <c r="D27" t="s">
        <v>752</v>
      </c>
      <c r="E27" t="s">
        <v>758</v>
      </c>
      <c r="F27">
        <v>1.650446686</v>
      </c>
    </row>
    <row r="28" spans="1:6" x14ac:dyDescent="0.25">
      <c r="A28">
        <v>8</v>
      </c>
      <c r="B28" t="s">
        <v>757</v>
      </c>
      <c r="C28" t="s">
        <v>757</v>
      </c>
      <c r="D28" t="s">
        <v>752</v>
      </c>
      <c r="E28" t="s">
        <v>758</v>
      </c>
      <c r="F28">
        <v>6.7694071300000003</v>
      </c>
    </row>
    <row r="29" spans="1:6" x14ac:dyDescent="0.25">
      <c r="A29">
        <v>8</v>
      </c>
      <c r="B29" t="s">
        <v>757</v>
      </c>
      <c r="C29" t="s">
        <v>757</v>
      </c>
      <c r="D29" t="s">
        <v>752</v>
      </c>
      <c r="E29" t="s">
        <v>758</v>
      </c>
      <c r="F29">
        <v>6.9163004959999999</v>
      </c>
    </row>
    <row r="30" spans="1:6" x14ac:dyDescent="0.25">
      <c r="A30">
        <v>8</v>
      </c>
      <c r="B30" t="s">
        <v>757</v>
      </c>
      <c r="C30" t="s">
        <v>757</v>
      </c>
      <c r="D30" t="s">
        <v>752</v>
      </c>
      <c r="E30" t="s">
        <v>758</v>
      </c>
      <c r="F30">
        <v>5.6478783049999999</v>
      </c>
    </row>
    <row r="31" spans="1:6" x14ac:dyDescent="0.25">
      <c r="A31">
        <v>8</v>
      </c>
      <c r="B31" t="s">
        <v>757</v>
      </c>
      <c r="C31" t="s">
        <v>757</v>
      </c>
      <c r="D31" t="s">
        <v>752</v>
      </c>
      <c r="E31" t="s">
        <v>758</v>
      </c>
      <c r="F31">
        <v>5.7148464270000003</v>
      </c>
    </row>
    <row r="32" spans="1:6" x14ac:dyDescent="0.25">
      <c r="A32">
        <v>10</v>
      </c>
      <c r="B32" t="s">
        <v>757</v>
      </c>
      <c r="C32" t="s">
        <v>757</v>
      </c>
      <c r="D32" t="s">
        <v>752</v>
      </c>
      <c r="E32" t="s">
        <v>758</v>
      </c>
      <c r="F32">
        <v>3.4806766520000001</v>
      </c>
    </row>
    <row r="33" spans="1:6" x14ac:dyDescent="0.25">
      <c r="A33">
        <v>10</v>
      </c>
      <c r="B33" t="s">
        <v>757</v>
      </c>
      <c r="C33" t="s">
        <v>757</v>
      </c>
      <c r="D33" t="s">
        <v>752</v>
      </c>
      <c r="E33" t="s">
        <v>758</v>
      </c>
      <c r="F33">
        <v>1.8867710040000001</v>
      </c>
    </row>
    <row r="34" spans="1:6" x14ac:dyDescent="0.25">
      <c r="A34">
        <v>10</v>
      </c>
      <c r="B34" t="s">
        <v>757</v>
      </c>
      <c r="C34" t="s">
        <v>757</v>
      </c>
      <c r="D34" t="s">
        <v>752</v>
      </c>
      <c r="E34" t="s">
        <v>758</v>
      </c>
      <c r="F34">
        <v>10.2979071</v>
      </c>
    </row>
    <row r="35" spans="1:6" x14ac:dyDescent="0.25">
      <c r="A35">
        <v>10</v>
      </c>
      <c r="B35" t="s">
        <v>757</v>
      </c>
      <c r="C35" t="s">
        <v>757</v>
      </c>
      <c r="D35" t="s">
        <v>752</v>
      </c>
      <c r="E35" t="s">
        <v>758</v>
      </c>
      <c r="F35">
        <v>8.7249017159999998</v>
      </c>
    </row>
    <row r="36" spans="1:6" x14ac:dyDescent="0.25">
      <c r="A36">
        <v>10</v>
      </c>
      <c r="B36" t="s">
        <v>757</v>
      </c>
      <c r="C36" t="s">
        <v>757</v>
      </c>
      <c r="D36" t="s">
        <v>752</v>
      </c>
      <c r="E36" t="s">
        <v>758</v>
      </c>
      <c r="F36">
        <v>1.8927440680000001</v>
      </c>
    </row>
    <row r="37" spans="1:6" x14ac:dyDescent="0.25">
      <c r="A37">
        <v>10</v>
      </c>
      <c r="B37" t="s">
        <v>757</v>
      </c>
      <c r="C37" t="s">
        <v>757</v>
      </c>
      <c r="D37" t="s">
        <v>752</v>
      </c>
      <c r="E37" t="s">
        <v>758</v>
      </c>
      <c r="F37">
        <v>3.6324944320000001</v>
      </c>
    </row>
    <row r="38" spans="1:6" x14ac:dyDescent="0.25">
      <c r="A38">
        <v>0</v>
      </c>
      <c r="B38" t="s">
        <v>757</v>
      </c>
      <c r="C38" t="s">
        <v>721</v>
      </c>
      <c r="D38" t="s">
        <v>752</v>
      </c>
      <c r="E38" t="s">
        <v>758</v>
      </c>
      <c r="F38">
        <v>0.88395655399999995</v>
      </c>
    </row>
    <row r="39" spans="1:6" x14ac:dyDescent="0.25">
      <c r="A39">
        <v>0</v>
      </c>
      <c r="B39" t="s">
        <v>757</v>
      </c>
      <c r="C39" t="s">
        <v>721</v>
      </c>
      <c r="D39" t="s">
        <v>752</v>
      </c>
      <c r="E39" t="s">
        <v>758</v>
      </c>
      <c r="F39">
        <v>0.20595227599999999</v>
      </c>
    </row>
    <row r="40" spans="1:6" x14ac:dyDescent="0.25">
      <c r="A40">
        <v>0</v>
      </c>
      <c r="B40" t="s">
        <v>757</v>
      </c>
      <c r="C40" t="s">
        <v>721</v>
      </c>
      <c r="D40" t="s">
        <v>752</v>
      </c>
      <c r="E40" t="s">
        <v>758</v>
      </c>
      <c r="F40">
        <v>2.2642165680000002</v>
      </c>
    </row>
    <row r="41" spans="1:6" x14ac:dyDescent="0.25">
      <c r="A41">
        <v>0</v>
      </c>
      <c r="B41" t="s">
        <v>757</v>
      </c>
      <c r="C41" t="s">
        <v>721</v>
      </c>
      <c r="D41" t="s">
        <v>752</v>
      </c>
      <c r="E41" t="s">
        <v>758</v>
      </c>
      <c r="F41">
        <v>1.482399083</v>
      </c>
    </row>
    <row r="42" spans="1:6" x14ac:dyDescent="0.25">
      <c r="A42">
        <v>0</v>
      </c>
      <c r="B42" t="s">
        <v>757</v>
      </c>
      <c r="C42" t="s">
        <v>721</v>
      </c>
      <c r="D42" t="s">
        <v>752</v>
      </c>
      <c r="E42" t="s">
        <v>758</v>
      </c>
      <c r="F42">
        <v>3.3730425980000001</v>
      </c>
    </row>
    <row r="43" spans="1:6" x14ac:dyDescent="0.25">
      <c r="A43">
        <v>0</v>
      </c>
      <c r="B43" t="s">
        <v>757</v>
      </c>
      <c r="C43" t="s">
        <v>721</v>
      </c>
      <c r="D43" t="s">
        <v>752</v>
      </c>
      <c r="E43" t="s">
        <v>758</v>
      </c>
      <c r="F43">
        <v>2.2252139259999999</v>
      </c>
    </row>
    <row r="44" spans="1:6" x14ac:dyDescent="0.25">
      <c r="A44">
        <v>2</v>
      </c>
      <c r="B44" t="s">
        <v>757</v>
      </c>
      <c r="C44" t="s">
        <v>721</v>
      </c>
      <c r="D44" t="s">
        <v>752</v>
      </c>
      <c r="E44" t="s">
        <v>758</v>
      </c>
      <c r="F44">
        <v>0.47145517799999997</v>
      </c>
    </row>
    <row r="45" spans="1:6" x14ac:dyDescent="0.25">
      <c r="A45">
        <v>2</v>
      </c>
      <c r="B45" t="s">
        <v>757</v>
      </c>
      <c r="C45" t="s">
        <v>721</v>
      </c>
      <c r="D45" t="s">
        <v>752</v>
      </c>
      <c r="E45" t="s">
        <v>758</v>
      </c>
      <c r="F45">
        <v>1.9498237380000001</v>
      </c>
    </row>
    <row r="46" spans="1:6" x14ac:dyDescent="0.25">
      <c r="A46">
        <v>2</v>
      </c>
      <c r="B46" t="s">
        <v>757</v>
      </c>
      <c r="C46" t="s">
        <v>721</v>
      </c>
      <c r="D46" t="s">
        <v>752</v>
      </c>
      <c r="E46" t="s">
        <v>758</v>
      </c>
      <c r="F46">
        <v>0.29287060799999998</v>
      </c>
    </row>
    <row r="47" spans="1:6" x14ac:dyDescent="0.25">
      <c r="A47">
        <v>2</v>
      </c>
      <c r="B47" t="s">
        <v>757</v>
      </c>
      <c r="C47" t="s">
        <v>721</v>
      </c>
      <c r="D47" t="s">
        <v>752</v>
      </c>
      <c r="E47" t="s">
        <v>758</v>
      </c>
      <c r="F47">
        <v>3.7316281980000001</v>
      </c>
    </row>
    <row r="48" spans="1:6" x14ac:dyDescent="0.25">
      <c r="A48">
        <v>2</v>
      </c>
      <c r="B48" t="s">
        <v>757</v>
      </c>
      <c r="C48" t="s">
        <v>721</v>
      </c>
      <c r="D48" t="s">
        <v>752</v>
      </c>
      <c r="E48" t="s">
        <v>758</v>
      </c>
      <c r="F48">
        <v>0.14346792</v>
      </c>
    </row>
    <row r="49" spans="1:6" x14ac:dyDescent="0.25">
      <c r="A49">
        <v>2</v>
      </c>
      <c r="B49" t="s">
        <v>757</v>
      </c>
      <c r="C49" t="s">
        <v>721</v>
      </c>
      <c r="D49" t="s">
        <v>752</v>
      </c>
      <c r="E49" t="s">
        <v>758</v>
      </c>
      <c r="F49">
        <v>0.26117142999999998</v>
      </c>
    </row>
    <row r="50" spans="1:6" x14ac:dyDescent="0.25">
      <c r="A50">
        <v>4</v>
      </c>
      <c r="B50" t="s">
        <v>757</v>
      </c>
      <c r="C50" t="s">
        <v>721</v>
      </c>
      <c r="D50" t="s">
        <v>752</v>
      </c>
      <c r="E50" t="s">
        <v>758</v>
      </c>
      <c r="F50">
        <v>0.64691719999999997</v>
      </c>
    </row>
    <row r="51" spans="1:6" x14ac:dyDescent="0.25">
      <c r="A51">
        <v>4</v>
      </c>
      <c r="B51" t="s">
        <v>757</v>
      </c>
      <c r="C51" t="s">
        <v>721</v>
      </c>
      <c r="D51" t="s">
        <v>752</v>
      </c>
      <c r="E51" t="s">
        <v>758</v>
      </c>
      <c r="F51">
        <v>1.788309618</v>
      </c>
    </row>
    <row r="52" spans="1:6" x14ac:dyDescent="0.25">
      <c r="A52">
        <v>4</v>
      </c>
      <c r="B52" t="s">
        <v>757</v>
      </c>
      <c r="C52" t="s">
        <v>721</v>
      </c>
      <c r="D52" t="s">
        <v>752</v>
      </c>
      <c r="E52" t="s">
        <v>758</v>
      </c>
      <c r="F52">
        <v>2.700054508</v>
      </c>
    </row>
    <row r="53" spans="1:6" x14ac:dyDescent="0.25">
      <c r="A53">
        <v>4</v>
      </c>
      <c r="B53" t="s">
        <v>757</v>
      </c>
      <c r="C53" t="s">
        <v>721</v>
      </c>
      <c r="D53" t="s">
        <v>752</v>
      </c>
      <c r="E53" t="s">
        <v>758</v>
      </c>
      <c r="F53">
        <v>2.0925483680000001</v>
      </c>
    </row>
    <row r="54" spans="1:6" x14ac:dyDescent="0.25">
      <c r="A54">
        <v>4</v>
      </c>
      <c r="B54" t="s">
        <v>757</v>
      </c>
      <c r="C54" t="s">
        <v>721</v>
      </c>
      <c r="D54" t="s">
        <v>752</v>
      </c>
      <c r="E54" t="s">
        <v>758</v>
      </c>
      <c r="F54">
        <v>2.353271366</v>
      </c>
    </row>
    <row r="55" spans="1:6" x14ac:dyDescent="0.25">
      <c r="A55">
        <v>4</v>
      </c>
      <c r="B55" t="s">
        <v>757</v>
      </c>
      <c r="C55" t="s">
        <v>721</v>
      </c>
      <c r="D55" t="s">
        <v>752</v>
      </c>
      <c r="E55" t="s">
        <v>758</v>
      </c>
      <c r="F55">
        <v>1.975622073</v>
      </c>
    </row>
    <row r="56" spans="1:6" x14ac:dyDescent="0.25">
      <c r="A56">
        <v>6</v>
      </c>
      <c r="B56" t="s">
        <v>757</v>
      </c>
      <c r="C56" t="s">
        <v>721</v>
      </c>
      <c r="D56" t="s">
        <v>752</v>
      </c>
      <c r="E56" t="s">
        <v>758</v>
      </c>
      <c r="F56">
        <v>3.8552767389999998</v>
      </c>
    </row>
    <row r="57" spans="1:6" x14ac:dyDescent="0.25">
      <c r="A57">
        <v>6</v>
      </c>
      <c r="B57" t="s">
        <v>757</v>
      </c>
      <c r="C57" t="s">
        <v>721</v>
      </c>
      <c r="D57" t="s">
        <v>752</v>
      </c>
      <c r="E57" t="s">
        <v>758</v>
      </c>
      <c r="F57">
        <v>1.141669373</v>
      </c>
    </row>
    <row r="58" spans="1:6" x14ac:dyDescent="0.25">
      <c r="A58">
        <v>6</v>
      </c>
      <c r="B58" t="s">
        <v>757</v>
      </c>
      <c r="C58" t="s">
        <v>721</v>
      </c>
      <c r="D58" t="s">
        <v>752</v>
      </c>
      <c r="E58" t="s">
        <v>758</v>
      </c>
      <c r="F58">
        <v>0.92755719199999997</v>
      </c>
    </row>
    <row r="59" spans="1:6" x14ac:dyDescent="0.25">
      <c r="A59">
        <v>6</v>
      </c>
      <c r="B59" t="s">
        <v>757</v>
      </c>
      <c r="C59" t="s">
        <v>721</v>
      </c>
      <c r="D59" t="s">
        <v>752</v>
      </c>
      <c r="E59" t="s">
        <v>758</v>
      </c>
      <c r="F59">
        <v>1.4057389769999999</v>
      </c>
    </row>
    <row r="60" spans="1:6" x14ac:dyDescent="0.25">
      <c r="A60">
        <v>6</v>
      </c>
      <c r="B60" t="s">
        <v>757</v>
      </c>
      <c r="C60" t="s">
        <v>721</v>
      </c>
      <c r="D60" t="s">
        <v>752</v>
      </c>
      <c r="E60" t="s">
        <v>758</v>
      </c>
      <c r="F60">
        <v>1.1616202819999999</v>
      </c>
    </row>
    <row r="61" spans="1:6" x14ac:dyDescent="0.25">
      <c r="A61">
        <v>6</v>
      </c>
      <c r="B61" t="s">
        <v>757</v>
      </c>
      <c r="C61" t="s">
        <v>721</v>
      </c>
      <c r="D61" t="s">
        <v>752</v>
      </c>
      <c r="E61" t="s">
        <v>758</v>
      </c>
      <c r="F61">
        <v>1.9530398099999999</v>
      </c>
    </row>
    <row r="62" spans="1:6" x14ac:dyDescent="0.25">
      <c r="A62">
        <v>8</v>
      </c>
      <c r="B62" t="s">
        <v>757</v>
      </c>
      <c r="C62" t="s">
        <v>721</v>
      </c>
      <c r="D62" t="s">
        <v>752</v>
      </c>
      <c r="E62" t="s">
        <v>758</v>
      </c>
      <c r="F62">
        <v>0.54502407600000002</v>
      </c>
    </row>
    <row r="63" spans="1:6" x14ac:dyDescent="0.25">
      <c r="A63">
        <v>8</v>
      </c>
      <c r="B63" t="s">
        <v>757</v>
      </c>
      <c r="C63" t="s">
        <v>721</v>
      </c>
      <c r="D63" t="s">
        <v>752</v>
      </c>
      <c r="E63" t="s">
        <v>758</v>
      </c>
      <c r="F63">
        <v>0.40826348099999998</v>
      </c>
    </row>
    <row r="64" spans="1:6" x14ac:dyDescent="0.25">
      <c r="A64">
        <v>8</v>
      </c>
      <c r="B64" t="s">
        <v>757</v>
      </c>
      <c r="C64" t="s">
        <v>721</v>
      </c>
      <c r="D64" t="s">
        <v>752</v>
      </c>
      <c r="E64" t="s">
        <v>758</v>
      </c>
      <c r="F64">
        <v>3.362166411</v>
      </c>
    </row>
    <row r="65" spans="1:6" x14ac:dyDescent="0.25">
      <c r="A65">
        <v>8</v>
      </c>
      <c r="B65" t="s">
        <v>757</v>
      </c>
      <c r="C65" t="s">
        <v>721</v>
      </c>
      <c r="D65" t="s">
        <v>752</v>
      </c>
      <c r="E65" t="s">
        <v>758</v>
      </c>
      <c r="F65">
        <v>1.016458624</v>
      </c>
    </row>
    <row r="66" spans="1:6" x14ac:dyDescent="0.25">
      <c r="A66">
        <v>8</v>
      </c>
      <c r="B66" t="s">
        <v>757</v>
      </c>
      <c r="C66" t="s">
        <v>721</v>
      </c>
      <c r="D66" t="s">
        <v>752</v>
      </c>
      <c r="E66" t="s">
        <v>758</v>
      </c>
      <c r="F66">
        <v>0.36577586000000001</v>
      </c>
    </row>
    <row r="67" spans="1:6" x14ac:dyDescent="0.25">
      <c r="A67">
        <v>8</v>
      </c>
      <c r="B67" t="s">
        <v>757</v>
      </c>
      <c r="C67" t="s">
        <v>721</v>
      </c>
      <c r="D67" t="s">
        <v>752</v>
      </c>
      <c r="E67" t="s">
        <v>758</v>
      </c>
      <c r="F67">
        <v>1.810445265</v>
      </c>
    </row>
    <row r="68" spans="1:6" x14ac:dyDescent="0.25">
      <c r="A68">
        <v>10</v>
      </c>
      <c r="B68" t="s">
        <v>757</v>
      </c>
      <c r="C68" t="s">
        <v>721</v>
      </c>
      <c r="D68" t="s">
        <v>752</v>
      </c>
      <c r="E68" t="s">
        <v>758</v>
      </c>
      <c r="F68">
        <v>2.2583921249999999</v>
      </c>
    </row>
    <row r="69" spans="1:6" x14ac:dyDescent="0.25">
      <c r="A69">
        <v>10</v>
      </c>
      <c r="B69" t="s">
        <v>757</v>
      </c>
      <c r="C69" t="s">
        <v>721</v>
      </c>
      <c r="D69" t="s">
        <v>752</v>
      </c>
      <c r="E69" t="s">
        <v>758</v>
      </c>
      <c r="F69">
        <v>0.73611226900000004</v>
      </c>
    </row>
    <row r="70" spans="1:6" x14ac:dyDescent="0.25">
      <c r="A70">
        <v>10</v>
      </c>
      <c r="B70" t="s">
        <v>757</v>
      </c>
      <c r="C70" t="s">
        <v>721</v>
      </c>
      <c r="D70" t="s">
        <v>752</v>
      </c>
      <c r="E70" t="s">
        <v>758</v>
      </c>
      <c r="F70">
        <v>2.6004438510000001</v>
      </c>
    </row>
    <row r="71" spans="1:6" x14ac:dyDescent="0.25">
      <c r="A71">
        <v>10</v>
      </c>
      <c r="B71" t="s">
        <v>757</v>
      </c>
      <c r="C71" t="s">
        <v>721</v>
      </c>
      <c r="D71" t="s">
        <v>752</v>
      </c>
      <c r="E71" t="s">
        <v>758</v>
      </c>
      <c r="F71">
        <v>2.1303345010000001</v>
      </c>
    </row>
    <row r="72" spans="1:6" x14ac:dyDescent="0.25">
      <c r="A72">
        <v>10</v>
      </c>
      <c r="B72" t="s">
        <v>757</v>
      </c>
      <c r="C72" t="s">
        <v>721</v>
      </c>
      <c r="D72" t="s">
        <v>752</v>
      </c>
      <c r="E72" t="s">
        <v>758</v>
      </c>
      <c r="F72">
        <v>0.439163266</v>
      </c>
    </row>
    <row r="73" spans="1:6" x14ac:dyDescent="0.25">
      <c r="A73">
        <v>10</v>
      </c>
      <c r="B73" t="s">
        <v>757</v>
      </c>
      <c r="C73" t="s">
        <v>721</v>
      </c>
      <c r="D73" t="s">
        <v>752</v>
      </c>
      <c r="E73" t="s">
        <v>758</v>
      </c>
      <c r="F73">
        <v>0.57087533499999998</v>
      </c>
    </row>
    <row r="74" spans="1:6" x14ac:dyDescent="0.25">
      <c r="A74">
        <v>0</v>
      </c>
      <c r="B74" t="s">
        <v>757</v>
      </c>
      <c r="C74" t="s">
        <v>722</v>
      </c>
      <c r="D74" t="s">
        <v>752</v>
      </c>
      <c r="E74" t="s">
        <v>758</v>
      </c>
      <c r="F74">
        <v>0.68558434599999996</v>
      </c>
    </row>
    <row r="75" spans="1:6" x14ac:dyDescent="0.25">
      <c r="A75">
        <v>0</v>
      </c>
      <c r="B75" t="s">
        <v>757</v>
      </c>
      <c r="C75" t="s">
        <v>722</v>
      </c>
      <c r="D75" t="s">
        <v>752</v>
      </c>
      <c r="E75" t="s">
        <v>758</v>
      </c>
      <c r="F75">
        <v>0.118879766</v>
      </c>
    </row>
    <row r="76" spans="1:6" x14ac:dyDescent="0.25">
      <c r="A76">
        <v>0</v>
      </c>
      <c r="B76" t="s">
        <v>757</v>
      </c>
      <c r="C76" t="s">
        <v>722</v>
      </c>
      <c r="D76" t="s">
        <v>752</v>
      </c>
      <c r="E76" t="s">
        <v>758</v>
      </c>
      <c r="F76">
        <v>1.338857338</v>
      </c>
    </row>
    <row r="77" spans="1:6" x14ac:dyDescent="0.25">
      <c r="A77">
        <v>0</v>
      </c>
      <c r="B77" t="s">
        <v>757</v>
      </c>
      <c r="C77" t="s">
        <v>722</v>
      </c>
      <c r="D77" t="s">
        <v>752</v>
      </c>
      <c r="E77" t="s">
        <v>758</v>
      </c>
      <c r="F77">
        <v>1.093625539</v>
      </c>
    </row>
    <row r="78" spans="1:6" x14ac:dyDescent="0.25">
      <c r="A78">
        <v>0</v>
      </c>
      <c r="B78" t="s">
        <v>757</v>
      </c>
      <c r="C78" t="s">
        <v>722</v>
      </c>
      <c r="D78" t="s">
        <v>752</v>
      </c>
      <c r="E78" t="s">
        <v>758</v>
      </c>
      <c r="F78">
        <v>2.3807261359999998</v>
      </c>
    </row>
    <row r="79" spans="1:6" x14ac:dyDescent="0.25">
      <c r="A79">
        <v>0</v>
      </c>
      <c r="B79" t="s">
        <v>757</v>
      </c>
      <c r="C79" t="s">
        <v>722</v>
      </c>
      <c r="D79" t="s">
        <v>752</v>
      </c>
      <c r="E79" t="s">
        <v>758</v>
      </c>
      <c r="F79">
        <v>1.682752858</v>
      </c>
    </row>
    <row r="80" spans="1:6" x14ac:dyDescent="0.25">
      <c r="A80">
        <v>2</v>
      </c>
      <c r="B80" t="s">
        <v>757</v>
      </c>
      <c r="C80" t="s">
        <v>722</v>
      </c>
      <c r="D80" t="s">
        <v>752</v>
      </c>
      <c r="E80" t="s">
        <v>758</v>
      </c>
      <c r="F80">
        <v>0.28710918899999999</v>
      </c>
    </row>
    <row r="81" spans="1:6" x14ac:dyDescent="0.25">
      <c r="A81">
        <v>2</v>
      </c>
      <c r="B81" t="s">
        <v>757</v>
      </c>
      <c r="C81" t="s">
        <v>722</v>
      </c>
      <c r="D81" t="s">
        <v>752</v>
      </c>
      <c r="E81" t="s">
        <v>758</v>
      </c>
      <c r="F81">
        <v>1.1965756789999999</v>
      </c>
    </row>
    <row r="82" spans="1:6" x14ac:dyDescent="0.25">
      <c r="A82">
        <v>2</v>
      </c>
      <c r="B82" t="s">
        <v>757</v>
      </c>
      <c r="C82" t="s">
        <v>722</v>
      </c>
      <c r="D82" t="s">
        <v>752</v>
      </c>
      <c r="E82" t="s">
        <v>758</v>
      </c>
      <c r="F82">
        <v>0.189837807</v>
      </c>
    </row>
    <row r="83" spans="1:6" x14ac:dyDescent="0.25">
      <c r="A83">
        <v>2</v>
      </c>
      <c r="B83" t="s">
        <v>757</v>
      </c>
      <c r="C83" t="s">
        <v>722</v>
      </c>
      <c r="D83" t="s">
        <v>752</v>
      </c>
      <c r="E83" t="s">
        <v>758</v>
      </c>
      <c r="F83">
        <v>2.4745747589999998</v>
      </c>
    </row>
    <row r="84" spans="1:6" x14ac:dyDescent="0.25">
      <c r="A84">
        <v>2</v>
      </c>
      <c r="B84" t="s">
        <v>757</v>
      </c>
      <c r="C84" t="s">
        <v>722</v>
      </c>
      <c r="D84" t="s">
        <v>752</v>
      </c>
      <c r="E84" t="s">
        <v>758</v>
      </c>
      <c r="F84">
        <v>0.11101016599999999</v>
      </c>
    </row>
    <row r="85" spans="1:6" x14ac:dyDescent="0.25">
      <c r="A85">
        <v>2</v>
      </c>
      <c r="B85" t="s">
        <v>757</v>
      </c>
      <c r="C85" t="s">
        <v>722</v>
      </c>
      <c r="D85" t="s">
        <v>752</v>
      </c>
      <c r="E85" t="s">
        <v>758</v>
      </c>
      <c r="F85">
        <v>0.20206445000000001</v>
      </c>
    </row>
    <row r="86" spans="1:6" x14ac:dyDescent="0.25">
      <c r="A86">
        <v>4</v>
      </c>
      <c r="B86" t="s">
        <v>757</v>
      </c>
      <c r="C86" t="s">
        <v>722</v>
      </c>
      <c r="D86" t="s">
        <v>752</v>
      </c>
      <c r="E86" t="s">
        <v>758</v>
      </c>
      <c r="F86">
        <v>0.55889126899999997</v>
      </c>
    </row>
    <row r="87" spans="1:6" x14ac:dyDescent="0.25">
      <c r="A87">
        <v>4</v>
      </c>
      <c r="B87" t="s">
        <v>757</v>
      </c>
      <c r="C87" t="s">
        <v>722</v>
      </c>
      <c r="D87" t="s">
        <v>752</v>
      </c>
      <c r="E87" t="s">
        <v>758</v>
      </c>
      <c r="F87">
        <v>1.3891835109999999</v>
      </c>
    </row>
    <row r="88" spans="1:6" x14ac:dyDescent="0.25">
      <c r="A88">
        <v>4</v>
      </c>
      <c r="B88" t="s">
        <v>757</v>
      </c>
      <c r="C88" t="s">
        <v>722</v>
      </c>
      <c r="D88" t="s">
        <v>752</v>
      </c>
      <c r="E88" t="s">
        <v>758</v>
      </c>
      <c r="F88">
        <v>2.3395462729999998</v>
      </c>
    </row>
    <row r="89" spans="1:6" x14ac:dyDescent="0.25">
      <c r="A89">
        <v>4</v>
      </c>
      <c r="B89" t="s">
        <v>757</v>
      </c>
      <c r="C89" t="s">
        <v>722</v>
      </c>
      <c r="D89" t="s">
        <v>752</v>
      </c>
      <c r="E89" t="s">
        <v>758</v>
      </c>
      <c r="F89">
        <v>1.869070547</v>
      </c>
    </row>
    <row r="90" spans="1:6" x14ac:dyDescent="0.25">
      <c r="A90">
        <v>4</v>
      </c>
      <c r="B90" t="s">
        <v>757</v>
      </c>
      <c r="C90" t="s">
        <v>722</v>
      </c>
      <c r="D90" t="s">
        <v>752</v>
      </c>
      <c r="E90" t="s">
        <v>758</v>
      </c>
      <c r="F90">
        <v>1.557399508</v>
      </c>
    </row>
    <row r="91" spans="1:6" x14ac:dyDescent="0.25">
      <c r="A91">
        <v>4</v>
      </c>
      <c r="B91" t="s">
        <v>757</v>
      </c>
      <c r="C91" t="s">
        <v>722</v>
      </c>
      <c r="D91" t="s">
        <v>752</v>
      </c>
      <c r="E91" t="s">
        <v>758</v>
      </c>
      <c r="F91">
        <v>1.558110176</v>
      </c>
    </row>
    <row r="92" spans="1:6" x14ac:dyDescent="0.25">
      <c r="A92">
        <v>6</v>
      </c>
      <c r="B92" t="s">
        <v>757</v>
      </c>
      <c r="C92" t="s">
        <v>722</v>
      </c>
      <c r="D92" t="s">
        <v>752</v>
      </c>
      <c r="E92" t="s">
        <v>758</v>
      </c>
      <c r="F92">
        <v>3.079389639</v>
      </c>
    </row>
    <row r="93" spans="1:6" x14ac:dyDescent="0.25">
      <c r="A93">
        <v>6</v>
      </c>
      <c r="B93" t="s">
        <v>757</v>
      </c>
      <c r="C93" t="s">
        <v>722</v>
      </c>
      <c r="D93" t="s">
        <v>752</v>
      </c>
      <c r="E93" t="s">
        <v>758</v>
      </c>
      <c r="F93">
        <v>0.93385653199999996</v>
      </c>
    </row>
    <row r="94" spans="1:6" x14ac:dyDescent="0.25">
      <c r="A94">
        <v>6</v>
      </c>
      <c r="B94" t="s">
        <v>757</v>
      </c>
      <c r="C94" t="s">
        <v>722</v>
      </c>
      <c r="D94" t="s">
        <v>752</v>
      </c>
      <c r="E94" t="s">
        <v>758</v>
      </c>
      <c r="F94">
        <v>0.77861010200000003</v>
      </c>
    </row>
    <row r="95" spans="1:6" x14ac:dyDescent="0.25">
      <c r="A95">
        <v>6</v>
      </c>
      <c r="B95" t="s">
        <v>757</v>
      </c>
      <c r="C95" t="s">
        <v>722</v>
      </c>
      <c r="D95" t="s">
        <v>752</v>
      </c>
      <c r="E95" t="s">
        <v>758</v>
      </c>
      <c r="F95">
        <v>0.85347590699999998</v>
      </c>
    </row>
    <row r="96" spans="1:6" x14ac:dyDescent="0.25">
      <c r="A96">
        <v>6</v>
      </c>
      <c r="B96" t="s">
        <v>757</v>
      </c>
      <c r="C96" t="s">
        <v>722</v>
      </c>
      <c r="D96" t="s">
        <v>752</v>
      </c>
      <c r="E96" t="s">
        <v>758</v>
      </c>
      <c r="F96">
        <v>0.68970561399999997</v>
      </c>
    </row>
    <row r="97" spans="1:6" x14ac:dyDescent="0.25">
      <c r="A97">
        <v>6</v>
      </c>
      <c r="B97" t="s">
        <v>757</v>
      </c>
      <c r="C97" t="s">
        <v>722</v>
      </c>
      <c r="D97" t="s">
        <v>752</v>
      </c>
      <c r="E97" t="s">
        <v>758</v>
      </c>
      <c r="F97">
        <v>1.229569015</v>
      </c>
    </row>
    <row r="98" spans="1:6" x14ac:dyDescent="0.25">
      <c r="A98">
        <v>8</v>
      </c>
      <c r="B98" t="s">
        <v>757</v>
      </c>
      <c r="C98" t="s">
        <v>722</v>
      </c>
      <c r="D98" t="s">
        <v>752</v>
      </c>
      <c r="E98" t="s">
        <v>758</v>
      </c>
      <c r="F98">
        <v>0.30959414200000002</v>
      </c>
    </row>
    <row r="99" spans="1:6" x14ac:dyDescent="0.25">
      <c r="A99">
        <v>8</v>
      </c>
      <c r="B99" t="s">
        <v>757</v>
      </c>
      <c r="C99" t="s">
        <v>722</v>
      </c>
      <c r="D99" t="s">
        <v>752</v>
      </c>
      <c r="E99" t="s">
        <v>758</v>
      </c>
      <c r="F99">
        <v>0.31968156399999997</v>
      </c>
    </row>
    <row r="100" spans="1:6" x14ac:dyDescent="0.25">
      <c r="A100">
        <v>8</v>
      </c>
      <c r="B100" t="s">
        <v>757</v>
      </c>
      <c r="C100" t="s">
        <v>722</v>
      </c>
      <c r="D100" t="s">
        <v>752</v>
      </c>
      <c r="E100" t="s">
        <v>758</v>
      </c>
      <c r="F100">
        <v>2.1168173069999998</v>
      </c>
    </row>
    <row r="101" spans="1:6" x14ac:dyDescent="0.25">
      <c r="A101">
        <v>8</v>
      </c>
      <c r="B101" t="s">
        <v>757</v>
      </c>
      <c r="C101" t="s">
        <v>722</v>
      </c>
      <c r="D101" t="s">
        <v>752</v>
      </c>
      <c r="E101" t="s">
        <v>758</v>
      </c>
      <c r="F101">
        <v>0.76224620200000004</v>
      </c>
    </row>
    <row r="102" spans="1:6" x14ac:dyDescent="0.25">
      <c r="A102">
        <v>8</v>
      </c>
      <c r="B102" t="s">
        <v>757</v>
      </c>
      <c r="C102" t="s">
        <v>722</v>
      </c>
      <c r="D102" t="s">
        <v>752</v>
      </c>
      <c r="E102" t="s">
        <v>758</v>
      </c>
      <c r="F102">
        <v>0.260688476</v>
      </c>
    </row>
    <row r="103" spans="1:6" x14ac:dyDescent="0.25">
      <c r="A103">
        <v>8</v>
      </c>
      <c r="B103" t="s">
        <v>757</v>
      </c>
      <c r="C103" t="s">
        <v>722</v>
      </c>
      <c r="D103" t="s">
        <v>752</v>
      </c>
      <c r="E103" t="s">
        <v>758</v>
      </c>
      <c r="F103">
        <v>1.001451498</v>
      </c>
    </row>
    <row r="104" spans="1:6" x14ac:dyDescent="0.25">
      <c r="A104">
        <v>10</v>
      </c>
      <c r="B104" t="s">
        <v>757</v>
      </c>
      <c r="C104" t="s">
        <v>722</v>
      </c>
      <c r="D104" t="s">
        <v>752</v>
      </c>
      <c r="E104" t="s">
        <v>758</v>
      </c>
      <c r="F104">
        <v>1.49583694</v>
      </c>
    </row>
    <row r="105" spans="1:6" x14ac:dyDescent="0.25">
      <c r="A105">
        <v>10</v>
      </c>
      <c r="B105" t="s">
        <v>757</v>
      </c>
      <c r="C105" t="s">
        <v>722</v>
      </c>
      <c r="D105" t="s">
        <v>752</v>
      </c>
      <c r="E105" t="s">
        <v>758</v>
      </c>
      <c r="F105">
        <v>0.490295537</v>
      </c>
    </row>
    <row r="106" spans="1:6" x14ac:dyDescent="0.25">
      <c r="A106">
        <v>10</v>
      </c>
      <c r="B106" t="s">
        <v>757</v>
      </c>
      <c r="C106" t="s">
        <v>722</v>
      </c>
      <c r="D106" t="s">
        <v>752</v>
      </c>
      <c r="E106" t="s">
        <v>758</v>
      </c>
      <c r="F106">
        <v>2.2915783080000001</v>
      </c>
    </row>
    <row r="107" spans="1:6" x14ac:dyDescent="0.25">
      <c r="A107">
        <v>10</v>
      </c>
      <c r="B107" t="s">
        <v>757</v>
      </c>
      <c r="C107" t="s">
        <v>722</v>
      </c>
      <c r="D107" t="s">
        <v>752</v>
      </c>
      <c r="E107" t="s">
        <v>758</v>
      </c>
      <c r="F107">
        <v>1.9086825359999999</v>
      </c>
    </row>
    <row r="108" spans="1:6" x14ac:dyDescent="0.25">
      <c r="A108">
        <v>10</v>
      </c>
      <c r="B108" t="s">
        <v>757</v>
      </c>
      <c r="C108" t="s">
        <v>722</v>
      </c>
      <c r="D108" t="s">
        <v>752</v>
      </c>
      <c r="E108" t="s">
        <v>758</v>
      </c>
      <c r="F108">
        <v>0.44577613199999999</v>
      </c>
    </row>
    <row r="109" spans="1:6" x14ac:dyDescent="0.25">
      <c r="A109">
        <v>10</v>
      </c>
      <c r="B109" t="s">
        <v>757</v>
      </c>
      <c r="C109" t="s">
        <v>722</v>
      </c>
      <c r="D109" t="s">
        <v>752</v>
      </c>
      <c r="E109" t="s">
        <v>758</v>
      </c>
      <c r="F109">
        <v>0.61492840299999996</v>
      </c>
    </row>
    <row r="110" spans="1:6" x14ac:dyDescent="0.25">
      <c r="A110">
        <v>0</v>
      </c>
      <c r="B110" t="s">
        <v>757</v>
      </c>
      <c r="C110" t="s">
        <v>757</v>
      </c>
      <c r="D110" t="s">
        <v>749</v>
      </c>
      <c r="E110" t="s">
        <v>758</v>
      </c>
      <c r="F110">
        <v>10.28385855</v>
      </c>
    </row>
    <row r="111" spans="1:6" x14ac:dyDescent="0.25">
      <c r="A111">
        <v>0</v>
      </c>
      <c r="B111" t="s">
        <v>757</v>
      </c>
      <c r="C111" t="s">
        <v>757</v>
      </c>
      <c r="D111" t="s">
        <v>749</v>
      </c>
      <c r="E111" t="s">
        <v>758</v>
      </c>
      <c r="F111">
        <v>10.04358875</v>
      </c>
    </row>
    <row r="112" spans="1:6" x14ac:dyDescent="0.25">
      <c r="A112">
        <v>0</v>
      </c>
      <c r="B112" t="s">
        <v>757</v>
      </c>
      <c r="C112" t="s">
        <v>757</v>
      </c>
      <c r="D112" t="s">
        <v>749</v>
      </c>
      <c r="E112" t="s">
        <v>758</v>
      </c>
      <c r="F112">
        <v>10.188715240000001</v>
      </c>
    </row>
    <row r="113" spans="1:6" x14ac:dyDescent="0.25">
      <c r="A113">
        <v>0</v>
      </c>
      <c r="B113" t="s">
        <v>757</v>
      </c>
      <c r="C113" t="s">
        <v>757</v>
      </c>
      <c r="D113" t="s">
        <v>749</v>
      </c>
      <c r="E113" t="s">
        <v>758</v>
      </c>
      <c r="F113">
        <v>9.4010123070000002</v>
      </c>
    </row>
    <row r="114" spans="1:6" x14ac:dyDescent="0.25">
      <c r="A114">
        <v>0</v>
      </c>
      <c r="B114" t="s">
        <v>757</v>
      </c>
      <c r="C114" t="s">
        <v>757</v>
      </c>
      <c r="D114" t="s">
        <v>749</v>
      </c>
      <c r="E114" t="s">
        <v>758</v>
      </c>
      <c r="F114">
        <v>9.5161505210000001</v>
      </c>
    </row>
    <row r="115" spans="1:6" x14ac:dyDescent="0.25">
      <c r="A115">
        <v>0</v>
      </c>
      <c r="B115" t="s">
        <v>757</v>
      </c>
      <c r="C115" t="s">
        <v>757</v>
      </c>
      <c r="D115" t="s">
        <v>749</v>
      </c>
      <c r="E115" t="s">
        <v>758</v>
      </c>
      <c r="F115">
        <v>9.7084020940000002</v>
      </c>
    </row>
    <row r="116" spans="1:6" x14ac:dyDescent="0.25">
      <c r="A116">
        <v>2</v>
      </c>
      <c r="B116" t="s">
        <v>757</v>
      </c>
      <c r="C116" t="s">
        <v>757</v>
      </c>
      <c r="D116" t="s">
        <v>749</v>
      </c>
      <c r="E116" t="s">
        <v>758</v>
      </c>
      <c r="F116">
        <v>9.403882995</v>
      </c>
    </row>
    <row r="117" spans="1:6" x14ac:dyDescent="0.25">
      <c r="A117">
        <v>2</v>
      </c>
      <c r="B117" t="s">
        <v>757</v>
      </c>
      <c r="C117" t="s">
        <v>757</v>
      </c>
      <c r="D117" t="s">
        <v>749</v>
      </c>
      <c r="E117" t="s">
        <v>758</v>
      </c>
      <c r="F117">
        <v>12.1209408</v>
      </c>
    </row>
    <row r="118" spans="1:6" x14ac:dyDescent="0.25">
      <c r="A118">
        <v>2</v>
      </c>
      <c r="B118" t="s">
        <v>757</v>
      </c>
      <c r="C118" t="s">
        <v>757</v>
      </c>
      <c r="D118" t="s">
        <v>749</v>
      </c>
      <c r="E118" t="s">
        <v>758</v>
      </c>
      <c r="F118">
        <v>9.8203215610000001</v>
      </c>
    </row>
    <row r="119" spans="1:6" x14ac:dyDescent="0.25">
      <c r="A119">
        <v>2</v>
      </c>
      <c r="B119" t="s">
        <v>757</v>
      </c>
      <c r="C119" t="s">
        <v>757</v>
      </c>
      <c r="D119" t="s">
        <v>749</v>
      </c>
      <c r="E119" t="s">
        <v>758</v>
      </c>
      <c r="F119">
        <v>13.65865567</v>
      </c>
    </row>
    <row r="120" spans="1:6" x14ac:dyDescent="0.25">
      <c r="A120">
        <v>2</v>
      </c>
      <c r="B120" t="s">
        <v>757</v>
      </c>
      <c r="C120" t="s">
        <v>757</v>
      </c>
      <c r="D120" t="s">
        <v>749</v>
      </c>
      <c r="E120" t="s">
        <v>758</v>
      </c>
      <c r="F120">
        <v>13.825006889999999</v>
      </c>
    </row>
    <row r="121" spans="1:6" x14ac:dyDescent="0.25">
      <c r="A121">
        <v>2</v>
      </c>
      <c r="B121" t="s">
        <v>757</v>
      </c>
      <c r="C121" t="s">
        <v>757</v>
      </c>
      <c r="D121" t="s">
        <v>749</v>
      </c>
      <c r="E121" t="s">
        <v>758</v>
      </c>
      <c r="F121">
        <v>6.9816170260000003</v>
      </c>
    </row>
    <row r="122" spans="1:6" x14ac:dyDescent="0.25">
      <c r="A122">
        <v>4</v>
      </c>
      <c r="B122" t="s">
        <v>757</v>
      </c>
      <c r="C122" t="s">
        <v>757</v>
      </c>
      <c r="D122" t="s">
        <v>749</v>
      </c>
      <c r="E122" t="s">
        <v>758</v>
      </c>
      <c r="F122">
        <v>8.7139886700000009</v>
      </c>
    </row>
    <row r="123" spans="1:6" x14ac:dyDescent="0.25">
      <c r="A123">
        <v>4</v>
      </c>
      <c r="B123" t="s">
        <v>757</v>
      </c>
      <c r="C123" t="s">
        <v>757</v>
      </c>
      <c r="D123" t="s">
        <v>749</v>
      </c>
      <c r="E123" t="s">
        <v>758</v>
      </c>
      <c r="F123">
        <v>10.31826446</v>
      </c>
    </row>
    <row r="124" spans="1:6" x14ac:dyDescent="0.25">
      <c r="A124">
        <v>4</v>
      </c>
      <c r="B124" t="s">
        <v>757</v>
      </c>
      <c r="C124" t="s">
        <v>757</v>
      </c>
      <c r="D124" t="s">
        <v>749</v>
      </c>
      <c r="E124" t="s">
        <v>758</v>
      </c>
      <c r="F124">
        <v>9.4242009620000005</v>
      </c>
    </row>
    <row r="125" spans="1:6" x14ac:dyDescent="0.25">
      <c r="A125">
        <v>4</v>
      </c>
      <c r="B125" t="s">
        <v>757</v>
      </c>
      <c r="C125" t="s">
        <v>757</v>
      </c>
      <c r="D125" t="s">
        <v>749</v>
      </c>
      <c r="E125" t="s">
        <v>758</v>
      </c>
      <c r="F125">
        <v>8.2106863449999992</v>
      </c>
    </row>
    <row r="126" spans="1:6" x14ac:dyDescent="0.25">
      <c r="A126">
        <v>4</v>
      </c>
      <c r="B126" t="s">
        <v>757</v>
      </c>
      <c r="C126" t="s">
        <v>757</v>
      </c>
      <c r="D126" t="s">
        <v>749</v>
      </c>
      <c r="E126" t="s">
        <v>758</v>
      </c>
      <c r="F126">
        <v>12.47499464</v>
      </c>
    </row>
    <row r="127" spans="1:6" x14ac:dyDescent="0.25">
      <c r="A127">
        <v>4</v>
      </c>
      <c r="B127" t="s">
        <v>757</v>
      </c>
      <c r="C127" t="s">
        <v>757</v>
      </c>
      <c r="D127" t="s">
        <v>749</v>
      </c>
      <c r="E127" t="s">
        <v>758</v>
      </c>
      <c r="F127">
        <v>17.105115009999999</v>
      </c>
    </row>
    <row r="128" spans="1:6" x14ac:dyDescent="0.25">
      <c r="A128">
        <v>6</v>
      </c>
      <c r="B128" t="s">
        <v>757</v>
      </c>
      <c r="C128" t="s">
        <v>757</v>
      </c>
      <c r="D128" t="s">
        <v>749</v>
      </c>
      <c r="E128" t="s">
        <v>758</v>
      </c>
      <c r="F128">
        <v>15.28179321</v>
      </c>
    </row>
    <row r="129" spans="1:6" x14ac:dyDescent="0.25">
      <c r="A129">
        <v>6</v>
      </c>
      <c r="B129" t="s">
        <v>757</v>
      </c>
      <c r="C129" t="s">
        <v>757</v>
      </c>
      <c r="D129" t="s">
        <v>749</v>
      </c>
      <c r="E129" t="s">
        <v>758</v>
      </c>
      <c r="F129">
        <v>15.71271657</v>
      </c>
    </row>
    <row r="130" spans="1:6" x14ac:dyDescent="0.25">
      <c r="A130">
        <v>6</v>
      </c>
      <c r="B130" t="s">
        <v>757</v>
      </c>
      <c r="C130" t="s">
        <v>757</v>
      </c>
      <c r="D130" t="s">
        <v>749</v>
      </c>
      <c r="E130" t="s">
        <v>758</v>
      </c>
      <c r="F130">
        <v>9.7062862229999993</v>
      </c>
    </row>
    <row r="131" spans="1:6" x14ac:dyDescent="0.25">
      <c r="A131">
        <v>6</v>
      </c>
      <c r="B131" t="s">
        <v>757</v>
      </c>
      <c r="C131" t="s">
        <v>757</v>
      </c>
      <c r="D131" t="s">
        <v>749</v>
      </c>
      <c r="E131" t="s">
        <v>758</v>
      </c>
      <c r="F131">
        <v>16.379665339999999</v>
      </c>
    </row>
    <row r="132" spans="1:6" x14ac:dyDescent="0.25">
      <c r="A132">
        <v>6</v>
      </c>
      <c r="B132" t="s">
        <v>757</v>
      </c>
      <c r="C132" t="s">
        <v>757</v>
      </c>
      <c r="D132" t="s">
        <v>749</v>
      </c>
      <c r="E132" t="s">
        <v>758</v>
      </c>
      <c r="F132">
        <v>10.612650329999999</v>
      </c>
    </row>
    <row r="133" spans="1:6" x14ac:dyDescent="0.25">
      <c r="A133">
        <v>6</v>
      </c>
      <c r="B133" t="s">
        <v>757</v>
      </c>
      <c r="C133" t="s">
        <v>757</v>
      </c>
      <c r="D133" t="s">
        <v>749</v>
      </c>
      <c r="E133" t="s">
        <v>758</v>
      </c>
      <c r="F133">
        <v>12.590112850000001</v>
      </c>
    </row>
    <row r="134" spans="1:6" x14ac:dyDescent="0.25">
      <c r="A134">
        <v>8</v>
      </c>
      <c r="B134" t="s">
        <v>757</v>
      </c>
      <c r="C134" t="s">
        <v>757</v>
      </c>
      <c r="D134" t="s">
        <v>749</v>
      </c>
      <c r="E134" t="s">
        <v>758</v>
      </c>
      <c r="F134">
        <v>12.46770392</v>
      </c>
    </row>
    <row r="135" spans="1:6" x14ac:dyDescent="0.25">
      <c r="A135">
        <v>8</v>
      </c>
      <c r="B135" t="s">
        <v>757</v>
      </c>
      <c r="C135" t="s">
        <v>757</v>
      </c>
      <c r="D135" t="s">
        <v>749</v>
      </c>
      <c r="E135" t="s">
        <v>758</v>
      </c>
      <c r="F135">
        <v>10.908366060000001</v>
      </c>
    </row>
    <row r="136" spans="1:6" x14ac:dyDescent="0.25">
      <c r="A136">
        <v>8</v>
      </c>
      <c r="B136" t="s">
        <v>757</v>
      </c>
      <c r="C136" t="s">
        <v>757</v>
      </c>
      <c r="D136" t="s">
        <v>749</v>
      </c>
      <c r="E136" t="s">
        <v>758</v>
      </c>
      <c r="F136">
        <v>13.471736050000001</v>
      </c>
    </row>
    <row r="137" spans="1:6" x14ac:dyDescent="0.25">
      <c r="A137">
        <v>8</v>
      </c>
      <c r="B137" t="s">
        <v>757</v>
      </c>
      <c r="C137" t="s">
        <v>757</v>
      </c>
      <c r="D137" t="s">
        <v>749</v>
      </c>
      <c r="E137" t="s">
        <v>758</v>
      </c>
      <c r="F137">
        <v>10.84867262</v>
      </c>
    </row>
    <row r="138" spans="1:6" x14ac:dyDescent="0.25">
      <c r="A138">
        <v>8</v>
      </c>
      <c r="B138" t="s">
        <v>757</v>
      </c>
      <c r="C138" t="s">
        <v>757</v>
      </c>
      <c r="D138" t="s">
        <v>749</v>
      </c>
      <c r="E138" t="s">
        <v>758</v>
      </c>
      <c r="F138">
        <v>9.7868489889999992</v>
      </c>
    </row>
    <row r="139" spans="1:6" x14ac:dyDescent="0.25">
      <c r="A139">
        <v>8</v>
      </c>
      <c r="B139" t="s">
        <v>757</v>
      </c>
      <c r="C139" t="s">
        <v>757</v>
      </c>
      <c r="D139" t="s">
        <v>749</v>
      </c>
      <c r="E139" t="s">
        <v>758</v>
      </c>
      <c r="F139">
        <v>12.682763209999999</v>
      </c>
    </row>
    <row r="140" spans="1:6" x14ac:dyDescent="0.25">
      <c r="A140">
        <v>10</v>
      </c>
      <c r="B140" t="s">
        <v>757</v>
      </c>
      <c r="C140" t="s">
        <v>757</v>
      </c>
      <c r="D140" t="s">
        <v>749</v>
      </c>
      <c r="E140" t="s">
        <v>758</v>
      </c>
      <c r="F140">
        <v>7.7170109829999998</v>
      </c>
    </row>
    <row r="141" spans="1:6" x14ac:dyDescent="0.25">
      <c r="A141">
        <v>10</v>
      </c>
      <c r="B141" t="s">
        <v>757</v>
      </c>
      <c r="C141" t="s">
        <v>757</v>
      </c>
      <c r="D141" t="s">
        <v>749</v>
      </c>
      <c r="E141" t="s">
        <v>758</v>
      </c>
      <c r="F141">
        <v>9.4127340910000008</v>
      </c>
    </row>
    <row r="142" spans="1:6" x14ac:dyDescent="0.25">
      <c r="A142">
        <v>10</v>
      </c>
      <c r="B142" t="s">
        <v>757</v>
      </c>
      <c r="C142" t="s">
        <v>757</v>
      </c>
      <c r="D142" t="s">
        <v>749</v>
      </c>
      <c r="E142" t="s">
        <v>758</v>
      </c>
      <c r="F142">
        <v>12.239892640000001</v>
      </c>
    </row>
    <row r="143" spans="1:6" x14ac:dyDescent="0.25">
      <c r="A143">
        <v>10</v>
      </c>
      <c r="B143" t="s">
        <v>757</v>
      </c>
      <c r="C143" t="s">
        <v>757</v>
      </c>
      <c r="D143" t="s">
        <v>749</v>
      </c>
      <c r="E143" t="s">
        <v>758</v>
      </c>
      <c r="F143">
        <v>11.84987009</v>
      </c>
    </row>
    <row r="144" spans="1:6" x14ac:dyDescent="0.25">
      <c r="A144">
        <v>10</v>
      </c>
      <c r="B144" t="s">
        <v>757</v>
      </c>
      <c r="C144" t="s">
        <v>757</v>
      </c>
      <c r="D144" t="s">
        <v>749</v>
      </c>
      <c r="E144" t="s">
        <v>758</v>
      </c>
      <c r="F144">
        <v>8.3955626649999999</v>
      </c>
    </row>
    <row r="145" spans="1:6" x14ac:dyDescent="0.25">
      <c r="A145">
        <v>10</v>
      </c>
      <c r="B145" t="s">
        <v>757</v>
      </c>
      <c r="C145" t="s">
        <v>757</v>
      </c>
      <c r="D145" t="s">
        <v>749</v>
      </c>
      <c r="E145" t="s">
        <v>758</v>
      </c>
      <c r="F145">
        <v>7.0166568500000004</v>
      </c>
    </row>
    <row r="146" spans="1:6" x14ac:dyDescent="0.25">
      <c r="A146">
        <v>0</v>
      </c>
      <c r="B146" t="s">
        <v>757</v>
      </c>
      <c r="C146" t="s">
        <v>721</v>
      </c>
      <c r="D146" t="s">
        <v>749</v>
      </c>
      <c r="E146" t="s">
        <v>758</v>
      </c>
      <c r="F146">
        <v>3.2133960000000003E-2</v>
      </c>
    </row>
    <row r="147" spans="1:6" x14ac:dyDescent="0.25">
      <c r="A147">
        <v>0</v>
      </c>
      <c r="B147" t="s">
        <v>757</v>
      </c>
      <c r="C147" t="s">
        <v>721</v>
      </c>
      <c r="D147" t="s">
        <v>749</v>
      </c>
      <c r="E147" t="s">
        <v>758</v>
      </c>
      <c r="F147">
        <v>3.9735645E-2</v>
      </c>
    </row>
    <row r="148" spans="1:6" x14ac:dyDescent="0.25">
      <c r="A148">
        <v>0</v>
      </c>
      <c r="B148" t="s">
        <v>757</v>
      </c>
      <c r="C148" t="s">
        <v>721</v>
      </c>
      <c r="D148" t="s">
        <v>749</v>
      </c>
      <c r="E148" t="s">
        <v>758</v>
      </c>
      <c r="F148">
        <v>3.5786803999999998E-2</v>
      </c>
    </row>
    <row r="149" spans="1:6" x14ac:dyDescent="0.25">
      <c r="A149">
        <v>0</v>
      </c>
      <c r="B149" t="s">
        <v>757</v>
      </c>
      <c r="C149" t="s">
        <v>721</v>
      </c>
      <c r="D149" t="s">
        <v>749</v>
      </c>
      <c r="E149" t="s">
        <v>758</v>
      </c>
      <c r="F149">
        <v>4.6370058999999998E-2</v>
      </c>
    </row>
    <row r="150" spans="1:6" x14ac:dyDescent="0.25">
      <c r="A150">
        <v>0</v>
      </c>
      <c r="B150" t="s">
        <v>757</v>
      </c>
      <c r="C150" t="s">
        <v>721</v>
      </c>
      <c r="D150" t="s">
        <v>749</v>
      </c>
      <c r="E150" t="s">
        <v>758</v>
      </c>
      <c r="F150">
        <v>7.1267615000000006E-2</v>
      </c>
    </row>
    <row r="151" spans="1:6" x14ac:dyDescent="0.25">
      <c r="A151">
        <v>0</v>
      </c>
      <c r="B151" t="s">
        <v>757</v>
      </c>
      <c r="C151" t="s">
        <v>721</v>
      </c>
      <c r="D151" t="s">
        <v>749</v>
      </c>
      <c r="E151" t="s">
        <v>758</v>
      </c>
      <c r="F151">
        <v>3.4245840999999999E-2</v>
      </c>
    </row>
    <row r="152" spans="1:6" x14ac:dyDescent="0.25">
      <c r="A152">
        <v>2</v>
      </c>
      <c r="B152" t="s">
        <v>757</v>
      </c>
      <c r="C152" t="s">
        <v>721</v>
      </c>
      <c r="D152" t="s">
        <v>749</v>
      </c>
      <c r="E152" t="s">
        <v>758</v>
      </c>
      <c r="F152">
        <v>3.7616706E-2</v>
      </c>
    </row>
    <row r="153" spans="1:6" x14ac:dyDescent="0.25">
      <c r="A153">
        <v>2</v>
      </c>
      <c r="B153" t="s">
        <v>757</v>
      </c>
      <c r="C153" t="s">
        <v>721</v>
      </c>
      <c r="D153" t="s">
        <v>749</v>
      </c>
      <c r="E153" t="s">
        <v>758</v>
      </c>
      <c r="F153">
        <v>4.2199769999999998E-2</v>
      </c>
    </row>
    <row r="154" spans="1:6" x14ac:dyDescent="0.25">
      <c r="A154">
        <v>2</v>
      </c>
      <c r="B154" t="s">
        <v>757</v>
      </c>
      <c r="C154" t="s">
        <v>721</v>
      </c>
      <c r="D154" t="s">
        <v>749</v>
      </c>
      <c r="E154" t="s">
        <v>758</v>
      </c>
      <c r="F154">
        <v>3.3938573999999999E-2</v>
      </c>
    </row>
    <row r="155" spans="1:6" x14ac:dyDescent="0.25">
      <c r="A155">
        <v>2</v>
      </c>
      <c r="B155" t="s">
        <v>757</v>
      </c>
      <c r="C155" t="s">
        <v>721</v>
      </c>
      <c r="D155" t="s">
        <v>749</v>
      </c>
      <c r="E155" t="s">
        <v>758</v>
      </c>
      <c r="F155">
        <v>5.6362539000000003E-2</v>
      </c>
    </row>
    <row r="156" spans="1:6" x14ac:dyDescent="0.25">
      <c r="A156">
        <v>2</v>
      </c>
      <c r="B156" t="s">
        <v>757</v>
      </c>
      <c r="C156" t="s">
        <v>721</v>
      </c>
      <c r="D156" t="s">
        <v>749</v>
      </c>
      <c r="E156" t="s">
        <v>758</v>
      </c>
      <c r="F156">
        <v>5.2058052E-2</v>
      </c>
    </row>
    <row r="157" spans="1:6" x14ac:dyDescent="0.25">
      <c r="A157">
        <v>2</v>
      </c>
      <c r="B157" t="s">
        <v>757</v>
      </c>
      <c r="C157" t="s">
        <v>721</v>
      </c>
      <c r="D157" t="s">
        <v>749</v>
      </c>
      <c r="E157" t="s">
        <v>758</v>
      </c>
      <c r="F157">
        <v>3.7204938999999999E-2</v>
      </c>
    </row>
    <row r="158" spans="1:6" x14ac:dyDescent="0.25">
      <c r="A158">
        <v>4</v>
      </c>
      <c r="B158" t="s">
        <v>757</v>
      </c>
      <c r="C158" t="s">
        <v>721</v>
      </c>
      <c r="D158" t="s">
        <v>749</v>
      </c>
      <c r="E158" t="s">
        <v>758</v>
      </c>
      <c r="F158">
        <v>3.0773042E-2</v>
      </c>
    </row>
    <row r="159" spans="1:6" x14ac:dyDescent="0.25">
      <c r="A159">
        <v>4</v>
      </c>
      <c r="B159" t="s">
        <v>757</v>
      </c>
      <c r="C159" t="s">
        <v>721</v>
      </c>
      <c r="D159" t="s">
        <v>749</v>
      </c>
      <c r="E159" t="s">
        <v>758</v>
      </c>
      <c r="F159">
        <v>4.1361373999999999E-2</v>
      </c>
    </row>
    <row r="160" spans="1:6" x14ac:dyDescent="0.25">
      <c r="A160">
        <v>4</v>
      </c>
      <c r="B160" t="s">
        <v>757</v>
      </c>
      <c r="C160" t="s">
        <v>721</v>
      </c>
      <c r="D160" t="s">
        <v>749</v>
      </c>
      <c r="E160" t="s">
        <v>758</v>
      </c>
      <c r="F160">
        <v>7.0353746999999994E-2</v>
      </c>
    </row>
    <row r="161" spans="1:6" x14ac:dyDescent="0.25">
      <c r="A161">
        <v>4</v>
      </c>
      <c r="B161" t="s">
        <v>757</v>
      </c>
      <c r="C161" t="s">
        <v>721</v>
      </c>
      <c r="D161" t="s">
        <v>749</v>
      </c>
      <c r="E161" t="s">
        <v>758</v>
      </c>
      <c r="F161">
        <v>3.2742838000000003E-2</v>
      </c>
    </row>
    <row r="162" spans="1:6" x14ac:dyDescent="0.25">
      <c r="A162">
        <v>4</v>
      </c>
      <c r="B162" t="s">
        <v>757</v>
      </c>
      <c r="C162" t="s">
        <v>721</v>
      </c>
      <c r="D162" t="s">
        <v>749</v>
      </c>
      <c r="E162" t="s">
        <v>758</v>
      </c>
      <c r="F162">
        <v>4.2338733000000003E-2</v>
      </c>
    </row>
    <row r="163" spans="1:6" x14ac:dyDescent="0.25">
      <c r="A163">
        <v>4</v>
      </c>
      <c r="B163" t="s">
        <v>757</v>
      </c>
      <c r="C163" t="s">
        <v>721</v>
      </c>
      <c r="D163" t="s">
        <v>749</v>
      </c>
      <c r="E163" t="s">
        <v>758</v>
      </c>
      <c r="F163">
        <v>3.7171877999999998E-2</v>
      </c>
    </row>
    <row r="164" spans="1:6" x14ac:dyDescent="0.25">
      <c r="A164">
        <v>6</v>
      </c>
      <c r="B164" t="s">
        <v>757</v>
      </c>
      <c r="C164" t="s">
        <v>721</v>
      </c>
      <c r="D164" t="s">
        <v>749</v>
      </c>
      <c r="E164" t="s">
        <v>758</v>
      </c>
      <c r="F164">
        <v>4.7740625000000002E-2</v>
      </c>
    </row>
    <row r="165" spans="1:6" x14ac:dyDescent="0.25">
      <c r="A165">
        <v>6</v>
      </c>
      <c r="B165" t="s">
        <v>757</v>
      </c>
      <c r="C165" t="s">
        <v>721</v>
      </c>
      <c r="D165" t="s">
        <v>749</v>
      </c>
      <c r="E165" t="s">
        <v>758</v>
      </c>
      <c r="F165">
        <v>3.4533624999999998E-2</v>
      </c>
    </row>
    <row r="166" spans="1:6" x14ac:dyDescent="0.25">
      <c r="A166">
        <v>6</v>
      </c>
      <c r="B166" t="s">
        <v>757</v>
      </c>
      <c r="C166" t="s">
        <v>721</v>
      </c>
      <c r="D166" t="s">
        <v>749</v>
      </c>
      <c r="E166" t="s">
        <v>758</v>
      </c>
      <c r="F166">
        <v>3.6314789E-2</v>
      </c>
    </row>
    <row r="167" spans="1:6" x14ac:dyDescent="0.25">
      <c r="A167">
        <v>6</v>
      </c>
      <c r="B167" t="s">
        <v>757</v>
      </c>
      <c r="C167" t="s">
        <v>721</v>
      </c>
      <c r="D167" t="s">
        <v>749</v>
      </c>
      <c r="E167" t="s">
        <v>758</v>
      </c>
      <c r="F167">
        <v>4.246275E-2</v>
      </c>
    </row>
    <row r="168" spans="1:6" x14ac:dyDescent="0.25">
      <c r="A168">
        <v>6</v>
      </c>
      <c r="B168" t="s">
        <v>757</v>
      </c>
      <c r="C168" t="s">
        <v>721</v>
      </c>
      <c r="D168" t="s">
        <v>749</v>
      </c>
      <c r="E168" t="s">
        <v>758</v>
      </c>
      <c r="F168">
        <v>4.1618552000000003E-2</v>
      </c>
    </row>
    <row r="169" spans="1:6" x14ac:dyDescent="0.25">
      <c r="A169">
        <v>6</v>
      </c>
      <c r="B169" t="s">
        <v>757</v>
      </c>
      <c r="C169" t="s">
        <v>721</v>
      </c>
      <c r="D169" t="s">
        <v>749</v>
      </c>
      <c r="E169" t="s">
        <v>758</v>
      </c>
      <c r="F169">
        <v>4.5366964000000003E-2</v>
      </c>
    </row>
    <row r="170" spans="1:6" x14ac:dyDescent="0.25">
      <c r="A170">
        <v>8</v>
      </c>
      <c r="B170" t="s">
        <v>757</v>
      </c>
      <c r="C170" t="s">
        <v>721</v>
      </c>
      <c r="D170" t="s">
        <v>749</v>
      </c>
      <c r="E170" t="s">
        <v>758</v>
      </c>
      <c r="F170">
        <v>2.9057887000000001E-2</v>
      </c>
    </row>
    <row r="171" spans="1:6" x14ac:dyDescent="0.25">
      <c r="A171">
        <v>8</v>
      </c>
      <c r="B171" t="s">
        <v>757</v>
      </c>
      <c r="C171" t="s">
        <v>721</v>
      </c>
      <c r="D171" t="s">
        <v>749</v>
      </c>
      <c r="E171" t="s">
        <v>758</v>
      </c>
      <c r="F171">
        <v>3.3800077999999997E-2</v>
      </c>
    </row>
    <row r="172" spans="1:6" x14ac:dyDescent="0.25">
      <c r="A172">
        <v>8</v>
      </c>
      <c r="B172" t="s">
        <v>757</v>
      </c>
      <c r="C172" t="s">
        <v>721</v>
      </c>
      <c r="D172" t="s">
        <v>749</v>
      </c>
      <c r="E172" t="s">
        <v>758</v>
      </c>
      <c r="F172">
        <v>3.4630556E-2</v>
      </c>
    </row>
    <row r="173" spans="1:6" x14ac:dyDescent="0.25">
      <c r="A173">
        <v>8</v>
      </c>
      <c r="B173" t="s">
        <v>757</v>
      </c>
      <c r="C173" t="s">
        <v>721</v>
      </c>
      <c r="D173" t="s">
        <v>749</v>
      </c>
      <c r="E173" t="s">
        <v>758</v>
      </c>
      <c r="F173">
        <v>3.4346931999999997E-2</v>
      </c>
    </row>
    <row r="174" spans="1:6" x14ac:dyDescent="0.25">
      <c r="A174">
        <v>8</v>
      </c>
      <c r="B174" t="s">
        <v>757</v>
      </c>
      <c r="C174" t="s">
        <v>721</v>
      </c>
      <c r="D174" t="s">
        <v>749</v>
      </c>
      <c r="E174" t="s">
        <v>758</v>
      </c>
      <c r="F174">
        <v>3.2194569999999999E-2</v>
      </c>
    </row>
    <row r="175" spans="1:6" x14ac:dyDescent="0.25">
      <c r="A175">
        <v>8</v>
      </c>
      <c r="B175" t="s">
        <v>757</v>
      </c>
      <c r="C175" t="s">
        <v>721</v>
      </c>
      <c r="D175" t="s">
        <v>749</v>
      </c>
      <c r="E175" t="s">
        <v>758</v>
      </c>
      <c r="F175">
        <v>2.7305273000000001E-2</v>
      </c>
    </row>
    <row r="176" spans="1:6" x14ac:dyDescent="0.25">
      <c r="A176">
        <v>10</v>
      </c>
      <c r="B176" t="s">
        <v>757</v>
      </c>
      <c r="C176" t="s">
        <v>721</v>
      </c>
      <c r="D176" t="s">
        <v>749</v>
      </c>
      <c r="E176" t="s">
        <v>758</v>
      </c>
      <c r="F176">
        <v>5.2085963999999998E-2</v>
      </c>
    </row>
    <row r="177" spans="1:6" x14ac:dyDescent="0.25">
      <c r="A177">
        <v>10</v>
      </c>
      <c r="B177" t="s">
        <v>757</v>
      </c>
      <c r="C177" t="s">
        <v>721</v>
      </c>
      <c r="D177" t="s">
        <v>749</v>
      </c>
      <c r="E177" t="s">
        <v>758</v>
      </c>
      <c r="F177">
        <v>3.1311716000000003E-2</v>
      </c>
    </row>
    <row r="178" spans="1:6" x14ac:dyDescent="0.25">
      <c r="A178">
        <v>10</v>
      </c>
      <c r="B178" t="s">
        <v>757</v>
      </c>
      <c r="C178" t="s">
        <v>721</v>
      </c>
      <c r="D178" t="s">
        <v>749</v>
      </c>
      <c r="E178" t="s">
        <v>758</v>
      </c>
      <c r="F178">
        <v>2.8745733999999998E-2</v>
      </c>
    </row>
    <row r="179" spans="1:6" x14ac:dyDescent="0.25">
      <c r="A179">
        <v>10</v>
      </c>
      <c r="B179" t="s">
        <v>757</v>
      </c>
      <c r="C179" t="s">
        <v>721</v>
      </c>
      <c r="D179" t="s">
        <v>749</v>
      </c>
      <c r="E179" t="s">
        <v>758</v>
      </c>
      <c r="F179">
        <v>4.7452892000000003E-2</v>
      </c>
    </row>
    <row r="180" spans="1:6" x14ac:dyDescent="0.25">
      <c r="A180">
        <v>10</v>
      </c>
      <c r="B180" t="s">
        <v>757</v>
      </c>
      <c r="C180" t="s">
        <v>721</v>
      </c>
      <c r="D180" t="s">
        <v>749</v>
      </c>
      <c r="E180" t="s">
        <v>758</v>
      </c>
      <c r="F180">
        <v>3.4272030000000002E-2</v>
      </c>
    </row>
    <row r="181" spans="1:6" x14ac:dyDescent="0.25">
      <c r="A181">
        <v>10</v>
      </c>
      <c r="B181" t="s">
        <v>757</v>
      </c>
      <c r="C181" t="s">
        <v>721</v>
      </c>
      <c r="D181" t="s">
        <v>749</v>
      </c>
      <c r="E181" t="s">
        <v>758</v>
      </c>
      <c r="F181">
        <v>2.8620840000000002E-2</v>
      </c>
    </row>
    <row r="182" spans="1:6" x14ac:dyDescent="0.25">
      <c r="A182">
        <v>0</v>
      </c>
      <c r="B182" t="s">
        <v>757</v>
      </c>
      <c r="C182" t="s">
        <v>722</v>
      </c>
      <c r="D182" t="s">
        <v>749</v>
      </c>
      <c r="E182" t="s">
        <v>758</v>
      </c>
      <c r="F182">
        <v>2.1695506999999999E-2</v>
      </c>
    </row>
    <row r="183" spans="1:6" x14ac:dyDescent="0.25">
      <c r="A183">
        <v>0</v>
      </c>
      <c r="B183" t="s">
        <v>757</v>
      </c>
      <c r="C183" t="s">
        <v>722</v>
      </c>
      <c r="D183" t="s">
        <v>749</v>
      </c>
      <c r="E183" t="s">
        <v>758</v>
      </c>
      <c r="F183">
        <v>2.0985713999999999E-2</v>
      </c>
    </row>
    <row r="184" spans="1:6" x14ac:dyDescent="0.25">
      <c r="A184">
        <v>0</v>
      </c>
      <c r="B184" t="s">
        <v>757</v>
      </c>
      <c r="C184" t="s">
        <v>722</v>
      </c>
      <c r="D184" t="s">
        <v>749</v>
      </c>
      <c r="E184" t="s">
        <v>758</v>
      </c>
      <c r="F184">
        <v>1.6943799999999998E-2</v>
      </c>
    </row>
    <row r="185" spans="1:6" x14ac:dyDescent="0.25">
      <c r="A185">
        <v>0</v>
      </c>
      <c r="B185" t="s">
        <v>757</v>
      </c>
      <c r="C185" t="s">
        <v>722</v>
      </c>
      <c r="D185" t="s">
        <v>749</v>
      </c>
      <c r="E185" t="s">
        <v>758</v>
      </c>
      <c r="F185">
        <v>3.6549509000000001E-2</v>
      </c>
    </row>
    <row r="186" spans="1:6" x14ac:dyDescent="0.25">
      <c r="A186">
        <v>0</v>
      </c>
      <c r="B186" t="s">
        <v>757</v>
      </c>
      <c r="C186" t="s">
        <v>722</v>
      </c>
      <c r="D186" t="s">
        <v>749</v>
      </c>
      <c r="E186" t="s">
        <v>758</v>
      </c>
      <c r="F186">
        <v>5.9143339000000003E-2</v>
      </c>
    </row>
    <row r="187" spans="1:6" x14ac:dyDescent="0.25">
      <c r="A187">
        <v>0</v>
      </c>
      <c r="B187" t="s">
        <v>757</v>
      </c>
      <c r="C187" t="s">
        <v>722</v>
      </c>
      <c r="D187" t="s">
        <v>749</v>
      </c>
      <c r="E187" t="s">
        <v>758</v>
      </c>
      <c r="F187">
        <v>1.9052909999999999E-2</v>
      </c>
    </row>
    <row r="188" spans="1:6" x14ac:dyDescent="0.25">
      <c r="A188">
        <v>2</v>
      </c>
      <c r="B188" t="s">
        <v>757</v>
      </c>
      <c r="C188" t="s">
        <v>722</v>
      </c>
      <c r="D188" t="s">
        <v>749</v>
      </c>
      <c r="E188" t="s">
        <v>758</v>
      </c>
      <c r="F188">
        <v>1.6220581000000001E-2</v>
      </c>
    </row>
    <row r="189" spans="1:6" x14ac:dyDescent="0.25">
      <c r="A189">
        <v>2</v>
      </c>
      <c r="B189" t="s">
        <v>757</v>
      </c>
      <c r="C189" t="s">
        <v>722</v>
      </c>
      <c r="D189" t="s">
        <v>749</v>
      </c>
      <c r="E189" t="s">
        <v>758</v>
      </c>
      <c r="F189">
        <v>3.6402229000000001E-2</v>
      </c>
    </row>
    <row r="190" spans="1:6" x14ac:dyDescent="0.25">
      <c r="A190">
        <v>2</v>
      </c>
      <c r="B190" t="s">
        <v>757</v>
      </c>
      <c r="C190" t="s">
        <v>722</v>
      </c>
      <c r="D190" t="s">
        <v>749</v>
      </c>
      <c r="E190" t="s">
        <v>758</v>
      </c>
      <c r="F190">
        <v>1.7401323E-2</v>
      </c>
    </row>
    <row r="191" spans="1:6" x14ac:dyDescent="0.25">
      <c r="A191">
        <v>2</v>
      </c>
      <c r="B191" t="s">
        <v>757</v>
      </c>
      <c r="C191" t="s">
        <v>722</v>
      </c>
      <c r="D191" t="s">
        <v>749</v>
      </c>
      <c r="E191" t="s">
        <v>758</v>
      </c>
      <c r="F191">
        <v>4.9324989E-2</v>
      </c>
    </row>
    <row r="192" spans="1:6" x14ac:dyDescent="0.25">
      <c r="A192">
        <v>2</v>
      </c>
      <c r="B192" t="s">
        <v>757</v>
      </c>
      <c r="C192" t="s">
        <v>722</v>
      </c>
      <c r="D192" t="s">
        <v>749</v>
      </c>
      <c r="E192" t="s">
        <v>758</v>
      </c>
      <c r="F192">
        <v>2.4514369000000001E-2</v>
      </c>
    </row>
    <row r="193" spans="1:6" x14ac:dyDescent="0.25">
      <c r="A193">
        <v>2</v>
      </c>
      <c r="B193" t="s">
        <v>757</v>
      </c>
      <c r="C193" t="s">
        <v>722</v>
      </c>
      <c r="D193" t="s">
        <v>749</v>
      </c>
      <c r="E193" t="s">
        <v>758</v>
      </c>
      <c r="F193">
        <v>1.5483106999999999E-2</v>
      </c>
    </row>
    <row r="194" spans="1:6" x14ac:dyDescent="0.25">
      <c r="A194">
        <v>4</v>
      </c>
      <c r="B194" t="s">
        <v>757</v>
      </c>
      <c r="C194" t="s">
        <v>722</v>
      </c>
      <c r="D194" t="s">
        <v>749</v>
      </c>
      <c r="E194" t="s">
        <v>758</v>
      </c>
      <c r="F194">
        <v>1.9040629999999999E-2</v>
      </c>
    </row>
    <row r="195" spans="1:6" x14ac:dyDescent="0.25">
      <c r="A195">
        <v>4</v>
      </c>
      <c r="B195" t="s">
        <v>757</v>
      </c>
      <c r="C195" t="s">
        <v>722</v>
      </c>
      <c r="D195" t="s">
        <v>749</v>
      </c>
      <c r="E195" t="s">
        <v>758</v>
      </c>
      <c r="F195">
        <v>3.4356909999999997E-2</v>
      </c>
    </row>
    <row r="196" spans="1:6" x14ac:dyDescent="0.25">
      <c r="A196">
        <v>4</v>
      </c>
      <c r="B196" t="s">
        <v>757</v>
      </c>
      <c r="C196" t="s">
        <v>722</v>
      </c>
      <c r="D196" t="s">
        <v>749</v>
      </c>
      <c r="E196" t="s">
        <v>758</v>
      </c>
      <c r="F196">
        <v>6.8179406999999997E-2</v>
      </c>
    </row>
    <row r="197" spans="1:6" x14ac:dyDescent="0.25">
      <c r="A197">
        <v>4</v>
      </c>
      <c r="B197" t="s">
        <v>757</v>
      </c>
      <c r="C197" t="s">
        <v>722</v>
      </c>
      <c r="D197" t="s">
        <v>749</v>
      </c>
      <c r="E197" t="s">
        <v>758</v>
      </c>
      <c r="F197">
        <v>2.647731E-2</v>
      </c>
    </row>
    <row r="198" spans="1:6" x14ac:dyDescent="0.25">
      <c r="A198">
        <v>4</v>
      </c>
      <c r="B198" t="s">
        <v>757</v>
      </c>
      <c r="C198" t="s">
        <v>722</v>
      </c>
      <c r="D198" t="s">
        <v>749</v>
      </c>
      <c r="E198" t="s">
        <v>758</v>
      </c>
      <c r="F198">
        <v>3.4814924999999997E-2</v>
      </c>
    </row>
    <row r="199" spans="1:6" x14ac:dyDescent="0.25">
      <c r="A199">
        <v>4</v>
      </c>
      <c r="B199" t="s">
        <v>757</v>
      </c>
      <c r="C199" t="s">
        <v>722</v>
      </c>
      <c r="D199" t="s">
        <v>749</v>
      </c>
      <c r="E199" t="s">
        <v>758</v>
      </c>
      <c r="F199">
        <v>2.6439811000000001E-2</v>
      </c>
    </row>
    <row r="200" spans="1:6" x14ac:dyDescent="0.25">
      <c r="A200">
        <v>6</v>
      </c>
      <c r="B200" t="s">
        <v>757</v>
      </c>
      <c r="C200" t="s">
        <v>722</v>
      </c>
      <c r="D200" t="s">
        <v>749</v>
      </c>
      <c r="E200" t="s">
        <v>758</v>
      </c>
      <c r="F200">
        <v>2.9437985E-2</v>
      </c>
    </row>
    <row r="201" spans="1:6" x14ac:dyDescent="0.25">
      <c r="A201">
        <v>6</v>
      </c>
      <c r="B201" t="s">
        <v>757</v>
      </c>
      <c r="C201" t="s">
        <v>722</v>
      </c>
      <c r="D201" t="s">
        <v>749</v>
      </c>
      <c r="E201" t="s">
        <v>758</v>
      </c>
      <c r="F201">
        <v>2.9266022999999999E-2</v>
      </c>
    </row>
    <row r="202" spans="1:6" x14ac:dyDescent="0.25">
      <c r="A202">
        <v>6</v>
      </c>
      <c r="B202" t="s">
        <v>757</v>
      </c>
      <c r="C202" t="s">
        <v>722</v>
      </c>
      <c r="D202" t="s">
        <v>749</v>
      </c>
      <c r="E202" t="s">
        <v>758</v>
      </c>
      <c r="F202">
        <v>2.2624179000000001E-2</v>
      </c>
    </row>
    <row r="203" spans="1:6" x14ac:dyDescent="0.25">
      <c r="A203">
        <v>6</v>
      </c>
      <c r="B203" t="s">
        <v>757</v>
      </c>
      <c r="C203" t="s">
        <v>722</v>
      </c>
      <c r="D203" t="s">
        <v>749</v>
      </c>
      <c r="E203" t="s">
        <v>758</v>
      </c>
      <c r="F203">
        <v>3.4093540999999998E-2</v>
      </c>
    </row>
    <row r="204" spans="1:6" x14ac:dyDescent="0.25">
      <c r="A204">
        <v>6</v>
      </c>
      <c r="B204" t="s">
        <v>757</v>
      </c>
      <c r="C204" t="s">
        <v>722</v>
      </c>
      <c r="D204" t="s">
        <v>749</v>
      </c>
      <c r="E204" t="s">
        <v>758</v>
      </c>
      <c r="F204">
        <v>2.86258E-2</v>
      </c>
    </row>
    <row r="205" spans="1:6" x14ac:dyDescent="0.25">
      <c r="A205">
        <v>6</v>
      </c>
      <c r="B205" t="s">
        <v>757</v>
      </c>
      <c r="C205" t="s">
        <v>722</v>
      </c>
      <c r="D205" t="s">
        <v>749</v>
      </c>
      <c r="E205" t="s">
        <v>758</v>
      </c>
      <c r="F205">
        <v>2.0529628000000001E-2</v>
      </c>
    </row>
    <row r="206" spans="1:6" x14ac:dyDescent="0.25">
      <c r="A206">
        <v>8</v>
      </c>
      <c r="B206" t="s">
        <v>757</v>
      </c>
      <c r="C206" t="s">
        <v>722</v>
      </c>
      <c r="D206" t="s">
        <v>749</v>
      </c>
      <c r="E206" t="s">
        <v>758</v>
      </c>
      <c r="F206">
        <v>2.1728381000000001E-2</v>
      </c>
    </row>
    <row r="207" spans="1:6" x14ac:dyDescent="0.25">
      <c r="A207">
        <v>8</v>
      </c>
      <c r="B207" t="s">
        <v>757</v>
      </c>
      <c r="C207" t="s">
        <v>722</v>
      </c>
      <c r="D207" t="s">
        <v>749</v>
      </c>
      <c r="E207" t="s">
        <v>758</v>
      </c>
      <c r="F207">
        <v>2.0895864E-2</v>
      </c>
    </row>
    <row r="208" spans="1:6" x14ac:dyDescent="0.25">
      <c r="A208">
        <v>8</v>
      </c>
      <c r="B208" t="s">
        <v>757</v>
      </c>
      <c r="C208" t="s">
        <v>722</v>
      </c>
      <c r="D208" t="s">
        <v>749</v>
      </c>
      <c r="E208" t="s">
        <v>758</v>
      </c>
      <c r="F208">
        <v>2.2134039000000001E-2</v>
      </c>
    </row>
    <row r="209" spans="1:6" x14ac:dyDescent="0.25">
      <c r="A209">
        <v>8</v>
      </c>
      <c r="B209" t="s">
        <v>757</v>
      </c>
      <c r="C209" t="s">
        <v>722</v>
      </c>
      <c r="D209" t="s">
        <v>749</v>
      </c>
      <c r="E209" t="s">
        <v>758</v>
      </c>
      <c r="F209">
        <v>2.1799309999999999E-2</v>
      </c>
    </row>
    <row r="210" spans="1:6" x14ac:dyDescent="0.25">
      <c r="A210">
        <v>8</v>
      </c>
      <c r="B210" t="s">
        <v>757</v>
      </c>
      <c r="C210" t="s">
        <v>722</v>
      </c>
      <c r="D210" t="s">
        <v>749</v>
      </c>
      <c r="E210" t="s">
        <v>758</v>
      </c>
      <c r="F210">
        <v>1.4853900999999999E-2</v>
      </c>
    </row>
    <row r="211" spans="1:6" x14ac:dyDescent="0.25">
      <c r="A211">
        <v>8</v>
      </c>
      <c r="B211" t="s">
        <v>757</v>
      </c>
      <c r="C211" t="s">
        <v>722</v>
      </c>
      <c r="D211" t="s">
        <v>749</v>
      </c>
      <c r="E211" t="s">
        <v>758</v>
      </c>
      <c r="F211">
        <v>1.6976420999999998E-2</v>
      </c>
    </row>
    <row r="212" spans="1:6" x14ac:dyDescent="0.25">
      <c r="A212">
        <v>10</v>
      </c>
      <c r="B212" t="s">
        <v>757</v>
      </c>
      <c r="C212" t="s">
        <v>722</v>
      </c>
      <c r="D212" t="s">
        <v>749</v>
      </c>
      <c r="E212" t="s">
        <v>758</v>
      </c>
      <c r="F212">
        <v>3.8222389000000002E-2</v>
      </c>
    </row>
    <row r="213" spans="1:6" x14ac:dyDescent="0.25">
      <c r="A213">
        <v>10</v>
      </c>
      <c r="B213" t="s">
        <v>757</v>
      </c>
      <c r="C213" t="s">
        <v>722</v>
      </c>
      <c r="D213" t="s">
        <v>749</v>
      </c>
      <c r="E213" t="s">
        <v>758</v>
      </c>
      <c r="F213">
        <v>1.8313636000000001E-2</v>
      </c>
    </row>
    <row r="214" spans="1:6" x14ac:dyDescent="0.25">
      <c r="A214">
        <v>10</v>
      </c>
      <c r="B214" t="s">
        <v>757</v>
      </c>
      <c r="C214" t="s">
        <v>722</v>
      </c>
      <c r="D214" t="s">
        <v>749</v>
      </c>
      <c r="E214" t="s">
        <v>758</v>
      </c>
      <c r="F214">
        <v>2.5390666999999999E-2</v>
      </c>
    </row>
    <row r="215" spans="1:6" x14ac:dyDescent="0.25">
      <c r="A215">
        <v>10</v>
      </c>
      <c r="B215" t="s">
        <v>757</v>
      </c>
      <c r="C215" t="s">
        <v>722</v>
      </c>
      <c r="D215" t="s">
        <v>749</v>
      </c>
      <c r="E215" t="s">
        <v>758</v>
      </c>
      <c r="F215">
        <v>4.6216134999999998E-2</v>
      </c>
    </row>
    <row r="216" spans="1:6" x14ac:dyDescent="0.25">
      <c r="A216">
        <v>10</v>
      </c>
      <c r="B216" t="s">
        <v>757</v>
      </c>
      <c r="C216" t="s">
        <v>722</v>
      </c>
      <c r="D216" t="s">
        <v>749</v>
      </c>
      <c r="E216" t="s">
        <v>758</v>
      </c>
      <c r="F216">
        <v>1.5454452E-2</v>
      </c>
    </row>
    <row r="217" spans="1:6" x14ac:dyDescent="0.25">
      <c r="A217">
        <v>10</v>
      </c>
      <c r="B217" t="s">
        <v>757</v>
      </c>
      <c r="C217" t="s">
        <v>722</v>
      </c>
      <c r="D217" t="s">
        <v>749</v>
      </c>
      <c r="E217" t="s">
        <v>758</v>
      </c>
      <c r="F217">
        <v>1.5354169000000001E-2</v>
      </c>
    </row>
    <row r="218" spans="1:6" x14ac:dyDescent="0.25">
      <c r="A218">
        <v>0</v>
      </c>
      <c r="B218" t="s">
        <v>743</v>
      </c>
      <c r="C218" t="s">
        <v>756</v>
      </c>
      <c r="D218" t="s">
        <v>752</v>
      </c>
      <c r="E218" t="s">
        <v>758</v>
      </c>
      <c r="F218">
        <v>4.9534913999999999E-2</v>
      </c>
    </row>
    <row r="219" spans="1:6" x14ac:dyDescent="0.25">
      <c r="A219">
        <v>0</v>
      </c>
      <c r="B219" t="s">
        <v>743</v>
      </c>
      <c r="C219" t="s">
        <v>756</v>
      </c>
      <c r="D219" t="s">
        <v>752</v>
      </c>
      <c r="E219" t="s">
        <v>758</v>
      </c>
      <c r="F219">
        <v>9.4316059999999993E-2</v>
      </c>
    </row>
    <row r="220" spans="1:6" x14ac:dyDescent="0.25">
      <c r="A220">
        <v>0</v>
      </c>
      <c r="B220" t="s">
        <v>743</v>
      </c>
      <c r="C220" t="s">
        <v>756</v>
      </c>
      <c r="D220" t="s">
        <v>752</v>
      </c>
      <c r="E220" t="s">
        <v>758</v>
      </c>
      <c r="F220">
        <v>6.5894674E-2</v>
      </c>
    </row>
    <row r="221" spans="1:6" x14ac:dyDescent="0.25">
      <c r="A221">
        <v>0</v>
      </c>
      <c r="B221" t="s">
        <v>743</v>
      </c>
      <c r="C221" t="s">
        <v>756</v>
      </c>
      <c r="D221" t="s">
        <v>752</v>
      </c>
      <c r="E221" t="s">
        <v>758</v>
      </c>
      <c r="F221">
        <v>6.6735353999999997E-2</v>
      </c>
    </row>
    <row r="222" spans="1:6" x14ac:dyDescent="0.25">
      <c r="A222">
        <v>0</v>
      </c>
      <c r="B222" t="s">
        <v>743</v>
      </c>
      <c r="C222" t="s">
        <v>756</v>
      </c>
      <c r="D222" t="s">
        <v>752</v>
      </c>
      <c r="E222" t="s">
        <v>758</v>
      </c>
      <c r="F222">
        <v>5.4597920000000001E-2</v>
      </c>
    </row>
    <row r="223" spans="1:6" x14ac:dyDescent="0.25">
      <c r="A223">
        <v>0</v>
      </c>
      <c r="B223" t="s">
        <v>743</v>
      </c>
      <c r="C223" t="s">
        <v>756</v>
      </c>
      <c r="D223" t="s">
        <v>752</v>
      </c>
      <c r="E223" t="s">
        <v>758</v>
      </c>
      <c r="F223">
        <v>0.110663384</v>
      </c>
    </row>
    <row r="224" spans="1:6" x14ac:dyDescent="0.25">
      <c r="A224">
        <v>2</v>
      </c>
      <c r="B224" t="s">
        <v>743</v>
      </c>
      <c r="C224" t="s">
        <v>756</v>
      </c>
      <c r="D224" t="s">
        <v>752</v>
      </c>
      <c r="E224" t="s">
        <v>758</v>
      </c>
      <c r="F224">
        <v>3.4119312999999998E-2</v>
      </c>
    </row>
    <row r="225" spans="1:6" x14ac:dyDescent="0.25">
      <c r="A225">
        <v>2</v>
      </c>
      <c r="B225" t="s">
        <v>743</v>
      </c>
      <c r="C225" t="s">
        <v>756</v>
      </c>
      <c r="D225" t="s">
        <v>752</v>
      </c>
      <c r="E225" t="s">
        <v>758</v>
      </c>
      <c r="F225">
        <v>0.13771122199999999</v>
      </c>
    </row>
    <row r="226" spans="1:6" x14ac:dyDescent="0.25">
      <c r="A226">
        <v>2</v>
      </c>
      <c r="B226" t="s">
        <v>743</v>
      </c>
      <c r="C226" t="s">
        <v>756</v>
      </c>
      <c r="D226" t="s">
        <v>752</v>
      </c>
      <c r="E226" t="s">
        <v>758</v>
      </c>
      <c r="F226">
        <v>3.8844494E-2</v>
      </c>
    </row>
    <row r="227" spans="1:6" x14ac:dyDescent="0.25">
      <c r="A227">
        <v>2</v>
      </c>
      <c r="B227" t="s">
        <v>743</v>
      </c>
      <c r="C227" t="s">
        <v>756</v>
      </c>
      <c r="D227" t="s">
        <v>752</v>
      </c>
      <c r="E227" t="s">
        <v>758</v>
      </c>
      <c r="F227">
        <v>3.4159044999999999E-2</v>
      </c>
    </row>
    <row r="228" spans="1:6" x14ac:dyDescent="0.25">
      <c r="A228">
        <v>2</v>
      </c>
      <c r="B228" t="s">
        <v>743</v>
      </c>
      <c r="C228" t="s">
        <v>756</v>
      </c>
      <c r="D228" t="s">
        <v>752</v>
      </c>
      <c r="E228" t="s">
        <v>758</v>
      </c>
      <c r="F228">
        <v>0.189112734</v>
      </c>
    </row>
    <row r="229" spans="1:6" x14ac:dyDescent="0.25">
      <c r="A229">
        <v>2</v>
      </c>
      <c r="B229" t="s">
        <v>743</v>
      </c>
      <c r="C229" t="s">
        <v>756</v>
      </c>
      <c r="D229" t="s">
        <v>752</v>
      </c>
      <c r="E229" t="s">
        <v>758</v>
      </c>
      <c r="F229">
        <v>7.3108650999999997E-2</v>
      </c>
    </row>
    <row r="230" spans="1:6" x14ac:dyDescent="0.25">
      <c r="A230">
        <v>4</v>
      </c>
      <c r="B230" t="s">
        <v>743</v>
      </c>
      <c r="C230" t="s">
        <v>756</v>
      </c>
      <c r="D230" t="s">
        <v>752</v>
      </c>
      <c r="E230" t="s">
        <v>758</v>
      </c>
      <c r="F230">
        <v>4.6410221000000002E-2</v>
      </c>
    </row>
    <row r="231" spans="1:6" x14ac:dyDescent="0.25">
      <c r="A231">
        <v>4</v>
      </c>
      <c r="B231" t="s">
        <v>743</v>
      </c>
      <c r="C231" t="s">
        <v>756</v>
      </c>
      <c r="D231" t="s">
        <v>752</v>
      </c>
      <c r="E231" t="s">
        <v>758</v>
      </c>
      <c r="F231">
        <v>5.4321652999999998E-2</v>
      </c>
    </row>
    <row r="232" spans="1:6" x14ac:dyDescent="0.25">
      <c r="A232">
        <v>4</v>
      </c>
      <c r="B232" t="s">
        <v>743</v>
      </c>
      <c r="C232" t="s">
        <v>756</v>
      </c>
      <c r="D232" t="s">
        <v>752</v>
      </c>
      <c r="E232" t="s">
        <v>758</v>
      </c>
      <c r="F232">
        <v>4.7421023999999999E-2</v>
      </c>
    </row>
    <row r="233" spans="1:6" x14ac:dyDescent="0.25">
      <c r="A233">
        <v>4</v>
      </c>
      <c r="B233" t="s">
        <v>743</v>
      </c>
      <c r="C233" t="s">
        <v>756</v>
      </c>
      <c r="D233" t="s">
        <v>752</v>
      </c>
      <c r="E233" t="s">
        <v>758</v>
      </c>
      <c r="F233">
        <v>7.7330001999999995E-2</v>
      </c>
    </row>
    <row r="234" spans="1:6" x14ac:dyDescent="0.25">
      <c r="A234">
        <v>4</v>
      </c>
      <c r="B234" t="s">
        <v>743</v>
      </c>
      <c r="C234" t="s">
        <v>756</v>
      </c>
      <c r="D234" t="s">
        <v>752</v>
      </c>
      <c r="E234" t="s">
        <v>758</v>
      </c>
      <c r="F234">
        <v>6.1659488999999998E-2</v>
      </c>
    </row>
    <row r="235" spans="1:6" x14ac:dyDescent="0.25">
      <c r="A235">
        <v>4</v>
      </c>
      <c r="B235" t="s">
        <v>743</v>
      </c>
      <c r="C235" t="s">
        <v>756</v>
      </c>
      <c r="D235" t="s">
        <v>752</v>
      </c>
      <c r="E235" t="s">
        <v>758</v>
      </c>
      <c r="F235">
        <v>7.5510303000000001E-2</v>
      </c>
    </row>
    <row r="236" spans="1:6" x14ac:dyDescent="0.25">
      <c r="A236">
        <v>6</v>
      </c>
      <c r="B236" t="s">
        <v>743</v>
      </c>
      <c r="C236" t="s">
        <v>756</v>
      </c>
      <c r="D236" t="s">
        <v>752</v>
      </c>
      <c r="E236" t="s">
        <v>758</v>
      </c>
      <c r="F236">
        <v>2.7463652000000002E-2</v>
      </c>
    </row>
    <row r="237" spans="1:6" x14ac:dyDescent="0.25">
      <c r="A237">
        <v>6</v>
      </c>
      <c r="B237" t="s">
        <v>743</v>
      </c>
      <c r="C237" t="s">
        <v>756</v>
      </c>
      <c r="D237" t="s">
        <v>752</v>
      </c>
      <c r="E237" t="s">
        <v>758</v>
      </c>
      <c r="F237">
        <v>5.1562218999999999E-2</v>
      </c>
    </row>
    <row r="238" spans="1:6" x14ac:dyDescent="0.25">
      <c r="A238">
        <v>6</v>
      </c>
      <c r="B238" t="s">
        <v>743</v>
      </c>
      <c r="C238" t="s">
        <v>756</v>
      </c>
      <c r="D238" t="s">
        <v>752</v>
      </c>
      <c r="E238" t="s">
        <v>758</v>
      </c>
      <c r="F238">
        <v>0.177693722</v>
      </c>
    </row>
    <row r="239" spans="1:6" x14ac:dyDescent="0.25">
      <c r="A239">
        <v>6</v>
      </c>
      <c r="B239" t="s">
        <v>743</v>
      </c>
      <c r="C239" t="s">
        <v>756</v>
      </c>
      <c r="D239" t="s">
        <v>752</v>
      </c>
      <c r="E239" t="s">
        <v>758</v>
      </c>
      <c r="F239">
        <v>2.9626976999999999E-2</v>
      </c>
    </row>
    <row r="240" spans="1:6" x14ac:dyDescent="0.25">
      <c r="A240">
        <v>6</v>
      </c>
      <c r="B240" t="s">
        <v>743</v>
      </c>
      <c r="C240" t="s">
        <v>756</v>
      </c>
      <c r="D240" t="s">
        <v>752</v>
      </c>
      <c r="E240" t="s">
        <v>758</v>
      </c>
      <c r="F240">
        <v>4.0356887000000001E-2</v>
      </c>
    </row>
    <row r="241" spans="1:6" x14ac:dyDescent="0.25">
      <c r="A241">
        <v>6</v>
      </c>
      <c r="B241" t="s">
        <v>743</v>
      </c>
      <c r="C241" t="s">
        <v>756</v>
      </c>
      <c r="D241" t="s">
        <v>752</v>
      </c>
      <c r="E241" t="s">
        <v>758</v>
      </c>
      <c r="F241">
        <v>4.8697064999999998E-2</v>
      </c>
    </row>
    <row r="242" spans="1:6" x14ac:dyDescent="0.25">
      <c r="A242">
        <v>8</v>
      </c>
      <c r="B242" t="s">
        <v>743</v>
      </c>
      <c r="C242" t="s">
        <v>756</v>
      </c>
      <c r="D242" t="s">
        <v>752</v>
      </c>
      <c r="E242" t="s">
        <v>758</v>
      </c>
      <c r="F242">
        <v>0.10052003299999999</v>
      </c>
    </row>
    <row r="243" spans="1:6" x14ac:dyDescent="0.25">
      <c r="A243">
        <v>8</v>
      </c>
      <c r="B243" t="s">
        <v>743</v>
      </c>
      <c r="C243" t="s">
        <v>756</v>
      </c>
      <c r="D243" t="s">
        <v>752</v>
      </c>
      <c r="E243" t="s">
        <v>758</v>
      </c>
      <c r="F243">
        <v>6.6249061999999997E-2</v>
      </c>
    </row>
    <row r="244" spans="1:6" x14ac:dyDescent="0.25">
      <c r="A244">
        <v>8</v>
      </c>
      <c r="B244" t="s">
        <v>743</v>
      </c>
      <c r="C244" t="s">
        <v>756</v>
      </c>
      <c r="D244" t="s">
        <v>752</v>
      </c>
      <c r="E244" t="s">
        <v>758</v>
      </c>
      <c r="F244">
        <v>0.13599771699999999</v>
      </c>
    </row>
    <row r="245" spans="1:6" x14ac:dyDescent="0.25">
      <c r="A245">
        <v>8</v>
      </c>
      <c r="B245" t="s">
        <v>743</v>
      </c>
      <c r="C245" t="s">
        <v>756</v>
      </c>
      <c r="D245" t="s">
        <v>752</v>
      </c>
      <c r="E245" t="s">
        <v>758</v>
      </c>
      <c r="F245">
        <v>8.6171946999999999E-2</v>
      </c>
    </row>
    <row r="246" spans="1:6" x14ac:dyDescent="0.25">
      <c r="A246">
        <v>8</v>
      </c>
      <c r="B246" t="s">
        <v>743</v>
      </c>
      <c r="C246" t="s">
        <v>756</v>
      </c>
      <c r="D246" t="s">
        <v>752</v>
      </c>
      <c r="E246" t="s">
        <v>758</v>
      </c>
      <c r="F246">
        <v>3.9905603999999997E-2</v>
      </c>
    </row>
    <row r="247" spans="1:6" x14ac:dyDescent="0.25">
      <c r="A247">
        <v>8</v>
      </c>
      <c r="B247" t="s">
        <v>743</v>
      </c>
      <c r="C247" t="s">
        <v>756</v>
      </c>
      <c r="D247" t="s">
        <v>752</v>
      </c>
      <c r="E247" t="s">
        <v>758</v>
      </c>
      <c r="F247">
        <v>7.1484010000000001E-2</v>
      </c>
    </row>
    <row r="248" spans="1:6" x14ac:dyDescent="0.25">
      <c r="A248">
        <v>10</v>
      </c>
      <c r="B248" t="s">
        <v>743</v>
      </c>
      <c r="C248" t="s">
        <v>756</v>
      </c>
      <c r="D248" t="s">
        <v>752</v>
      </c>
      <c r="E248" t="s">
        <v>758</v>
      </c>
      <c r="F248">
        <v>2.6595904E-2</v>
      </c>
    </row>
    <row r="249" spans="1:6" x14ac:dyDescent="0.25">
      <c r="A249">
        <v>10</v>
      </c>
      <c r="B249" t="s">
        <v>743</v>
      </c>
      <c r="C249" t="s">
        <v>756</v>
      </c>
      <c r="D249" t="s">
        <v>752</v>
      </c>
      <c r="E249" t="s">
        <v>758</v>
      </c>
      <c r="F249">
        <v>3.3621316999999998E-2</v>
      </c>
    </row>
    <row r="250" spans="1:6" x14ac:dyDescent="0.25">
      <c r="A250">
        <v>10</v>
      </c>
      <c r="B250" t="s">
        <v>743</v>
      </c>
      <c r="C250" t="s">
        <v>756</v>
      </c>
      <c r="D250" t="s">
        <v>752</v>
      </c>
      <c r="E250" t="s">
        <v>758</v>
      </c>
      <c r="F250">
        <v>2.7361678E-2</v>
      </c>
    </row>
    <row r="251" spans="1:6" x14ac:dyDescent="0.25">
      <c r="A251">
        <v>10</v>
      </c>
      <c r="B251" t="s">
        <v>743</v>
      </c>
      <c r="C251" t="s">
        <v>756</v>
      </c>
      <c r="D251" t="s">
        <v>752</v>
      </c>
      <c r="E251" t="s">
        <v>758</v>
      </c>
      <c r="F251">
        <v>3.4005049000000002E-2</v>
      </c>
    </row>
    <row r="252" spans="1:6" x14ac:dyDescent="0.25">
      <c r="A252">
        <v>10</v>
      </c>
      <c r="B252" t="s">
        <v>743</v>
      </c>
      <c r="C252" t="s">
        <v>756</v>
      </c>
      <c r="D252" t="s">
        <v>752</v>
      </c>
      <c r="E252" t="s">
        <v>758</v>
      </c>
      <c r="F252">
        <v>7.4157010999999995E-2</v>
      </c>
    </row>
    <row r="253" spans="1:6" x14ac:dyDescent="0.25">
      <c r="A253">
        <v>10</v>
      </c>
      <c r="B253" t="s">
        <v>743</v>
      </c>
      <c r="C253" t="s">
        <v>756</v>
      </c>
      <c r="D253" t="s">
        <v>752</v>
      </c>
      <c r="E253" t="s">
        <v>758</v>
      </c>
      <c r="F253">
        <v>3.2016276000000003E-2</v>
      </c>
    </row>
    <row r="254" spans="1:6" x14ac:dyDescent="0.25">
      <c r="A254">
        <v>0</v>
      </c>
      <c r="B254" t="s">
        <v>743</v>
      </c>
      <c r="C254" t="s">
        <v>756</v>
      </c>
      <c r="D254" t="s">
        <v>749</v>
      </c>
      <c r="E254" t="s">
        <v>758</v>
      </c>
      <c r="F254">
        <v>3.5439855999999999E-2</v>
      </c>
    </row>
    <row r="255" spans="1:6" x14ac:dyDescent="0.25">
      <c r="A255">
        <v>0</v>
      </c>
      <c r="B255" t="s">
        <v>743</v>
      </c>
      <c r="C255" t="s">
        <v>756</v>
      </c>
      <c r="D255" t="s">
        <v>749</v>
      </c>
      <c r="E255" t="s">
        <v>758</v>
      </c>
      <c r="F255">
        <v>3.1817106999999997E-2</v>
      </c>
    </row>
    <row r="256" spans="1:6" x14ac:dyDescent="0.25">
      <c r="A256">
        <v>0</v>
      </c>
      <c r="B256" t="s">
        <v>743</v>
      </c>
      <c r="C256" t="s">
        <v>756</v>
      </c>
      <c r="D256" t="s">
        <v>749</v>
      </c>
      <c r="E256" t="s">
        <v>758</v>
      </c>
      <c r="F256">
        <v>2.4460783999999999E-2</v>
      </c>
    </row>
    <row r="257" spans="1:6" x14ac:dyDescent="0.25">
      <c r="A257">
        <v>0</v>
      </c>
      <c r="B257" t="s">
        <v>743</v>
      </c>
      <c r="C257" t="s">
        <v>756</v>
      </c>
      <c r="D257" t="s">
        <v>749</v>
      </c>
      <c r="E257" t="s">
        <v>758</v>
      </c>
      <c r="F257">
        <v>5.2423989999999997E-2</v>
      </c>
    </row>
    <row r="258" spans="1:6" x14ac:dyDescent="0.25">
      <c r="A258">
        <v>0</v>
      </c>
      <c r="B258" t="s">
        <v>743</v>
      </c>
      <c r="C258" t="s">
        <v>756</v>
      </c>
      <c r="D258" t="s">
        <v>749</v>
      </c>
      <c r="E258" t="s">
        <v>758</v>
      </c>
      <c r="F258">
        <v>2.8484496000000002E-2</v>
      </c>
    </row>
    <row r="259" spans="1:6" x14ac:dyDescent="0.25">
      <c r="A259">
        <v>0</v>
      </c>
      <c r="B259" t="s">
        <v>743</v>
      </c>
      <c r="C259" t="s">
        <v>756</v>
      </c>
      <c r="D259" t="s">
        <v>749</v>
      </c>
      <c r="E259" t="s">
        <v>758</v>
      </c>
      <c r="F259">
        <v>2.8878048999999999E-2</v>
      </c>
    </row>
    <row r="260" spans="1:6" x14ac:dyDescent="0.25">
      <c r="A260">
        <v>2</v>
      </c>
      <c r="B260" t="s">
        <v>743</v>
      </c>
      <c r="C260" t="s">
        <v>756</v>
      </c>
      <c r="D260" t="s">
        <v>749</v>
      </c>
      <c r="E260" t="s">
        <v>758</v>
      </c>
      <c r="F260">
        <v>4.2042667999999998E-2</v>
      </c>
    </row>
    <row r="261" spans="1:6" x14ac:dyDescent="0.25">
      <c r="A261">
        <v>2</v>
      </c>
      <c r="B261" t="s">
        <v>743</v>
      </c>
      <c r="C261" t="s">
        <v>756</v>
      </c>
      <c r="D261" t="s">
        <v>749</v>
      </c>
      <c r="E261" t="s">
        <v>758</v>
      </c>
      <c r="F261">
        <v>4.3897245000000001E-2</v>
      </c>
    </row>
    <row r="262" spans="1:6" x14ac:dyDescent="0.25">
      <c r="A262">
        <v>2</v>
      </c>
      <c r="B262" t="s">
        <v>743</v>
      </c>
      <c r="C262" t="s">
        <v>756</v>
      </c>
      <c r="D262" t="s">
        <v>749</v>
      </c>
      <c r="E262" t="s">
        <v>758</v>
      </c>
      <c r="F262">
        <v>3.2071409000000002E-2</v>
      </c>
    </row>
    <row r="263" spans="1:6" x14ac:dyDescent="0.25">
      <c r="A263">
        <v>2</v>
      </c>
      <c r="B263" t="s">
        <v>743</v>
      </c>
      <c r="C263" t="s">
        <v>756</v>
      </c>
      <c r="D263" t="s">
        <v>749</v>
      </c>
      <c r="E263" t="s">
        <v>758</v>
      </c>
      <c r="F263">
        <v>2.161534E-2</v>
      </c>
    </row>
    <row r="264" spans="1:6" x14ac:dyDescent="0.25">
      <c r="A264">
        <v>2</v>
      </c>
      <c r="B264" t="s">
        <v>743</v>
      </c>
      <c r="C264" t="s">
        <v>756</v>
      </c>
      <c r="D264" t="s">
        <v>749</v>
      </c>
      <c r="E264" t="s">
        <v>758</v>
      </c>
      <c r="F264">
        <v>2.8614121999999999E-2</v>
      </c>
    </row>
    <row r="265" spans="1:6" x14ac:dyDescent="0.25">
      <c r="A265">
        <v>2</v>
      </c>
      <c r="B265" t="s">
        <v>743</v>
      </c>
      <c r="C265" t="s">
        <v>756</v>
      </c>
      <c r="D265" t="s">
        <v>749</v>
      </c>
      <c r="E265" t="s">
        <v>758</v>
      </c>
      <c r="F265">
        <v>2.3672556000000001E-2</v>
      </c>
    </row>
    <row r="266" spans="1:6" x14ac:dyDescent="0.25">
      <c r="A266">
        <v>4</v>
      </c>
      <c r="B266" t="s">
        <v>743</v>
      </c>
      <c r="C266" t="s">
        <v>756</v>
      </c>
      <c r="D266" t="s">
        <v>749</v>
      </c>
      <c r="E266" t="s">
        <v>758</v>
      </c>
      <c r="F266">
        <v>1.9554780000000001E-2</v>
      </c>
    </row>
    <row r="267" spans="1:6" x14ac:dyDescent="0.25">
      <c r="A267">
        <v>4</v>
      </c>
      <c r="B267" t="s">
        <v>743</v>
      </c>
      <c r="C267" t="s">
        <v>756</v>
      </c>
      <c r="D267" t="s">
        <v>749</v>
      </c>
      <c r="E267" t="s">
        <v>758</v>
      </c>
      <c r="F267">
        <v>2.7465103000000001E-2</v>
      </c>
    </row>
    <row r="268" spans="1:6" x14ac:dyDescent="0.25">
      <c r="A268">
        <v>4</v>
      </c>
      <c r="B268" t="s">
        <v>743</v>
      </c>
      <c r="C268" t="s">
        <v>756</v>
      </c>
      <c r="D268" t="s">
        <v>749</v>
      </c>
      <c r="E268" t="s">
        <v>758</v>
      </c>
      <c r="F268">
        <v>2.8391999000000001E-2</v>
      </c>
    </row>
    <row r="269" spans="1:6" x14ac:dyDescent="0.25">
      <c r="A269">
        <v>4</v>
      </c>
      <c r="B269" t="s">
        <v>743</v>
      </c>
      <c r="C269" t="s">
        <v>756</v>
      </c>
      <c r="D269" t="s">
        <v>749</v>
      </c>
      <c r="E269" t="s">
        <v>758</v>
      </c>
      <c r="F269">
        <v>3.6035853999999999E-2</v>
      </c>
    </row>
    <row r="270" spans="1:6" x14ac:dyDescent="0.25">
      <c r="A270">
        <v>4</v>
      </c>
      <c r="B270" t="s">
        <v>743</v>
      </c>
      <c r="C270" t="s">
        <v>756</v>
      </c>
      <c r="D270" t="s">
        <v>749</v>
      </c>
      <c r="E270" t="s">
        <v>758</v>
      </c>
      <c r="F270">
        <v>1.4400845000000001E-2</v>
      </c>
    </row>
    <row r="271" spans="1:6" x14ac:dyDescent="0.25">
      <c r="A271">
        <v>4</v>
      </c>
      <c r="B271" t="s">
        <v>743</v>
      </c>
      <c r="C271" t="s">
        <v>756</v>
      </c>
      <c r="D271" t="s">
        <v>749</v>
      </c>
      <c r="E271" t="s">
        <v>758</v>
      </c>
      <c r="F271">
        <v>2.647358E-2</v>
      </c>
    </row>
    <row r="272" spans="1:6" x14ac:dyDescent="0.25">
      <c r="A272">
        <v>6</v>
      </c>
      <c r="B272" t="s">
        <v>743</v>
      </c>
      <c r="C272" t="s">
        <v>756</v>
      </c>
      <c r="D272" t="s">
        <v>749</v>
      </c>
      <c r="E272" t="s">
        <v>758</v>
      </c>
      <c r="F272">
        <v>2.4956619999999999E-2</v>
      </c>
    </row>
    <row r="273" spans="1:6" x14ac:dyDescent="0.25">
      <c r="A273">
        <v>6</v>
      </c>
      <c r="B273" t="s">
        <v>743</v>
      </c>
      <c r="C273" t="s">
        <v>756</v>
      </c>
      <c r="D273" t="s">
        <v>749</v>
      </c>
      <c r="E273" t="s">
        <v>758</v>
      </c>
      <c r="F273">
        <v>2.9331507999999999E-2</v>
      </c>
    </row>
    <row r="274" spans="1:6" x14ac:dyDescent="0.25">
      <c r="A274">
        <v>6</v>
      </c>
      <c r="B274" t="s">
        <v>743</v>
      </c>
      <c r="C274" t="s">
        <v>756</v>
      </c>
      <c r="D274" t="s">
        <v>749</v>
      </c>
      <c r="E274" t="s">
        <v>758</v>
      </c>
      <c r="F274">
        <v>3.0301571999999999E-2</v>
      </c>
    </row>
    <row r="275" spans="1:6" x14ac:dyDescent="0.25">
      <c r="A275">
        <v>6</v>
      </c>
      <c r="B275" t="s">
        <v>743</v>
      </c>
      <c r="C275" t="s">
        <v>756</v>
      </c>
      <c r="D275" t="s">
        <v>749</v>
      </c>
      <c r="E275" t="s">
        <v>758</v>
      </c>
      <c r="F275">
        <v>2.5046842999999999E-2</v>
      </c>
    </row>
    <row r="276" spans="1:6" x14ac:dyDescent="0.25">
      <c r="A276">
        <v>6</v>
      </c>
      <c r="B276" t="s">
        <v>743</v>
      </c>
      <c r="C276" t="s">
        <v>756</v>
      </c>
      <c r="D276" t="s">
        <v>749</v>
      </c>
      <c r="E276" t="s">
        <v>758</v>
      </c>
      <c r="F276">
        <v>2.1140833000000001E-2</v>
      </c>
    </row>
    <row r="277" spans="1:6" x14ac:dyDescent="0.25">
      <c r="A277">
        <v>6</v>
      </c>
      <c r="B277" t="s">
        <v>743</v>
      </c>
      <c r="C277" t="s">
        <v>756</v>
      </c>
      <c r="D277" t="s">
        <v>749</v>
      </c>
      <c r="E277" t="s">
        <v>758</v>
      </c>
      <c r="F277">
        <v>1.8835428000000001E-2</v>
      </c>
    </row>
    <row r="278" spans="1:6" x14ac:dyDescent="0.25">
      <c r="A278">
        <v>8</v>
      </c>
      <c r="B278" t="s">
        <v>743</v>
      </c>
      <c r="C278" t="s">
        <v>756</v>
      </c>
      <c r="D278" t="s">
        <v>749</v>
      </c>
      <c r="E278" t="s">
        <v>758</v>
      </c>
      <c r="F278">
        <v>3.2858824000000002E-2</v>
      </c>
    </row>
    <row r="279" spans="1:6" x14ac:dyDescent="0.25">
      <c r="A279">
        <v>8</v>
      </c>
      <c r="B279" t="s">
        <v>743</v>
      </c>
      <c r="C279" t="s">
        <v>756</v>
      </c>
      <c r="D279" t="s">
        <v>749</v>
      </c>
      <c r="E279" t="s">
        <v>758</v>
      </c>
      <c r="F279">
        <v>3.3659205999999997E-2</v>
      </c>
    </row>
    <row r="280" spans="1:6" x14ac:dyDescent="0.25">
      <c r="A280">
        <v>8</v>
      </c>
      <c r="B280" t="s">
        <v>743</v>
      </c>
      <c r="C280" t="s">
        <v>756</v>
      </c>
      <c r="D280" t="s">
        <v>749</v>
      </c>
      <c r="E280" t="s">
        <v>758</v>
      </c>
      <c r="F280">
        <v>1.9855880999999999E-2</v>
      </c>
    </row>
    <row r="281" spans="1:6" x14ac:dyDescent="0.25">
      <c r="A281">
        <v>8</v>
      </c>
      <c r="B281" t="s">
        <v>743</v>
      </c>
      <c r="C281" t="s">
        <v>756</v>
      </c>
      <c r="D281" t="s">
        <v>749</v>
      </c>
      <c r="E281" t="s">
        <v>758</v>
      </c>
      <c r="F281">
        <v>2.4685579999999999E-2</v>
      </c>
    </row>
    <row r="282" spans="1:6" x14ac:dyDescent="0.25">
      <c r="A282">
        <v>8</v>
      </c>
      <c r="B282" t="s">
        <v>743</v>
      </c>
      <c r="C282" t="s">
        <v>756</v>
      </c>
      <c r="D282" t="s">
        <v>749</v>
      </c>
      <c r="E282" t="s">
        <v>758</v>
      </c>
      <c r="F282">
        <v>2.0706769999999999E-2</v>
      </c>
    </row>
    <row r="283" spans="1:6" x14ac:dyDescent="0.25">
      <c r="A283">
        <v>8</v>
      </c>
      <c r="B283" t="s">
        <v>743</v>
      </c>
      <c r="C283" t="s">
        <v>756</v>
      </c>
      <c r="D283" t="s">
        <v>749</v>
      </c>
      <c r="E283" t="s">
        <v>758</v>
      </c>
      <c r="F283">
        <v>2.2588964999999999E-2</v>
      </c>
    </row>
    <row r="284" spans="1:6" x14ac:dyDescent="0.25">
      <c r="A284">
        <v>10</v>
      </c>
      <c r="B284" t="s">
        <v>743</v>
      </c>
      <c r="C284" t="s">
        <v>756</v>
      </c>
      <c r="D284" t="s">
        <v>749</v>
      </c>
      <c r="E284" t="s">
        <v>758</v>
      </c>
      <c r="F284">
        <v>2.306099E-2</v>
      </c>
    </row>
    <row r="285" spans="1:6" x14ac:dyDescent="0.25">
      <c r="A285">
        <v>10</v>
      </c>
      <c r="B285" t="s">
        <v>743</v>
      </c>
      <c r="C285" t="s">
        <v>756</v>
      </c>
      <c r="D285" t="s">
        <v>749</v>
      </c>
      <c r="E285" t="s">
        <v>758</v>
      </c>
      <c r="F285">
        <v>2.5883351999999998E-2</v>
      </c>
    </row>
    <row r="286" spans="1:6" x14ac:dyDescent="0.25">
      <c r="A286">
        <v>10</v>
      </c>
      <c r="B286" t="s">
        <v>743</v>
      </c>
      <c r="C286" t="s">
        <v>756</v>
      </c>
      <c r="D286" t="s">
        <v>749</v>
      </c>
      <c r="E286" t="s">
        <v>758</v>
      </c>
      <c r="F286">
        <v>3.1604685E-2</v>
      </c>
    </row>
    <row r="287" spans="1:6" x14ac:dyDescent="0.25">
      <c r="A287">
        <v>10</v>
      </c>
      <c r="B287" t="s">
        <v>743</v>
      </c>
      <c r="C287" t="s">
        <v>756</v>
      </c>
      <c r="D287" t="s">
        <v>749</v>
      </c>
      <c r="E287" t="s">
        <v>758</v>
      </c>
      <c r="F287">
        <v>1.9487688999999999E-2</v>
      </c>
    </row>
    <row r="288" spans="1:6" x14ac:dyDescent="0.25">
      <c r="A288">
        <v>10</v>
      </c>
      <c r="B288" t="s">
        <v>743</v>
      </c>
      <c r="C288" t="s">
        <v>756</v>
      </c>
      <c r="D288" t="s">
        <v>749</v>
      </c>
      <c r="E288" t="s">
        <v>758</v>
      </c>
      <c r="F288">
        <v>3.1149257E-2</v>
      </c>
    </row>
    <row r="289" spans="1:6" x14ac:dyDescent="0.25">
      <c r="A289">
        <v>10</v>
      </c>
      <c r="B289" t="s">
        <v>743</v>
      </c>
      <c r="C289" t="s">
        <v>756</v>
      </c>
      <c r="D289" t="s">
        <v>749</v>
      </c>
      <c r="E289" t="s">
        <v>758</v>
      </c>
      <c r="F289">
        <v>2.3836403999999999E-2</v>
      </c>
    </row>
    <row r="290" spans="1:6" x14ac:dyDescent="0.25">
      <c r="A290">
        <v>0</v>
      </c>
      <c r="B290" t="s">
        <v>743</v>
      </c>
      <c r="C290" t="s">
        <v>743</v>
      </c>
      <c r="D290" t="s">
        <v>752</v>
      </c>
      <c r="E290" t="s">
        <v>758</v>
      </c>
    </row>
    <row r="291" spans="1:6" x14ac:dyDescent="0.25">
      <c r="A291">
        <v>0</v>
      </c>
      <c r="B291" t="s">
        <v>743</v>
      </c>
      <c r="C291" t="s">
        <v>743</v>
      </c>
      <c r="D291" t="s">
        <v>752</v>
      </c>
      <c r="E291" t="s">
        <v>758</v>
      </c>
    </row>
    <row r="292" spans="1:6" x14ac:dyDescent="0.25">
      <c r="A292">
        <v>0</v>
      </c>
      <c r="B292" t="s">
        <v>743</v>
      </c>
      <c r="C292" t="s">
        <v>743</v>
      </c>
      <c r="D292" t="s">
        <v>752</v>
      </c>
      <c r="E292" t="s">
        <v>758</v>
      </c>
    </row>
    <row r="293" spans="1:6" x14ac:dyDescent="0.25">
      <c r="A293">
        <v>0</v>
      </c>
      <c r="B293" t="s">
        <v>743</v>
      </c>
      <c r="C293" t="s">
        <v>743</v>
      </c>
      <c r="D293" t="s">
        <v>752</v>
      </c>
      <c r="E293" t="s">
        <v>758</v>
      </c>
    </row>
    <row r="294" spans="1:6" x14ac:dyDescent="0.25">
      <c r="A294">
        <v>0</v>
      </c>
      <c r="B294" t="s">
        <v>743</v>
      </c>
      <c r="C294" t="s">
        <v>743</v>
      </c>
      <c r="D294" t="s">
        <v>752</v>
      </c>
      <c r="E294" t="s">
        <v>758</v>
      </c>
    </row>
    <row r="295" spans="1:6" x14ac:dyDescent="0.25">
      <c r="A295">
        <v>0</v>
      </c>
      <c r="B295" t="s">
        <v>743</v>
      </c>
      <c r="C295" t="s">
        <v>743</v>
      </c>
      <c r="D295" t="s">
        <v>752</v>
      </c>
      <c r="E295" t="s">
        <v>758</v>
      </c>
    </row>
    <row r="296" spans="1:6" x14ac:dyDescent="0.25">
      <c r="A296">
        <v>2</v>
      </c>
      <c r="B296" t="s">
        <v>743</v>
      </c>
      <c r="C296" t="s">
        <v>743</v>
      </c>
      <c r="D296" t="s">
        <v>752</v>
      </c>
      <c r="E296" t="s">
        <v>758</v>
      </c>
    </row>
    <row r="297" spans="1:6" x14ac:dyDescent="0.25">
      <c r="A297">
        <v>2</v>
      </c>
      <c r="B297" t="s">
        <v>743</v>
      </c>
      <c r="C297" t="s">
        <v>743</v>
      </c>
      <c r="D297" t="s">
        <v>752</v>
      </c>
      <c r="E297" t="s">
        <v>758</v>
      </c>
    </row>
    <row r="298" spans="1:6" x14ac:dyDescent="0.25">
      <c r="A298">
        <v>2</v>
      </c>
      <c r="B298" t="s">
        <v>743</v>
      </c>
      <c r="C298" t="s">
        <v>743</v>
      </c>
      <c r="D298" t="s">
        <v>752</v>
      </c>
      <c r="E298" t="s">
        <v>758</v>
      </c>
    </row>
    <row r="299" spans="1:6" x14ac:dyDescent="0.25">
      <c r="A299">
        <v>2</v>
      </c>
      <c r="B299" t="s">
        <v>743</v>
      </c>
      <c r="C299" t="s">
        <v>743</v>
      </c>
      <c r="D299" t="s">
        <v>752</v>
      </c>
      <c r="E299" t="s">
        <v>758</v>
      </c>
    </row>
    <row r="300" spans="1:6" x14ac:dyDescent="0.25">
      <c r="A300">
        <v>2</v>
      </c>
      <c r="B300" t="s">
        <v>743</v>
      </c>
      <c r="C300" t="s">
        <v>743</v>
      </c>
      <c r="D300" t="s">
        <v>752</v>
      </c>
      <c r="E300" t="s">
        <v>758</v>
      </c>
    </row>
    <row r="301" spans="1:6" x14ac:dyDescent="0.25">
      <c r="A301">
        <v>2</v>
      </c>
      <c r="B301" t="s">
        <v>743</v>
      </c>
      <c r="C301" t="s">
        <v>743</v>
      </c>
      <c r="D301" t="s">
        <v>752</v>
      </c>
      <c r="E301" t="s">
        <v>758</v>
      </c>
    </row>
    <row r="302" spans="1:6" x14ac:dyDescent="0.25">
      <c r="A302">
        <v>4</v>
      </c>
      <c r="B302" t="s">
        <v>743</v>
      </c>
      <c r="C302" t="s">
        <v>743</v>
      </c>
      <c r="D302" t="s">
        <v>752</v>
      </c>
      <c r="E302" t="s">
        <v>758</v>
      </c>
    </row>
    <row r="303" spans="1:6" x14ac:dyDescent="0.25">
      <c r="A303">
        <v>4</v>
      </c>
      <c r="B303" t="s">
        <v>743</v>
      </c>
      <c r="C303" t="s">
        <v>743</v>
      </c>
      <c r="D303" t="s">
        <v>752</v>
      </c>
      <c r="E303" t="s">
        <v>758</v>
      </c>
    </row>
    <row r="304" spans="1:6" x14ac:dyDescent="0.25">
      <c r="A304">
        <v>4</v>
      </c>
      <c r="B304" t="s">
        <v>743</v>
      </c>
      <c r="C304" t="s">
        <v>743</v>
      </c>
      <c r="D304" t="s">
        <v>752</v>
      </c>
      <c r="E304" t="s">
        <v>758</v>
      </c>
    </row>
    <row r="305" spans="1:5" x14ac:dyDescent="0.25">
      <c r="A305">
        <v>4</v>
      </c>
      <c r="B305" t="s">
        <v>743</v>
      </c>
      <c r="C305" t="s">
        <v>743</v>
      </c>
      <c r="D305" t="s">
        <v>752</v>
      </c>
      <c r="E305" t="s">
        <v>758</v>
      </c>
    </row>
    <row r="306" spans="1:5" x14ac:dyDescent="0.25">
      <c r="A306">
        <v>4</v>
      </c>
      <c r="B306" t="s">
        <v>743</v>
      </c>
      <c r="C306" t="s">
        <v>743</v>
      </c>
      <c r="D306" t="s">
        <v>752</v>
      </c>
      <c r="E306" t="s">
        <v>758</v>
      </c>
    </row>
    <row r="307" spans="1:5" x14ac:dyDescent="0.25">
      <c r="A307">
        <v>4</v>
      </c>
      <c r="B307" t="s">
        <v>743</v>
      </c>
      <c r="C307" t="s">
        <v>743</v>
      </c>
      <c r="D307" t="s">
        <v>752</v>
      </c>
      <c r="E307" t="s">
        <v>758</v>
      </c>
    </row>
    <row r="308" spans="1:5" x14ac:dyDescent="0.25">
      <c r="A308">
        <v>6</v>
      </c>
      <c r="B308" t="s">
        <v>743</v>
      </c>
      <c r="C308" t="s">
        <v>743</v>
      </c>
      <c r="D308" t="s">
        <v>752</v>
      </c>
      <c r="E308" t="s">
        <v>758</v>
      </c>
    </row>
    <row r="309" spans="1:5" x14ac:dyDescent="0.25">
      <c r="A309">
        <v>6</v>
      </c>
      <c r="B309" t="s">
        <v>743</v>
      </c>
      <c r="C309" t="s">
        <v>743</v>
      </c>
      <c r="D309" t="s">
        <v>752</v>
      </c>
      <c r="E309" t="s">
        <v>758</v>
      </c>
    </row>
    <row r="310" spans="1:5" x14ac:dyDescent="0.25">
      <c r="A310">
        <v>6</v>
      </c>
      <c r="B310" t="s">
        <v>743</v>
      </c>
      <c r="C310" t="s">
        <v>743</v>
      </c>
      <c r="D310" t="s">
        <v>752</v>
      </c>
      <c r="E310" t="s">
        <v>758</v>
      </c>
    </row>
    <row r="311" spans="1:5" x14ac:dyDescent="0.25">
      <c r="A311">
        <v>6</v>
      </c>
      <c r="B311" t="s">
        <v>743</v>
      </c>
      <c r="C311" t="s">
        <v>743</v>
      </c>
      <c r="D311" t="s">
        <v>752</v>
      </c>
      <c r="E311" t="s">
        <v>758</v>
      </c>
    </row>
    <row r="312" spans="1:5" x14ac:dyDescent="0.25">
      <c r="A312">
        <v>6</v>
      </c>
      <c r="B312" t="s">
        <v>743</v>
      </c>
      <c r="C312" t="s">
        <v>743</v>
      </c>
      <c r="D312" t="s">
        <v>752</v>
      </c>
      <c r="E312" t="s">
        <v>758</v>
      </c>
    </row>
    <row r="313" spans="1:5" x14ac:dyDescent="0.25">
      <c r="A313">
        <v>6</v>
      </c>
      <c r="B313" t="s">
        <v>743</v>
      </c>
      <c r="C313" t="s">
        <v>743</v>
      </c>
      <c r="D313" t="s">
        <v>752</v>
      </c>
      <c r="E313" t="s">
        <v>758</v>
      </c>
    </row>
    <row r="314" spans="1:5" x14ac:dyDescent="0.25">
      <c r="A314">
        <v>8</v>
      </c>
      <c r="B314" t="s">
        <v>743</v>
      </c>
      <c r="C314" t="s">
        <v>743</v>
      </c>
      <c r="D314" t="s">
        <v>752</v>
      </c>
      <c r="E314" t="s">
        <v>758</v>
      </c>
    </row>
    <row r="315" spans="1:5" x14ac:dyDescent="0.25">
      <c r="A315">
        <v>8</v>
      </c>
      <c r="B315" t="s">
        <v>743</v>
      </c>
      <c r="C315" t="s">
        <v>743</v>
      </c>
      <c r="D315" t="s">
        <v>752</v>
      </c>
      <c r="E315" t="s">
        <v>758</v>
      </c>
    </row>
    <row r="316" spans="1:5" x14ac:dyDescent="0.25">
      <c r="A316">
        <v>8</v>
      </c>
      <c r="B316" t="s">
        <v>743</v>
      </c>
      <c r="C316" t="s">
        <v>743</v>
      </c>
      <c r="D316" t="s">
        <v>752</v>
      </c>
      <c r="E316" t="s">
        <v>758</v>
      </c>
    </row>
    <row r="317" spans="1:5" x14ac:dyDescent="0.25">
      <c r="A317">
        <v>8</v>
      </c>
      <c r="B317" t="s">
        <v>743</v>
      </c>
      <c r="C317" t="s">
        <v>743</v>
      </c>
      <c r="D317" t="s">
        <v>752</v>
      </c>
      <c r="E317" t="s">
        <v>758</v>
      </c>
    </row>
    <row r="318" spans="1:5" x14ac:dyDescent="0.25">
      <c r="A318">
        <v>8</v>
      </c>
      <c r="B318" t="s">
        <v>743</v>
      </c>
      <c r="C318" t="s">
        <v>743</v>
      </c>
      <c r="D318" t="s">
        <v>752</v>
      </c>
      <c r="E318" t="s">
        <v>758</v>
      </c>
    </row>
    <row r="319" spans="1:5" x14ac:dyDescent="0.25">
      <c r="A319">
        <v>8</v>
      </c>
      <c r="B319" t="s">
        <v>743</v>
      </c>
      <c r="C319" t="s">
        <v>743</v>
      </c>
      <c r="D319" t="s">
        <v>752</v>
      </c>
      <c r="E319" t="s">
        <v>758</v>
      </c>
    </row>
    <row r="320" spans="1:5" x14ac:dyDescent="0.25">
      <c r="A320">
        <v>10</v>
      </c>
      <c r="B320" t="s">
        <v>743</v>
      </c>
      <c r="C320" t="s">
        <v>743</v>
      </c>
      <c r="D320" t="s">
        <v>752</v>
      </c>
      <c r="E320" t="s">
        <v>758</v>
      </c>
    </row>
    <row r="321" spans="1:6" x14ac:dyDescent="0.25">
      <c r="A321">
        <v>10</v>
      </c>
      <c r="B321" t="s">
        <v>743</v>
      </c>
      <c r="C321" t="s">
        <v>743</v>
      </c>
      <c r="D321" t="s">
        <v>752</v>
      </c>
      <c r="E321" t="s">
        <v>758</v>
      </c>
    </row>
    <row r="322" spans="1:6" x14ac:dyDescent="0.25">
      <c r="A322">
        <v>10</v>
      </c>
      <c r="B322" t="s">
        <v>743</v>
      </c>
      <c r="C322" t="s">
        <v>743</v>
      </c>
      <c r="D322" t="s">
        <v>752</v>
      </c>
      <c r="E322" t="s">
        <v>758</v>
      </c>
    </row>
    <row r="323" spans="1:6" x14ac:dyDescent="0.25">
      <c r="A323">
        <v>10</v>
      </c>
      <c r="B323" t="s">
        <v>743</v>
      </c>
      <c r="C323" t="s">
        <v>743</v>
      </c>
      <c r="D323" t="s">
        <v>752</v>
      </c>
      <c r="E323" t="s">
        <v>758</v>
      </c>
    </row>
    <row r="324" spans="1:6" x14ac:dyDescent="0.25">
      <c r="A324">
        <v>10</v>
      </c>
      <c r="B324" t="s">
        <v>743</v>
      </c>
      <c r="C324" t="s">
        <v>743</v>
      </c>
      <c r="D324" t="s">
        <v>752</v>
      </c>
      <c r="E324" t="s">
        <v>758</v>
      </c>
    </row>
    <row r="325" spans="1:6" x14ac:dyDescent="0.25">
      <c r="A325">
        <v>10</v>
      </c>
      <c r="B325" t="s">
        <v>743</v>
      </c>
      <c r="C325" t="s">
        <v>743</v>
      </c>
      <c r="D325" t="s">
        <v>752</v>
      </c>
      <c r="E325" t="s">
        <v>758</v>
      </c>
    </row>
    <row r="326" spans="1:6" x14ac:dyDescent="0.25">
      <c r="A326">
        <v>0</v>
      </c>
      <c r="B326" t="s">
        <v>743</v>
      </c>
      <c r="C326" t="s">
        <v>743</v>
      </c>
      <c r="D326" t="s">
        <v>749</v>
      </c>
      <c r="E326" t="s">
        <v>758</v>
      </c>
      <c r="F326">
        <v>97.547717919999997</v>
      </c>
    </row>
    <row r="327" spans="1:6" x14ac:dyDescent="0.25">
      <c r="A327">
        <v>0</v>
      </c>
      <c r="B327" t="s">
        <v>743</v>
      </c>
      <c r="C327" t="s">
        <v>743</v>
      </c>
      <c r="D327" t="s">
        <v>749</v>
      </c>
      <c r="E327" t="s">
        <v>758</v>
      </c>
      <c r="F327">
        <v>105.2068112</v>
      </c>
    </row>
    <row r="328" spans="1:6" x14ac:dyDescent="0.25">
      <c r="A328">
        <v>0</v>
      </c>
      <c r="B328" t="s">
        <v>743</v>
      </c>
      <c r="C328" t="s">
        <v>743</v>
      </c>
      <c r="D328" t="s">
        <v>749</v>
      </c>
      <c r="E328" t="s">
        <v>758</v>
      </c>
      <c r="F328">
        <v>104.0471325</v>
      </c>
    </row>
    <row r="329" spans="1:6" x14ac:dyDescent="0.25">
      <c r="A329">
        <v>0</v>
      </c>
      <c r="B329" t="s">
        <v>743</v>
      </c>
      <c r="C329" t="s">
        <v>743</v>
      </c>
      <c r="D329" t="s">
        <v>749</v>
      </c>
      <c r="E329" t="s">
        <v>758</v>
      </c>
      <c r="F329">
        <v>87.833911909999998</v>
      </c>
    </row>
    <row r="330" spans="1:6" x14ac:dyDescent="0.25">
      <c r="A330">
        <v>0</v>
      </c>
      <c r="B330" t="s">
        <v>743</v>
      </c>
      <c r="C330" t="s">
        <v>743</v>
      </c>
      <c r="D330" t="s">
        <v>749</v>
      </c>
      <c r="E330" t="s">
        <v>758</v>
      </c>
      <c r="F330">
        <v>85.270588599999996</v>
      </c>
    </row>
    <row r="331" spans="1:6" x14ac:dyDescent="0.25">
      <c r="A331">
        <v>0</v>
      </c>
      <c r="B331" t="s">
        <v>743</v>
      </c>
      <c r="C331" t="s">
        <v>743</v>
      </c>
      <c r="D331" t="s">
        <v>749</v>
      </c>
      <c r="E331" t="s">
        <v>758</v>
      </c>
      <c r="F331">
        <v>110.28002960000001</v>
      </c>
    </row>
    <row r="332" spans="1:6" x14ac:dyDescent="0.25">
      <c r="A332">
        <v>2</v>
      </c>
      <c r="B332" t="s">
        <v>743</v>
      </c>
      <c r="C332" t="s">
        <v>743</v>
      </c>
      <c r="D332" t="s">
        <v>749</v>
      </c>
      <c r="E332" t="s">
        <v>758</v>
      </c>
      <c r="F332">
        <v>124.71360249999999</v>
      </c>
    </row>
    <row r="333" spans="1:6" x14ac:dyDescent="0.25">
      <c r="A333">
        <v>2</v>
      </c>
      <c r="B333" t="s">
        <v>743</v>
      </c>
      <c r="C333" t="s">
        <v>743</v>
      </c>
      <c r="D333" t="s">
        <v>749</v>
      </c>
      <c r="E333" t="s">
        <v>758</v>
      </c>
      <c r="F333">
        <v>93.836162939999994</v>
      </c>
    </row>
    <row r="334" spans="1:6" x14ac:dyDescent="0.25">
      <c r="A334">
        <v>2</v>
      </c>
      <c r="B334" t="s">
        <v>743</v>
      </c>
      <c r="C334" t="s">
        <v>743</v>
      </c>
      <c r="D334" t="s">
        <v>749</v>
      </c>
      <c r="E334" t="s">
        <v>758</v>
      </c>
      <c r="F334">
        <v>131.91516050000001</v>
      </c>
    </row>
    <row r="335" spans="1:6" x14ac:dyDescent="0.25">
      <c r="A335">
        <v>2</v>
      </c>
      <c r="B335" t="s">
        <v>743</v>
      </c>
      <c r="C335" t="s">
        <v>743</v>
      </c>
      <c r="D335" t="s">
        <v>749</v>
      </c>
      <c r="E335" t="s">
        <v>758</v>
      </c>
      <c r="F335">
        <v>238.15018900000001</v>
      </c>
    </row>
    <row r="336" spans="1:6" x14ac:dyDescent="0.25">
      <c r="A336">
        <v>2</v>
      </c>
      <c r="B336" t="s">
        <v>743</v>
      </c>
      <c r="C336" t="s">
        <v>743</v>
      </c>
      <c r="D336" t="s">
        <v>749</v>
      </c>
      <c r="E336" t="s">
        <v>758</v>
      </c>
      <c r="F336">
        <v>126.14219370000001</v>
      </c>
    </row>
    <row r="337" spans="1:6" x14ac:dyDescent="0.25">
      <c r="A337">
        <v>2</v>
      </c>
      <c r="B337" t="s">
        <v>743</v>
      </c>
      <c r="C337" t="s">
        <v>743</v>
      </c>
      <c r="D337" t="s">
        <v>749</v>
      </c>
      <c r="E337" t="s">
        <v>758</v>
      </c>
      <c r="F337">
        <v>93.014318180000004</v>
      </c>
    </row>
    <row r="338" spans="1:6" x14ac:dyDescent="0.25">
      <c r="A338">
        <v>4</v>
      </c>
      <c r="B338" t="s">
        <v>743</v>
      </c>
      <c r="C338" t="s">
        <v>743</v>
      </c>
      <c r="D338" t="s">
        <v>749</v>
      </c>
      <c r="E338" t="s">
        <v>758</v>
      </c>
      <c r="F338">
        <v>54.029562230000003</v>
      </c>
    </row>
    <row r="339" spans="1:6" x14ac:dyDescent="0.25">
      <c r="A339">
        <v>4</v>
      </c>
      <c r="B339" t="s">
        <v>743</v>
      </c>
      <c r="C339" t="s">
        <v>743</v>
      </c>
      <c r="D339" t="s">
        <v>749</v>
      </c>
      <c r="E339" t="s">
        <v>758</v>
      </c>
      <c r="F339">
        <v>83.944714540000007</v>
      </c>
    </row>
    <row r="340" spans="1:6" x14ac:dyDescent="0.25">
      <c r="A340">
        <v>4</v>
      </c>
      <c r="B340" t="s">
        <v>743</v>
      </c>
      <c r="C340" t="s">
        <v>743</v>
      </c>
      <c r="D340" t="s">
        <v>749</v>
      </c>
      <c r="E340" t="s">
        <v>758</v>
      </c>
      <c r="F340">
        <v>95.165979840000006</v>
      </c>
    </row>
    <row r="341" spans="1:6" x14ac:dyDescent="0.25">
      <c r="A341">
        <v>4</v>
      </c>
      <c r="B341" t="s">
        <v>743</v>
      </c>
      <c r="C341" t="s">
        <v>743</v>
      </c>
      <c r="D341" t="s">
        <v>749</v>
      </c>
      <c r="E341" t="s">
        <v>758</v>
      </c>
      <c r="F341">
        <v>108.8411455</v>
      </c>
    </row>
    <row r="342" spans="1:6" x14ac:dyDescent="0.25">
      <c r="A342">
        <v>4</v>
      </c>
      <c r="B342" t="s">
        <v>743</v>
      </c>
      <c r="C342" t="s">
        <v>743</v>
      </c>
      <c r="D342" t="s">
        <v>749</v>
      </c>
      <c r="E342" t="s">
        <v>758</v>
      </c>
      <c r="F342">
        <v>107.8351603</v>
      </c>
    </row>
    <row r="343" spans="1:6" x14ac:dyDescent="0.25">
      <c r="A343">
        <v>4</v>
      </c>
      <c r="B343" t="s">
        <v>743</v>
      </c>
      <c r="C343" t="s">
        <v>743</v>
      </c>
      <c r="D343" t="s">
        <v>749</v>
      </c>
      <c r="E343" t="s">
        <v>758</v>
      </c>
      <c r="F343">
        <v>112.551148</v>
      </c>
    </row>
    <row r="344" spans="1:6" x14ac:dyDescent="0.25">
      <c r="A344">
        <v>6</v>
      </c>
      <c r="B344" t="s">
        <v>743</v>
      </c>
      <c r="C344" t="s">
        <v>743</v>
      </c>
      <c r="D344" t="s">
        <v>749</v>
      </c>
      <c r="E344" t="s">
        <v>758</v>
      </c>
      <c r="F344">
        <v>103.9346865</v>
      </c>
    </row>
    <row r="345" spans="1:6" x14ac:dyDescent="0.25">
      <c r="A345">
        <v>6</v>
      </c>
      <c r="B345" t="s">
        <v>743</v>
      </c>
      <c r="C345" t="s">
        <v>743</v>
      </c>
      <c r="D345" t="s">
        <v>749</v>
      </c>
      <c r="E345" t="s">
        <v>758</v>
      </c>
      <c r="F345">
        <v>133.1324122</v>
      </c>
    </row>
    <row r="346" spans="1:6" x14ac:dyDescent="0.25">
      <c r="A346">
        <v>6</v>
      </c>
      <c r="B346" t="s">
        <v>743</v>
      </c>
      <c r="C346" t="s">
        <v>743</v>
      </c>
      <c r="D346" t="s">
        <v>749</v>
      </c>
      <c r="E346" t="s">
        <v>758</v>
      </c>
      <c r="F346">
        <v>177.201436</v>
      </c>
    </row>
    <row r="347" spans="1:6" x14ac:dyDescent="0.25">
      <c r="A347">
        <v>6</v>
      </c>
      <c r="B347" t="s">
        <v>743</v>
      </c>
      <c r="C347" t="s">
        <v>743</v>
      </c>
      <c r="D347" t="s">
        <v>749</v>
      </c>
      <c r="E347" t="s">
        <v>758</v>
      </c>
      <c r="F347">
        <v>80.286470899999998</v>
      </c>
    </row>
    <row r="348" spans="1:6" x14ac:dyDescent="0.25">
      <c r="A348">
        <v>6</v>
      </c>
      <c r="B348" t="s">
        <v>743</v>
      </c>
      <c r="C348" t="s">
        <v>743</v>
      </c>
      <c r="D348" t="s">
        <v>749</v>
      </c>
      <c r="E348" t="s">
        <v>758</v>
      </c>
      <c r="F348">
        <v>107.9943699</v>
      </c>
    </row>
    <row r="349" spans="1:6" x14ac:dyDescent="0.25">
      <c r="A349">
        <v>6</v>
      </c>
      <c r="B349" t="s">
        <v>743</v>
      </c>
      <c r="C349" t="s">
        <v>743</v>
      </c>
      <c r="D349" t="s">
        <v>749</v>
      </c>
      <c r="E349" t="s">
        <v>758</v>
      </c>
      <c r="F349">
        <v>75.820710480000002</v>
      </c>
    </row>
    <row r="350" spans="1:6" x14ac:dyDescent="0.25">
      <c r="A350">
        <v>8</v>
      </c>
      <c r="B350" t="s">
        <v>743</v>
      </c>
      <c r="C350" t="s">
        <v>743</v>
      </c>
      <c r="D350" t="s">
        <v>749</v>
      </c>
      <c r="E350" t="s">
        <v>758</v>
      </c>
      <c r="F350">
        <v>98.346690150000001</v>
      </c>
    </row>
    <row r="351" spans="1:6" x14ac:dyDescent="0.25">
      <c r="A351">
        <v>8</v>
      </c>
      <c r="B351" t="s">
        <v>743</v>
      </c>
      <c r="C351" t="s">
        <v>743</v>
      </c>
      <c r="D351" t="s">
        <v>749</v>
      </c>
      <c r="E351" t="s">
        <v>758</v>
      </c>
      <c r="F351">
        <v>55.304871110000001</v>
      </c>
    </row>
    <row r="352" spans="1:6" x14ac:dyDescent="0.25">
      <c r="A352">
        <v>8</v>
      </c>
      <c r="B352" t="s">
        <v>743</v>
      </c>
      <c r="C352" t="s">
        <v>743</v>
      </c>
      <c r="D352" t="s">
        <v>749</v>
      </c>
      <c r="E352" t="s">
        <v>758</v>
      </c>
      <c r="F352">
        <v>68.318164120000006</v>
      </c>
    </row>
    <row r="353" spans="1:6" x14ac:dyDescent="0.25">
      <c r="A353">
        <v>8</v>
      </c>
      <c r="B353" t="s">
        <v>743</v>
      </c>
      <c r="C353" t="s">
        <v>743</v>
      </c>
      <c r="D353" t="s">
        <v>749</v>
      </c>
      <c r="E353" t="s">
        <v>758</v>
      </c>
      <c r="F353">
        <v>77.373046639999998</v>
      </c>
    </row>
    <row r="354" spans="1:6" x14ac:dyDescent="0.25">
      <c r="A354">
        <v>8</v>
      </c>
      <c r="B354" t="s">
        <v>743</v>
      </c>
      <c r="C354" t="s">
        <v>743</v>
      </c>
      <c r="D354" t="s">
        <v>749</v>
      </c>
      <c r="E354" t="s">
        <v>758</v>
      </c>
      <c r="F354">
        <v>86.440727800000005</v>
      </c>
    </row>
    <row r="355" spans="1:6" x14ac:dyDescent="0.25">
      <c r="A355">
        <v>8</v>
      </c>
      <c r="B355" t="s">
        <v>743</v>
      </c>
      <c r="C355" t="s">
        <v>743</v>
      </c>
      <c r="D355" t="s">
        <v>749</v>
      </c>
      <c r="E355" t="s">
        <v>758</v>
      </c>
      <c r="F355">
        <v>134.219346</v>
      </c>
    </row>
    <row r="356" spans="1:6" x14ac:dyDescent="0.25">
      <c r="A356">
        <v>10</v>
      </c>
      <c r="B356" t="s">
        <v>743</v>
      </c>
      <c r="C356" t="s">
        <v>743</v>
      </c>
      <c r="D356" t="s">
        <v>749</v>
      </c>
      <c r="E356" t="s">
        <v>758</v>
      </c>
      <c r="F356">
        <v>102.4324273</v>
      </c>
    </row>
    <row r="357" spans="1:6" x14ac:dyDescent="0.25">
      <c r="A357">
        <v>10</v>
      </c>
      <c r="B357" t="s">
        <v>743</v>
      </c>
      <c r="C357" t="s">
        <v>743</v>
      </c>
      <c r="D357" t="s">
        <v>749</v>
      </c>
      <c r="E357" t="s">
        <v>758</v>
      </c>
      <c r="F357">
        <v>56.136999410000001</v>
      </c>
    </row>
    <row r="358" spans="1:6" x14ac:dyDescent="0.25">
      <c r="A358">
        <v>10</v>
      </c>
      <c r="B358" t="s">
        <v>743</v>
      </c>
      <c r="C358" t="s">
        <v>743</v>
      </c>
      <c r="D358" t="s">
        <v>749</v>
      </c>
      <c r="E358" t="s">
        <v>758</v>
      </c>
      <c r="F358">
        <v>149.7004603</v>
      </c>
    </row>
    <row r="359" spans="1:6" x14ac:dyDescent="0.25">
      <c r="A359">
        <v>10</v>
      </c>
      <c r="B359" t="s">
        <v>743</v>
      </c>
      <c r="C359" t="s">
        <v>743</v>
      </c>
      <c r="D359" t="s">
        <v>749</v>
      </c>
      <c r="E359" t="s">
        <v>758</v>
      </c>
      <c r="F359">
        <v>69.830489999999998</v>
      </c>
    </row>
    <row r="360" spans="1:6" x14ac:dyDescent="0.25">
      <c r="A360">
        <v>10</v>
      </c>
      <c r="B360" t="s">
        <v>743</v>
      </c>
      <c r="C360" t="s">
        <v>743</v>
      </c>
      <c r="D360" t="s">
        <v>749</v>
      </c>
      <c r="E360" t="s">
        <v>758</v>
      </c>
      <c r="F360">
        <v>51.568367369999997</v>
      </c>
    </row>
    <row r="361" spans="1:6" x14ac:dyDescent="0.25">
      <c r="A361">
        <v>10</v>
      </c>
      <c r="B361" t="s">
        <v>743</v>
      </c>
      <c r="C361" t="s">
        <v>743</v>
      </c>
      <c r="D361" t="s">
        <v>749</v>
      </c>
      <c r="E361" t="s">
        <v>758</v>
      </c>
      <c r="F361">
        <v>114.5675617</v>
      </c>
    </row>
    <row r="362" spans="1:6" x14ac:dyDescent="0.25">
      <c r="A362">
        <v>0</v>
      </c>
      <c r="B362" t="s">
        <v>744</v>
      </c>
      <c r="C362" t="s">
        <v>744</v>
      </c>
      <c r="D362" t="s">
        <v>752</v>
      </c>
      <c r="E362" t="s">
        <v>758</v>
      </c>
      <c r="F362">
        <v>4.267677087</v>
      </c>
    </row>
    <row r="363" spans="1:6" x14ac:dyDescent="0.25">
      <c r="A363">
        <v>0</v>
      </c>
      <c r="B363" t="s">
        <v>744</v>
      </c>
      <c r="C363" t="s">
        <v>744</v>
      </c>
      <c r="D363" t="s">
        <v>752</v>
      </c>
      <c r="E363" t="s">
        <v>758</v>
      </c>
      <c r="F363">
        <v>5.7219568289999998</v>
      </c>
    </row>
    <row r="364" spans="1:6" x14ac:dyDescent="0.25">
      <c r="A364">
        <v>0</v>
      </c>
      <c r="B364" t="s">
        <v>744</v>
      </c>
      <c r="C364" t="s">
        <v>744</v>
      </c>
      <c r="D364" t="s">
        <v>752</v>
      </c>
      <c r="E364" t="s">
        <v>758</v>
      </c>
      <c r="F364">
        <v>1.7488978369999999</v>
      </c>
    </row>
    <row r="365" spans="1:6" x14ac:dyDescent="0.25">
      <c r="A365">
        <v>0</v>
      </c>
      <c r="B365" t="s">
        <v>744</v>
      </c>
      <c r="C365" t="s">
        <v>744</v>
      </c>
      <c r="D365" t="s">
        <v>752</v>
      </c>
      <c r="E365" t="s">
        <v>758</v>
      </c>
      <c r="F365">
        <v>0.80645694099999998</v>
      </c>
    </row>
    <row r="366" spans="1:6" x14ac:dyDescent="0.25">
      <c r="A366">
        <v>0</v>
      </c>
      <c r="B366" t="s">
        <v>744</v>
      </c>
      <c r="C366" t="s">
        <v>744</v>
      </c>
      <c r="D366" t="s">
        <v>752</v>
      </c>
      <c r="E366" t="s">
        <v>758</v>
      </c>
      <c r="F366">
        <v>10.639255110000001</v>
      </c>
    </row>
    <row r="367" spans="1:6" x14ac:dyDescent="0.25">
      <c r="A367">
        <v>0</v>
      </c>
      <c r="B367" t="s">
        <v>744</v>
      </c>
      <c r="C367" t="s">
        <v>744</v>
      </c>
      <c r="D367" t="s">
        <v>752</v>
      </c>
      <c r="E367" t="s">
        <v>758</v>
      </c>
      <c r="F367">
        <v>3.6886390480000002</v>
      </c>
    </row>
    <row r="368" spans="1:6" x14ac:dyDescent="0.25">
      <c r="A368">
        <v>2</v>
      </c>
      <c r="B368" t="s">
        <v>744</v>
      </c>
      <c r="C368" t="s">
        <v>744</v>
      </c>
      <c r="D368" t="s">
        <v>752</v>
      </c>
      <c r="E368" t="s">
        <v>758</v>
      </c>
      <c r="F368">
        <v>1.640306185</v>
      </c>
    </row>
    <row r="369" spans="1:6" x14ac:dyDescent="0.25">
      <c r="A369">
        <v>2</v>
      </c>
      <c r="B369" t="s">
        <v>744</v>
      </c>
      <c r="C369" t="s">
        <v>744</v>
      </c>
      <c r="D369" t="s">
        <v>752</v>
      </c>
      <c r="E369" t="s">
        <v>758</v>
      </c>
      <c r="F369">
        <v>5.6398643369999997</v>
      </c>
    </row>
    <row r="370" spans="1:6" x14ac:dyDescent="0.25">
      <c r="A370">
        <v>2</v>
      </c>
      <c r="B370" t="s">
        <v>744</v>
      </c>
      <c r="C370" t="s">
        <v>744</v>
      </c>
      <c r="D370" t="s">
        <v>752</v>
      </c>
      <c r="E370" t="s">
        <v>758</v>
      </c>
      <c r="F370">
        <v>0.98522483400000005</v>
      </c>
    </row>
    <row r="371" spans="1:6" x14ac:dyDescent="0.25">
      <c r="A371">
        <v>2</v>
      </c>
      <c r="B371" t="s">
        <v>744</v>
      </c>
      <c r="C371" t="s">
        <v>744</v>
      </c>
      <c r="D371" t="s">
        <v>752</v>
      </c>
      <c r="E371" t="s">
        <v>758</v>
      </c>
      <c r="F371">
        <v>1.159396793</v>
      </c>
    </row>
    <row r="372" spans="1:6" x14ac:dyDescent="0.25">
      <c r="A372">
        <v>2</v>
      </c>
      <c r="B372" t="s">
        <v>744</v>
      </c>
      <c r="C372" t="s">
        <v>744</v>
      </c>
      <c r="D372" t="s">
        <v>752</v>
      </c>
      <c r="E372" t="s">
        <v>758</v>
      </c>
      <c r="F372">
        <v>2.57235133</v>
      </c>
    </row>
    <row r="373" spans="1:6" x14ac:dyDescent="0.25">
      <c r="A373">
        <v>2</v>
      </c>
      <c r="B373" t="s">
        <v>744</v>
      </c>
      <c r="C373" t="s">
        <v>744</v>
      </c>
      <c r="D373" t="s">
        <v>752</v>
      </c>
      <c r="E373" t="s">
        <v>758</v>
      </c>
      <c r="F373">
        <v>3.1900264900000002</v>
      </c>
    </row>
    <row r="374" spans="1:6" x14ac:dyDescent="0.25">
      <c r="A374">
        <v>4</v>
      </c>
      <c r="B374" t="s">
        <v>744</v>
      </c>
      <c r="C374" t="s">
        <v>744</v>
      </c>
      <c r="D374" t="s">
        <v>752</v>
      </c>
      <c r="E374" t="s">
        <v>758</v>
      </c>
      <c r="F374">
        <v>2.3898983999999999</v>
      </c>
    </row>
    <row r="375" spans="1:6" x14ac:dyDescent="0.25">
      <c r="A375">
        <v>4</v>
      </c>
      <c r="B375" t="s">
        <v>744</v>
      </c>
      <c r="C375" t="s">
        <v>744</v>
      </c>
      <c r="D375" t="s">
        <v>752</v>
      </c>
      <c r="E375" t="s">
        <v>758</v>
      </c>
      <c r="F375">
        <v>1.7808584080000001</v>
      </c>
    </row>
    <row r="376" spans="1:6" x14ac:dyDescent="0.25">
      <c r="A376">
        <v>4</v>
      </c>
      <c r="B376" t="s">
        <v>744</v>
      </c>
      <c r="C376" t="s">
        <v>744</v>
      </c>
      <c r="D376" t="s">
        <v>752</v>
      </c>
      <c r="E376" t="s">
        <v>758</v>
      </c>
      <c r="F376">
        <v>1.0882202599999999</v>
      </c>
    </row>
    <row r="377" spans="1:6" x14ac:dyDescent="0.25">
      <c r="A377">
        <v>4</v>
      </c>
      <c r="B377" t="s">
        <v>744</v>
      </c>
      <c r="C377" t="s">
        <v>744</v>
      </c>
      <c r="D377" t="s">
        <v>752</v>
      </c>
      <c r="E377" t="s">
        <v>758</v>
      </c>
      <c r="F377">
        <v>1.8293402860000001</v>
      </c>
    </row>
    <row r="378" spans="1:6" x14ac:dyDescent="0.25">
      <c r="A378">
        <v>4</v>
      </c>
      <c r="B378" t="s">
        <v>744</v>
      </c>
      <c r="C378" t="s">
        <v>744</v>
      </c>
      <c r="D378" t="s">
        <v>752</v>
      </c>
      <c r="E378" t="s">
        <v>758</v>
      </c>
      <c r="F378">
        <v>2.3459294119999998</v>
      </c>
    </row>
    <row r="379" spans="1:6" x14ac:dyDescent="0.25">
      <c r="A379">
        <v>4</v>
      </c>
      <c r="B379" t="s">
        <v>744</v>
      </c>
      <c r="C379" t="s">
        <v>744</v>
      </c>
      <c r="D379" t="s">
        <v>752</v>
      </c>
      <c r="E379" t="s">
        <v>758</v>
      </c>
      <c r="F379">
        <v>5.2910925359999998</v>
      </c>
    </row>
    <row r="380" spans="1:6" x14ac:dyDescent="0.25">
      <c r="A380">
        <v>6</v>
      </c>
      <c r="B380" t="s">
        <v>744</v>
      </c>
      <c r="C380" t="s">
        <v>744</v>
      </c>
      <c r="D380" t="s">
        <v>752</v>
      </c>
      <c r="E380" t="s">
        <v>758</v>
      </c>
      <c r="F380">
        <v>2.1001736050000002</v>
      </c>
    </row>
    <row r="381" spans="1:6" x14ac:dyDescent="0.25">
      <c r="A381">
        <v>6</v>
      </c>
      <c r="B381" t="s">
        <v>744</v>
      </c>
      <c r="C381" t="s">
        <v>744</v>
      </c>
      <c r="D381" t="s">
        <v>752</v>
      </c>
      <c r="E381" t="s">
        <v>758</v>
      </c>
      <c r="F381">
        <v>1.1148101930000001</v>
      </c>
    </row>
    <row r="382" spans="1:6" x14ac:dyDescent="0.25">
      <c r="A382">
        <v>6</v>
      </c>
      <c r="B382" t="s">
        <v>744</v>
      </c>
      <c r="C382" t="s">
        <v>744</v>
      </c>
      <c r="D382" t="s">
        <v>752</v>
      </c>
      <c r="E382" t="s">
        <v>758</v>
      </c>
      <c r="F382">
        <v>1.3786980449999999</v>
      </c>
    </row>
    <row r="383" spans="1:6" x14ac:dyDescent="0.25">
      <c r="A383">
        <v>6</v>
      </c>
      <c r="B383" t="s">
        <v>744</v>
      </c>
      <c r="C383" t="s">
        <v>744</v>
      </c>
      <c r="D383" t="s">
        <v>752</v>
      </c>
      <c r="E383" t="s">
        <v>758</v>
      </c>
      <c r="F383">
        <v>2.2537048130000001</v>
      </c>
    </row>
    <row r="384" spans="1:6" x14ac:dyDescent="0.25">
      <c r="A384">
        <v>6</v>
      </c>
      <c r="B384" t="s">
        <v>744</v>
      </c>
      <c r="C384" t="s">
        <v>744</v>
      </c>
      <c r="D384" t="s">
        <v>752</v>
      </c>
      <c r="E384" t="s">
        <v>758</v>
      </c>
      <c r="F384">
        <v>5.3767539720000004</v>
      </c>
    </row>
    <row r="385" spans="1:6" x14ac:dyDescent="0.25">
      <c r="A385">
        <v>6</v>
      </c>
      <c r="B385" t="s">
        <v>744</v>
      </c>
      <c r="C385" t="s">
        <v>744</v>
      </c>
      <c r="D385" t="s">
        <v>752</v>
      </c>
      <c r="E385" t="s">
        <v>758</v>
      </c>
      <c r="F385">
        <v>1.702141197</v>
      </c>
    </row>
    <row r="386" spans="1:6" x14ac:dyDescent="0.25">
      <c r="A386">
        <v>8</v>
      </c>
      <c r="B386" t="s">
        <v>744</v>
      </c>
      <c r="C386" t="s">
        <v>744</v>
      </c>
      <c r="D386" t="s">
        <v>752</v>
      </c>
      <c r="E386" t="s">
        <v>758</v>
      </c>
      <c r="F386">
        <v>1.181846159</v>
      </c>
    </row>
    <row r="387" spans="1:6" x14ac:dyDescent="0.25">
      <c r="A387">
        <v>8</v>
      </c>
      <c r="B387" t="s">
        <v>744</v>
      </c>
      <c r="C387" t="s">
        <v>744</v>
      </c>
      <c r="D387" t="s">
        <v>752</v>
      </c>
      <c r="E387" t="s">
        <v>758</v>
      </c>
      <c r="F387">
        <v>0.74644524499999998</v>
      </c>
    </row>
    <row r="388" spans="1:6" x14ac:dyDescent="0.25">
      <c r="A388">
        <v>8</v>
      </c>
      <c r="B388" t="s">
        <v>744</v>
      </c>
      <c r="C388" t="s">
        <v>744</v>
      </c>
      <c r="D388" t="s">
        <v>752</v>
      </c>
      <c r="E388" t="s">
        <v>758</v>
      </c>
      <c r="F388">
        <v>6.0602414050000002</v>
      </c>
    </row>
    <row r="389" spans="1:6" x14ac:dyDescent="0.25">
      <c r="A389">
        <v>8</v>
      </c>
      <c r="B389" t="s">
        <v>744</v>
      </c>
      <c r="C389" t="s">
        <v>744</v>
      </c>
      <c r="D389" t="s">
        <v>752</v>
      </c>
      <c r="E389" t="s">
        <v>758</v>
      </c>
      <c r="F389">
        <v>3.9790743370000001</v>
      </c>
    </row>
    <row r="390" spans="1:6" x14ac:dyDescent="0.25">
      <c r="A390">
        <v>8</v>
      </c>
      <c r="B390" t="s">
        <v>744</v>
      </c>
      <c r="C390" t="s">
        <v>744</v>
      </c>
      <c r="D390" t="s">
        <v>752</v>
      </c>
      <c r="E390" t="s">
        <v>758</v>
      </c>
      <c r="F390">
        <v>0.90171308999999999</v>
      </c>
    </row>
    <row r="391" spans="1:6" x14ac:dyDescent="0.25">
      <c r="A391">
        <v>8</v>
      </c>
      <c r="B391" t="s">
        <v>744</v>
      </c>
      <c r="C391" t="s">
        <v>744</v>
      </c>
      <c r="D391" t="s">
        <v>752</v>
      </c>
      <c r="E391" t="s">
        <v>758</v>
      </c>
      <c r="F391">
        <v>3.4524488940000002</v>
      </c>
    </row>
    <row r="392" spans="1:6" x14ac:dyDescent="0.25">
      <c r="A392">
        <v>10</v>
      </c>
      <c r="B392" t="s">
        <v>744</v>
      </c>
      <c r="C392" t="s">
        <v>744</v>
      </c>
      <c r="D392" t="s">
        <v>752</v>
      </c>
      <c r="E392" t="s">
        <v>758</v>
      </c>
      <c r="F392">
        <v>1.5748398990000001</v>
      </c>
    </row>
    <row r="393" spans="1:6" x14ac:dyDescent="0.25">
      <c r="A393">
        <v>10</v>
      </c>
      <c r="B393" t="s">
        <v>744</v>
      </c>
      <c r="C393" t="s">
        <v>744</v>
      </c>
      <c r="D393" t="s">
        <v>752</v>
      </c>
      <c r="E393" t="s">
        <v>758</v>
      </c>
      <c r="F393">
        <v>1.123669198</v>
      </c>
    </row>
    <row r="394" spans="1:6" x14ac:dyDescent="0.25">
      <c r="A394">
        <v>10</v>
      </c>
      <c r="B394" t="s">
        <v>744</v>
      </c>
      <c r="C394" t="s">
        <v>744</v>
      </c>
      <c r="D394" t="s">
        <v>752</v>
      </c>
      <c r="E394" t="s">
        <v>758</v>
      </c>
      <c r="F394">
        <v>2.5586543279999998</v>
      </c>
    </row>
    <row r="395" spans="1:6" x14ac:dyDescent="0.25">
      <c r="A395">
        <v>10</v>
      </c>
      <c r="B395" t="s">
        <v>744</v>
      </c>
      <c r="C395" t="s">
        <v>744</v>
      </c>
      <c r="D395" t="s">
        <v>752</v>
      </c>
      <c r="E395" t="s">
        <v>758</v>
      </c>
      <c r="F395">
        <v>1.949552248</v>
      </c>
    </row>
    <row r="396" spans="1:6" x14ac:dyDescent="0.25">
      <c r="A396">
        <v>10</v>
      </c>
      <c r="B396" t="s">
        <v>744</v>
      </c>
      <c r="C396" t="s">
        <v>744</v>
      </c>
      <c r="D396" t="s">
        <v>752</v>
      </c>
      <c r="E396" t="s">
        <v>758</v>
      </c>
      <c r="F396">
        <v>2.179127319</v>
      </c>
    </row>
    <row r="397" spans="1:6" x14ac:dyDescent="0.25">
      <c r="A397">
        <v>10</v>
      </c>
      <c r="B397" t="s">
        <v>744</v>
      </c>
      <c r="C397" t="s">
        <v>744</v>
      </c>
      <c r="D397" t="s">
        <v>752</v>
      </c>
      <c r="E397" t="s">
        <v>758</v>
      </c>
      <c r="F397">
        <v>1.130277738</v>
      </c>
    </row>
    <row r="398" spans="1:6" x14ac:dyDescent="0.25">
      <c r="A398">
        <v>0</v>
      </c>
      <c r="B398" t="s">
        <v>744</v>
      </c>
      <c r="C398" t="s">
        <v>755</v>
      </c>
      <c r="D398" t="s">
        <v>752</v>
      </c>
      <c r="E398" t="s">
        <v>758</v>
      </c>
      <c r="F398" s="3">
        <v>5.9030899999999996E-6</v>
      </c>
    </row>
    <row r="399" spans="1:6" x14ac:dyDescent="0.25">
      <c r="A399">
        <v>0</v>
      </c>
      <c r="B399" t="s">
        <v>744</v>
      </c>
      <c r="C399" t="s">
        <v>755</v>
      </c>
      <c r="D399" t="s">
        <v>752</v>
      </c>
      <c r="E399" t="s">
        <v>758</v>
      </c>
      <c r="F399" s="3">
        <v>3.2025900000000002E-6</v>
      </c>
    </row>
    <row r="400" spans="1:6" x14ac:dyDescent="0.25">
      <c r="A400">
        <v>0</v>
      </c>
      <c r="B400" t="s">
        <v>744</v>
      </c>
      <c r="C400" t="s">
        <v>755</v>
      </c>
      <c r="D400" t="s">
        <v>752</v>
      </c>
      <c r="E400" t="s">
        <v>758</v>
      </c>
      <c r="F400" s="3">
        <v>1.5936499999999999E-5</v>
      </c>
    </row>
    <row r="401" spans="1:6" x14ac:dyDescent="0.25">
      <c r="A401">
        <v>0</v>
      </c>
      <c r="B401" t="s">
        <v>744</v>
      </c>
      <c r="C401" t="s">
        <v>755</v>
      </c>
      <c r="D401" t="s">
        <v>752</v>
      </c>
      <c r="E401" t="s">
        <v>758</v>
      </c>
      <c r="F401" s="3">
        <v>3.82757E-6</v>
      </c>
    </row>
    <row r="402" spans="1:6" x14ac:dyDescent="0.25">
      <c r="A402">
        <v>0</v>
      </c>
      <c r="B402" t="s">
        <v>744</v>
      </c>
      <c r="C402" t="s">
        <v>755</v>
      </c>
      <c r="D402" t="s">
        <v>752</v>
      </c>
      <c r="E402" t="s">
        <v>758</v>
      </c>
      <c r="F402">
        <v>0</v>
      </c>
    </row>
    <row r="403" spans="1:6" x14ac:dyDescent="0.25">
      <c r="A403">
        <v>0</v>
      </c>
      <c r="B403" t="s">
        <v>744</v>
      </c>
      <c r="C403" t="s">
        <v>755</v>
      </c>
      <c r="D403" t="s">
        <v>752</v>
      </c>
      <c r="E403" t="s">
        <v>758</v>
      </c>
      <c r="F403" s="3">
        <v>1.9372599999999998E-6</v>
      </c>
    </row>
    <row r="404" spans="1:6" x14ac:dyDescent="0.25">
      <c r="A404">
        <v>2</v>
      </c>
      <c r="B404" t="s">
        <v>744</v>
      </c>
      <c r="C404" t="s">
        <v>755</v>
      </c>
      <c r="D404" t="s">
        <v>752</v>
      </c>
      <c r="E404" t="s">
        <v>758</v>
      </c>
      <c r="F404">
        <v>0</v>
      </c>
    </row>
    <row r="405" spans="1:6" x14ac:dyDescent="0.25">
      <c r="A405">
        <v>2</v>
      </c>
      <c r="B405" t="s">
        <v>744</v>
      </c>
      <c r="C405" t="s">
        <v>755</v>
      </c>
      <c r="D405" t="s">
        <v>752</v>
      </c>
      <c r="E405" t="s">
        <v>758</v>
      </c>
      <c r="F405" s="3">
        <v>2.2000499999999998E-6</v>
      </c>
    </row>
    <row r="406" spans="1:6" x14ac:dyDescent="0.25">
      <c r="A406">
        <v>2</v>
      </c>
      <c r="B406" t="s">
        <v>744</v>
      </c>
      <c r="C406" t="s">
        <v>755</v>
      </c>
      <c r="D406" t="s">
        <v>752</v>
      </c>
      <c r="E406" t="s">
        <v>758</v>
      </c>
      <c r="F406" s="3">
        <v>1.7224799999999999E-6</v>
      </c>
    </row>
    <row r="407" spans="1:6" x14ac:dyDescent="0.25">
      <c r="A407">
        <v>2</v>
      </c>
      <c r="B407" t="s">
        <v>744</v>
      </c>
      <c r="C407" t="s">
        <v>755</v>
      </c>
      <c r="D407" t="s">
        <v>752</v>
      </c>
      <c r="E407" t="s">
        <v>758</v>
      </c>
      <c r="F407">
        <v>0</v>
      </c>
    </row>
    <row r="408" spans="1:6" x14ac:dyDescent="0.25">
      <c r="A408">
        <v>2</v>
      </c>
      <c r="B408" t="s">
        <v>744</v>
      </c>
      <c r="C408" t="s">
        <v>755</v>
      </c>
      <c r="D408" t="s">
        <v>752</v>
      </c>
      <c r="E408" t="s">
        <v>758</v>
      </c>
      <c r="F408" s="3">
        <v>1.16059E-5</v>
      </c>
    </row>
    <row r="409" spans="1:6" x14ac:dyDescent="0.25">
      <c r="A409">
        <v>2</v>
      </c>
      <c r="B409" t="s">
        <v>744</v>
      </c>
      <c r="C409" t="s">
        <v>755</v>
      </c>
      <c r="D409" t="s">
        <v>752</v>
      </c>
      <c r="E409" t="s">
        <v>758</v>
      </c>
      <c r="F409" s="3">
        <v>1.03682E-5</v>
      </c>
    </row>
    <row r="410" spans="1:6" x14ac:dyDescent="0.25">
      <c r="A410">
        <v>4</v>
      </c>
      <c r="B410" t="s">
        <v>744</v>
      </c>
      <c r="C410" t="s">
        <v>755</v>
      </c>
      <c r="D410" t="s">
        <v>752</v>
      </c>
      <c r="E410" t="s">
        <v>758</v>
      </c>
      <c r="F410" s="3">
        <v>6.68876E-6</v>
      </c>
    </row>
    <row r="411" spans="1:6" x14ac:dyDescent="0.25">
      <c r="A411">
        <v>4</v>
      </c>
      <c r="B411" t="s">
        <v>744</v>
      </c>
      <c r="C411" t="s">
        <v>755</v>
      </c>
      <c r="D411" t="s">
        <v>752</v>
      </c>
      <c r="E411" t="s">
        <v>758</v>
      </c>
      <c r="F411" s="3">
        <v>6.0186500000000004E-6</v>
      </c>
    </row>
    <row r="412" spans="1:6" x14ac:dyDescent="0.25">
      <c r="A412">
        <v>4</v>
      </c>
      <c r="B412" t="s">
        <v>744</v>
      </c>
      <c r="C412" t="s">
        <v>755</v>
      </c>
      <c r="D412" t="s">
        <v>752</v>
      </c>
      <c r="E412" t="s">
        <v>758</v>
      </c>
      <c r="F412">
        <v>0</v>
      </c>
    </row>
    <row r="413" spans="1:6" x14ac:dyDescent="0.25">
      <c r="A413">
        <v>4</v>
      </c>
      <c r="B413" t="s">
        <v>744</v>
      </c>
      <c r="C413" t="s">
        <v>755</v>
      </c>
      <c r="D413" t="s">
        <v>752</v>
      </c>
      <c r="E413" t="s">
        <v>758</v>
      </c>
      <c r="F413" s="3">
        <v>7.9135100000000004E-6</v>
      </c>
    </row>
    <row r="414" spans="1:6" x14ac:dyDescent="0.25">
      <c r="A414">
        <v>4</v>
      </c>
      <c r="B414" t="s">
        <v>744</v>
      </c>
      <c r="C414" t="s">
        <v>755</v>
      </c>
      <c r="D414" t="s">
        <v>752</v>
      </c>
      <c r="E414" t="s">
        <v>758</v>
      </c>
      <c r="F414" s="3">
        <v>1.00778E-6</v>
      </c>
    </row>
    <row r="415" spans="1:6" x14ac:dyDescent="0.25">
      <c r="A415">
        <v>4</v>
      </c>
      <c r="B415" t="s">
        <v>744</v>
      </c>
      <c r="C415" t="s">
        <v>755</v>
      </c>
      <c r="D415" t="s">
        <v>752</v>
      </c>
      <c r="E415" t="s">
        <v>758</v>
      </c>
      <c r="F415">
        <v>0</v>
      </c>
    </row>
    <row r="416" spans="1:6" x14ac:dyDescent="0.25">
      <c r="A416">
        <v>6</v>
      </c>
      <c r="B416" t="s">
        <v>744</v>
      </c>
      <c r="C416" t="s">
        <v>755</v>
      </c>
      <c r="D416" t="s">
        <v>752</v>
      </c>
      <c r="E416" t="s">
        <v>758</v>
      </c>
      <c r="F416" s="3">
        <v>1.2804000000000001E-6</v>
      </c>
    </row>
    <row r="417" spans="1:6" x14ac:dyDescent="0.25">
      <c r="A417">
        <v>6</v>
      </c>
      <c r="B417" t="s">
        <v>744</v>
      </c>
      <c r="C417" t="s">
        <v>755</v>
      </c>
      <c r="D417" t="s">
        <v>752</v>
      </c>
      <c r="E417" t="s">
        <v>758</v>
      </c>
      <c r="F417" s="3">
        <v>9.9193099999999999E-7</v>
      </c>
    </row>
    <row r="418" spans="1:6" x14ac:dyDescent="0.25">
      <c r="A418">
        <v>6</v>
      </c>
      <c r="B418" t="s">
        <v>744</v>
      </c>
      <c r="C418" t="s">
        <v>755</v>
      </c>
      <c r="D418" t="s">
        <v>752</v>
      </c>
      <c r="E418" t="s">
        <v>758</v>
      </c>
      <c r="F418">
        <v>0</v>
      </c>
    </row>
    <row r="419" spans="1:6" x14ac:dyDescent="0.25">
      <c r="A419">
        <v>6</v>
      </c>
      <c r="B419" t="s">
        <v>744</v>
      </c>
      <c r="C419" t="s">
        <v>755</v>
      </c>
      <c r="D419" t="s">
        <v>752</v>
      </c>
      <c r="E419" t="s">
        <v>758</v>
      </c>
      <c r="F419" s="3">
        <v>4.7070799999999997E-6</v>
      </c>
    </row>
    <row r="420" spans="1:6" x14ac:dyDescent="0.25">
      <c r="A420">
        <v>6</v>
      </c>
      <c r="B420" t="s">
        <v>744</v>
      </c>
      <c r="C420" t="s">
        <v>755</v>
      </c>
      <c r="D420" t="s">
        <v>752</v>
      </c>
      <c r="E420" t="s">
        <v>758</v>
      </c>
      <c r="F420" s="3">
        <v>4.1748000000000002E-6</v>
      </c>
    </row>
    <row r="421" spans="1:6" x14ac:dyDescent="0.25">
      <c r="A421">
        <v>6</v>
      </c>
      <c r="B421" t="s">
        <v>744</v>
      </c>
      <c r="C421" t="s">
        <v>755</v>
      </c>
      <c r="D421" t="s">
        <v>752</v>
      </c>
      <c r="E421" t="s">
        <v>758</v>
      </c>
      <c r="F421" s="3">
        <v>1.92352E-6</v>
      </c>
    </row>
    <row r="422" spans="1:6" x14ac:dyDescent="0.25">
      <c r="A422">
        <v>8</v>
      </c>
      <c r="B422" t="s">
        <v>744</v>
      </c>
      <c r="C422" t="s">
        <v>755</v>
      </c>
      <c r="D422" t="s">
        <v>752</v>
      </c>
      <c r="E422" t="s">
        <v>758</v>
      </c>
      <c r="F422">
        <v>0</v>
      </c>
    </row>
    <row r="423" spans="1:6" x14ac:dyDescent="0.25">
      <c r="A423">
        <v>8</v>
      </c>
      <c r="B423" t="s">
        <v>744</v>
      </c>
      <c r="C423" t="s">
        <v>755</v>
      </c>
      <c r="D423" t="s">
        <v>752</v>
      </c>
      <c r="E423" t="s">
        <v>758</v>
      </c>
      <c r="F423" s="3">
        <v>9.4090200000000002E-7</v>
      </c>
    </row>
    <row r="424" spans="1:6" x14ac:dyDescent="0.25">
      <c r="A424">
        <v>8</v>
      </c>
      <c r="B424" t="s">
        <v>744</v>
      </c>
      <c r="C424" t="s">
        <v>755</v>
      </c>
      <c r="D424" t="s">
        <v>752</v>
      </c>
      <c r="E424" t="s">
        <v>758</v>
      </c>
      <c r="F424" s="3">
        <v>1.18923E-5</v>
      </c>
    </row>
    <row r="425" spans="1:6" x14ac:dyDescent="0.25">
      <c r="A425">
        <v>8</v>
      </c>
      <c r="B425" t="s">
        <v>744</v>
      </c>
      <c r="C425" t="s">
        <v>755</v>
      </c>
      <c r="D425" t="s">
        <v>752</v>
      </c>
      <c r="E425" t="s">
        <v>758</v>
      </c>
      <c r="F425" s="3">
        <v>1.4438599999999999E-5</v>
      </c>
    </row>
    <row r="426" spans="1:6" x14ac:dyDescent="0.25">
      <c r="A426">
        <v>8</v>
      </c>
      <c r="B426" t="s">
        <v>744</v>
      </c>
      <c r="C426" t="s">
        <v>755</v>
      </c>
      <c r="D426" t="s">
        <v>752</v>
      </c>
      <c r="E426" t="s">
        <v>758</v>
      </c>
      <c r="F426" s="3">
        <v>6.4731800000000004E-6</v>
      </c>
    </row>
    <row r="427" spans="1:6" x14ac:dyDescent="0.25">
      <c r="A427">
        <v>8</v>
      </c>
      <c r="B427" t="s">
        <v>744</v>
      </c>
      <c r="C427" t="s">
        <v>755</v>
      </c>
      <c r="D427" t="s">
        <v>752</v>
      </c>
      <c r="E427" t="s">
        <v>758</v>
      </c>
      <c r="F427" s="3">
        <v>1.0765699999999999E-5</v>
      </c>
    </row>
    <row r="428" spans="1:6" x14ac:dyDescent="0.25">
      <c r="A428">
        <v>10</v>
      </c>
      <c r="B428" t="s">
        <v>744</v>
      </c>
      <c r="C428" t="s">
        <v>755</v>
      </c>
      <c r="D428" t="s">
        <v>752</v>
      </c>
      <c r="E428" t="s">
        <v>758</v>
      </c>
      <c r="F428" s="3">
        <v>2.5966499999999999E-6</v>
      </c>
    </row>
    <row r="429" spans="1:6" x14ac:dyDescent="0.25">
      <c r="A429">
        <v>10</v>
      </c>
      <c r="B429" t="s">
        <v>744</v>
      </c>
      <c r="C429" t="s">
        <v>755</v>
      </c>
      <c r="D429" t="s">
        <v>752</v>
      </c>
      <c r="E429" t="s">
        <v>758</v>
      </c>
      <c r="F429">
        <v>0</v>
      </c>
    </row>
    <row r="430" spans="1:6" x14ac:dyDescent="0.25">
      <c r="A430">
        <v>10</v>
      </c>
      <c r="B430" t="s">
        <v>744</v>
      </c>
      <c r="C430" t="s">
        <v>755</v>
      </c>
      <c r="D430" t="s">
        <v>752</v>
      </c>
      <c r="E430" t="s">
        <v>758</v>
      </c>
      <c r="F430" s="3">
        <v>5.30207E-6</v>
      </c>
    </row>
    <row r="431" spans="1:6" x14ac:dyDescent="0.25">
      <c r="A431">
        <v>10</v>
      </c>
      <c r="B431" t="s">
        <v>744</v>
      </c>
      <c r="C431" t="s">
        <v>755</v>
      </c>
      <c r="D431" t="s">
        <v>752</v>
      </c>
      <c r="E431" t="s">
        <v>758</v>
      </c>
      <c r="F431">
        <v>0</v>
      </c>
    </row>
    <row r="432" spans="1:6" x14ac:dyDescent="0.25">
      <c r="A432">
        <v>10</v>
      </c>
      <c r="B432" t="s">
        <v>744</v>
      </c>
      <c r="C432" t="s">
        <v>755</v>
      </c>
      <c r="D432" t="s">
        <v>752</v>
      </c>
      <c r="E432" t="s">
        <v>758</v>
      </c>
      <c r="F432">
        <v>0</v>
      </c>
    </row>
    <row r="433" spans="1:6" x14ac:dyDescent="0.25">
      <c r="A433">
        <v>10</v>
      </c>
      <c r="B433" t="s">
        <v>744</v>
      </c>
      <c r="C433" t="s">
        <v>755</v>
      </c>
      <c r="D433" t="s">
        <v>752</v>
      </c>
      <c r="E433" t="s">
        <v>758</v>
      </c>
      <c r="F433" s="3">
        <v>3.0895700000000001E-6</v>
      </c>
    </row>
    <row r="434" spans="1:6" x14ac:dyDescent="0.25">
      <c r="A434">
        <v>0</v>
      </c>
      <c r="B434" t="s">
        <v>744</v>
      </c>
      <c r="C434" t="s">
        <v>754</v>
      </c>
      <c r="D434" t="s">
        <v>752</v>
      </c>
      <c r="E434" t="s">
        <v>758</v>
      </c>
      <c r="F434" s="3">
        <v>4.6554300000000003E-5</v>
      </c>
    </row>
    <row r="435" spans="1:6" x14ac:dyDescent="0.25">
      <c r="A435">
        <v>0</v>
      </c>
      <c r="B435" t="s">
        <v>744</v>
      </c>
      <c r="C435" t="s">
        <v>754</v>
      </c>
      <c r="D435" t="s">
        <v>752</v>
      </c>
      <c r="E435" t="s">
        <v>758</v>
      </c>
      <c r="F435">
        <v>1.80044E-4</v>
      </c>
    </row>
    <row r="436" spans="1:6" x14ac:dyDescent="0.25">
      <c r="A436">
        <v>0</v>
      </c>
      <c r="B436" t="s">
        <v>744</v>
      </c>
      <c r="C436" t="s">
        <v>754</v>
      </c>
      <c r="D436" t="s">
        <v>752</v>
      </c>
      <c r="E436" t="s">
        <v>758</v>
      </c>
      <c r="F436" s="3">
        <v>7.7424300000000003E-5</v>
      </c>
    </row>
    <row r="437" spans="1:6" x14ac:dyDescent="0.25">
      <c r="A437">
        <v>0</v>
      </c>
      <c r="B437" t="s">
        <v>744</v>
      </c>
      <c r="C437" t="s">
        <v>754</v>
      </c>
      <c r="D437" t="s">
        <v>752</v>
      </c>
      <c r="E437" t="s">
        <v>758</v>
      </c>
      <c r="F437" s="3">
        <v>4.9409400000000002E-5</v>
      </c>
    </row>
    <row r="438" spans="1:6" x14ac:dyDescent="0.25">
      <c r="A438">
        <v>0</v>
      </c>
      <c r="B438" t="s">
        <v>744</v>
      </c>
      <c r="C438" t="s">
        <v>754</v>
      </c>
      <c r="D438" t="s">
        <v>752</v>
      </c>
      <c r="E438" t="s">
        <v>758</v>
      </c>
      <c r="F438">
        <v>3.5286999999999997E-4</v>
      </c>
    </row>
    <row r="439" spans="1:6" x14ac:dyDescent="0.25">
      <c r="A439">
        <v>0</v>
      </c>
      <c r="B439" t="s">
        <v>744</v>
      </c>
      <c r="C439" t="s">
        <v>754</v>
      </c>
      <c r="D439" t="s">
        <v>752</v>
      </c>
      <c r="E439" t="s">
        <v>758</v>
      </c>
      <c r="F439">
        <v>2.81637E-4</v>
      </c>
    </row>
    <row r="440" spans="1:6" x14ac:dyDescent="0.25">
      <c r="A440">
        <v>2</v>
      </c>
      <c r="B440" t="s">
        <v>744</v>
      </c>
      <c r="C440" t="s">
        <v>754</v>
      </c>
      <c r="D440" t="s">
        <v>752</v>
      </c>
      <c r="E440" t="s">
        <v>758</v>
      </c>
      <c r="F440" s="3">
        <v>3.6176100000000001E-5</v>
      </c>
    </row>
    <row r="441" spans="1:6" x14ac:dyDescent="0.25">
      <c r="A441">
        <v>2</v>
      </c>
      <c r="B441" t="s">
        <v>744</v>
      </c>
      <c r="C441" t="s">
        <v>754</v>
      </c>
      <c r="D441" t="s">
        <v>752</v>
      </c>
      <c r="E441" t="s">
        <v>758</v>
      </c>
      <c r="F441" s="3">
        <v>6.9510299999999998E-5</v>
      </c>
    </row>
    <row r="442" spans="1:6" x14ac:dyDescent="0.25">
      <c r="A442">
        <v>2</v>
      </c>
      <c r="B442" t="s">
        <v>744</v>
      </c>
      <c r="C442" t="s">
        <v>754</v>
      </c>
      <c r="D442" t="s">
        <v>752</v>
      </c>
      <c r="E442" t="s">
        <v>758</v>
      </c>
      <c r="F442" s="3">
        <v>1.26865E-5</v>
      </c>
    </row>
    <row r="443" spans="1:6" x14ac:dyDescent="0.25">
      <c r="A443">
        <v>2</v>
      </c>
      <c r="B443" t="s">
        <v>744</v>
      </c>
      <c r="C443" t="s">
        <v>754</v>
      </c>
      <c r="D443" t="s">
        <v>752</v>
      </c>
      <c r="E443" t="s">
        <v>758</v>
      </c>
      <c r="F443" s="3">
        <v>5.3805099999999998E-5</v>
      </c>
    </row>
    <row r="444" spans="1:6" x14ac:dyDescent="0.25">
      <c r="A444">
        <v>2</v>
      </c>
      <c r="B444" t="s">
        <v>744</v>
      </c>
      <c r="C444" t="s">
        <v>754</v>
      </c>
      <c r="D444" t="s">
        <v>752</v>
      </c>
      <c r="E444" t="s">
        <v>758</v>
      </c>
      <c r="F444">
        <v>1.4099499999999999E-4</v>
      </c>
    </row>
    <row r="445" spans="1:6" x14ac:dyDescent="0.25">
      <c r="A445">
        <v>2</v>
      </c>
      <c r="B445" t="s">
        <v>744</v>
      </c>
      <c r="C445" t="s">
        <v>754</v>
      </c>
      <c r="D445" t="s">
        <v>752</v>
      </c>
      <c r="E445" t="s">
        <v>758</v>
      </c>
      <c r="F445" s="3">
        <v>9.5307299999999995E-5</v>
      </c>
    </row>
    <row r="446" spans="1:6" x14ac:dyDescent="0.25">
      <c r="A446">
        <v>4</v>
      </c>
      <c r="B446" t="s">
        <v>744</v>
      </c>
      <c r="C446" t="s">
        <v>754</v>
      </c>
      <c r="D446" t="s">
        <v>752</v>
      </c>
      <c r="E446" t="s">
        <v>758</v>
      </c>
      <c r="F446" s="3">
        <v>6.2728600000000001E-5</v>
      </c>
    </row>
    <row r="447" spans="1:6" x14ac:dyDescent="0.25">
      <c r="A447">
        <v>4</v>
      </c>
      <c r="B447" t="s">
        <v>744</v>
      </c>
      <c r="C447" t="s">
        <v>754</v>
      </c>
      <c r="D447" t="s">
        <v>752</v>
      </c>
      <c r="E447" t="s">
        <v>758</v>
      </c>
      <c r="F447" s="3">
        <v>6.3375599999999997E-5</v>
      </c>
    </row>
    <row r="448" spans="1:6" x14ac:dyDescent="0.25">
      <c r="A448">
        <v>4</v>
      </c>
      <c r="B448" t="s">
        <v>744</v>
      </c>
      <c r="C448" t="s">
        <v>754</v>
      </c>
      <c r="D448" t="s">
        <v>752</v>
      </c>
      <c r="E448" t="s">
        <v>758</v>
      </c>
      <c r="F448" s="3">
        <v>3.9932499999999998E-5</v>
      </c>
    </row>
    <row r="449" spans="1:6" x14ac:dyDescent="0.25">
      <c r="A449">
        <v>4</v>
      </c>
      <c r="B449" t="s">
        <v>744</v>
      </c>
      <c r="C449" t="s">
        <v>754</v>
      </c>
      <c r="D449" t="s">
        <v>752</v>
      </c>
      <c r="E449" t="s">
        <v>758</v>
      </c>
      <c r="F449" s="3">
        <v>5.06789E-5</v>
      </c>
    </row>
    <row r="450" spans="1:6" x14ac:dyDescent="0.25">
      <c r="A450">
        <v>4</v>
      </c>
      <c r="B450" t="s">
        <v>744</v>
      </c>
      <c r="C450" t="s">
        <v>754</v>
      </c>
      <c r="D450" t="s">
        <v>752</v>
      </c>
      <c r="E450" t="s">
        <v>758</v>
      </c>
      <c r="F450" s="3">
        <v>3.5325199999999998E-5</v>
      </c>
    </row>
    <row r="451" spans="1:6" x14ac:dyDescent="0.25">
      <c r="A451">
        <v>4</v>
      </c>
      <c r="B451" t="s">
        <v>744</v>
      </c>
      <c r="C451" t="s">
        <v>754</v>
      </c>
      <c r="D451" t="s">
        <v>752</v>
      </c>
      <c r="E451" t="s">
        <v>758</v>
      </c>
      <c r="F451">
        <v>1.2664999999999999E-4</v>
      </c>
    </row>
    <row r="452" spans="1:6" x14ac:dyDescent="0.25">
      <c r="A452">
        <v>6</v>
      </c>
      <c r="B452" t="s">
        <v>744</v>
      </c>
      <c r="C452" t="s">
        <v>754</v>
      </c>
      <c r="D452" t="s">
        <v>752</v>
      </c>
      <c r="E452" t="s">
        <v>758</v>
      </c>
      <c r="F452" s="3">
        <v>1.4465E-5</v>
      </c>
    </row>
    <row r="453" spans="1:6" x14ac:dyDescent="0.25">
      <c r="A453">
        <v>6</v>
      </c>
      <c r="B453" t="s">
        <v>744</v>
      </c>
      <c r="C453" t="s">
        <v>754</v>
      </c>
      <c r="D453" t="s">
        <v>752</v>
      </c>
      <c r="E453" t="s">
        <v>758</v>
      </c>
      <c r="F453" s="3">
        <v>5.7448299999999997E-5</v>
      </c>
    </row>
    <row r="454" spans="1:6" x14ac:dyDescent="0.25">
      <c r="A454">
        <v>6</v>
      </c>
      <c r="B454" t="s">
        <v>744</v>
      </c>
      <c r="C454" t="s">
        <v>754</v>
      </c>
      <c r="D454" t="s">
        <v>752</v>
      </c>
      <c r="E454" t="s">
        <v>758</v>
      </c>
      <c r="F454" s="3">
        <v>3.7814400000000002E-5</v>
      </c>
    </row>
    <row r="455" spans="1:6" x14ac:dyDescent="0.25">
      <c r="A455">
        <v>6</v>
      </c>
      <c r="B455" t="s">
        <v>744</v>
      </c>
      <c r="C455" t="s">
        <v>754</v>
      </c>
      <c r="D455" t="s">
        <v>752</v>
      </c>
      <c r="E455" t="s">
        <v>758</v>
      </c>
      <c r="F455" s="3">
        <v>4.4603400000000001E-5</v>
      </c>
    </row>
    <row r="456" spans="1:6" x14ac:dyDescent="0.25">
      <c r="A456">
        <v>6</v>
      </c>
      <c r="B456" t="s">
        <v>744</v>
      </c>
      <c r="C456" t="s">
        <v>754</v>
      </c>
      <c r="D456" t="s">
        <v>752</v>
      </c>
      <c r="E456" t="s">
        <v>758</v>
      </c>
      <c r="F456" s="3">
        <v>7.7432499999999994E-5</v>
      </c>
    </row>
    <row r="457" spans="1:6" x14ac:dyDescent="0.25">
      <c r="A457">
        <v>6</v>
      </c>
      <c r="B457" t="s">
        <v>744</v>
      </c>
      <c r="C457" t="s">
        <v>754</v>
      </c>
      <c r="D457" t="s">
        <v>752</v>
      </c>
      <c r="E457" t="s">
        <v>758</v>
      </c>
      <c r="F457" s="3">
        <v>4.2592800000000003E-5</v>
      </c>
    </row>
    <row r="458" spans="1:6" x14ac:dyDescent="0.25">
      <c r="A458">
        <v>8</v>
      </c>
      <c r="B458" t="s">
        <v>744</v>
      </c>
      <c r="C458" t="s">
        <v>754</v>
      </c>
      <c r="D458" t="s">
        <v>752</v>
      </c>
      <c r="E458" t="s">
        <v>758</v>
      </c>
      <c r="F458" s="3">
        <v>2.89859E-5</v>
      </c>
    </row>
    <row r="459" spans="1:6" x14ac:dyDescent="0.25">
      <c r="A459">
        <v>8</v>
      </c>
      <c r="B459" t="s">
        <v>744</v>
      </c>
      <c r="C459" t="s">
        <v>754</v>
      </c>
      <c r="D459" t="s">
        <v>752</v>
      </c>
      <c r="E459" t="s">
        <v>758</v>
      </c>
      <c r="F459" s="3">
        <v>4.0593899999999998E-5</v>
      </c>
    </row>
    <row r="460" spans="1:6" x14ac:dyDescent="0.25">
      <c r="A460">
        <v>8</v>
      </c>
      <c r="B460" t="s">
        <v>744</v>
      </c>
      <c r="C460" t="s">
        <v>754</v>
      </c>
      <c r="D460" t="s">
        <v>752</v>
      </c>
      <c r="E460" t="s">
        <v>758</v>
      </c>
      <c r="F460">
        <v>1.3944200000000001E-4</v>
      </c>
    </row>
    <row r="461" spans="1:6" x14ac:dyDescent="0.25">
      <c r="A461">
        <v>8</v>
      </c>
      <c r="B461" t="s">
        <v>744</v>
      </c>
      <c r="C461" t="s">
        <v>754</v>
      </c>
      <c r="D461" t="s">
        <v>752</v>
      </c>
      <c r="E461" t="s">
        <v>758</v>
      </c>
      <c r="F461" s="3">
        <v>8.4587599999999996E-5</v>
      </c>
    </row>
    <row r="462" spans="1:6" x14ac:dyDescent="0.25">
      <c r="A462">
        <v>8</v>
      </c>
      <c r="B462" t="s">
        <v>744</v>
      </c>
      <c r="C462" t="s">
        <v>754</v>
      </c>
      <c r="D462" t="s">
        <v>752</v>
      </c>
      <c r="E462" t="s">
        <v>758</v>
      </c>
      <c r="F462" s="3">
        <v>8.9209599999999994E-5</v>
      </c>
    </row>
    <row r="463" spans="1:6" x14ac:dyDescent="0.25">
      <c r="A463">
        <v>8</v>
      </c>
      <c r="B463" t="s">
        <v>744</v>
      </c>
      <c r="C463" t="s">
        <v>754</v>
      </c>
      <c r="D463" t="s">
        <v>752</v>
      </c>
      <c r="E463" t="s">
        <v>758</v>
      </c>
      <c r="F463">
        <v>1.30999E-4</v>
      </c>
    </row>
    <row r="464" spans="1:6" x14ac:dyDescent="0.25">
      <c r="A464">
        <v>10</v>
      </c>
      <c r="B464" t="s">
        <v>744</v>
      </c>
      <c r="C464" t="s">
        <v>754</v>
      </c>
      <c r="D464" t="s">
        <v>752</v>
      </c>
      <c r="E464" t="s">
        <v>758</v>
      </c>
      <c r="F464" s="3">
        <v>4.1185E-5</v>
      </c>
    </row>
    <row r="465" spans="1:6" x14ac:dyDescent="0.25">
      <c r="A465">
        <v>10</v>
      </c>
      <c r="B465" t="s">
        <v>744</v>
      </c>
      <c r="C465" t="s">
        <v>754</v>
      </c>
      <c r="D465" t="s">
        <v>752</v>
      </c>
      <c r="E465" t="s">
        <v>758</v>
      </c>
      <c r="F465">
        <v>1.1709600000000001E-4</v>
      </c>
    </row>
    <row r="466" spans="1:6" x14ac:dyDescent="0.25">
      <c r="A466">
        <v>10</v>
      </c>
      <c r="B466" t="s">
        <v>744</v>
      </c>
      <c r="C466" t="s">
        <v>754</v>
      </c>
      <c r="D466" t="s">
        <v>752</v>
      </c>
      <c r="E466" t="s">
        <v>758</v>
      </c>
      <c r="F466" s="3">
        <v>3.74457E-5</v>
      </c>
    </row>
    <row r="467" spans="1:6" x14ac:dyDescent="0.25">
      <c r="A467">
        <v>10</v>
      </c>
      <c r="B467" t="s">
        <v>744</v>
      </c>
      <c r="C467" t="s">
        <v>754</v>
      </c>
      <c r="D467" t="s">
        <v>752</v>
      </c>
      <c r="E467" t="s">
        <v>758</v>
      </c>
      <c r="F467" s="3">
        <v>1.22323E-5</v>
      </c>
    </row>
    <row r="468" spans="1:6" x14ac:dyDescent="0.25">
      <c r="A468">
        <v>10</v>
      </c>
      <c r="B468" t="s">
        <v>744</v>
      </c>
      <c r="C468" t="s">
        <v>754</v>
      </c>
      <c r="D468" t="s">
        <v>752</v>
      </c>
      <c r="E468" t="s">
        <v>758</v>
      </c>
      <c r="F468">
        <v>1.11086E-4</v>
      </c>
    </row>
    <row r="469" spans="1:6" x14ac:dyDescent="0.25">
      <c r="A469">
        <v>10</v>
      </c>
      <c r="B469" t="s">
        <v>744</v>
      </c>
      <c r="C469" t="s">
        <v>754</v>
      </c>
      <c r="D469" t="s">
        <v>752</v>
      </c>
      <c r="E469" t="s">
        <v>758</v>
      </c>
      <c r="F469" s="3">
        <v>2.7024000000000001E-5</v>
      </c>
    </row>
    <row r="470" spans="1:6" x14ac:dyDescent="0.25">
      <c r="A470">
        <v>0</v>
      </c>
      <c r="B470" t="s">
        <v>744</v>
      </c>
      <c r="C470" t="s">
        <v>744</v>
      </c>
      <c r="D470" t="s">
        <v>749</v>
      </c>
      <c r="E470" t="s">
        <v>758</v>
      </c>
      <c r="F470">
        <v>40.64853462</v>
      </c>
    </row>
    <row r="471" spans="1:6" x14ac:dyDescent="0.25">
      <c r="A471">
        <v>0</v>
      </c>
      <c r="B471" t="s">
        <v>744</v>
      </c>
      <c r="C471" t="s">
        <v>744</v>
      </c>
      <c r="D471" t="s">
        <v>749</v>
      </c>
      <c r="E471" t="s">
        <v>758</v>
      </c>
      <c r="F471">
        <v>48.475199189999998</v>
      </c>
    </row>
    <row r="472" spans="1:6" x14ac:dyDescent="0.25">
      <c r="A472">
        <v>0</v>
      </c>
      <c r="B472" t="s">
        <v>744</v>
      </c>
      <c r="C472" t="s">
        <v>744</v>
      </c>
      <c r="D472" t="s">
        <v>749</v>
      </c>
      <c r="E472" t="s">
        <v>758</v>
      </c>
      <c r="F472">
        <v>41.79217276</v>
      </c>
    </row>
    <row r="473" spans="1:6" x14ac:dyDescent="0.25">
      <c r="A473">
        <v>0</v>
      </c>
      <c r="B473" t="s">
        <v>744</v>
      </c>
      <c r="C473" t="s">
        <v>744</v>
      </c>
      <c r="D473" t="s">
        <v>749</v>
      </c>
      <c r="E473" t="s">
        <v>758</v>
      </c>
      <c r="F473">
        <v>24.384276830000001</v>
      </c>
    </row>
    <row r="474" spans="1:6" x14ac:dyDescent="0.25">
      <c r="A474">
        <v>0</v>
      </c>
      <c r="B474" t="s">
        <v>744</v>
      </c>
      <c r="C474" t="s">
        <v>744</v>
      </c>
      <c r="D474" t="s">
        <v>749</v>
      </c>
      <c r="E474" t="s">
        <v>758</v>
      </c>
      <c r="F474">
        <v>77.000376209999999</v>
      </c>
    </row>
    <row r="475" spans="1:6" x14ac:dyDescent="0.25">
      <c r="A475">
        <v>0</v>
      </c>
      <c r="B475" t="s">
        <v>744</v>
      </c>
      <c r="C475" t="s">
        <v>744</v>
      </c>
      <c r="D475" t="s">
        <v>749</v>
      </c>
      <c r="E475" t="s">
        <v>758</v>
      </c>
      <c r="F475">
        <v>48.497215150000002</v>
      </c>
    </row>
    <row r="476" spans="1:6" x14ac:dyDescent="0.25">
      <c r="A476">
        <v>2</v>
      </c>
      <c r="B476" t="s">
        <v>744</v>
      </c>
      <c r="C476" t="s">
        <v>744</v>
      </c>
      <c r="D476" t="s">
        <v>749</v>
      </c>
      <c r="E476" t="s">
        <v>758</v>
      </c>
      <c r="F476">
        <v>21.427727000000001</v>
      </c>
    </row>
    <row r="477" spans="1:6" x14ac:dyDescent="0.25">
      <c r="A477">
        <v>2</v>
      </c>
      <c r="B477" t="s">
        <v>744</v>
      </c>
      <c r="C477" t="s">
        <v>744</v>
      </c>
      <c r="D477" t="s">
        <v>749</v>
      </c>
      <c r="E477" t="s">
        <v>758</v>
      </c>
      <c r="F477">
        <v>25.335851309999999</v>
      </c>
    </row>
    <row r="478" spans="1:6" x14ac:dyDescent="0.25">
      <c r="A478">
        <v>2</v>
      </c>
      <c r="B478" t="s">
        <v>744</v>
      </c>
      <c r="C478" t="s">
        <v>744</v>
      </c>
      <c r="D478" t="s">
        <v>749</v>
      </c>
      <c r="E478" t="s">
        <v>758</v>
      </c>
      <c r="F478">
        <v>22.984792089999999</v>
      </c>
    </row>
    <row r="479" spans="1:6" x14ac:dyDescent="0.25">
      <c r="A479">
        <v>2</v>
      </c>
      <c r="B479" t="s">
        <v>744</v>
      </c>
      <c r="C479" t="s">
        <v>744</v>
      </c>
      <c r="D479" t="s">
        <v>749</v>
      </c>
      <c r="E479" t="s">
        <v>758</v>
      </c>
      <c r="F479">
        <v>28.23363196</v>
      </c>
    </row>
    <row r="480" spans="1:6" x14ac:dyDescent="0.25">
      <c r="A480">
        <v>2</v>
      </c>
      <c r="B480" t="s">
        <v>744</v>
      </c>
      <c r="C480" t="s">
        <v>744</v>
      </c>
      <c r="D480" t="s">
        <v>749</v>
      </c>
      <c r="E480" t="s">
        <v>758</v>
      </c>
      <c r="F480">
        <v>27.785848359999999</v>
      </c>
    </row>
    <row r="481" spans="1:6" x14ac:dyDescent="0.25">
      <c r="A481">
        <v>2</v>
      </c>
      <c r="B481" t="s">
        <v>744</v>
      </c>
      <c r="C481" t="s">
        <v>744</v>
      </c>
      <c r="D481" t="s">
        <v>749</v>
      </c>
      <c r="E481" t="s">
        <v>758</v>
      </c>
      <c r="F481">
        <v>25.000063430000001</v>
      </c>
    </row>
    <row r="482" spans="1:6" x14ac:dyDescent="0.25">
      <c r="A482">
        <v>4</v>
      </c>
      <c r="B482" t="s">
        <v>744</v>
      </c>
      <c r="C482" t="s">
        <v>744</v>
      </c>
      <c r="D482" t="s">
        <v>749</v>
      </c>
      <c r="E482" t="s">
        <v>758</v>
      </c>
      <c r="F482">
        <v>19.25500126</v>
      </c>
    </row>
    <row r="483" spans="1:6" x14ac:dyDescent="0.25">
      <c r="A483">
        <v>4</v>
      </c>
      <c r="B483" t="s">
        <v>744</v>
      </c>
      <c r="C483" t="s">
        <v>744</v>
      </c>
      <c r="D483" t="s">
        <v>749</v>
      </c>
      <c r="E483" t="s">
        <v>758</v>
      </c>
      <c r="F483">
        <v>25.00425435</v>
      </c>
    </row>
    <row r="484" spans="1:6" x14ac:dyDescent="0.25">
      <c r="A484">
        <v>4</v>
      </c>
      <c r="B484" t="s">
        <v>744</v>
      </c>
      <c r="C484" t="s">
        <v>744</v>
      </c>
      <c r="D484" t="s">
        <v>749</v>
      </c>
      <c r="E484" t="s">
        <v>758</v>
      </c>
      <c r="F484">
        <v>16.93924625</v>
      </c>
    </row>
    <row r="485" spans="1:6" x14ac:dyDescent="0.25">
      <c r="A485">
        <v>4</v>
      </c>
      <c r="B485" t="s">
        <v>744</v>
      </c>
      <c r="C485" t="s">
        <v>744</v>
      </c>
      <c r="D485" t="s">
        <v>749</v>
      </c>
      <c r="E485" t="s">
        <v>758</v>
      </c>
      <c r="F485">
        <v>19.02585998</v>
      </c>
    </row>
    <row r="486" spans="1:6" x14ac:dyDescent="0.25">
      <c r="A486">
        <v>4</v>
      </c>
      <c r="B486" t="s">
        <v>744</v>
      </c>
      <c r="C486" t="s">
        <v>744</v>
      </c>
      <c r="D486" t="s">
        <v>749</v>
      </c>
      <c r="E486" t="s">
        <v>758</v>
      </c>
      <c r="F486">
        <v>30.351388100000001</v>
      </c>
    </row>
    <row r="487" spans="1:6" x14ac:dyDescent="0.25">
      <c r="A487">
        <v>4</v>
      </c>
      <c r="B487" t="s">
        <v>744</v>
      </c>
      <c r="C487" t="s">
        <v>744</v>
      </c>
      <c r="D487" t="s">
        <v>749</v>
      </c>
      <c r="E487" t="s">
        <v>758</v>
      </c>
      <c r="F487">
        <v>23.645257369999999</v>
      </c>
    </row>
    <row r="488" spans="1:6" x14ac:dyDescent="0.25">
      <c r="A488">
        <v>6</v>
      </c>
      <c r="B488" t="s">
        <v>744</v>
      </c>
      <c r="C488" t="s">
        <v>744</v>
      </c>
      <c r="D488" t="s">
        <v>749</v>
      </c>
      <c r="E488" t="s">
        <v>758</v>
      </c>
      <c r="F488">
        <v>16.91928433</v>
      </c>
    </row>
    <row r="489" spans="1:6" x14ac:dyDescent="0.25">
      <c r="A489">
        <v>6</v>
      </c>
      <c r="B489" t="s">
        <v>744</v>
      </c>
      <c r="C489" t="s">
        <v>744</v>
      </c>
      <c r="D489" t="s">
        <v>749</v>
      </c>
      <c r="E489" t="s">
        <v>758</v>
      </c>
      <c r="F489">
        <v>22.04401189</v>
      </c>
    </row>
    <row r="490" spans="1:6" x14ac:dyDescent="0.25">
      <c r="A490">
        <v>6</v>
      </c>
      <c r="B490" t="s">
        <v>744</v>
      </c>
      <c r="C490" t="s">
        <v>744</v>
      </c>
      <c r="D490" t="s">
        <v>749</v>
      </c>
      <c r="E490" t="s">
        <v>758</v>
      </c>
      <c r="F490">
        <v>23.362433289999998</v>
      </c>
    </row>
    <row r="491" spans="1:6" x14ac:dyDescent="0.25">
      <c r="A491">
        <v>6</v>
      </c>
      <c r="B491" t="s">
        <v>744</v>
      </c>
      <c r="C491" t="s">
        <v>744</v>
      </c>
      <c r="D491" t="s">
        <v>749</v>
      </c>
      <c r="E491" t="s">
        <v>758</v>
      </c>
      <c r="F491">
        <v>23.066769140000002</v>
      </c>
    </row>
    <row r="492" spans="1:6" x14ac:dyDescent="0.25">
      <c r="A492">
        <v>6</v>
      </c>
      <c r="B492" t="s">
        <v>744</v>
      </c>
      <c r="C492" t="s">
        <v>744</v>
      </c>
      <c r="D492" t="s">
        <v>749</v>
      </c>
      <c r="E492" t="s">
        <v>758</v>
      </c>
      <c r="F492">
        <v>24.421902639999999</v>
      </c>
    </row>
    <row r="493" spans="1:6" x14ac:dyDescent="0.25">
      <c r="A493">
        <v>6</v>
      </c>
      <c r="B493" t="s">
        <v>744</v>
      </c>
      <c r="C493" t="s">
        <v>744</v>
      </c>
      <c r="D493" t="s">
        <v>749</v>
      </c>
      <c r="E493" t="s">
        <v>758</v>
      </c>
      <c r="F493">
        <v>21.243195830000001</v>
      </c>
    </row>
    <row r="494" spans="1:6" x14ac:dyDescent="0.25">
      <c r="A494">
        <v>8</v>
      </c>
      <c r="B494" t="s">
        <v>744</v>
      </c>
      <c r="C494" t="s">
        <v>744</v>
      </c>
      <c r="D494" t="s">
        <v>749</v>
      </c>
      <c r="E494" t="s">
        <v>758</v>
      </c>
      <c r="F494">
        <v>18.254916089999998</v>
      </c>
    </row>
    <row r="495" spans="1:6" x14ac:dyDescent="0.25">
      <c r="A495">
        <v>8</v>
      </c>
      <c r="B495" t="s">
        <v>744</v>
      </c>
      <c r="C495" t="s">
        <v>744</v>
      </c>
      <c r="D495" t="s">
        <v>749</v>
      </c>
      <c r="E495" t="s">
        <v>758</v>
      </c>
      <c r="F495">
        <v>20.24836634</v>
      </c>
    </row>
    <row r="496" spans="1:6" x14ac:dyDescent="0.25">
      <c r="A496">
        <v>8</v>
      </c>
      <c r="B496" t="s">
        <v>744</v>
      </c>
      <c r="C496" t="s">
        <v>744</v>
      </c>
      <c r="D496" t="s">
        <v>749</v>
      </c>
      <c r="E496" t="s">
        <v>758</v>
      </c>
      <c r="F496">
        <v>21.33112732</v>
      </c>
    </row>
    <row r="497" spans="1:6" x14ac:dyDescent="0.25">
      <c r="A497">
        <v>8</v>
      </c>
      <c r="B497" t="s">
        <v>744</v>
      </c>
      <c r="C497" t="s">
        <v>744</v>
      </c>
      <c r="D497" t="s">
        <v>749</v>
      </c>
      <c r="E497" t="s">
        <v>758</v>
      </c>
      <c r="F497">
        <v>24.93070926</v>
      </c>
    </row>
    <row r="498" spans="1:6" x14ac:dyDescent="0.25">
      <c r="A498">
        <v>8</v>
      </c>
      <c r="B498" t="s">
        <v>744</v>
      </c>
      <c r="C498" t="s">
        <v>744</v>
      </c>
      <c r="D498" t="s">
        <v>749</v>
      </c>
      <c r="E498" t="s">
        <v>758</v>
      </c>
      <c r="F498">
        <v>21.606991950000001</v>
      </c>
    </row>
    <row r="499" spans="1:6" x14ac:dyDescent="0.25">
      <c r="A499">
        <v>8</v>
      </c>
      <c r="B499" t="s">
        <v>744</v>
      </c>
      <c r="C499" t="s">
        <v>744</v>
      </c>
      <c r="D499" t="s">
        <v>749</v>
      </c>
      <c r="E499" t="s">
        <v>758</v>
      </c>
      <c r="F499">
        <v>30.644442229999999</v>
      </c>
    </row>
    <row r="500" spans="1:6" x14ac:dyDescent="0.25">
      <c r="A500">
        <v>10</v>
      </c>
      <c r="B500" t="s">
        <v>744</v>
      </c>
      <c r="C500" t="s">
        <v>744</v>
      </c>
      <c r="D500" t="s">
        <v>749</v>
      </c>
      <c r="E500" t="s">
        <v>758</v>
      </c>
      <c r="F500">
        <v>12.496643260000001</v>
      </c>
    </row>
    <row r="501" spans="1:6" x14ac:dyDescent="0.25">
      <c r="A501">
        <v>10</v>
      </c>
      <c r="B501" t="s">
        <v>744</v>
      </c>
      <c r="C501" t="s">
        <v>744</v>
      </c>
      <c r="D501" t="s">
        <v>749</v>
      </c>
      <c r="E501" t="s">
        <v>758</v>
      </c>
      <c r="F501">
        <v>29.0739971</v>
      </c>
    </row>
    <row r="502" spans="1:6" x14ac:dyDescent="0.25">
      <c r="A502">
        <v>10</v>
      </c>
      <c r="B502" t="s">
        <v>744</v>
      </c>
      <c r="C502" t="s">
        <v>744</v>
      </c>
      <c r="D502" t="s">
        <v>749</v>
      </c>
      <c r="E502" t="s">
        <v>758</v>
      </c>
      <c r="F502">
        <v>26.609991650000001</v>
      </c>
    </row>
    <row r="503" spans="1:6" x14ac:dyDescent="0.25">
      <c r="A503">
        <v>10</v>
      </c>
      <c r="B503" t="s">
        <v>744</v>
      </c>
      <c r="C503" t="s">
        <v>744</v>
      </c>
      <c r="D503" t="s">
        <v>749</v>
      </c>
      <c r="E503" t="s">
        <v>758</v>
      </c>
      <c r="F503">
        <v>18.225403270000001</v>
      </c>
    </row>
    <row r="504" spans="1:6" x14ac:dyDescent="0.25">
      <c r="A504">
        <v>10</v>
      </c>
      <c r="B504" t="s">
        <v>744</v>
      </c>
      <c r="C504" t="s">
        <v>744</v>
      </c>
      <c r="D504" t="s">
        <v>749</v>
      </c>
      <c r="E504" t="s">
        <v>758</v>
      </c>
      <c r="F504">
        <v>25.622848340000001</v>
      </c>
    </row>
    <row r="505" spans="1:6" x14ac:dyDescent="0.25">
      <c r="A505">
        <v>10</v>
      </c>
      <c r="B505" t="s">
        <v>744</v>
      </c>
      <c r="C505" t="s">
        <v>744</v>
      </c>
      <c r="D505" t="s">
        <v>749</v>
      </c>
      <c r="E505" t="s">
        <v>758</v>
      </c>
      <c r="F505">
        <v>18.375234110000001</v>
      </c>
    </row>
    <row r="506" spans="1:6" x14ac:dyDescent="0.25">
      <c r="A506">
        <v>0</v>
      </c>
      <c r="B506" t="s">
        <v>744</v>
      </c>
      <c r="C506" t="s">
        <v>755</v>
      </c>
      <c r="D506" t="s">
        <v>749</v>
      </c>
      <c r="E506" t="s">
        <v>758</v>
      </c>
      <c r="F506" s="3">
        <v>4.1272299999999996E-6</v>
      </c>
    </row>
    <row r="507" spans="1:6" x14ac:dyDescent="0.25">
      <c r="A507">
        <v>0</v>
      </c>
      <c r="B507" t="s">
        <v>744</v>
      </c>
      <c r="C507" t="s">
        <v>755</v>
      </c>
      <c r="D507" t="s">
        <v>749</v>
      </c>
      <c r="E507" t="s">
        <v>758</v>
      </c>
      <c r="F507" s="3">
        <v>1.15085E-6</v>
      </c>
    </row>
    <row r="508" spans="1:6" x14ac:dyDescent="0.25">
      <c r="A508">
        <v>0</v>
      </c>
      <c r="B508" t="s">
        <v>744</v>
      </c>
      <c r="C508" t="s">
        <v>755</v>
      </c>
      <c r="D508" t="s">
        <v>749</v>
      </c>
      <c r="E508" t="s">
        <v>758</v>
      </c>
      <c r="F508" s="3">
        <v>6.3787399999999998E-7</v>
      </c>
    </row>
    <row r="509" spans="1:6" x14ac:dyDescent="0.25">
      <c r="A509">
        <v>0</v>
      </c>
      <c r="B509" t="s">
        <v>744</v>
      </c>
      <c r="C509" t="s">
        <v>755</v>
      </c>
      <c r="D509" t="s">
        <v>749</v>
      </c>
      <c r="E509" t="s">
        <v>758</v>
      </c>
      <c r="F509" s="3">
        <v>7.9167299999999997E-7</v>
      </c>
    </row>
    <row r="510" spans="1:6" x14ac:dyDescent="0.25">
      <c r="A510">
        <v>0</v>
      </c>
      <c r="B510" t="s">
        <v>744</v>
      </c>
      <c r="C510" t="s">
        <v>755</v>
      </c>
      <c r="D510" t="s">
        <v>749</v>
      </c>
      <c r="E510" t="s">
        <v>758</v>
      </c>
      <c r="F510">
        <v>0</v>
      </c>
    </row>
    <row r="511" spans="1:6" x14ac:dyDescent="0.25">
      <c r="A511">
        <v>0</v>
      </c>
      <c r="B511" t="s">
        <v>744</v>
      </c>
      <c r="C511" t="s">
        <v>755</v>
      </c>
      <c r="D511" t="s">
        <v>749</v>
      </c>
      <c r="E511" t="s">
        <v>758</v>
      </c>
      <c r="F511" s="3">
        <v>1.79513E-6</v>
      </c>
    </row>
    <row r="512" spans="1:6" x14ac:dyDescent="0.25">
      <c r="A512">
        <v>2</v>
      </c>
      <c r="B512" t="s">
        <v>744</v>
      </c>
      <c r="C512" t="s">
        <v>755</v>
      </c>
      <c r="D512" t="s">
        <v>749</v>
      </c>
      <c r="E512" t="s">
        <v>758</v>
      </c>
      <c r="F512" s="3">
        <v>2.67794E-7</v>
      </c>
    </row>
    <row r="513" spans="1:6" x14ac:dyDescent="0.25">
      <c r="A513">
        <v>2</v>
      </c>
      <c r="B513" t="s">
        <v>744</v>
      </c>
      <c r="C513" t="s">
        <v>755</v>
      </c>
      <c r="D513" t="s">
        <v>749</v>
      </c>
      <c r="E513" t="s">
        <v>758</v>
      </c>
      <c r="F513" s="3">
        <v>3.4467399999999998E-7</v>
      </c>
    </row>
    <row r="514" spans="1:6" x14ac:dyDescent="0.25">
      <c r="A514">
        <v>2</v>
      </c>
      <c r="B514" t="s">
        <v>744</v>
      </c>
      <c r="C514" t="s">
        <v>755</v>
      </c>
      <c r="D514" t="s">
        <v>749</v>
      </c>
      <c r="E514" t="s">
        <v>758</v>
      </c>
      <c r="F514" s="3">
        <v>9.2061200000000004E-7</v>
      </c>
    </row>
    <row r="515" spans="1:6" x14ac:dyDescent="0.25">
      <c r="A515">
        <v>2</v>
      </c>
      <c r="B515" t="s">
        <v>744</v>
      </c>
      <c r="C515" t="s">
        <v>755</v>
      </c>
      <c r="D515" t="s">
        <v>749</v>
      </c>
      <c r="E515" t="s">
        <v>758</v>
      </c>
      <c r="F515" s="3">
        <v>4.4617199999999998E-7</v>
      </c>
    </row>
    <row r="516" spans="1:6" x14ac:dyDescent="0.25">
      <c r="A516">
        <v>2</v>
      </c>
      <c r="B516" t="s">
        <v>744</v>
      </c>
      <c r="C516" t="s">
        <v>755</v>
      </c>
      <c r="D516" t="s">
        <v>749</v>
      </c>
      <c r="E516" t="s">
        <v>758</v>
      </c>
      <c r="F516" s="3">
        <v>5.0027500000000005E-7</v>
      </c>
    </row>
    <row r="517" spans="1:6" x14ac:dyDescent="0.25">
      <c r="A517">
        <v>2</v>
      </c>
      <c r="B517" t="s">
        <v>744</v>
      </c>
      <c r="C517" t="s">
        <v>755</v>
      </c>
      <c r="D517" t="s">
        <v>749</v>
      </c>
      <c r="E517" t="s">
        <v>758</v>
      </c>
      <c r="F517" s="3">
        <v>3.6970300000000001E-7</v>
      </c>
    </row>
    <row r="518" spans="1:6" x14ac:dyDescent="0.25">
      <c r="A518">
        <v>4</v>
      </c>
      <c r="B518" t="s">
        <v>744</v>
      </c>
      <c r="C518" t="s">
        <v>755</v>
      </c>
      <c r="D518" t="s">
        <v>749</v>
      </c>
      <c r="E518" t="s">
        <v>758</v>
      </c>
      <c r="F518" s="3">
        <v>1.4959500000000001E-6</v>
      </c>
    </row>
    <row r="519" spans="1:6" x14ac:dyDescent="0.25">
      <c r="A519">
        <v>4</v>
      </c>
      <c r="B519" t="s">
        <v>744</v>
      </c>
      <c r="C519" t="s">
        <v>755</v>
      </c>
      <c r="D519" t="s">
        <v>749</v>
      </c>
      <c r="E519" t="s">
        <v>758</v>
      </c>
      <c r="F519" s="3">
        <v>6.3452099999999997E-7</v>
      </c>
    </row>
    <row r="520" spans="1:6" x14ac:dyDescent="0.25">
      <c r="A520">
        <v>4</v>
      </c>
      <c r="B520" t="s">
        <v>744</v>
      </c>
      <c r="C520" t="s">
        <v>755</v>
      </c>
      <c r="D520" t="s">
        <v>749</v>
      </c>
      <c r="E520" t="s">
        <v>758</v>
      </c>
      <c r="F520" s="3">
        <v>5.6445700000000004E-7</v>
      </c>
    </row>
    <row r="521" spans="1:6" x14ac:dyDescent="0.25">
      <c r="A521">
        <v>4</v>
      </c>
      <c r="B521" t="s">
        <v>744</v>
      </c>
      <c r="C521" t="s">
        <v>755</v>
      </c>
      <c r="D521" t="s">
        <v>749</v>
      </c>
      <c r="E521" t="s">
        <v>758</v>
      </c>
      <c r="F521">
        <v>0</v>
      </c>
    </row>
    <row r="522" spans="1:6" x14ac:dyDescent="0.25">
      <c r="A522">
        <v>4</v>
      </c>
      <c r="B522" t="s">
        <v>744</v>
      </c>
      <c r="C522" t="s">
        <v>755</v>
      </c>
      <c r="D522" t="s">
        <v>749</v>
      </c>
      <c r="E522" t="s">
        <v>758</v>
      </c>
      <c r="F522" s="3">
        <v>8.0943199999999997E-7</v>
      </c>
    </row>
    <row r="523" spans="1:6" x14ac:dyDescent="0.25">
      <c r="A523">
        <v>4</v>
      </c>
      <c r="B523" t="s">
        <v>744</v>
      </c>
      <c r="C523" t="s">
        <v>755</v>
      </c>
      <c r="D523" t="s">
        <v>749</v>
      </c>
      <c r="E523" t="s">
        <v>758</v>
      </c>
      <c r="F523" s="3">
        <v>1.9556199999999999E-7</v>
      </c>
    </row>
    <row r="524" spans="1:6" x14ac:dyDescent="0.25">
      <c r="A524">
        <v>6</v>
      </c>
      <c r="B524" t="s">
        <v>744</v>
      </c>
      <c r="C524" t="s">
        <v>755</v>
      </c>
      <c r="D524" t="s">
        <v>749</v>
      </c>
      <c r="E524" t="s">
        <v>758</v>
      </c>
      <c r="F524" s="3">
        <v>8.2111499999999995E-7</v>
      </c>
    </row>
    <row r="525" spans="1:6" x14ac:dyDescent="0.25">
      <c r="A525">
        <v>6</v>
      </c>
      <c r="B525" t="s">
        <v>744</v>
      </c>
      <c r="C525" t="s">
        <v>755</v>
      </c>
      <c r="D525" t="s">
        <v>749</v>
      </c>
      <c r="E525" t="s">
        <v>758</v>
      </c>
      <c r="F525" s="3">
        <v>7.31941E-7</v>
      </c>
    </row>
    <row r="526" spans="1:6" x14ac:dyDescent="0.25">
      <c r="A526">
        <v>6</v>
      </c>
      <c r="B526" t="s">
        <v>744</v>
      </c>
      <c r="C526" t="s">
        <v>755</v>
      </c>
      <c r="D526" t="s">
        <v>749</v>
      </c>
      <c r="E526" t="s">
        <v>758</v>
      </c>
      <c r="F526" s="3">
        <v>3.82228E-7</v>
      </c>
    </row>
    <row r="527" spans="1:6" x14ac:dyDescent="0.25">
      <c r="A527">
        <v>6</v>
      </c>
      <c r="B527" t="s">
        <v>744</v>
      </c>
      <c r="C527" t="s">
        <v>755</v>
      </c>
      <c r="D527" t="s">
        <v>749</v>
      </c>
      <c r="E527" t="s">
        <v>758</v>
      </c>
      <c r="F527" s="3">
        <v>1.44607E-6</v>
      </c>
    </row>
    <row r="528" spans="1:6" x14ac:dyDescent="0.25">
      <c r="A528">
        <v>6</v>
      </c>
      <c r="B528" t="s">
        <v>744</v>
      </c>
      <c r="C528" t="s">
        <v>755</v>
      </c>
      <c r="D528" t="s">
        <v>749</v>
      </c>
      <c r="E528" t="s">
        <v>758</v>
      </c>
      <c r="F528" s="3">
        <v>1.1895E-6</v>
      </c>
    </row>
    <row r="529" spans="1:6" x14ac:dyDescent="0.25">
      <c r="A529">
        <v>6</v>
      </c>
      <c r="B529" t="s">
        <v>744</v>
      </c>
      <c r="C529" t="s">
        <v>755</v>
      </c>
      <c r="D529" t="s">
        <v>749</v>
      </c>
      <c r="E529" t="s">
        <v>758</v>
      </c>
      <c r="F529" s="3">
        <v>1.04462E-7</v>
      </c>
    </row>
    <row r="530" spans="1:6" x14ac:dyDescent="0.25">
      <c r="A530">
        <v>8</v>
      </c>
      <c r="B530" t="s">
        <v>744</v>
      </c>
      <c r="C530" t="s">
        <v>755</v>
      </c>
      <c r="D530" t="s">
        <v>749</v>
      </c>
      <c r="E530" t="s">
        <v>758</v>
      </c>
      <c r="F530" s="3">
        <v>7.4282999999999999E-7</v>
      </c>
    </row>
    <row r="531" spans="1:6" x14ac:dyDescent="0.25">
      <c r="A531">
        <v>8</v>
      </c>
      <c r="B531" t="s">
        <v>744</v>
      </c>
      <c r="C531" t="s">
        <v>755</v>
      </c>
      <c r="D531" t="s">
        <v>749</v>
      </c>
      <c r="E531" t="s">
        <v>758</v>
      </c>
      <c r="F531" s="3">
        <v>1.2663799999999999E-6</v>
      </c>
    </row>
    <row r="532" spans="1:6" x14ac:dyDescent="0.25">
      <c r="A532">
        <v>8</v>
      </c>
      <c r="B532" t="s">
        <v>744</v>
      </c>
      <c r="C532" t="s">
        <v>755</v>
      </c>
      <c r="D532" t="s">
        <v>749</v>
      </c>
      <c r="E532" t="s">
        <v>758</v>
      </c>
      <c r="F532" s="3">
        <v>5.1837100000000003E-7</v>
      </c>
    </row>
    <row r="533" spans="1:6" x14ac:dyDescent="0.25">
      <c r="A533">
        <v>8</v>
      </c>
      <c r="B533" t="s">
        <v>744</v>
      </c>
      <c r="C533" t="s">
        <v>755</v>
      </c>
      <c r="D533" t="s">
        <v>749</v>
      </c>
      <c r="E533" t="s">
        <v>758</v>
      </c>
      <c r="F533" s="3">
        <v>1.61607E-7</v>
      </c>
    </row>
    <row r="534" spans="1:6" x14ac:dyDescent="0.25">
      <c r="A534">
        <v>8</v>
      </c>
      <c r="B534" t="s">
        <v>744</v>
      </c>
      <c r="C534" t="s">
        <v>755</v>
      </c>
      <c r="D534" t="s">
        <v>749</v>
      </c>
      <c r="E534" t="s">
        <v>758</v>
      </c>
      <c r="F534" s="3">
        <v>2.5043099999999997E-7</v>
      </c>
    </row>
    <row r="535" spans="1:6" x14ac:dyDescent="0.25">
      <c r="A535">
        <v>8</v>
      </c>
      <c r="B535" t="s">
        <v>744</v>
      </c>
      <c r="C535" t="s">
        <v>755</v>
      </c>
      <c r="D535" t="s">
        <v>749</v>
      </c>
      <c r="E535" t="s">
        <v>758</v>
      </c>
      <c r="F535" s="3">
        <v>5.1615000000000003E-7</v>
      </c>
    </row>
    <row r="536" spans="1:6" x14ac:dyDescent="0.25">
      <c r="A536">
        <v>10</v>
      </c>
      <c r="B536" t="s">
        <v>744</v>
      </c>
      <c r="C536" t="s">
        <v>755</v>
      </c>
      <c r="D536" t="s">
        <v>749</v>
      </c>
      <c r="E536" t="s">
        <v>758</v>
      </c>
      <c r="F536" s="3">
        <v>8.7804799999999995E-7</v>
      </c>
    </row>
    <row r="537" spans="1:6" x14ac:dyDescent="0.25">
      <c r="A537">
        <v>10</v>
      </c>
      <c r="B537" t="s">
        <v>744</v>
      </c>
      <c r="C537" t="s">
        <v>755</v>
      </c>
      <c r="D537" t="s">
        <v>749</v>
      </c>
      <c r="E537" t="s">
        <v>758</v>
      </c>
      <c r="F537" s="3">
        <v>2.6256100000000002E-7</v>
      </c>
    </row>
    <row r="538" spans="1:6" x14ac:dyDescent="0.25">
      <c r="A538">
        <v>10</v>
      </c>
      <c r="B538" t="s">
        <v>744</v>
      </c>
      <c r="C538" t="s">
        <v>755</v>
      </c>
      <c r="D538" t="s">
        <v>749</v>
      </c>
      <c r="E538" t="s">
        <v>758</v>
      </c>
      <c r="F538" s="3">
        <v>6.6062200000000005E-7</v>
      </c>
    </row>
    <row r="539" spans="1:6" x14ac:dyDescent="0.25">
      <c r="A539">
        <v>10</v>
      </c>
      <c r="B539" t="s">
        <v>744</v>
      </c>
      <c r="C539" t="s">
        <v>755</v>
      </c>
      <c r="D539" t="s">
        <v>749</v>
      </c>
      <c r="E539" t="s">
        <v>758</v>
      </c>
      <c r="F539" s="3">
        <v>9.862120000000001E-7</v>
      </c>
    </row>
    <row r="540" spans="1:6" x14ac:dyDescent="0.25">
      <c r="A540">
        <v>10</v>
      </c>
      <c r="B540" t="s">
        <v>744</v>
      </c>
      <c r="C540" t="s">
        <v>755</v>
      </c>
      <c r="D540" t="s">
        <v>749</v>
      </c>
      <c r="E540" t="s">
        <v>758</v>
      </c>
      <c r="F540" s="3">
        <v>2.07773E-6</v>
      </c>
    </row>
    <row r="541" spans="1:6" x14ac:dyDescent="0.25">
      <c r="A541">
        <v>10</v>
      </c>
      <c r="B541" t="s">
        <v>744</v>
      </c>
      <c r="C541" t="s">
        <v>755</v>
      </c>
      <c r="D541" t="s">
        <v>749</v>
      </c>
      <c r="E541" t="s">
        <v>758</v>
      </c>
      <c r="F541" s="3">
        <v>1.9043099999999999E-7</v>
      </c>
    </row>
    <row r="542" spans="1:6" x14ac:dyDescent="0.25">
      <c r="A542">
        <v>0</v>
      </c>
      <c r="B542" t="s">
        <v>744</v>
      </c>
      <c r="C542" t="s">
        <v>754</v>
      </c>
      <c r="D542" t="s">
        <v>749</v>
      </c>
      <c r="E542" t="s">
        <v>758</v>
      </c>
      <c r="F542" s="3">
        <v>5.4367399999999997E-5</v>
      </c>
    </row>
    <row r="543" spans="1:6" x14ac:dyDescent="0.25">
      <c r="A543">
        <v>0</v>
      </c>
      <c r="B543" t="s">
        <v>744</v>
      </c>
      <c r="C543" t="s">
        <v>754</v>
      </c>
      <c r="D543" t="s">
        <v>749</v>
      </c>
      <c r="E543" t="s">
        <v>758</v>
      </c>
      <c r="F543" s="3">
        <v>2.63514E-5</v>
      </c>
    </row>
    <row r="544" spans="1:6" x14ac:dyDescent="0.25">
      <c r="A544">
        <v>0</v>
      </c>
      <c r="B544" t="s">
        <v>744</v>
      </c>
      <c r="C544" t="s">
        <v>754</v>
      </c>
      <c r="D544" t="s">
        <v>749</v>
      </c>
      <c r="E544" t="s">
        <v>758</v>
      </c>
      <c r="F544">
        <v>1.3287300000000001E-4</v>
      </c>
    </row>
    <row r="545" spans="1:6" x14ac:dyDescent="0.25">
      <c r="A545">
        <v>0</v>
      </c>
      <c r="B545" t="s">
        <v>744</v>
      </c>
      <c r="C545" t="s">
        <v>754</v>
      </c>
      <c r="D545" t="s">
        <v>749</v>
      </c>
      <c r="E545" t="s">
        <v>758</v>
      </c>
      <c r="F545" s="3">
        <v>3.2750799999999998E-5</v>
      </c>
    </row>
    <row r="546" spans="1:6" x14ac:dyDescent="0.25">
      <c r="A546">
        <v>0</v>
      </c>
      <c r="B546" t="s">
        <v>744</v>
      </c>
      <c r="C546" t="s">
        <v>754</v>
      </c>
      <c r="D546" t="s">
        <v>749</v>
      </c>
      <c r="E546" t="s">
        <v>758</v>
      </c>
      <c r="F546">
        <v>1.1858000000000001E-4</v>
      </c>
    </row>
    <row r="547" spans="1:6" x14ac:dyDescent="0.25">
      <c r="A547">
        <v>0</v>
      </c>
      <c r="B547" t="s">
        <v>744</v>
      </c>
      <c r="C547" t="s">
        <v>754</v>
      </c>
      <c r="D547" t="s">
        <v>749</v>
      </c>
      <c r="E547" t="s">
        <v>758</v>
      </c>
      <c r="F547" s="3">
        <v>3.2012299999999998E-5</v>
      </c>
    </row>
    <row r="548" spans="1:6" x14ac:dyDescent="0.25">
      <c r="A548">
        <v>2</v>
      </c>
      <c r="B548" t="s">
        <v>744</v>
      </c>
      <c r="C548" t="s">
        <v>754</v>
      </c>
      <c r="D548" t="s">
        <v>749</v>
      </c>
      <c r="E548" t="s">
        <v>758</v>
      </c>
      <c r="F548" s="3">
        <v>8.0721499999999996E-5</v>
      </c>
    </row>
    <row r="549" spans="1:6" x14ac:dyDescent="0.25">
      <c r="A549">
        <v>2</v>
      </c>
      <c r="B549" t="s">
        <v>744</v>
      </c>
      <c r="C549" t="s">
        <v>754</v>
      </c>
      <c r="D549" t="s">
        <v>749</v>
      </c>
      <c r="E549" t="s">
        <v>758</v>
      </c>
      <c r="F549" s="3">
        <v>1.63665E-5</v>
      </c>
    </row>
    <row r="550" spans="1:6" x14ac:dyDescent="0.25">
      <c r="A550">
        <v>2</v>
      </c>
      <c r="B550" t="s">
        <v>744</v>
      </c>
      <c r="C550" t="s">
        <v>754</v>
      </c>
      <c r="D550" t="s">
        <v>749</v>
      </c>
      <c r="E550" t="s">
        <v>758</v>
      </c>
      <c r="F550" s="3">
        <v>2.85997E-5</v>
      </c>
    </row>
    <row r="551" spans="1:6" x14ac:dyDescent="0.25">
      <c r="A551">
        <v>2</v>
      </c>
      <c r="B551" t="s">
        <v>744</v>
      </c>
      <c r="C551" t="s">
        <v>754</v>
      </c>
      <c r="D551" t="s">
        <v>749</v>
      </c>
      <c r="E551" t="s">
        <v>758</v>
      </c>
      <c r="F551" s="3">
        <v>2.25441E-5</v>
      </c>
    </row>
    <row r="552" spans="1:6" x14ac:dyDescent="0.25">
      <c r="A552">
        <v>2</v>
      </c>
      <c r="B552" t="s">
        <v>744</v>
      </c>
      <c r="C552" t="s">
        <v>754</v>
      </c>
      <c r="D552" t="s">
        <v>749</v>
      </c>
      <c r="E552" t="s">
        <v>758</v>
      </c>
      <c r="F552" s="3">
        <v>5.4000399999999999E-5</v>
      </c>
    </row>
    <row r="553" spans="1:6" x14ac:dyDescent="0.25">
      <c r="A553">
        <v>2</v>
      </c>
      <c r="B553" t="s">
        <v>744</v>
      </c>
      <c r="C553" t="s">
        <v>754</v>
      </c>
      <c r="D553" t="s">
        <v>749</v>
      </c>
      <c r="E553" t="s">
        <v>758</v>
      </c>
      <c r="F553" s="3">
        <v>2.2578999999999998E-5</v>
      </c>
    </row>
    <row r="554" spans="1:6" x14ac:dyDescent="0.25">
      <c r="A554">
        <v>4</v>
      </c>
      <c r="B554" t="s">
        <v>744</v>
      </c>
      <c r="C554" t="s">
        <v>754</v>
      </c>
      <c r="D554" t="s">
        <v>749</v>
      </c>
      <c r="E554" t="s">
        <v>758</v>
      </c>
      <c r="F554" s="3">
        <v>2.1747899999999999E-5</v>
      </c>
    </row>
    <row r="555" spans="1:6" x14ac:dyDescent="0.25">
      <c r="A555">
        <v>4</v>
      </c>
      <c r="B555" t="s">
        <v>744</v>
      </c>
      <c r="C555" t="s">
        <v>754</v>
      </c>
      <c r="D555" t="s">
        <v>749</v>
      </c>
      <c r="E555" t="s">
        <v>758</v>
      </c>
      <c r="F555" s="3">
        <v>1.43271E-5</v>
      </c>
    </row>
    <row r="556" spans="1:6" x14ac:dyDescent="0.25">
      <c r="A556">
        <v>4</v>
      </c>
      <c r="B556" t="s">
        <v>744</v>
      </c>
      <c r="C556" t="s">
        <v>754</v>
      </c>
      <c r="D556" t="s">
        <v>749</v>
      </c>
      <c r="E556" t="s">
        <v>758</v>
      </c>
      <c r="F556" s="3">
        <v>4.8637200000000003E-5</v>
      </c>
    </row>
    <row r="557" spans="1:6" x14ac:dyDescent="0.25">
      <c r="A557">
        <v>4</v>
      </c>
      <c r="B557" t="s">
        <v>744</v>
      </c>
      <c r="C557" t="s">
        <v>754</v>
      </c>
      <c r="D557" t="s">
        <v>749</v>
      </c>
      <c r="E557" t="s">
        <v>758</v>
      </c>
      <c r="F557" s="3">
        <v>4.6795100000000002E-5</v>
      </c>
    </row>
    <row r="558" spans="1:6" x14ac:dyDescent="0.25">
      <c r="A558">
        <v>4</v>
      </c>
      <c r="B558" t="s">
        <v>744</v>
      </c>
      <c r="C558" t="s">
        <v>754</v>
      </c>
      <c r="D558" t="s">
        <v>749</v>
      </c>
      <c r="E558" t="s">
        <v>758</v>
      </c>
      <c r="F558" s="3">
        <v>1.28613E-5</v>
      </c>
    </row>
    <row r="559" spans="1:6" x14ac:dyDescent="0.25">
      <c r="A559">
        <v>4</v>
      </c>
      <c r="B559" t="s">
        <v>744</v>
      </c>
      <c r="C559" t="s">
        <v>754</v>
      </c>
      <c r="D559" t="s">
        <v>749</v>
      </c>
      <c r="E559" t="s">
        <v>758</v>
      </c>
      <c r="F559" s="3">
        <v>9.8213800000000008E-6</v>
      </c>
    </row>
    <row r="560" spans="1:6" x14ac:dyDescent="0.25">
      <c r="A560">
        <v>6</v>
      </c>
      <c r="B560" t="s">
        <v>744</v>
      </c>
      <c r="C560" t="s">
        <v>754</v>
      </c>
      <c r="D560" t="s">
        <v>749</v>
      </c>
      <c r="E560" t="s">
        <v>758</v>
      </c>
      <c r="F560" s="3">
        <v>1.29539E-5</v>
      </c>
    </row>
    <row r="561" spans="1:6" x14ac:dyDescent="0.25">
      <c r="A561">
        <v>6</v>
      </c>
      <c r="B561" t="s">
        <v>744</v>
      </c>
      <c r="C561" t="s">
        <v>754</v>
      </c>
      <c r="D561" t="s">
        <v>749</v>
      </c>
      <c r="E561" t="s">
        <v>758</v>
      </c>
      <c r="F561" s="3">
        <v>4.5863399999999999E-5</v>
      </c>
    </row>
    <row r="562" spans="1:6" x14ac:dyDescent="0.25">
      <c r="A562">
        <v>6</v>
      </c>
      <c r="B562" t="s">
        <v>744</v>
      </c>
      <c r="C562" t="s">
        <v>754</v>
      </c>
      <c r="D562" t="s">
        <v>749</v>
      </c>
      <c r="E562" t="s">
        <v>758</v>
      </c>
      <c r="F562" s="3">
        <v>2.64687E-5</v>
      </c>
    </row>
    <row r="563" spans="1:6" x14ac:dyDescent="0.25">
      <c r="A563">
        <v>6</v>
      </c>
      <c r="B563" t="s">
        <v>744</v>
      </c>
      <c r="C563" t="s">
        <v>754</v>
      </c>
      <c r="D563" t="s">
        <v>749</v>
      </c>
      <c r="E563" t="s">
        <v>758</v>
      </c>
      <c r="F563" s="3">
        <v>3.5432200000000003E-5</v>
      </c>
    </row>
    <row r="564" spans="1:6" x14ac:dyDescent="0.25">
      <c r="A564">
        <v>6</v>
      </c>
      <c r="B564" t="s">
        <v>744</v>
      </c>
      <c r="C564" t="s">
        <v>754</v>
      </c>
      <c r="D564" t="s">
        <v>749</v>
      </c>
      <c r="E564" t="s">
        <v>758</v>
      </c>
      <c r="F564" s="3">
        <v>1.8655500000000001E-5</v>
      </c>
    </row>
    <row r="565" spans="1:6" x14ac:dyDescent="0.25">
      <c r="A565">
        <v>6</v>
      </c>
      <c r="B565" t="s">
        <v>744</v>
      </c>
      <c r="C565" t="s">
        <v>754</v>
      </c>
      <c r="D565" t="s">
        <v>749</v>
      </c>
      <c r="E565" t="s">
        <v>758</v>
      </c>
      <c r="F565" s="3">
        <v>7.91934E-6</v>
      </c>
    </row>
    <row r="566" spans="1:6" x14ac:dyDescent="0.25">
      <c r="A566">
        <v>8</v>
      </c>
      <c r="B566" t="s">
        <v>744</v>
      </c>
      <c r="C566" t="s">
        <v>754</v>
      </c>
      <c r="D566" t="s">
        <v>749</v>
      </c>
      <c r="E566" t="s">
        <v>758</v>
      </c>
      <c r="F566" s="3">
        <v>1.8617099999999998E-5</v>
      </c>
    </row>
    <row r="567" spans="1:6" x14ac:dyDescent="0.25">
      <c r="A567">
        <v>8</v>
      </c>
      <c r="B567" t="s">
        <v>744</v>
      </c>
      <c r="C567" t="s">
        <v>754</v>
      </c>
      <c r="D567" t="s">
        <v>749</v>
      </c>
      <c r="E567" t="s">
        <v>758</v>
      </c>
      <c r="F567" s="3">
        <v>4.2964599999999999E-5</v>
      </c>
    </row>
    <row r="568" spans="1:6" x14ac:dyDescent="0.25">
      <c r="A568">
        <v>8</v>
      </c>
      <c r="B568" t="s">
        <v>744</v>
      </c>
      <c r="C568" t="s">
        <v>754</v>
      </c>
      <c r="D568" t="s">
        <v>749</v>
      </c>
      <c r="E568" t="s">
        <v>758</v>
      </c>
      <c r="F568" s="3">
        <v>1.30421E-5</v>
      </c>
    </row>
    <row r="569" spans="1:6" x14ac:dyDescent="0.25">
      <c r="A569">
        <v>8</v>
      </c>
      <c r="B569" t="s">
        <v>744</v>
      </c>
      <c r="C569" t="s">
        <v>754</v>
      </c>
      <c r="D569" t="s">
        <v>749</v>
      </c>
      <c r="E569" t="s">
        <v>758</v>
      </c>
      <c r="F569" s="3">
        <v>3.69299E-5</v>
      </c>
    </row>
    <row r="570" spans="1:6" x14ac:dyDescent="0.25">
      <c r="A570">
        <v>8</v>
      </c>
      <c r="B570" t="s">
        <v>744</v>
      </c>
      <c r="C570" t="s">
        <v>754</v>
      </c>
      <c r="D570" t="s">
        <v>749</v>
      </c>
      <c r="E570" t="s">
        <v>758</v>
      </c>
      <c r="F570" s="3">
        <v>2.59591E-5</v>
      </c>
    </row>
    <row r="571" spans="1:6" x14ac:dyDescent="0.25">
      <c r="A571">
        <v>8</v>
      </c>
      <c r="B571" t="s">
        <v>744</v>
      </c>
      <c r="C571" t="s">
        <v>754</v>
      </c>
      <c r="D571" t="s">
        <v>749</v>
      </c>
      <c r="E571" t="s">
        <v>758</v>
      </c>
      <c r="F571" s="3">
        <v>2.65523E-5</v>
      </c>
    </row>
    <row r="572" spans="1:6" x14ac:dyDescent="0.25">
      <c r="A572">
        <v>10</v>
      </c>
      <c r="B572" t="s">
        <v>744</v>
      </c>
      <c r="C572" t="s">
        <v>754</v>
      </c>
      <c r="D572" t="s">
        <v>749</v>
      </c>
      <c r="E572" t="s">
        <v>758</v>
      </c>
      <c r="F572" s="3">
        <v>8.2599299999999994E-5</v>
      </c>
    </row>
    <row r="573" spans="1:6" x14ac:dyDescent="0.25">
      <c r="A573">
        <v>10</v>
      </c>
      <c r="B573" t="s">
        <v>744</v>
      </c>
      <c r="C573" t="s">
        <v>754</v>
      </c>
      <c r="D573" t="s">
        <v>749</v>
      </c>
      <c r="E573" t="s">
        <v>758</v>
      </c>
      <c r="F573" s="3">
        <v>6.7584000000000004E-6</v>
      </c>
    </row>
    <row r="574" spans="1:6" x14ac:dyDescent="0.25">
      <c r="A574">
        <v>10</v>
      </c>
      <c r="B574" t="s">
        <v>744</v>
      </c>
      <c r="C574" t="s">
        <v>754</v>
      </c>
      <c r="D574" t="s">
        <v>749</v>
      </c>
      <c r="E574" t="s">
        <v>758</v>
      </c>
      <c r="F574" s="3">
        <v>4.0579199999999999E-5</v>
      </c>
    </row>
    <row r="575" spans="1:6" x14ac:dyDescent="0.25">
      <c r="A575">
        <v>10</v>
      </c>
      <c r="B575" t="s">
        <v>744</v>
      </c>
      <c r="C575" t="s">
        <v>754</v>
      </c>
      <c r="D575" t="s">
        <v>749</v>
      </c>
      <c r="E575" t="s">
        <v>758</v>
      </c>
      <c r="F575" s="3">
        <v>1.7970800000000001E-5</v>
      </c>
    </row>
    <row r="576" spans="1:6" x14ac:dyDescent="0.25">
      <c r="A576">
        <v>10</v>
      </c>
      <c r="B576" t="s">
        <v>744</v>
      </c>
      <c r="C576" t="s">
        <v>754</v>
      </c>
      <c r="D576" t="s">
        <v>749</v>
      </c>
      <c r="E576" t="s">
        <v>758</v>
      </c>
      <c r="F576" s="3">
        <v>2.8183399999999999E-5</v>
      </c>
    </row>
    <row r="577" spans="1:6" x14ac:dyDescent="0.25">
      <c r="A577">
        <v>10</v>
      </c>
      <c r="B577" t="s">
        <v>744</v>
      </c>
      <c r="C577" t="s">
        <v>754</v>
      </c>
      <c r="D577" t="s">
        <v>749</v>
      </c>
      <c r="E577" t="s">
        <v>758</v>
      </c>
      <c r="F577" s="3">
        <v>5.4514200000000001E-5</v>
      </c>
    </row>
    <row r="578" spans="1:6" x14ac:dyDescent="0.25">
      <c r="A578">
        <v>0</v>
      </c>
      <c r="B578" t="s">
        <v>637</v>
      </c>
      <c r="C578" t="s">
        <v>637</v>
      </c>
      <c r="D578" t="s">
        <v>752</v>
      </c>
      <c r="E578" t="s">
        <v>758</v>
      </c>
      <c r="F578">
        <v>0.93093989899999996</v>
      </c>
    </row>
    <row r="579" spans="1:6" x14ac:dyDescent="0.25">
      <c r="A579">
        <v>0</v>
      </c>
      <c r="B579" t="s">
        <v>637</v>
      </c>
      <c r="C579" t="s">
        <v>637</v>
      </c>
      <c r="D579" t="s">
        <v>752</v>
      </c>
      <c r="E579" t="s">
        <v>758</v>
      </c>
      <c r="F579">
        <v>1.4711396569999999</v>
      </c>
    </row>
    <row r="580" spans="1:6" x14ac:dyDescent="0.25">
      <c r="A580">
        <v>0</v>
      </c>
      <c r="B580" t="s">
        <v>637</v>
      </c>
      <c r="C580" t="s">
        <v>637</v>
      </c>
      <c r="D580" t="s">
        <v>752</v>
      </c>
      <c r="E580" t="s">
        <v>758</v>
      </c>
      <c r="F580">
        <v>0.82934082399999998</v>
      </c>
    </row>
    <row r="581" spans="1:6" x14ac:dyDescent="0.25">
      <c r="A581">
        <v>0</v>
      </c>
      <c r="B581" t="s">
        <v>637</v>
      </c>
      <c r="C581" t="s">
        <v>637</v>
      </c>
      <c r="D581" t="s">
        <v>752</v>
      </c>
      <c r="E581" t="s">
        <v>758</v>
      </c>
      <c r="F581">
        <v>0.83354175399999997</v>
      </c>
    </row>
    <row r="582" spans="1:6" x14ac:dyDescent="0.25">
      <c r="A582">
        <v>0</v>
      </c>
      <c r="B582" t="s">
        <v>637</v>
      </c>
      <c r="C582" t="s">
        <v>637</v>
      </c>
      <c r="D582" t="s">
        <v>752</v>
      </c>
      <c r="E582" t="s">
        <v>758</v>
      </c>
      <c r="F582">
        <v>0.62294824000000004</v>
      </c>
    </row>
    <row r="583" spans="1:6" x14ac:dyDescent="0.25">
      <c r="A583">
        <v>0</v>
      </c>
      <c r="B583" t="s">
        <v>637</v>
      </c>
      <c r="C583" t="s">
        <v>637</v>
      </c>
      <c r="D583" t="s">
        <v>752</v>
      </c>
      <c r="E583" t="s">
        <v>758</v>
      </c>
      <c r="F583">
        <v>0.78432732000000005</v>
      </c>
    </row>
    <row r="584" spans="1:6" x14ac:dyDescent="0.25">
      <c r="A584">
        <v>2</v>
      </c>
      <c r="B584" t="s">
        <v>637</v>
      </c>
      <c r="C584" t="s">
        <v>637</v>
      </c>
      <c r="D584" t="s">
        <v>752</v>
      </c>
      <c r="E584" t="s">
        <v>758</v>
      </c>
      <c r="F584">
        <v>1.110827258</v>
      </c>
    </row>
    <row r="585" spans="1:6" x14ac:dyDescent="0.25">
      <c r="A585">
        <v>2</v>
      </c>
      <c r="B585" t="s">
        <v>637</v>
      </c>
      <c r="C585" t="s">
        <v>637</v>
      </c>
      <c r="D585" t="s">
        <v>752</v>
      </c>
      <c r="E585" t="s">
        <v>758</v>
      </c>
      <c r="F585">
        <v>0.72315099400000005</v>
      </c>
    </row>
    <row r="586" spans="1:6" x14ac:dyDescent="0.25">
      <c r="A586">
        <v>2</v>
      </c>
      <c r="B586" t="s">
        <v>637</v>
      </c>
      <c r="C586" t="s">
        <v>637</v>
      </c>
      <c r="D586" t="s">
        <v>752</v>
      </c>
      <c r="E586" t="s">
        <v>758</v>
      </c>
      <c r="F586">
        <v>0.72766123000000005</v>
      </c>
    </row>
    <row r="587" spans="1:6" x14ac:dyDescent="0.25">
      <c r="A587">
        <v>2</v>
      </c>
      <c r="B587" t="s">
        <v>637</v>
      </c>
      <c r="C587" t="s">
        <v>637</v>
      </c>
      <c r="D587" t="s">
        <v>752</v>
      </c>
      <c r="E587" t="s">
        <v>758</v>
      </c>
      <c r="F587">
        <v>0.68021389300000001</v>
      </c>
    </row>
    <row r="588" spans="1:6" x14ac:dyDescent="0.25">
      <c r="A588">
        <v>2</v>
      </c>
      <c r="B588" t="s">
        <v>637</v>
      </c>
      <c r="C588" t="s">
        <v>637</v>
      </c>
      <c r="D588" t="s">
        <v>752</v>
      </c>
      <c r="E588" t="s">
        <v>758</v>
      </c>
      <c r="F588">
        <v>1.0642779179999999</v>
      </c>
    </row>
    <row r="589" spans="1:6" x14ac:dyDescent="0.25">
      <c r="A589">
        <v>2</v>
      </c>
      <c r="B589" t="s">
        <v>637</v>
      </c>
      <c r="C589" t="s">
        <v>637</v>
      </c>
      <c r="D589" t="s">
        <v>752</v>
      </c>
      <c r="E589" t="s">
        <v>758</v>
      </c>
      <c r="F589">
        <v>0.36848481599999999</v>
      </c>
    </row>
    <row r="590" spans="1:6" x14ac:dyDescent="0.25">
      <c r="A590">
        <v>4</v>
      </c>
      <c r="B590" t="s">
        <v>637</v>
      </c>
      <c r="C590" t="s">
        <v>637</v>
      </c>
      <c r="D590" t="s">
        <v>752</v>
      </c>
      <c r="E590" t="s">
        <v>758</v>
      </c>
      <c r="F590">
        <v>0.63518285699999999</v>
      </c>
    </row>
    <row r="591" spans="1:6" x14ac:dyDescent="0.25">
      <c r="A591">
        <v>4</v>
      </c>
      <c r="B591" t="s">
        <v>637</v>
      </c>
      <c r="C591" t="s">
        <v>637</v>
      </c>
      <c r="D591" t="s">
        <v>752</v>
      </c>
      <c r="E591" t="s">
        <v>758</v>
      </c>
      <c r="F591">
        <v>0.57262464899999999</v>
      </c>
    </row>
    <row r="592" spans="1:6" x14ac:dyDescent="0.25">
      <c r="A592">
        <v>4</v>
      </c>
      <c r="B592" t="s">
        <v>637</v>
      </c>
      <c r="C592" t="s">
        <v>637</v>
      </c>
      <c r="D592" t="s">
        <v>752</v>
      </c>
      <c r="E592" t="s">
        <v>758</v>
      </c>
      <c r="F592">
        <v>0.504992098</v>
      </c>
    </row>
    <row r="593" spans="1:6" x14ac:dyDescent="0.25">
      <c r="A593">
        <v>4</v>
      </c>
      <c r="B593" t="s">
        <v>637</v>
      </c>
      <c r="C593" t="s">
        <v>637</v>
      </c>
      <c r="D593" t="s">
        <v>752</v>
      </c>
      <c r="E593" t="s">
        <v>758</v>
      </c>
      <c r="F593">
        <v>0.46549435</v>
      </c>
    </row>
    <row r="594" spans="1:6" x14ac:dyDescent="0.25">
      <c r="A594">
        <v>4</v>
      </c>
      <c r="B594" t="s">
        <v>637</v>
      </c>
      <c r="C594" t="s">
        <v>637</v>
      </c>
      <c r="D594" t="s">
        <v>752</v>
      </c>
      <c r="E594" t="s">
        <v>758</v>
      </c>
      <c r="F594">
        <v>0.50928604099999997</v>
      </c>
    </row>
    <row r="595" spans="1:6" x14ac:dyDescent="0.25">
      <c r="A595">
        <v>4</v>
      </c>
      <c r="B595" t="s">
        <v>637</v>
      </c>
      <c r="C595" t="s">
        <v>637</v>
      </c>
      <c r="D595" t="s">
        <v>752</v>
      </c>
      <c r="E595" t="s">
        <v>758</v>
      </c>
      <c r="F595">
        <v>0.28485446199999997</v>
      </c>
    </row>
    <row r="596" spans="1:6" x14ac:dyDescent="0.25">
      <c r="A596">
        <v>6</v>
      </c>
      <c r="B596" t="s">
        <v>637</v>
      </c>
      <c r="C596" t="s">
        <v>637</v>
      </c>
      <c r="D596" t="s">
        <v>752</v>
      </c>
      <c r="E596" t="s">
        <v>758</v>
      </c>
      <c r="F596">
        <v>0.62355419000000001</v>
      </c>
    </row>
    <row r="597" spans="1:6" x14ac:dyDescent="0.25">
      <c r="A597">
        <v>6</v>
      </c>
      <c r="B597" t="s">
        <v>637</v>
      </c>
      <c r="C597" t="s">
        <v>637</v>
      </c>
      <c r="D597" t="s">
        <v>752</v>
      </c>
      <c r="E597" t="s">
        <v>758</v>
      </c>
      <c r="F597">
        <v>0.93853435600000001</v>
      </c>
    </row>
    <row r="598" spans="1:6" x14ac:dyDescent="0.25">
      <c r="A598">
        <v>6</v>
      </c>
      <c r="B598" t="s">
        <v>637</v>
      </c>
      <c r="C598" t="s">
        <v>637</v>
      </c>
      <c r="D598" t="s">
        <v>752</v>
      </c>
      <c r="E598" t="s">
        <v>758</v>
      </c>
      <c r="F598">
        <v>0.95949920499999997</v>
      </c>
    </row>
    <row r="599" spans="1:6" x14ac:dyDescent="0.25">
      <c r="A599">
        <v>6</v>
      </c>
      <c r="B599" t="s">
        <v>637</v>
      </c>
      <c r="C599" t="s">
        <v>637</v>
      </c>
      <c r="D599" t="s">
        <v>752</v>
      </c>
      <c r="E599" t="s">
        <v>758</v>
      </c>
      <c r="F599">
        <v>0.91041936199999995</v>
      </c>
    </row>
    <row r="600" spans="1:6" x14ac:dyDescent="0.25">
      <c r="A600">
        <v>6</v>
      </c>
      <c r="B600" t="s">
        <v>637</v>
      </c>
      <c r="C600" t="s">
        <v>637</v>
      </c>
      <c r="D600" t="s">
        <v>752</v>
      </c>
      <c r="E600" t="s">
        <v>758</v>
      </c>
      <c r="F600">
        <v>0.86796391299999998</v>
      </c>
    </row>
    <row r="601" spans="1:6" x14ac:dyDescent="0.25">
      <c r="A601">
        <v>6</v>
      </c>
      <c r="B601" t="s">
        <v>637</v>
      </c>
      <c r="C601" t="s">
        <v>637</v>
      </c>
      <c r="D601" t="s">
        <v>752</v>
      </c>
      <c r="E601" t="s">
        <v>758</v>
      </c>
      <c r="F601">
        <v>0.734727511</v>
      </c>
    </row>
    <row r="602" spans="1:6" x14ac:dyDescent="0.25">
      <c r="A602">
        <v>8</v>
      </c>
      <c r="B602" t="s">
        <v>637</v>
      </c>
      <c r="C602" t="s">
        <v>637</v>
      </c>
      <c r="D602" t="s">
        <v>752</v>
      </c>
      <c r="E602" t="s">
        <v>758</v>
      </c>
      <c r="F602">
        <v>0.61332795699999998</v>
      </c>
    </row>
    <row r="603" spans="1:6" x14ac:dyDescent="0.25">
      <c r="A603">
        <v>8</v>
      </c>
      <c r="B603" t="s">
        <v>637</v>
      </c>
      <c r="C603" t="s">
        <v>637</v>
      </c>
      <c r="D603" t="s">
        <v>752</v>
      </c>
      <c r="E603" t="s">
        <v>758</v>
      </c>
      <c r="F603">
        <v>0.41117541499999999</v>
      </c>
    </row>
    <row r="604" spans="1:6" x14ac:dyDescent="0.25">
      <c r="A604">
        <v>8</v>
      </c>
      <c r="B604" t="s">
        <v>637</v>
      </c>
      <c r="C604" t="s">
        <v>637</v>
      </c>
      <c r="D604" t="s">
        <v>752</v>
      </c>
      <c r="E604" t="s">
        <v>758</v>
      </c>
      <c r="F604">
        <v>0.20072562099999999</v>
      </c>
    </row>
    <row r="605" spans="1:6" x14ac:dyDescent="0.25">
      <c r="A605">
        <v>8</v>
      </c>
      <c r="B605" t="s">
        <v>637</v>
      </c>
      <c r="C605" t="s">
        <v>637</v>
      </c>
      <c r="D605" t="s">
        <v>752</v>
      </c>
      <c r="E605" t="s">
        <v>758</v>
      </c>
      <c r="F605">
        <v>0.28406530800000002</v>
      </c>
    </row>
    <row r="606" spans="1:6" x14ac:dyDescent="0.25">
      <c r="A606">
        <v>8</v>
      </c>
      <c r="B606" t="s">
        <v>637</v>
      </c>
      <c r="C606" t="s">
        <v>637</v>
      </c>
      <c r="D606" t="s">
        <v>752</v>
      </c>
      <c r="E606" t="s">
        <v>758</v>
      </c>
      <c r="F606">
        <v>1.106344271</v>
      </c>
    </row>
    <row r="607" spans="1:6" x14ac:dyDescent="0.25">
      <c r="A607">
        <v>8</v>
      </c>
      <c r="B607" t="s">
        <v>637</v>
      </c>
      <c r="C607" t="s">
        <v>637</v>
      </c>
      <c r="D607" t="s">
        <v>752</v>
      </c>
      <c r="E607" t="s">
        <v>758</v>
      </c>
      <c r="F607">
        <v>0.71086038500000004</v>
      </c>
    </row>
    <row r="608" spans="1:6" x14ac:dyDescent="0.25">
      <c r="A608">
        <v>10</v>
      </c>
      <c r="B608" t="s">
        <v>637</v>
      </c>
      <c r="C608" t="s">
        <v>637</v>
      </c>
      <c r="D608" t="s">
        <v>752</v>
      </c>
      <c r="E608" t="s">
        <v>758</v>
      </c>
      <c r="F608">
        <v>0.41777656000000002</v>
      </c>
    </row>
    <row r="609" spans="1:6" x14ac:dyDescent="0.25">
      <c r="A609">
        <v>10</v>
      </c>
      <c r="B609" t="s">
        <v>637</v>
      </c>
      <c r="C609" t="s">
        <v>637</v>
      </c>
      <c r="D609" t="s">
        <v>752</v>
      </c>
      <c r="E609" t="s">
        <v>758</v>
      </c>
      <c r="F609">
        <v>0.60216824999999996</v>
      </c>
    </row>
    <row r="610" spans="1:6" x14ac:dyDescent="0.25">
      <c r="A610">
        <v>10</v>
      </c>
      <c r="B610" t="s">
        <v>637</v>
      </c>
      <c r="C610" t="s">
        <v>637</v>
      </c>
      <c r="D610" t="s">
        <v>752</v>
      </c>
      <c r="E610" t="s">
        <v>758</v>
      </c>
      <c r="F610">
        <v>0.560831784</v>
      </c>
    </row>
    <row r="611" spans="1:6" x14ac:dyDescent="0.25">
      <c r="A611">
        <v>10</v>
      </c>
      <c r="B611" t="s">
        <v>637</v>
      </c>
      <c r="C611" t="s">
        <v>637</v>
      </c>
      <c r="D611" t="s">
        <v>752</v>
      </c>
      <c r="E611" t="s">
        <v>758</v>
      </c>
      <c r="F611">
        <v>0.68715390899999995</v>
      </c>
    </row>
    <row r="612" spans="1:6" x14ac:dyDescent="0.25">
      <c r="A612">
        <v>10</v>
      </c>
      <c r="B612" t="s">
        <v>637</v>
      </c>
      <c r="C612" t="s">
        <v>637</v>
      </c>
      <c r="D612" t="s">
        <v>752</v>
      </c>
      <c r="E612" t="s">
        <v>758</v>
      </c>
      <c r="F612">
        <v>0.65406422600000003</v>
      </c>
    </row>
    <row r="613" spans="1:6" x14ac:dyDescent="0.25">
      <c r="A613">
        <v>10</v>
      </c>
      <c r="B613" t="s">
        <v>637</v>
      </c>
      <c r="C613" t="s">
        <v>637</v>
      </c>
      <c r="D613" t="s">
        <v>752</v>
      </c>
      <c r="E613" t="s">
        <v>758</v>
      </c>
      <c r="F613">
        <v>0.48922356099999997</v>
      </c>
    </row>
    <row r="614" spans="1:6" x14ac:dyDescent="0.25">
      <c r="A614">
        <v>0</v>
      </c>
      <c r="B614" t="s">
        <v>637</v>
      </c>
      <c r="C614" t="s">
        <v>751</v>
      </c>
      <c r="D614" t="s">
        <v>752</v>
      </c>
      <c r="E614" t="s">
        <v>758</v>
      </c>
      <c r="F614">
        <v>3.0925012000000002E-2</v>
      </c>
    </row>
    <row r="615" spans="1:6" x14ac:dyDescent="0.25">
      <c r="A615">
        <v>0</v>
      </c>
      <c r="B615" t="s">
        <v>637</v>
      </c>
      <c r="C615" t="s">
        <v>751</v>
      </c>
      <c r="D615" t="s">
        <v>752</v>
      </c>
      <c r="E615" t="s">
        <v>758</v>
      </c>
      <c r="F615">
        <v>3.7731710000000002E-2</v>
      </c>
    </row>
    <row r="616" spans="1:6" x14ac:dyDescent="0.25">
      <c r="A616">
        <v>0</v>
      </c>
      <c r="B616" t="s">
        <v>637</v>
      </c>
      <c r="C616" t="s">
        <v>751</v>
      </c>
      <c r="D616" t="s">
        <v>752</v>
      </c>
      <c r="E616" t="s">
        <v>758</v>
      </c>
      <c r="F616">
        <v>2.6661740999999999E-2</v>
      </c>
    </row>
    <row r="617" spans="1:6" x14ac:dyDescent="0.25">
      <c r="A617">
        <v>0</v>
      </c>
      <c r="B617" t="s">
        <v>637</v>
      </c>
      <c r="C617" t="s">
        <v>751</v>
      </c>
      <c r="D617" t="s">
        <v>752</v>
      </c>
      <c r="E617" t="s">
        <v>758</v>
      </c>
      <c r="F617">
        <v>4.2852147E-2</v>
      </c>
    </row>
    <row r="618" spans="1:6" x14ac:dyDescent="0.25">
      <c r="A618">
        <v>0</v>
      </c>
      <c r="B618" t="s">
        <v>637</v>
      </c>
      <c r="C618" t="s">
        <v>751</v>
      </c>
      <c r="D618" t="s">
        <v>752</v>
      </c>
      <c r="E618" t="s">
        <v>758</v>
      </c>
      <c r="F618">
        <v>3.0868109000000001E-2</v>
      </c>
    </row>
    <row r="619" spans="1:6" x14ac:dyDescent="0.25">
      <c r="A619">
        <v>0</v>
      </c>
      <c r="B619" t="s">
        <v>637</v>
      </c>
      <c r="C619" t="s">
        <v>751</v>
      </c>
      <c r="D619" t="s">
        <v>752</v>
      </c>
      <c r="E619" t="s">
        <v>758</v>
      </c>
      <c r="F619">
        <v>2.6820600999999999E-2</v>
      </c>
    </row>
    <row r="620" spans="1:6" x14ac:dyDescent="0.25">
      <c r="A620">
        <v>2</v>
      </c>
      <c r="B620" t="s">
        <v>637</v>
      </c>
      <c r="C620" t="s">
        <v>751</v>
      </c>
      <c r="D620" t="s">
        <v>752</v>
      </c>
      <c r="E620" t="s">
        <v>758</v>
      </c>
      <c r="F620">
        <v>4.4374750999999997E-2</v>
      </c>
    </row>
    <row r="621" spans="1:6" x14ac:dyDescent="0.25">
      <c r="A621">
        <v>2</v>
      </c>
      <c r="B621" t="s">
        <v>637</v>
      </c>
      <c r="C621" t="s">
        <v>751</v>
      </c>
      <c r="D621" t="s">
        <v>752</v>
      </c>
      <c r="E621" t="s">
        <v>758</v>
      </c>
      <c r="F621">
        <v>3.5777188000000001E-2</v>
      </c>
    </row>
    <row r="622" spans="1:6" x14ac:dyDescent="0.25">
      <c r="A622">
        <v>2</v>
      </c>
      <c r="B622" t="s">
        <v>637</v>
      </c>
      <c r="C622" t="s">
        <v>751</v>
      </c>
      <c r="D622" t="s">
        <v>752</v>
      </c>
      <c r="E622" t="s">
        <v>758</v>
      </c>
      <c r="F622">
        <v>3.0967108E-2</v>
      </c>
    </row>
    <row r="623" spans="1:6" x14ac:dyDescent="0.25">
      <c r="A623">
        <v>2</v>
      </c>
      <c r="B623" t="s">
        <v>637</v>
      </c>
      <c r="C623" t="s">
        <v>751</v>
      </c>
      <c r="D623" t="s">
        <v>752</v>
      </c>
      <c r="E623" t="s">
        <v>758</v>
      </c>
      <c r="F623">
        <v>2.2701672999999999E-2</v>
      </c>
    </row>
    <row r="624" spans="1:6" x14ac:dyDescent="0.25">
      <c r="A624">
        <v>2</v>
      </c>
      <c r="B624" t="s">
        <v>637</v>
      </c>
      <c r="C624" t="s">
        <v>751</v>
      </c>
      <c r="D624" t="s">
        <v>752</v>
      </c>
      <c r="E624" t="s">
        <v>758</v>
      </c>
      <c r="F624">
        <v>3.7104329999999998E-2</v>
      </c>
    </row>
    <row r="625" spans="1:6" x14ac:dyDescent="0.25">
      <c r="A625">
        <v>2</v>
      </c>
      <c r="B625" t="s">
        <v>637</v>
      </c>
      <c r="C625" t="s">
        <v>751</v>
      </c>
      <c r="D625" t="s">
        <v>752</v>
      </c>
      <c r="E625" t="s">
        <v>758</v>
      </c>
      <c r="F625">
        <v>2.1613391999999999E-2</v>
      </c>
    </row>
    <row r="626" spans="1:6" x14ac:dyDescent="0.25">
      <c r="A626">
        <v>4</v>
      </c>
      <c r="B626" t="s">
        <v>637</v>
      </c>
      <c r="C626" t="s">
        <v>751</v>
      </c>
      <c r="D626" t="s">
        <v>752</v>
      </c>
      <c r="E626" t="s">
        <v>758</v>
      </c>
      <c r="F626">
        <v>2.7889840999999999E-2</v>
      </c>
    </row>
    <row r="627" spans="1:6" x14ac:dyDescent="0.25">
      <c r="A627">
        <v>4</v>
      </c>
      <c r="B627" t="s">
        <v>637</v>
      </c>
      <c r="C627" t="s">
        <v>751</v>
      </c>
      <c r="D627" t="s">
        <v>752</v>
      </c>
      <c r="E627" t="s">
        <v>758</v>
      </c>
      <c r="F627">
        <v>2.3804326000000001E-2</v>
      </c>
    </row>
    <row r="628" spans="1:6" x14ac:dyDescent="0.25">
      <c r="A628">
        <v>4</v>
      </c>
      <c r="B628" t="s">
        <v>637</v>
      </c>
      <c r="C628" t="s">
        <v>751</v>
      </c>
      <c r="D628" t="s">
        <v>752</v>
      </c>
      <c r="E628" t="s">
        <v>758</v>
      </c>
      <c r="F628">
        <v>1.8175218E-2</v>
      </c>
    </row>
    <row r="629" spans="1:6" x14ac:dyDescent="0.25">
      <c r="A629">
        <v>4</v>
      </c>
      <c r="B629" t="s">
        <v>637</v>
      </c>
      <c r="C629" t="s">
        <v>751</v>
      </c>
      <c r="D629" t="s">
        <v>752</v>
      </c>
      <c r="E629" t="s">
        <v>758</v>
      </c>
      <c r="F629">
        <v>2.4380721000000001E-2</v>
      </c>
    </row>
    <row r="630" spans="1:6" x14ac:dyDescent="0.25">
      <c r="A630">
        <v>4</v>
      </c>
      <c r="B630" t="s">
        <v>637</v>
      </c>
      <c r="C630" t="s">
        <v>751</v>
      </c>
      <c r="D630" t="s">
        <v>752</v>
      </c>
      <c r="E630" t="s">
        <v>758</v>
      </c>
      <c r="F630">
        <v>1.6311275E-2</v>
      </c>
    </row>
    <row r="631" spans="1:6" x14ac:dyDescent="0.25">
      <c r="A631">
        <v>4</v>
      </c>
      <c r="B631" t="s">
        <v>637</v>
      </c>
      <c r="C631" t="s">
        <v>751</v>
      </c>
      <c r="D631" t="s">
        <v>752</v>
      </c>
      <c r="E631" t="s">
        <v>758</v>
      </c>
      <c r="F631">
        <v>1.8788566999999999E-2</v>
      </c>
    </row>
    <row r="632" spans="1:6" x14ac:dyDescent="0.25">
      <c r="A632">
        <v>6</v>
      </c>
      <c r="B632" t="s">
        <v>637</v>
      </c>
      <c r="C632" t="s">
        <v>751</v>
      </c>
      <c r="D632" t="s">
        <v>752</v>
      </c>
      <c r="E632" t="s">
        <v>758</v>
      </c>
      <c r="F632">
        <v>3.1996396000000003E-2</v>
      </c>
    </row>
    <row r="633" spans="1:6" x14ac:dyDescent="0.25">
      <c r="A633">
        <v>6</v>
      </c>
      <c r="B633" t="s">
        <v>637</v>
      </c>
      <c r="C633" t="s">
        <v>751</v>
      </c>
      <c r="D633" t="s">
        <v>752</v>
      </c>
      <c r="E633" t="s">
        <v>758</v>
      </c>
      <c r="F633">
        <v>4.1847321E-2</v>
      </c>
    </row>
    <row r="634" spans="1:6" x14ac:dyDescent="0.25">
      <c r="A634">
        <v>6</v>
      </c>
      <c r="B634" t="s">
        <v>637</v>
      </c>
      <c r="C634" t="s">
        <v>751</v>
      </c>
      <c r="D634" t="s">
        <v>752</v>
      </c>
      <c r="E634" t="s">
        <v>758</v>
      </c>
      <c r="F634">
        <v>2.8252158999999999E-2</v>
      </c>
    </row>
    <row r="635" spans="1:6" x14ac:dyDescent="0.25">
      <c r="A635">
        <v>6</v>
      </c>
      <c r="B635" t="s">
        <v>637</v>
      </c>
      <c r="C635" t="s">
        <v>751</v>
      </c>
      <c r="D635" t="s">
        <v>752</v>
      </c>
      <c r="E635" t="s">
        <v>758</v>
      </c>
      <c r="F635">
        <v>2.5813790999999999E-2</v>
      </c>
    </row>
    <row r="636" spans="1:6" x14ac:dyDescent="0.25">
      <c r="A636">
        <v>6</v>
      </c>
      <c r="B636" t="s">
        <v>637</v>
      </c>
      <c r="C636" t="s">
        <v>751</v>
      </c>
      <c r="D636" t="s">
        <v>752</v>
      </c>
      <c r="E636" t="s">
        <v>758</v>
      </c>
      <c r="F636">
        <v>3.3702049999999997E-2</v>
      </c>
    </row>
    <row r="637" spans="1:6" x14ac:dyDescent="0.25">
      <c r="A637">
        <v>6</v>
      </c>
      <c r="B637" t="s">
        <v>637</v>
      </c>
      <c r="C637" t="s">
        <v>751</v>
      </c>
      <c r="D637" t="s">
        <v>752</v>
      </c>
      <c r="E637" t="s">
        <v>758</v>
      </c>
      <c r="F637">
        <v>2.5461477E-2</v>
      </c>
    </row>
    <row r="638" spans="1:6" x14ac:dyDescent="0.25">
      <c r="A638">
        <v>8</v>
      </c>
      <c r="B638" t="s">
        <v>637</v>
      </c>
      <c r="C638" t="s">
        <v>751</v>
      </c>
      <c r="D638" t="s">
        <v>752</v>
      </c>
      <c r="E638" t="s">
        <v>758</v>
      </c>
      <c r="F638">
        <v>2.0895885999999999E-2</v>
      </c>
    </row>
    <row r="639" spans="1:6" x14ac:dyDescent="0.25">
      <c r="A639">
        <v>8</v>
      </c>
      <c r="B639" t="s">
        <v>637</v>
      </c>
      <c r="C639" t="s">
        <v>751</v>
      </c>
      <c r="D639" t="s">
        <v>752</v>
      </c>
      <c r="E639" t="s">
        <v>758</v>
      </c>
      <c r="F639">
        <v>1.3192473999999999E-2</v>
      </c>
    </row>
    <row r="640" spans="1:6" x14ac:dyDescent="0.25">
      <c r="A640">
        <v>8</v>
      </c>
      <c r="B640" t="s">
        <v>637</v>
      </c>
      <c r="C640" t="s">
        <v>751</v>
      </c>
      <c r="D640" t="s">
        <v>752</v>
      </c>
      <c r="E640" t="s">
        <v>758</v>
      </c>
      <c r="F640">
        <v>1.8943591999999999E-2</v>
      </c>
    </row>
    <row r="641" spans="1:6" x14ac:dyDescent="0.25">
      <c r="A641">
        <v>8</v>
      </c>
      <c r="B641" t="s">
        <v>637</v>
      </c>
      <c r="C641" t="s">
        <v>751</v>
      </c>
      <c r="D641" t="s">
        <v>752</v>
      </c>
      <c r="E641" t="s">
        <v>758</v>
      </c>
      <c r="F641">
        <v>1.4735257999999999E-2</v>
      </c>
    </row>
    <row r="642" spans="1:6" x14ac:dyDescent="0.25">
      <c r="A642">
        <v>8</v>
      </c>
      <c r="B642" t="s">
        <v>637</v>
      </c>
      <c r="C642" t="s">
        <v>751</v>
      </c>
      <c r="D642" t="s">
        <v>752</v>
      </c>
      <c r="E642" t="s">
        <v>758</v>
      </c>
      <c r="F642">
        <v>3.5114211999999999E-2</v>
      </c>
    </row>
    <row r="643" spans="1:6" x14ac:dyDescent="0.25">
      <c r="A643">
        <v>8</v>
      </c>
      <c r="B643" t="s">
        <v>637</v>
      </c>
      <c r="C643" t="s">
        <v>751</v>
      </c>
      <c r="D643" t="s">
        <v>752</v>
      </c>
      <c r="E643" t="s">
        <v>758</v>
      </c>
      <c r="F643">
        <v>2.085619E-2</v>
      </c>
    </row>
    <row r="644" spans="1:6" x14ac:dyDescent="0.25">
      <c r="A644">
        <v>10</v>
      </c>
      <c r="B644" t="s">
        <v>637</v>
      </c>
      <c r="C644" t="s">
        <v>751</v>
      </c>
      <c r="D644" t="s">
        <v>752</v>
      </c>
      <c r="E644" t="s">
        <v>758</v>
      </c>
      <c r="F644">
        <v>2.9186033E-2</v>
      </c>
    </row>
    <row r="645" spans="1:6" x14ac:dyDescent="0.25">
      <c r="A645">
        <v>10</v>
      </c>
      <c r="B645" t="s">
        <v>637</v>
      </c>
      <c r="C645" t="s">
        <v>751</v>
      </c>
      <c r="D645" t="s">
        <v>752</v>
      </c>
      <c r="E645" t="s">
        <v>758</v>
      </c>
      <c r="F645">
        <v>2.2615275000000001E-2</v>
      </c>
    </row>
    <row r="646" spans="1:6" x14ac:dyDescent="0.25">
      <c r="A646">
        <v>10</v>
      </c>
      <c r="B646" t="s">
        <v>637</v>
      </c>
      <c r="C646" t="s">
        <v>751</v>
      </c>
      <c r="D646" t="s">
        <v>752</v>
      </c>
      <c r="E646" t="s">
        <v>758</v>
      </c>
      <c r="F646">
        <v>2.2153020999999998E-2</v>
      </c>
    </row>
    <row r="647" spans="1:6" x14ac:dyDescent="0.25">
      <c r="A647">
        <v>10</v>
      </c>
      <c r="B647" t="s">
        <v>637</v>
      </c>
      <c r="C647" t="s">
        <v>751</v>
      </c>
      <c r="D647" t="s">
        <v>752</v>
      </c>
      <c r="E647" t="s">
        <v>758</v>
      </c>
      <c r="F647">
        <v>2.0433617000000001E-2</v>
      </c>
    </row>
    <row r="648" spans="1:6" x14ac:dyDescent="0.25">
      <c r="A648">
        <v>10</v>
      </c>
      <c r="B648" t="s">
        <v>637</v>
      </c>
      <c r="C648" t="s">
        <v>751</v>
      </c>
      <c r="D648" t="s">
        <v>752</v>
      </c>
      <c r="E648" t="s">
        <v>758</v>
      </c>
      <c r="F648">
        <v>2.4962956000000001E-2</v>
      </c>
    </row>
    <row r="649" spans="1:6" x14ac:dyDescent="0.25">
      <c r="A649">
        <v>10</v>
      </c>
      <c r="B649" t="s">
        <v>637</v>
      </c>
      <c r="C649" t="s">
        <v>751</v>
      </c>
      <c r="D649" t="s">
        <v>752</v>
      </c>
      <c r="E649" t="s">
        <v>758</v>
      </c>
      <c r="F649">
        <v>1.9790782999999999E-2</v>
      </c>
    </row>
    <row r="650" spans="1:6" x14ac:dyDescent="0.25">
      <c r="A650">
        <v>0</v>
      </c>
      <c r="B650" t="s">
        <v>637</v>
      </c>
      <c r="C650" t="s">
        <v>750</v>
      </c>
      <c r="D650" t="s">
        <v>752</v>
      </c>
      <c r="E650" t="s">
        <v>758</v>
      </c>
      <c r="F650">
        <v>3.1020473E-2</v>
      </c>
    </row>
    <row r="651" spans="1:6" x14ac:dyDescent="0.25">
      <c r="A651">
        <v>0</v>
      </c>
      <c r="B651" t="s">
        <v>637</v>
      </c>
      <c r="C651" t="s">
        <v>750</v>
      </c>
      <c r="D651" t="s">
        <v>752</v>
      </c>
      <c r="E651" t="s">
        <v>758</v>
      </c>
      <c r="F651">
        <v>3.5801545999999997E-2</v>
      </c>
    </row>
    <row r="652" spans="1:6" x14ac:dyDescent="0.25">
      <c r="A652">
        <v>0</v>
      </c>
      <c r="B652" t="s">
        <v>637</v>
      </c>
      <c r="C652" t="s">
        <v>750</v>
      </c>
      <c r="D652" t="s">
        <v>752</v>
      </c>
      <c r="E652" t="s">
        <v>758</v>
      </c>
      <c r="F652">
        <v>2.8804318999999998E-2</v>
      </c>
    </row>
    <row r="653" spans="1:6" x14ac:dyDescent="0.25">
      <c r="A653">
        <v>0</v>
      </c>
      <c r="B653" t="s">
        <v>637</v>
      </c>
      <c r="C653" t="s">
        <v>750</v>
      </c>
      <c r="D653" t="s">
        <v>752</v>
      </c>
      <c r="E653" t="s">
        <v>758</v>
      </c>
      <c r="F653">
        <v>6.4771270000000006E-2</v>
      </c>
    </row>
    <row r="654" spans="1:6" x14ac:dyDescent="0.25">
      <c r="A654">
        <v>0</v>
      </c>
      <c r="B654" t="s">
        <v>637</v>
      </c>
      <c r="C654" t="s">
        <v>750</v>
      </c>
      <c r="D654" t="s">
        <v>752</v>
      </c>
      <c r="E654" t="s">
        <v>758</v>
      </c>
      <c r="F654">
        <v>2.9820333000000001E-2</v>
      </c>
    </row>
    <row r="655" spans="1:6" x14ac:dyDescent="0.25">
      <c r="A655">
        <v>0</v>
      </c>
      <c r="B655" t="s">
        <v>637</v>
      </c>
      <c r="C655" t="s">
        <v>750</v>
      </c>
      <c r="D655" t="s">
        <v>752</v>
      </c>
      <c r="E655" t="s">
        <v>758</v>
      </c>
      <c r="F655">
        <v>5.2649353000000003E-2</v>
      </c>
    </row>
    <row r="656" spans="1:6" x14ac:dyDescent="0.25">
      <c r="A656">
        <v>2</v>
      </c>
      <c r="B656" t="s">
        <v>637</v>
      </c>
      <c r="C656" t="s">
        <v>750</v>
      </c>
      <c r="D656" t="s">
        <v>752</v>
      </c>
      <c r="E656" t="s">
        <v>758</v>
      </c>
      <c r="F656">
        <v>3.4835971E-2</v>
      </c>
    </row>
    <row r="657" spans="1:6" x14ac:dyDescent="0.25">
      <c r="A657">
        <v>2</v>
      </c>
      <c r="B657" t="s">
        <v>637</v>
      </c>
      <c r="C657" t="s">
        <v>750</v>
      </c>
      <c r="D657" t="s">
        <v>752</v>
      </c>
      <c r="E657" t="s">
        <v>758</v>
      </c>
      <c r="F657">
        <v>2.8938729999999999E-2</v>
      </c>
    </row>
    <row r="658" spans="1:6" x14ac:dyDescent="0.25">
      <c r="A658">
        <v>2</v>
      </c>
      <c r="B658" t="s">
        <v>637</v>
      </c>
      <c r="C658" t="s">
        <v>750</v>
      </c>
      <c r="D658" t="s">
        <v>752</v>
      </c>
      <c r="E658" t="s">
        <v>758</v>
      </c>
      <c r="F658">
        <v>6.4748791E-2</v>
      </c>
    </row>
    <row r="659" spans="1:6" x14ac:dyDescent="0.25">
      <c r="A659">
        <v>2</v>
      </c>
      <c r="B659" t="s">
        <v>637</v>
      </c>
      <c r="C659" t="s">
        <v>750</v>
      </c>
      <c r="D659" t="s">
        <v>752</v>
      </c>
      <c r="E659" t="s">
        <v>758</v>
      </c>
      <c r="F659">
        <v>2.6458289999999999E-2</v>
      </c>
    </row>
    <row r="660" spans="1:6" x14ac:dyDescent="0.25">
      <c r="A660">
        <v>2</v>
      </c>
      <c r="B660" t="s">
        <v>637</v>
      </c>
      <c r="C660" t="s">
        <v>750</v>
      </c>
      <c r="D660" t="s">
        <v>752</v>
      </c>
      <c r="E660" t="s">
        <v>758</v>
      </c>
      <c r="F660">
        <v>5.2672357000000003E-2</v>
      </c>
    </row>
    <row r="661" spans="1:6" x14ac:dyDescent="0.25">
      <c r="A661">
        <v>2</v>
      </c>
      <c r="B661" t="s">
        <v>637</v>
      </c>
      <c r="C661" t="s">
        <v>750</v>
      </c>
      <c r="D661" t="s">
        <v>752</v>
      </c>
      <c r="E661" t="s">
        <v>758</v>
      </c>
      <c r="F661">
        <v>2.4666206E-2</v>
      </c>
    </row>
    <row r="662" spans="1:6" x14ac:dyDescent="0.25">
      <c r="A662">
        <v>4</v>
      </c>
      <c r="B662" t="s">
        <v>637</v>
      </c>
      <c r="C662" t="s">
        <v>750</v>
      </c>
      <c r="D662" t="s">
        <v>752</v>
      </c>
      <c r="E662" t="s">
        <v>758</v>
      </c>
      <c r="F662">
        <v>1.7652336000000001E-2</v>
      </c>
    </row>
    <row r="663" spans="1:6" x14ac:dyDescent="0.25">
      <c r="A663">
        <v>4</v>
      </c>
      <c r="B663" t="s">
        <v>637</v>
      </c>
      <c r="C663" t="s">
        <v>750</v>
      </c>
      <c r="D663" t="s">
        <v>752</v>
      </c>
      <c r="E663" t="s">
        <v>758</v>
      </c>
      <c r="F663">
        <v>3.2085926000000001E-2</v>
      </c>
    </row>
    <row r="664" spans="1:6" x14ac:dyDescent="0.25">
      <c r="A664">
        <v>4</v>
      </c>
      <c r="B664" t="s">
        <v>637</v>
      </c>
      <c r="C664" t="s">
        <v>750</v>
      </c>
      <c r="D664" t="s">
        <v>752</v>
      </c>
      <c r="E664" t="s">
        <v>758</v>
      </c>
      <c r="F664">
        <v>6.7286459999999996E-3</v>
      </c>
    </row>
    <row r="665" spans="1:6" x14ac:dyDescent="0.25">
      <c r="A665">
        <v>4</v>
      </c>
      <c r="B665" t="s">
        <v>637</v>
      </c>
      <c r="C665" t="s">
        <v>750</v>
      </c>
      <c r="D665" t="s">
        <v>752</v>
      </c>
      <c r="E665" t="s">
        <v>758</v>
      </c>
      <c r="F665">
        <v>1.1207839000000001E-2</v>
      </c>
    </row>
    <row r="666" spans="1:6" x14ac:dyDescent="0.25">
      <c r="A666">
        <v>4</v>
      </c>
      <c r="B666" t="s">
        <v>637</v>
      </c>
      <c r="C666" t="s">
        <v>750</v>
      </c>
      <c r="D666" t="s">
        <v>752</v>
      </c>
      <c r="E666" t="s">
        <v>758</v>
      </c>
      <c r="F666">
        <v>2.0254525999999998E-2</v>
      </c>
    </row>
    <row r="667" spans="1:6" x14ac:dyDescent="0.25">
      <c r="A667">
        <v>4</v>
      </c>
      <c r="B667" t="s">
        <v>637</v>
      </c>
      <c r="C667" t="s">
        <v>750</v>
      </c>
      <c r="D667" t="s">
        <v>752</v>
      </c>
      <c r="E667" t="s">
        <v>758</v>
      </c>
      <c r="F667">
        <v>1.2125832E-2</v>
      </c>
    </row>
    <row r="668" spans="1:6" x14ac:dyDescent="0.25">
      <c r="A668">
        <v>6</v>
      </c>
      <c r="B668" t="s">
        <v>637</v>
      </c>
      <c r="C668" t="s">
        <v>750</v>
      </c>
      <c r="D668" t="s">
        <v>752</v>
      </c>
      <c r="E668" t="s">
        <v>758</v>
      </c>
      <c r="F668">
        <v>1.8090742E-2</v>
      </c>
    </row>
    <row r="669" spans="1:6" x14ac:dyDescent="0.25">
      <c r="A669">
        <v>6</v>
      </c>
      <c r="B669" t="s">
        <v>637</v>
      </c>
      <c r="C669" t="s">
        <v>750</v>
      </c>
      <c r="D669" t="s">
        <v>752</v>
      </c>
      <c r="E669" t="s">
        <v>758</v>
      </c>
      <c r="F669">
        <v>5.6814923000000003E-2</v>
      </c>
    </row>
    <row r="670" spans="1:6" x14ac:dyDescent="0.25">
      <c r="A670">
        <v>6</v>
      </c>
      <c r="B670" t="s">
        <v>637</v>
      </c>
      <c r="C670" t="s">
        <v>750</v>
      </c>
      <c r="D670" t="s">
        <v>752</v>
      </c>
      <c r="E670" t="s">
        <v>758</v>
      </c>
      <c r="F670">
        <v>3.2434833000000003E-2</v>
      </c>
    </row>
    <row r="671" spans="1:6" x14ac:dyDescent="0.25">
      <c r="A671">
        <v>6</v>
      </c>
      <c r="B671" t="s">
        <v>637</v>
      </c>
      <c r="C671" t="s">
        <v>750</v>
      </c>
      <c r="D671" t="s">
        <v>752</v>
      </c>
      <c r="E671" t="s">
        <v>758</v>
      </c>
      <c r="F671">
        <v>3.4345963E-2</v>
      </c>
    </row>
    <row r="672" spans="1:6" x14ac:dyDescent="0.25">
      <c r="A672">
        <v>6</v>
      </c>
      <c r="B672" t="s">
        <v>637</v>
      </c>
      <c r="C672" t="s">
        <v>750</v>
      </c>
      <c r="D672" t="s">
        <v>752</v>
      </c>
      <c r="E672" t="s">
        <v>758</v>
      </c>
      <c r="F672">
        <v>4.7158055999999997E-2</v>
      </c>
    </row>
    <row r="673" spans="1:6" x14ac:dyDescent="0.25">
      <c r="A673">
        <v>6</v>
      </c>
      <c r="B673" t="s">
        <v>637</v>
      </c>
      <c r="C673" t="s">
        <v>750</v>
      </c>
      <c r="D673" t="s">
        <v>752</v>
      </c>
      <c r="E673" t="s">
        <v>758</v>
      </c>
      <c r="F673">
        <v>2.875954E-2</v>
      </c>
    </row>
    <row r="674" spans="1:6" x14ac:dyDescent="0.25">
      <c r="A674">
        <v>8</v>
      </c>
      <c r="B674" t="s">
        <v>637</v>
      </c>
      <c r="C674" t="s">
        <v>750</v>
      </c>
      <c r="D674" t="s">
        <v>752</v>
      </c>
      <c r="E674" t="s">
        <v>758</v>
      </c>
      <c r="F674">
        <v>3.4899068999999998E-2</v>
      </c>
    </row>
    <row r="675" spans="1:6" x14ac:dyDescent="0.25">
      <c r="A675">
        <v>8</v>
      </c>
      <c r="B675" t="s">
        <v>637</v>
      </c>
      <c r="C675" t="s">
        <v>750</v>
      </c>
      <c r="D675" t="s">
        <v>752</v>
      </c>
      <c r="E675" t="s">
        <v>758</v>
      </c>
      <c r="F675">
        <v>1.5955837E-2</v>
      </c>
    </row>
    <row r="676" spans="1:6" x14ac:dyDescent="0.25">
      <c r="A676">
        <v>8</v>
      </c>
      <c r="B676" t="s">
        <v>637</v>
      </c>
      <c r="C676" t="s">
        <v>750</v>
      </c>
      <c r="D676" t="s">
        <v>752</v>
      </c>
      <c r="E676" t="s">
        <v>758</v>
      </c>
      <c r="F676">
        <v>1.8512879999999999E-2</v>
      </c>
    </row>
    <row r="677" spans="1:6" x14ac:dyDescent="0.25">
      <c r="A677">
        <v>8</v>
      </c>
      <c r="B677" t="s">
        <v>637</v>
      </c>
      <c r="C677" t="s">
        <v>750</v>
      </c>
      <c r="D677" t="s">
        <v>752</v>
      </c>
      <c r="E677" t="s">
        <v>758</v>
      </c>
      <c r="F677">
        <v>1.280366E-2</v>
      </c>
    </row>
    <row r="678" spans="1:6" x14ac:dyDescent="0.25">
      <c r="A678">
        <v>8</v>
      </c>
      <c r="B678" t="s">
        <v>637</v>
      </c>
      <c r="C678" t="s">
        <v>750</v>
      </c>
      <c r="D678" t="s">
        <v>752</v>
      </c>
      <c r="E678" t="s">
        <v>758</v>
      </c>
      <c r="F678">
        <v>1.8338371999999999E-2</v>
      </c>
    </row>
    <row r="679" spans="1:6" x14ac:dyDescent="0.25">
      <c r="A679">
        <v>8</v>
      </c>
      <c r="B679" t="s">
        <v>637</v>
      </c>
      <c r="C679" t="s">
        <v>750</v>
      </c>
      <c r="D679" t="s">
        <v>752</v>
      </c>
      <c r="E679" t="s">
        <v>758</v>
      </c>
      <c r="F679">
        <v>1.4965762000000001E-2</v>
      </c>
    </row>
    <row r="680" spans="1:6" x14ac:dyDescent="0.25">
      <c r="A680">
        <v>10</v>
      </c>
      <c r="B680" t="s">
        <v>637</v>
      </c>
      <c r="C680" t="s">
        <v>750</v>
      </c>
      <c r="D680" t="s">
        <v>752</v>
      </c>
      <c r="E680" t="s">
        <v>758</v>
      </c>
      <c r="F680" s="3">
        <v>4.3400000000000001E-3</v>
      </c>
    </row>
    <row r="681" spans="1:6" x14ac:dyDescent="0.25">
      <c r="A681">
        <v>10</v>
      </c>
      <c r="B681" t="s">
        <v>637</v>
      </c>
      <c r="C681" t="s">
        <v>750</v>
      </c>
      <c r="D681" t="s">
        <v>752</v>
      </c>
      <c r="E681" t="s">
        <v>758</v>
      </c>
      <c r="F681">
        <v>8.2392349999999993E-3</v>
      </c>
    </row>
    <row r="682" spans="1:6" x14ac:dyDescent="0.25">
      <c r="A682">
        <v>10</v>
      </c>
      <c r="B682" t="s">
        <v>637</v>
      </c>
      <c r="C682" t="s">
        <v>750</v>
      </c>
      <c r="D682" t="s">
        <v>752</v>
      </c>
      <c r="E682" t="s">
        <v>758</v>
      </c>
      <c r="F682">
        <v>6.4172040000000001E-3</v>
      </c>
    </row>
    <row r="683" spans="1:6" x14ac:dyDescent="0.25">
      <c r="A683">
        <v>10</v>
      </c>
      <c r="B683" t="s">
        <v>637</v>
      </c>
      <c r="C683" t="s">
        <v>750</v>
      </c>
      <c r="D683" t="s">
        <v>752</v>
      </c>
      <c r="E683" t="s">
        <v>758</v>
      </c>
      <c r="F683">
        <v>1.8902715E-2</v>
      </c>
    </row>
    <row r="684" spans="1:6" x14ac:dyDescent="0.25">
      <c r="A684">
        <v>10</v>
      </c>
      <c r="B684" t="s">
        <v>637</v>
      </c>
      <c r="C684" t="s">
        <v>750</v>
      </c>
      <c r="D684" t="s">
        <v>752</v>
      </c>
      <c r="E684" t="s">
        <v>758</v>
      </c>
      <c r="F684">
        <v>1.8992786000000001E-2</v>
      </c>
    </row>
    <row r="685" spans="1:6" x14ac:dyDescent="0.25">
      <c r="A685">
        <v>10</v>
      </c>
      <c r="B685" t="s">
        <v>637</v>
      </c>
      <c r="C685" t="s">
        <v>750</v>
      </c>
      <c r="D685" t="s">
        <v>752</v>
      </c>
      <c r="E685" t="s">
        <v>758</v>
      </c>
      <c r="F685">
        <v>6.5905319999999996E-3</v>
      </c>
    </row>
    <row r="686" spans="1:6" x14ac:dyDescent="0.25">
      <c r="A686">
        <v>0</v>
      </c>
      <c r="B686" t="s">
        <v>637</v>
      </c>
      <c r="C686" t="s">
        <v>637</v>
      </c>
      <c r="D686" t="s">
        <v>749</v>
      </c>
      <c r="E686" t="s">
        <v>758</v>
      </c>
      <c r="F686">
        <v>4.1304348280000003</v>
      </c>
    </row>
    <row r="687" spans="1:6" x14ac:dyDescent="0.25">
      <c r="A687">
        <v>0</v>
      </c>
      <c r="B687" t="s">
        <v>637</v>
      </c>
      <c r="C687" t="s">
        <v>637</v>
      </c>
      <c r="D687" t="s">
        <v>749</v>
      </c>
      <c r="E687" t="s">
        <v>758</v>
      </c>
      <c r="F687">
        <v>2.9857163290000002</v>
      </c>
    </row>
    <row r="688" spans="1:6" x14ac:dyDescent="0.25">
      <c r="A688">
        <v>0</v>
      </c>
      <c r="B688" t="s">
        <v>637</v>
      </c>
      <c r="C688" t="s">
        <v>637</v>
      </c>
      <c r="D688" t="s">
        <v>749</v>
      </c>
      <c r="E688" t="s">
        <v>758</v>
      </c>
      <c r="F688">
        <v>1.6427332750000001</v>
      </c>
    </row>
    <row r="689" spans="1:6" x14ac:dyDescent="0.25">
      <c r="A689">
        <v>0</v>
      </c>
      <c r="B689" t="s">
        <v>637</v>
      </c>
      <c r="C689" t="s">
        <v>637</v>
      </c>
      <c r="D689" t="s">
        <v>749</v>
      </c>
      <c r="E689" t="s">
        <v>758</v>
      </c>
      <c r="F689">
        <v>2.414613283</v>
      </c>
    </row>
    <row r="690" spans="1:6" x14ac:dyDescent="0.25">
      <c r="A690">
        <v>0</v>
      </c>
      <c r="B690" t="s">
        <v>637</v>
      </c>
      <c r="C690" t="s">
        <v>637</v>
      </c>
      <c r="D690" t="s">
        <v>749</v>
      </c>
      <c r="E690" t="s">
        <v>758</v>
      </c>
      <c r="F690">
        <v>5.7718080130000002</v>
      </c>
    </row>
    <row r="691" spans="1:6" x14ac:dyDescent="0.25">
      <c r="A691">
        <v>0</v>
      </c>
      <c r="B691" t="s">
        <v>637</v>
      </c>
      <c r="C691" t="s">
        <v>637</v>
      </c>
      <c r="D691" t="s">
        <v>749</v>
      </c>
      <c r="E691" t="s">
        <v>758</v>
      </c>
      <c r="F691">
        <v>1.9376260350000001</v>
      </c>
    </row>
    <row r="692" spans="1:6" x14ac:dyDescent="0.25">
      <c r="A692">
        <v>2</v>
      </c>
      <c r="B692" t="s">
        <v>637</v>
      </c>
      <c r="C692" t="s">
        <v>637</v>
      </c>
      <c r="D692" t="s">
        <v>749</v>
      </c>
      <c r="E692" t="s">
        <v>758</v>
      </c>
      <c r="F692">
        <v>2.2715204490000001</v>
      </c>
    </row>
    <row r="693" spans="1:6" x14ac:dyDescent="0.25">
      <c r="A693">
        <v>2</v>
      </c>
      <c r="B693" t="s">
        <v>637</v>
      </c>
      <c r="C693" t="s">
        <v>637</v>
      </c>
      <c r="D693" t="s">
        <v>749</v>
      </c>
      <c r="E693" t="s">
        <v>758</v>
      </c>
      <c r="F693">
        <v>4.9182864459999998</v>
      </c>
    </row>
    <row r="694" spans="1:6" x14ac:dyDescent="0.25">
      <c r="A694">
        <v>2</v>
      </c>
      <c r="B694" t="s">
        <v>637</v>
      </c>
      <c r="C694" t="s">
        <v>637</v>
      </c>
      <c r="D694" t="s">
        <v>749</v>
      </c>
      <c r="E694" t="s">
        <v>758</v>
      </c>
      <c r="F694">
        <v>5.681194498</v>
      </c>
    </row>
    <row r="695" spans="1:6" x14ac:dyDescent="0.25">
      <c r="A695">
        <v>2</v>
      </c>
      <c r="B695" t="s">
        <v>637</v>
      </c>
      <c r="C695" t="s">
        <v>637</v>
      </c>
      <c r="D695" t="s">
        <v>749</v>
      </c>
      <c r="E695" t="s">
        <v>758</v>
      </c>
      <c r="F695">
        <v>3.706855988</v>
      </c>
    </row>
    <row r="696" spans="1:6" x14ac:dyDescent="0.25">
      <c r="A696">
        <v>2</v>
      </c>
      <c r="B696" t="s">
        <v>637</v>
      </c>
      <c r="C696" t="s">
        <v>637</v>
      </c>
      <c r="D696" t="s">
        <v>749</v>
      </c>
      <c r="E696" t="s">
        <v>758</v>
      </c>
      <c r="F696">
        <v>7.0401720069999998</v>
      </c>
    </row>
    <row r="697" spans="1:6" x14ac:dyDescent="0.25">
      <c r="A697">
        <v>2</v>
      </c>
      <c r="B697" t="s">
        <v>637</v>
      </c>
      <c r="C697" t="s">
        <v>637</v>
      </c>
      <c r="D697" t="s">
        <v>749</v>
      </c>
      <c r="E697" t="s">
        <v>758</v>
      </c>
      <c r="F697">
        <v>5.5548550560000001</v>
      </c>
    </row>
    <row r="698" spans="1:6" x14ac:dyDescent="0.25">
      <c r="A698">
        <v>4</v>
      </c>
      <c r="B698" t="s">
        <v>637</v>
      </c>
      <c r="C698" t="s">
        <v>637</v>
      </c>
      <c r="D698" t="s">
        <v>749</v>
      </c>
      <c r="E698" t="s">
        <v>758</v>
      </c>
      <c r="F698">
        <v>2.0329103220000002</v>
      </c>
    </row>
    <row r="699" spans="1:6" x14ac:dyDescent="0.25">
      <c r="A699">
        <v>4</v>
      </c>
      <c r="B699" t="s">
        <v>637</v>
      </c>
      <c r="C699" t="s">
        <v>637</v>
      </c>
      <c r="D699" t="s">
        <v>749</v>
      </c>
      <c r="E699" t="s">
        <v>758</v>
      </c>
      <c r="F699">
        <v>4.664332334</v>
      </c>
    </row>
    <row r="700" spans="1:6" x14ac:dyDescent="0.25">
      <c r="A700">
        <v>4</v>
      </c>
      <c r="B700" t="s">
        <v>637</v>
      </c>
      <c r="C700" t="s">
        <v>637</v>
      </c>
      <c r="D700" t="s">
        <v>749</v>
      </c>
      <c r="E700" t="s">
        <v>758</v>
      </c>
      <c r="F700">
        <v>2.7344734659999999</v>
      </c>
    </row>
    <row r="701" spans="1:6" x14ac:dyDescent="0.25">
      <c r="A701">
        <v>4</v>
      </c>
      <c r="B701" t="s">
        <v>637</v>
      </c>
      <c r="C701" t="s">
        <v>637</v>
      </c>
      <c r="D701" t="s">
        <v>749</v>
      </c>
      <c r="E701" t="s">
        <v>758</v>
      </c>
      <c r="F701">
        <v>2.622252408</v>
      </c>
    </row>
    <row r="702" spans="1:6" x14ac:dyDescent="0.25">
      <c r="A702">
        <v>4</v>
      </c>
      <c r="B702" t="s">
        <v>637</v>
      </c>
      <c r="C702" t="s">
        <v>637</v>
      </c>
      <c r="D702" t="s">
        <v>749</v>
      </c>
      <c r="E702" t="s">
        <v>758</v>
      </c>
      <c r="F702">
        <v>4.1325482119999997</v>
      </c>
    </row>
    <row r="703" spans="1:6" x14ac:dyDescent="0.25">
      <c r="A703">
        <v>4</v>
      </c>
      <c r="B703" t="s">
        <v>637</v>
      </c>
      <c r="C703" t="s">
        <v>637</v>
      </c>
      <c r="D703" t="s">
        <v>749</v>
      </c>
      <c r="E703" t="s">
        <v>758</v>
      </c>
      <c r="F703">
        <v>3.8066348539999999</v>
      </c>
    </row>
    <row r="704" spans="1:6" x14ac:dyDescent="0.25">
      <c r="A704">
        <v>6</v>
      </c>
      <c r="B704" t="s">
        <v>637</v>
      </c>
      <c r="C704" t="s">
        <v>637</v>
      </c>
      <c r="D704" t="s">
        <v>749</v>
      </c>
      <c r="E704" t="s">
        <v>758</v>
      </c>
      <c r="F704">
        <v>4.2025972310000004</v>
      </c>
    </row>
    <row r="705" spans="1:6" x14ac:dyDescent="0.25">
      <c r="A705">
        <v>6</v>
      </c>
      <c r="B705" t="s">
        <v>637</v>
      </c>
      <c r="C705" t="s">
        <v>637</v>
      </c>
      <c r="D705" t="s">
        <v>749</v>
      </c>
      <c r="E705" t="s">
        <v>758</v>
      </c>
      <c r="F705">
        <v>4.5025120430000003</v>
      </c>
    </row>
    <row r="706" spans="1:6" x14ac:dyDescent="0.25">
      <c r="A706">
        <v>6</v>
      </c>
      <c r="B706" t="s">
        <v>637</v>
      </c>
      <c r="C706" t="s">
        <v>637</v>
      </c>
      <c r="D706" t="s">
        <v>749</v>
      </c>
      <c r="E706" t="s">
        <v>758</v>
      </c>
      <c r="F706">
        <v>2.7900645439999998</v>
      </c>
    </row>
    <row r="707" spans="1:6" x14ac:dyDescent="0.25">
      <c r="A707">
        <v>6</v>
      </c>
      <c r="B707" t="s">
        <v>637</v>
      </c>
      <c r="C707" t="s">
        <v>637</v>
      </c>
      <c r="D707" t="s">
        <v>749</v>
      </c>
      <c r="E707" t="s">
        <v>758</v>
      </c>
      <c r="F707">
        <v>3.9664552080000002</v>
      </c>
    </row>
    <row r="708" spans="1:6" x14ac:dyDescent="0.25">
      <c r="A708">
        <v>6</v>
      </c>
      <c r="B708" t="s">
        <v>637</v>
      </c>
      <c r="C708" t="s">
        <v>637</v>
      </c>
      <c r="D708" t="s">
        <v>749</v>
      </c>
      <c r="E708" t="s">
        <v>758</v>
      </c>
      <c r="F708">
        <v>2.7311700769999998</v>
      </c>
    </row>
    <row r="709" spans="1:6" x14ac:dyDescent="0.25">
      <c r="A709">
        <v>6</v>
      </c>
      <c r="B709" t="s">
        <v>637</v>
      </c>
      <c r="C709" t="s">
        <v>637</v>
      </c>
      <c r="D709" t="s">
        <v>749</v>
      </c>
      <c r="E709" t="s">
        <v>758</v>
      </c>
      <c r="F709">
        <v>3.6171168489999999</v>
      </c>
    </row>
    <row r="710" spans="1:6" x14ac:dyDescent="0.25">
      <c r="A710">
        <v>8</v>
      </c>
      <c r="B710" t="s">
        <v>637</v>
      </c>
      <c r="C710" t="s">
        <v>637</v>
      </c>
      <c r="D710" t="s">
        <v>749</v>
      </c>
      <c r="E710" t="s">
        <v>758</v>
      </c>
      <c r="F710">
        <v>3.1535684310000001</v>
      </c>
    </row>
    <row r="711" spans="1:6" x14ac:dyDescent="0.25">
      <c r="A711">
        <v>8</v>
      </c>
      <c r="B711" t="s">
        <v>637</v>
      </c>
      <c r="C711" t="s">
        <v>637</v>
      </c>
      <c r="D711" t="s">
        <v>749</v>
      </c>
      <c r="E711" t="s">
        <v>758</v>
      </c>
      <c r="F711">
        <v>4.0909398350000004</v>
      </c>
    </row>
    <row r="712" spans="1:6" x14ac:dyDescent="0.25">
      <c r="A712">
        <v>8</v>
      </c>
      <c r="B712" t="s">
        <v>637</v>
      </c>
      <c r="C712" t="s">
        <v>637</v>
      </c>
      <c r="D712" t="s">
        <v>749</v>
      </c>
      <c r="E712" t="s">
        <v>758</v>
      </c>
      <c r="F712">
        <v>4.9104530139999998</v>
      </c>
    </row>
    <row r="713" spans="1:6" x14ac:dyDescent="0.25">
      <c r="A713">
        <v>8</v>
      </c>
      <c r="B713" t="s">
        <v>637</v>
      </c>
      <c r="C713" t="s">
        <v>637</v>
      </c>
      <c r="D713" t="s">
        <v>749</v>
      </c>
      <c r="E713" t="s">
        <v>758</v>
      </c>
      <c r="F713">
        <v>3.7801442000000001</v>
      </c>
    </row>
    <row r="714" spans="1:6" x14ac:dyDescent="0.25">
      <c r="A714">
        <v>8</v>
      </c>
      <c r="B714" t="s">
        <v>637</v>
      </c>
      <c r="C714" t="s">
        <v>637</v>
      </c>
      <c r="D714" t="s">
        <v>749</v>
      </c>
      <c r="E714" t="s">
        <v>758</v>
      </c>
      <c r="F714">
        <v>4.0371908010000004</v>
      </c>
    </row>
    <row r="715" spans="1:6" x14ac:dyDescent="0.25">
      <c r="A715">
        <v>8</v>
      </c>
      <c r="B715" t="s">
        <v>637</v>
      </c>
      <c r="C715" t="s">
        <v>637</v>
      </c>
      <c r="D715" t="s">
        <v>749</v>
      </c>
      <c r="E715" t="s">
        <v>758</v>
      </c>
      <c r="F715">
        <v>2.929395097</v>
      </c>
    </row>
    <row r="716" spans="1:6" x14ac:dyDescent="0.25">
      <c r="A716">
        <v>10</v>
      </c>
      <c r="B716" t="s">
        <v>637</v>
      </c>
      <c r="C716" t="s">
        <v>637</v>
      </c>
      <c r="D716" t="s">
        <v>749</v>
      </c>
      <c r="E716" t="s">
        <v>758</v>
      </c>
      <c r="F716">
        <v>3.5323525519999999</v>
      </c>
    </row>
    <row r="717" spans="1:6" x14ac:dyDescent="0.25">
      <c r="A717">
        <v>10</v>
      </c>
      <c r="B717" t="s">
        <v>637</v>
      </c>
      <c r="C717" t="s">
        <v>637</v>
      </c>
      <c r="D717" t="s">
        <v>749</v>
      </c>
      <c r="E717" t="s">
        <v>758</v>
      </c>
      <c r="F717">
        <v>2.533600442</v>
      </c>
    </row>
    <row r="718" spans="1:6" x14ac:dyDescent="0.25">
      <c r="A718">
        <v>10</v>
      </c>
      <c r="B718" t="s">
        <v>637</v>
      </c>
      <c r="C718" t="s">
        <v>637</v>
      </c>
      <c r="D718" t="s">
        <v>749</v>
      </c>
      <c r="E718" t="s">
        <v>758</v>
      </c>
      <c r="F718">
        <v>2.5989367959999998</v>
      </c>
    </row>
    <row r="719" spans="1:6" x14ac:dyDescent="0.25">
      <c r="A719">
        <v>10</v>
      </c>
      <c r="B719" t="s">
        <v>637</v>
      </c>
      <c r="C719" t="s">
        <v>637</v>
      </c>
      <c r="D719" t="s">
        <v>749</v>
      </c>
      <c r="E719" t="s">
        <v>758</v>
      </c>
      <c r="F719">
        <v>2.560020486</v>
      </c>
    </row>
    <row r="720" spans="1:6" x14ac:dyDescent="0.25">
      <c r="A720">
        <v>10</v>
      </c>
      <c r="B720" t="s">
        <v>637</v>
      </c>
      <c r="C720" t="s">
        <v>637</v>
      </c>
      <c r="D720" t="s">
        <v>749</v>
      </c>
      <c r="E720" t="s">
        <v>758</v>
      </c>
      <c r="F720">
        <v>3.9462668249999999</v>
      </c>
    </row>
    <row r="721" spans="1:6" x14ac:dyDescent="0.25">
      <c r="A721">
        <v>10</v>
      </c>
      <c r="B721" t="s">
        <v>637</v>
      </c>
      <c r="C721" t="s">
        <v>637</v>
      </c>
      <c r="D721" t="s">
        <v>749</v>
      </c>
      <c r="E721" t="s">
        <v>758</v>
      </c>
      <c r="F721">
        <v>2.772104224</v>
      </c>
    </row>
    <row r="722" spans="1:6" x14ac:dyDescent="0.25">
      <c r="A722">
        <v>0</v>
      </c>
      <c r="B722" t="s">
        <v>637</v>
      </c>
      <c r="C722" t="s">
        <v>751</v>
      </c>
      <c r="D722" t="s">
        <v>749</v>
      </c>
      <c r="E722" t="s">
        <v>758</v>
      </c>
      <c r="F722">
        <v>2.3383019000000001E-2</v>
      </c>
    </row>
    <row r="723" spans="1:6" x14ac:dyDescent="0.25">
      <c r="A723">
        <v>0</v>
      </c>
      <c r="B723" t="s">
        <v>637</v>
      </c>
      <c r="C723" t="s">
        <v>751</v>
      </c>
      <c r="D723" t="s">
        <v>749</v>
      </c>
      <c r="E723" t="s">
        <v>758</v>
      </c>
      <c r="F723">
        <v>3.4459616999999998E-2</v>
      </c>
    </row>
    <row r="724" spans="1:6" x14ac:dyDescent="0.25">
      <c r="A724">
        <v>0</v>
      </c>
      <c r="B724" t="s">
        <v>637</v>
      </c>
      <c r="C724" t="s">
        <v>751</v>
      </c>
      <c r="D724" t="s">
        <v>749</v>
      </c>
      <c r="E724" t="s">
        <v>758</v>
      </c>
      <c r="F724">
        <v>1.8938601999999999E-2</v>
      </c>
    </row>
    <row r="725" spans="1:6" x14ac:dyDescent="0.25">
      <c r="A725">
        <v>0</v>
      </c>
      <c r="B725" t="s">
        <v>637</v>
      </c>
      <c r="C725" t="s">
        <v>751</v>
      </c>
      <c r="D725" t="s">
        <v>749</v>
      </c>
      <c r="E725" t="s">
        <v>758</v>
      </c>
      <c r="F725">
        <v>1.5594197000000001E-2</v>
      </c>
    </row>
    <row r="726" spans="1:6" x14ac:dyDescent="0.25">
      <c r="A726">
        <v>0</v>
      </c>
      <c r="B726" t="s">
        <v>637</v>
      </c>
      <c r="C726" t="s">
        <v>751</v>
      </c>
      <c r="D726" t="s">
        <v>749</v>
      </c>
      <c r="E726" t="s">
        <v>758</v>
      </c>
      <c r="F726">
        <v>1.2549233999999999E-2</v>
      </c>
    </row>
    <row r="727" spans="1:6" x14ac:dyDescent="0.25">
      <c r="A727">
        <v>0</v>
      </c>
      <c r="B727" t="s">
        <v>637</v>
      </c>
      <c r="C727" t="s">
        <v>751</v>
      </c>
      <c r="D727" t="s">
        <v>749</v>
      </c>
      <c r="E727" t="s">
        <v>758</v>
      </c>
      <c r="F727">
        <v>2.5096849000000001E-2</v>
      </c>
    </row>
    <row r="728" spans="1:6" x14ac:dyDescent="0.25">
      <c r="A728">
        <v>2</v>
      </c>
      <c r="B728" t="s">
        <v>637</v>
      </c>
      <c r="C728" t="s">
        <v>751</v>
      </c>
      <c r="D728" t="s">
        <v>749</v>
      </c>
      <c r="E728" t="s">
        <v>758</v>
      </c>
      <c r="F728">
        <v>2.2855057000000002E-2</v>
      </c>
    </row>
    <row r="729" spans="1:6" x14ac:dyDescent="0.25">
      <c r="A729">
        <v>2</v>
      </c>
      <c r="B729" t="s">
        <v>637</v>
      </c>
      <c r="C729" t="s">
        <v>751</v>
      </c>
      <c r="D729" t="s">
        <v>749</v>
      </c>
      <c r="E729" t="s">
        <v>758</v>
      </c>
      <c r="F729">
        <v>3.5275055E-2</v>
      </c>
    </row>
    <row r="730" spans="1:6" x14ac:dyDescent="0.25">
      <c r="A730">
        <v>2</v>
      </c>
      <c r="B730" t="s">
        <v>637</v>
      </c>
      <c r="C730" t="s">
        <v>751</v>
      </c>
      <c r="D730" t="s">
        <v>749</v>
      </c>
      <c r="E730" t="s">
        <v>758</v>
      </c>
      <c r="F730">
        <v>3.4032869E-2</v>
      </c>
    </row>
    <row r="731" spans="1:6" x14ac:dyDescent="0.25">
      <c r="A731">
        <v>2</v>
      </c>
      <c r="B731" t="s">
        <v>637</v>
      </c>
      <c r="C731" t="s">
        <v>751</v>
      </c>
      <c r="D731" t="s">
        <v>749</v>
      </c>
      <c r="E731" t="s">
        <v>758</v>
      </c>
      <c r="F731">
        <v>3.5527016000000002E-2</v>
      </c>
    </row>
    <row r="732" spans="1:6" x14ac:dyDescent="0.25">
      <c r="A732">
        <v>2</v>
      </c>
      <c r="B732" t="s">
        <v>637</v>
      </c>
      <c r="C732" t="s">
        <v>751</v>
      </c>
      <c r="D732" t="s">
        <v>749</v>
      </c>
      <c r="E732" t="s">
        <v>758</v>
      </c>
      <c r="F732">
        <v>2.0038117000000001E-2</v>
      </c>
    </row>
    <row r="733" spans="1:6" x14ac:dyDescent="0.25">
      <c r="A733">
        <v>2</v>
      </c>
      <c r="B733" t="s">
        <v>637</v>
      </c>
      <c r="C733" t="s">
        <v>751</v>
      </c>
      <c r="D733" t="s">
        <v>749</v>
      </c>
      <c r="E733" t="s">
        <v>758</v>
      </c>
      <c r="F733">
        <v>3.323951E-2</v>
      </c>
    </row>
    <row r="734" spans="1:6" x14ac:dyDescent="0.25">
      <c r="A734">
        <v>4</v>
      </c>
      <c r="B734" t="s">
        <v>637</v>
      </c>
      <c r="C734" t="s">
        <v>751</v>
      </c>
      <c r="D734" t="s">
        <v>749</v>
      </c>
      <c r="E734" t="s">
        <v>758</v>
      </c>
      <c r="F734">
        <v>2.4216646000000001E-2</v>
      </c>
    </row>
    <row r="735" spans="1:6" x14ac:dyDescent="0.25">
      <c r="A735">
        <v>4</v>
      </c>
      <c r="B735" t="s">
        <v>637</v>
      </c>
      <c r="C735" t="s">
        <v>751</v>
      </c>
      <c r="D735" t="s">
        <v>749</v>
      </c>
      <c r="E735" t="s">
        <v>758</v>
      </c>
      <c r="F735">
        <v>2.5176624000000002E-2</v>
      </c>
    </row>
    <row r="736" spans="1:6" x14ac:dyDescent="0.25">
      <c r="A736">
        <v>4</v>
      </c>
      <c r="B736" t="s">
        <v>637</v>
      </c>
      <c r="C736" t="s">
        <v>751</v>
      </c>
      <c r="D736" t="s">
        <v>749</v>
      </c>
      <c r="E736" t="s">
        <v>758</v>
      </c>
      <c r="F736">
        <v>1.7406320999999999E-2</v>
      </c>
    </row>
    <row r="737" spans="1:6" x14ac:dyDescent="0.25">
      <c r="A737">
        <v>4</v>
      </c>
      <c r="B737" t="s">
        <v>637</v>
      </c>
      <c r="C737" t="s">
        <v>751</v>
      </c>
      <c r="D737" t="s">
        <v>749</v>
      </c>
      <c r="E737" t="s">
        <v>758</v>
      </c>
      <c r="F737">
        <v>2.040865E-2</v>
      </c>
    </row>
    <row r="738" spans="1:6" x14ac:dyDescent="0.25">
      <c r="A738">
        <v>4</v>
      </c>
      <c r="B738" t="s">
        <v>637</v>
      </c>
      <c r="C738" t="s">
        <v>751</v>
      </c>
      <c r="D738" t="s">
        <v>749</v>
      </c>
      <c r="E738" t="s">
        <v>758</v>
      </c>
      <c r="F738">
        <v>2.1092277999999999E-2</v>
      </c>
    </row>
    <row r="739" spans="1:6" x14ac:dyDescent="0.25">
      <c r="A739">
        <v>4</v>
      </c>
      <c r="B739" t="s">
        <v>637</v>
      </c>
      <c r="C739" t="s">
        <v>751</v>
      </c>
      <c r="D739" t="s">
        <v>749</v>
      </c>
      <c r="E739" t="s">
        <v>758</v>
      </c>
      <c r="F739">
        <v>1.6782978E-2</v>
      </c>
    </row>
    <row r="740" spans="1:6" x14ac:dyDescent="0.25">
      <c r="A740">
        <v>6</v>
      </c>
      <c r="B740" t="s">
        <v>637</v>
      </c>
      <c r="C740" t="s">
        <v>751</v>
      </c>
      <c r="D740" t="s">
        <v>749</v>
      </c>
      <c r="E740" t="s">
        <v>758</v>
      </c>
      <c r="F740">
        <v>3.3211492000000002E-2</v>
      </c>
    </row>
    <row r="741" spans="1:6" x14ac:dyDescent="0.25">
      <c r="A741">
        <v>6</v>
      </c>
      <c r="B741" t="s">
        <v>637</v>
      </c>
      <c r="C741" t="s">
        <v>751</v>
      </c>
      <c r="D741" t="s">
        <v>749</v>
      </c>
      <c r="E741" t="s">
        <v>758</v>
      </c>
      <c r="F741">
        <v>3.8990929000000001E-2</v>
      </c>
    </row>
    <row r="742" spans="1:6" x14ac:dyDescent="0.25">
      <c r="A742">
        <v>6</v>
      </c>
      <c r="B742" t="s">
        <v>637</v>
      </c>
      <c r="C742" t="s">
        <v>751</v>
      </c>
      <c r="D742" t="s">
        <v>749</v>
      </c>
      <c r="E742" t="s">
        <v>758</v>
      </c>
      <c r="F742">
        <v>3.1608355999999997E-2</v>
      </c>
    </row>
    <row r="743" spans="1:6" x14ac:dyDescent="0.25">
      <c r="A743">
        <v>6</v>
      </c>
      <c r="B743" t="s">
        <v>637</v>
      </c>
      <c r="C743" t="s">
        <v>751</v>
      </c>
      <c r="D743" t="s">
        <v>749</v>
      </c>
      <c r="E743" t="s">
        <v>758</v>
      </c>
      <c r="F743">
        <v>5.2069650000000002E-2</v>
      </c>
    </row>
    <row r="744" spans="1:6" x14ac:dyDescent="0.25">
      <c r="A744">
        <v>6</v>
      </c>
      <c r="B744" t="s">
        <v>637</v>
      </c>
      <c r="C744" t="s">
        <v>751</v>
      </c>
      <c r="D744" t="s">
        <v>749</v>
      </c>
      <c r="E744" t="s">
        <v>758</v>
      </c>
      <c r="F744">
        <v>3.1737082E-2</v>
      </c>
    </row>
    <row r="745" spans="1:6" x14ac:dyDescent="0.25">
      <c r="A745">
        <v>6</v>
      </c>
      <c r="B745" t="s">
        <v>637</v>
      </c>
      <c r="C745" t="s">
        <v>751</v>
      </c>
      <c r="D745" t="s">
        <v>749</v>
      </c>
      <c r="E745" t="s">
        <v>758</v>
      </c>
      <c r="F745">
        <v>3.4116474000000001E-2</v>
      </c>
    </row>
    <row r="746" spans="1:6" x14ac:dyDescent="0.25">
      <c r="A746">
        <v>8</v>
      </c>
      <c r="B746" t="s">
        <v>637</v>
      </c>
      <c r="C746" t="s">
        <v>751</v>
      </c>
      <c r="D746" t="s">
        <v>749</v>
      </c>
      <c r="E746" t="s">
        <v>758</v>
      </c>
      <c r="F746">
        <v>3.7146450999999997E-2</v>
      </c>
    </row>
    <row r="747" spans="1:6" x14ac:dyDescent="0.25">
      <c r="A747">
        <v>8</v>
      </c>
      <c r="B747" t="s">
        <v>637</v>
      </c>
      <c r="C747" t="s">
        <v>751</v>
      </c>
      <c r="D747" t="s">
        <v>749</v>
      </c>
      <c r="E747" t="s">
        <v>758</v>
      </c>
      <c r="F747">
        <v>1.9451827000000001E-2</v>
      </c>
    </row>
    <row r="748" spans="1:6" x14ac:dyDescent="0.25">
      <c r="A748">
        <v>8</v>
      </c>
      <c r="B748" t="s">
        <v>637</v>
      </c>
      <c r="C748" t="s">
        <v>751</v>
      </c>
      <c r="D748" t="s">
        <v>749</v>
      </c>
      <c r="E748" t="s">
        <v>758</v>
      </c>
      <c r="F748">
        <v>1.5873267999999999E-2</v>
      </c>
    </row>
    <row r="749" spans="1:6" x14ac:dyDescent="0.25">
      <c r="A749">
        <v>8</v>
      </c>
      <c r="B749" t="s">
        <v>637</v>
      </c>
      <c r="C749" t="s">
        <v>751</v>
      </c>
      <c r="D749" t="s">
        <v>749</v>
      </c>
      <c r="E749" t="s">
        <v>758</v>
      </c>
      <c r="F749">
        <v>1.1619412000000001E-2</v>
      </c>
    </row>
    <row r="750" spans="1:6" x14ac:dyDescent="0.25">
      <c r="A750">
        <v>8</v>
      </c>
      <c r="B750" t="s">
        <v>637</v>
      </c>
      <c r="C750" t="s">
        <v>751</v>
      </c>
      <c r="D750" t="s">
        <v>749</v>
      </c>
      <c r="E750" t="s">
        <v>758</v>
      </c>
      <c r="F750">
        <v>1.5409513999999999E-2</v>
      </c>
    </row>
    <row r="751" spans="1:6" x14ac:dyDescent="0.25">
      <c r="A751">
        <v>8</v>
      </c>
      <c r="B751" t="s">
        <v>637</v>
      </c>
      <c r="C751" t="s">
        <v>751</v>
      </c>
      <c r="D751" t="s">
        <v>749</v>
      </c>
      <c r="E751" t="s">
        <v>758</v>
      </c>
      <c r="F751">
        <v>2.2520861999999999E-2</v>
      </c>
    </row>
    <row r="752" spans="1:6" x14ac:dyDescent="0.25">
      <c r="A752">
        <v>10</v>
      </c>
      <c r="B752" t="s">
        <v>637</v>
      </c>
      <c r="C752" t="s">
        <v>751</v>
      </c>
      <c r="D752" t="s">
        <v>749</v>
      </c>
      <c r="E752" t="s">
        <v>758</v>
      </c>
      <c r="F752">
        <v>4.0201602000000003E-2</v>
      </c>
    </row>
    <row r="753" spans="1:6" x14ac:dyDescent="0.25">
      <c r="A753">
        <v>10</v>
      </c>
      <c r="B753" t="s">
        <v>637</v>
      </c>
      <c r="C753" t="s">
        <v>751</v>
      </c>
      <c r="D753" t="s">
        <v>749</v>
      </c>
      <c r="E753" t="s">
        <v>758</v>
      </c>
      <c r="F753">
        <v>1.6608673000000001E-2</v>
      </c>
    </row>
    <row r="754" spans="1:6" x14ac:dyDescent="0.25">
      <c r="A754">
        <v>10</v>
      </c>
      <c r="B754" t="s">
        <v>637</v>
      </c>
      <c r="C754" t="s">
        <v>751</v>
      </c>
      <c r="D754" t="s">
        <v>749</v>
      </c>
      <c r="E754" t="s">
        <v>758</v>
      </c>
      <c r="F754">
        <v>2.5642399E-2</v>
      </c>
    </row>
    <row r="755" spans="1:6" x14ac:dyDescent="0.25">
      <c r="A755">
        <v>10</v>
      </c>
      <c r="B755" t="s">
        <v>637</v>
      </c>
      <c r="C755" t="s">
        <v>751</v>
      </c>
      <c r="D755" t="s">
        <v>749</v>
      </c>
      <c r="E755" t="s">
        <v>758</v>
      </c>
      <c r="F755">
        <v>3.2503444999999999E-2</v>
      </c>
    </row>
    <row r="756" spans="1:6" x14ac:dyDescent="0.25">
      <c r="A756">
        <v>10</v>
      </c>
      <c r="B756" t="s">
        <v>637</v>
      </c>
      <c r="C756" t="s">
        <v>751</v>
      </c>
      <c r="D756" t="s">
        <v>749</v>
      </c>
      <c r="E756" t="s">
        <v>758</v>
      </c>
      <c r="F756">
        <v>1.7486227E-2</v>
      </c>
    </row>
    <row r="757" spans="1:6" x14ac:dyDescent="0.25">
      <c r="A757">
        <v>10</v>
      </c>
      <c r="B757" t="s">
        <v>637</v>
      </c>
      <c r="C757" t="s">
        <v>751</v>
      </c>
      <c r="D757" t="s">
        <v>749</v>
      </c>
      <c r="E757" t="s">
        <v>758</v>
      </c>
      <c r="F757">
        <v>1.0579041000000001E-2</v>
      </c>
    </row>
    <row r="758" spans="1:6" x14ac:dyDescent="0.25">
      <c r="A758">
        <v>0</v>
      </c>
      <c r="B758" t="s">
        <v>637</v>
      </c>
      <c r="C758" t="s">
        <v>750</v>
      </c>
      <c r="D758" t="s">
        <v>749</v>
      </c>
      <c r="E758" t="s">
        <v>758</v>
      </c>
      <c r="F758">
        <v>3.7591563000000001E-2</v>
      </c>
    </row>
    <row r="759" spans="1:6" x14ac:dyDescent="0.25">
      <c r="A759">
        <v>0</v>
      </c>
      <c r="B759" t="s">
        <v>637</v>
      </c>
      <c r="C759" t="s">
        <v>750</v>
      </c>
      <c r="D759" t="s">
        <v>749</v>
      </c>
      <c r="E759" t="s">
        <v>758</v>
      </c>
      <c r="F759">
        <v>5.1386041E-2</v>
      </c>
    </row>
    <row r="760" spans="1:6" x14ac:dyDescent="0.25">
      <c r="A760">
        <v>0</v>
      </c>
      <c r="B760" t="s">
        <v>637</v>
      </c>
      <c r="C760" t="s">
        <v>750</v>
      </c>
      <c r="D760" t="s">
        <v>749</v>
      </c>
      <c r="E760" t="s">
        <v>758</v>
      </c>
      <c r="F760">
        <v>2.0572407000000001E-2</v>
      </c>
    </row>
    <row r="761" spans="1:6" x14ac:dyDescent="0.25">
      <c r="A761">
        <v>0</v>
      </c>
      <c r="B761" t="s">
        <v>637</v>
      </c>
      <c r="C761" t="s">
        <v>750</v>
      </c>
      <c r="D761" t="s">
        <v>749</v>
      </c>
      <c r="E761" t="s">
        <v>758</v>
      </c>
      <c r="F761">
        <v>2.3961171999999999E-2</v>
      </c>
    </row>
    <row r="762" spans="1:6" x14ac:dyDescent="0.25">
      <c r="A762">
        <v>0</v>
      </c>
      <c r="B762" t="s">
        <v>637</v>
      </c>
      <c r="C762" t="s">
        <v>750</v>
      </c>
      <c r="D762" t="s">
        <v>749</v>
      </c>
      <c r="E762" t="s">
        <v>758</v>
      </c>
      <c r="F762">
        <v>2.1567223E-2</v>
      </c>
    </row>
    <row r="763" spans="1:6" x14ac:dyDescent="0.25">
      <c r="A763">
        <v>0</v>
      </c>
      <c r="B763" t="s">
        <v>637</v>
      </c>
      <c r="C763" t="s">
        <v>750</v>
      </c>
      <c r="D763" t="s">
        <v>749</v>
      </c>
      <c r="E763" t="s">
        <v>758</v>
      </c>
      <c r="F763">
        <v>2.3976819999999999E-2</v>
      </c>
    </row>
    <row r="764" spans="1:6" x14ac:dyDescent="0.25">
      <c r="A764">
        <v>2</v>
      </c>
      <c r="B764" t="s">
        <v>637</v>
      </c>
      <c r="C764" t="s">
        <v>750</v>
      </c>
      <c r="D764" t="s">
        <v>749</v>
      </c>
      <c r="E764" t="s">
        <v>758</v>
      </c>
      <c r="F764">
        <v>3.1398910000000002E-2</v>
      </c>
    </row>
    <row r="765" spans="1:6" x14ac:dyDescent="0.25">
      <c r="A765">
        <v>2</v>
      </c>
      <c r="B765" t="s">
        <v>637</v>
      </c>
      <c r="C765" t="s">
        <v>750</v>
      </c>
      <c r="D765" t="s">
        <v>749</v>
      </c>
      <c r="E765" t="s">
        <v>758</v>
      </c>
      <c r="F765">
        <v>6.3616649999999997E-2</v>
      </c>
    </row>
    <row r="766" spans="1:6" x14ac:dyDescent="0.25">
      <c r="A766">
        <v>2</v>
      </c>
      <c r="B766" t="s">
        <v>637</v>
      </c>
      <c r="C766" t="s">
        <v>750</v>
      </c>
      <c r="D766" t="s">
        <v>749</v>
      </c>
      <c r="E766" t="s">
        <v>758</v>
      </c>
      <c r="F766">
        <v>4.8784437999999999E-2</v>
      </c>
    </row>
    <row r="767" spans="1:6" x14ac:dyDescent="0.25">
      <c r="A767">
        <v>2</v>
      </c>
      <c r="B767" t="s">
        <v>637</v>
      </c>
      <c r="C767" t="s">
        <v>750</v>
      </c>
      <c r="D767" t="s">
        <v>749</v>
      </c>
      <c r="E767" t="s">
        <v>758</v>
      </c>
      <c r="F767">
        <v>4.6872853999999999E-2</v>
      </c>
    </row>
    <row r="768" spans="1:6" x14ac:dyDescent="0.25">
      <c r="A768">
        <v>2</v>
      </c>
      <c r="B768" t="s">
        <v>637</v>
      </c>
      <c r="C768" t="s">
        <v>750</v>
      </c>
      <c r="D768" t="s">
        <v>749</v>
      </c>
      <c r="E768" t="s">
        <v>758</v>
      </c>
      <c r="F768">
        <v>2.8444341000000001E-2</v>
      </c>
    </row>
    <row r="769" spans="1:6" x14ac:dyDescent="0.25">
      <c r="A769">
        <v>2</v>
      </c>
      <c r="B769" t="s">
        <v>637</v>
      </c>
      <c r="C769" t="s">
        <v>750</v>
      </c>
      <c r="D769" t="s">
        <v>749</v>
      </c>
      <c r="E769" t="s">
        <v>758</v>
      </c>
      <c r="F769">
        <v>5.2058563000000002E-2</v>
      </c>
    </row>
    <row r="770" spans="1:6" x14ac:dyDescent="0.25">
      <c r="A770">
        <v>4</v>
      </c>
      <c r="B770" t="s">
        <v>637</v>
      </c>
      <c r="C770" t="s">
        <v>750</v>
      </c>
      <c r="D770" t="s">
        <v>749</v>
      </c>
      <c r="E770" t="s">
        <v>758</v>
      </c>
      <c r="F770">
        <v>2.779243E-2</v>
      </c>
    </row>
    <row r="771" spans="1:6" x14ac:dyDescent="0.25">
      <c r="A771">
        <v>4</v>
      </c>
      <c r="B771" t="s">
        <v>637</v>
      </c>
      <c r="C771" t="s">
        <v>750</v>
      </c>
      <c r="D771" t="s">
        <v>749</v>
      </c>
      <c r="E771" t="s">
        <v>758</v>
      </c>
      <c r="F771">
        <v>3.7478617999999998E-2</v>
      </c>
    </row>
    <row r="772" spans="1:6" x14ac:dyDescent="0.25">
      <c r="A772">
        <v>4</v>
      </c>
      <c r="B772" t="s">
        <v>637</v>
      </c>
      <c r="C772" t="s">
        <v>750</v>
      </c>
      <c r="D772" t="s">
        <v>749</v>
      </c>
      <c r="E772" t="s">
        <v>758</v>
      </c>
      <c r="F772">
        <v>2.0439402999999998E-2</v>
      </c>
    </row>
    <row r="773" spans="1:6" x14ac:dyDescent="0.25">
      <c r="A773">
        <v>4</v>
      </c>
      <c r="B773" t="s">
        <v>637</v>
      </c>
      <c r="C773" t="s">
        <v>750</v>
      </c>
      <c r="D773" t="s">
        <v>749</v>
      </c>
      <c r="E773" t="s">
        <v>758</v>
      </c>
      <c r="F773">
        <v>3.1670542000000003E-2</v>
      </c>
    </row>
    <row r="774" spans="1:6" x14ac:dyDescent="0.25">
      <c r="A774">
        <v>4</v>
      </c>
      <c r="B774" t="s">
        <v>637</v>
      </c>
      <c r="C774" t="s">
        <v>750</v>
      </c>
      <c r="D774" t="s">
        <v>749</v>
      </c>
      <c r="E774" t="s">
        <v>758</v>
      </c>
      <c r="F774">
        <v>2.8765840000000001E-2</v>
      </c>
    </row>
    <row r="775" spans="1:6" x14ac:dyDescent="0.25">
      <c r="A775">
        <v>4</v>
      </c>
      <c r="B775" t="s">
        <v>637</v>
      </c>
      <c r="C775" t="s">
        <v>750</v>
      </c>
      <c r="D775" t="s">
        <v>749</v>
      </c>
      <c r="E775" t="s">
        <v>758</v>
      </c>
      <c r="F775">
        <v>1.7877629999999999E-2</v>
      </c>
    </row>
    <row r="776" spans="1:6" x14ac:dyDescent="0.25">
      <c r="A776">
        <v>6</v>
      </c>
      <c r="B776" t="s">
        <v>637</v>
      </c>
      <c r="C776" t="s">
        <v>750</v>
      </c>
      <c r="D776" t="s">
        <v>749</v>
      </c>
      <c r="E776" t="s">
        <v>758</v>
      </c>
      <c r="F776">
        <v>4.9122051999999999E-2</v>
      </c>
    </row>
    <row r="777" spans="1:6" x14ac:dyDescent="0.25">
      <c r="A777">
        <v>6</v>
      </c>
      <c r="B777" t="s">
        <v>637</v>
      </c>
      <c r="C777" t="s">
        <v>750</v>
      </c>
      <c r="D777" t="s">
        <v>749</v>
      </c>
      <c r="E777" t="s">
        <v>758</v>
      </c>
      <c r="F777">
        <v>6.0758054999999998E-2</v>
      </c>
    </row>
    <row r="778" spans="1:6" x14ac:dyDescent="0.25">
      <c r="A778">
        <v>6</v>
      </c>
      <c r="B778" t="s">
        <v>637</v>
      </c>
      <c r="C778" t="s">
        <v>750</v>
      </c>
      <c r="D778" t="s">
        <v>749</v>
      </c>
      <c r="E778" t="s">
        <v>758</v>
      </c>
      <c r="F778">
        <v>4.5419868000000002E-2</v>
      </c>
    </row>
    <row r="779" spans="1:6" x14ac:dyDescent="0.25">
      <c r="A779">
        <v>6</v>
      </c>
      <c r="B779" t="s">
        <v>637</v>
      </c>
      <c r="C779" t="s">
        <v>750</v>
      </c>
      <c r="D779" t="s">
        <v>749</v>
      </c>
      <c r="E779" t="s">
        <v>758</v>
      </c>
      <c r="F779">
        <v>8.0290575000000003E-2</v>
      </c>
    </row>
    <row r="780" spans="1:6" x14ac:dyDescent="0.25">
      <c r="A780">
        <v>6</v>
      </c>
      <c r="B780" t="s">
        <v>637</v>
      </c>
      <c r="C780" t="s">
        <v>750</v>
      </c>
      <c r="D780" t="s">
        <v>749</v>
      </c>
      <c r="E780" t="s">
        <v>758</v>
      </c>
      <c r="F780">
        <v>5.4031456999999998E-2</v>
      </c>
    </row>
    <row r="781" spans="1:6" x14ac:dyDescent="0.25">
      <c r="A781">
        <v>6</v>
      </c>
      <c r="B781" t="s">
        <v>637</v>
      </c>
      <c r="C781" t="s">
        <v>750</v>
      </c>
      <c r="D781" t="s">
        <v>749</v>
      </c>
      <c r="E781" t="s">
        <v>758</v>
      </c>
      <c r="F781">
        <v>5.3096259999999999E-2</v>
      </c>
    </row>
    <row r="782" spans="1:6" x14ac:dyDescent="0.25">
      <c r="A782">
        <v>8</v>
      </c>
      <c r="B782" t="s">
        <v>637</v>
      </c>
      <c r="C782" t="s">
        <v>750</v>
      </c>
      <c r="D782" t="s">
        <v>749</v>
      </c>
      <c r="E782" t="s">
        <v>758</v>
      </c>
      <c r="F782">
        <v>5.7258053000000003E-2</v>
      </c>
    </row>
    <row r="783" spans="1:6" x14ac:dyDescent="0.25">
      <c r="A783">
        <v>8</v>
      </c>
      <c r="B783" t="s">
        <v>637</v>
      </c>
      <c r="C783" t="s">
        <v>750</v>
      </c>
      <c r="D783" t="s">
        <v>749</v>
      </c>
      <c r="E783" t="s">
        <v>758</v>
      </c>
      <c r="F783">
        <v>2.8137927E-2</v>
      </c>
    </row>
    <row r="784" spans="1:6" x14ac:dyDescent="0.25">
      <c r="A784">
        <v>8</v>
      </c>
      <c r="B784" t="s">
        <v>637</v>
      </c>
      <c r="C784" t="s">
        <v>750</v>
      </c>
      <c r="D784" t="s">
        <v>749</v>
      </c>
      <c r="E784" t="s">
        <v>758</v>
      </c>
      <c r="F784">
        <v>1.6198968000000001E-2</v>
      </c>
    </row>
    <row r="785" spans="1:6" x14ac:dyDescent="0.25">
      <c r="A785">
        <v>8</v>
      </c>
      <c r="B785" t="s">
        <v>637</v>
      </c>
      <c r="C785" t="s">
        <v>750</v>
      </c>
      <c r="D785" t="s">
        <v>749</v>
      </c>
      <c r="E785" t="s">
        <v>758</v>
      </c>
      <c r="F785">
        <v>1.4838053E-2</v>
      </c>
    </row>
    <row r="786" spans="1:6" x14ac:dyDescent="0.25">
      <c r="A786">
        <v>8</v>
      </c>
      <c r="B786" t="s">
        <v>637</v>
      </c>
      <c r="C786" t="s">
        <v>750</v>
      </c>
      <c r="D786" t="s">
        <v>749</v>
      </c>
      <c r="E786" t="s">
        <v>758</v>
      </c>
      <c r="F786">
        <v>1.6778958E-2</v>
      </c>
    </row>
    <row r="787" spans="1:6" x14ac:dyDescent="0.25">
      <c r="A787">
        <v>8</v>
      </c>
      <c r="B787" t="s">
        <v>637</v>
      </c>
      <c r="C787" t="s">
        <v>750</v>
      </c>
      <c r="D787" t="s">
        <v>749</v>
      </c>
      <c r="E787" t="s">
        <v>758</v>
      </c>
      <c r="F787">
        <v>3.0062794E-2</v>
      </c>
    </row>
    <row r="788" spans="1:6" x14ac:dyDescent="0.25">
      <c r="A788">
        <v>10</v>
      </c>
      <c r="B788" t="s">
        <v>637</v>
      </c>
      <c r="C788" t="s">
        <v>750</v>
      </c>
      <c r="D788" t="s">
        <v>749</v>
      </c>
      <c r="E788" t="s">
        <v>758</v>
      </c>
      <c r="F788">
        <v>6.3309171999999997E-2</v>
      </c>
    </row>
    <row r="789" spans="1:6" x14ac:dyDescent="0.25">
      <c r="A789">
        <v>10</v>
      </c>
      <c r="B789" t="s">
        <v>637</v>
      </c>
      <c r="C789" t="s">
        <v>750</v>
      </c>
      <c r="D789" t="s">
        <v>749</v>
      </c>
      <c r="E789" t="s">
        <v>758</v>
      </c>
      <c r="F789">
        <v>2.3023327E-2</v>
      </c>
    </row>
    <row r="790" spans="1:6" x14ac:dyDescent="0.25">
      <c r="A790">
        <v>10</v>
      </c>
      <c r="B790" t="s">
        <v>637</v>
      </c>
      <c r="C790" t="s">
        <v>750</v>
      </c>
      <c r="D790" t="s">
        <v>749</v>
      </c>
      <c r="E790" t="s">
        <v>758</v>
      </c>
      <c r="F790">
        <v>3.4500067000000002E-2</v>
      </c>
    </row>
    <row r="791" spans="1:6" x14ac:dyDescent="0.25">
      <c r="A791">
        <v>10</v>
      </c>
      <c r="B791" t="s">
        <v>637</v>
      </c>
      <c r="C791" t="s">
        <v>750</v>
      </c>
      <c r="D791" t="s">
        <v>749</v>
      </c>
      <c r="E791" t="s">
        <v>758</v>
      </c>
      <c r="F791">
        <v>5.5564427999999999E-2</v>
      </c>
    </row>
    <row r="792" spans="1:6" x14ac:dyDescent="0.25">
      <c r="A792">
        <v>10</v>
      </c>
      <c r="B792" t="s">
        <v>637</v>
      </c>
      <c r="C792" t="s">
        <v>750</v>
      </c>
      <c r="D792" t="s">
        <v>749</v>
      </c>
      <c r="E792" t="s">
        <v>758</v>
      </c>
      <c r="F792">
        <v>2.3614695000000002E-2</v>
      </c>
    </row>
    <row r="793" spans="1:6" x14ac:dyDescent="0.25">
      <c r="A793">
        <v>10</v>
      </c>
      <c r="B793" t="s">
        <v>637</v>
      </c>
      <c r="C793" t="s">
        <v>750</v>
      </c>
      <c r="D793" t="s">
        <v>749</v>
      </c>
      <c r="E793" t="s">
        <v>758</v>
      </c>
      <c r="F793">
        <v>7.3477000000000004E-3</v>
      </c>
    </row>
    <row r="794" spans="1:6" x14ac:dyDescent="0.25">
      <c r="A794">
        <v>0</v>
      </c>
      <c r="B794" t="s">
        <v>742</v>
      </c>
      <c r="C794" t="s">
        <v>742</v>
      </c>
      <c r="D794" t="s">
        <v>752</v>
      </c>
      <c r="E794" t="s">
        <v>758</v>
      </c>
      <c r="F794">
        <v>0.73148168999999996</v>
      </c>
    </row>
    <row r="795" spans="1:6" x14ac:dyDescent="0.25">
      <c r="A795">
        <v>0</v>
      </c>
      <c r="B795" t="s">
        <v>742</v>
      </c>
      <c r="C795" t="s">
        <v>742</v>
      </c>
      <c r="D795" t="s">
        <v>752</v>
      </c>
      <c r="E795" t="s">
        <v>758</v>
      </c>
      <c r="F795">
        <v>1.058790605</v>
      </c>
    </row>
    <row r="796" spans="1:6" x14ac:dyDescent="0.25">
      <c r="A796">
        <v>0</v>
      </c>
      <c r="B796" t="s">
        <v>742</v>
      </c>
      <c r="C796" t="s">
        <v>742</v>
      </c>
      <c r="D796" t="s">
        <v>752</v>
      </c>
      <c r="E796" t="s">
        <v>758</v>
      </c>
      <c r="F796">
        <v>0.72932182899999998</v>
      </c>
    </row>
    <row r="797" spans="1:6" x14ac:dyDescent="0.25">
      <c r="A797">
        <v>0</v>
      </c>
      <c r="B797" t="s">
        <v>742</v>
      </c>
      <c r="C797" t="s">
        <v>742</v>
      </c>
      <c r="D797" t="s">
        <v>752</v>
      </c>
      <c r="E797" t="s">
        <v>758</v>
      </c>
      <c r="F797">
        <v>0.81366645800000004</v>
      </c>
    </row>
    <row r="798" spans="1:6" x14ac:dyDescent="0.25">
      <c r="A798">
        <v>0</v>
      </c>
      <c r="B798" t="s">
        <v>742</v>
      </c>
      <c r="C798" t="s">
        <v>742</v>
      </c>
      <c r="D798" t="s">
        <v>752</v>
      </c>
      <c r="E798" t="s">
        <v>758</v>
      </c>
      <c r="F798">
        <v>0.60746709799999998</v>
      </c>
    </row>
    <row r="799" spans="1:6" x14ac:dyDescent="0.25">
      <c r="A799">
        <v>0</v>
      </c>
      <c r="B799" t="s">
        <v>742</v>
      </c>
      <c r="C799" t="s">
        <v>742</v>
      </c>
      <c r="D799" t="s">
        <v>752</v>
      </c>
      <c r="E799" t="s">
        <v>758</v>
      </c>
      <c r="F799">
        <v>0.58852298700000005</v>
      </c>
    </row>
    <row r="800" spans="1:6" x14ac:dyDescent="0.25">
      <c r="A800">
        <v>2</v>
      </c>
      <c r="B800" t="s">
        <v>742</v>
      </c>
      <c r="C800" t="s">
        <v>742</v>
      </c>
      <c r="D800" t="s">
        <v>752</v>
      </c>
      <c r="E800" t="s">
        <v>758</v>
      </c>
      <c r="F800">
        <v>0.37851152700000001</v>
      </c>
    </row>
    <row r="801" spans="1:6" x14ac:dyDescent="0.25">
      <c r="A801">
        <v>2</v>
      </c>
      <c r="B801" t="s">
        <v>742</v>
      </c>
      <c r="C801" t="s">
        <v>742</v>
      </c>
      <c r="D801" t="s">
        <v>752</v>
      </c>
      <c r="E801" t="s">
        <v>758</v>
      </c>
      <c r="F801">
        <v>0.515549221</v>
      </c>
    </row>
    <row r="802" spans="1:6" x14ac:dyDescent="0.25">
      <c r="A802">
        <v>2</v>
      </c>
      <c r="B802" t="s">
        <v>742</v>
      </c>
      <c r="C802" t="s">
        <v>742</v>
      </c>
      <c r="D802" t="s">
        <v>752</v>
      </c>
      <c r="E802" t="s">
        <v>758</v>
      </c>
      <c r="F802">
        <v>0.24750097300000001</v>
      </c>
    </row>
    <row r="803" spans="1:6" x14ac:dyDescent="0.25">
      <c r="A803">
        <v>2</v>
      </c>
      <c r="B803" t="s">
        <v>742</v>
      </c>
      <c r="C803" t="s">
        <v>742</v>
      </c>
      <c r="D803" t="s">
        <v>752</v>
      </c>
      <c r="E803" t="s">
        <v>758</v>
      </c>
      <c r="F803">
        <v>0.706206114</v>
      </c>
    </row>
    <row r="804" spans="1:6" x14ac:dyDescent="0.25">
      <c r="A804">
        <v>2</v>
      </c>
      <c r="B804" t="s">
        <v>742</v>
      </c>
      <c r="C804" t="s">
        <v>742</v>
      </c>
      <c r="D804" t="s">
        <v>752</v>
      </c>
      <c r="E804" t="s">
        <v>758</v>
      </c>
      <c r="F804">
        <v>0.24562241700000001</v>
      </c>
    </row>
    <row r="805" spans="1:6" x14ac:dyDescent="0.25">
      <c r="A805">
        <v>2</v>
      </c>
      <c r="B805" t="s">
        <v>742</v>
      </c>
      <c r="C805" t="s">
        <v>742</v>
      </c>
      <c r="D805" t="s">
        <v>752</v>
      </c>
      <c r="E805" t="s">
        <v>758</v>
      </c>
      <c r="F805">
        <v>0.393655166</v>
      </c>
    </row>
    <row r="806" spans="1:6" x14ac:dyDescent="0.25">
      <c r="A806">
        <v>4</v>
      </c>
      <c r="B806" t="s">
        <v>742</v>
      </c>
      <c r="C806" t="s">
        <v>742</v>
      </c>
      <c r="D806" t="s">
        <v>752</v>
      </c>
      <c r="E806" t="s">
        <v>758</v>
      </c>
      <c r="F806">
        <v>0.32674967900000002</v>
      </c>
    </row>
    <row r="807" spans="1:6" x14ac:dyDescent="0.25">
      <c r="A807">
        <v>4</v>
      </c>
      <c r="B807" t="s">
        <v>742</v>
      </c>
      <c r="C807" t="s">
        <v>742</v>
      </c>
      <c r="D807" t="s">
        <v>752</v>
      </c>
      <c r="E807" t="s">
        <v>758</v>
      </c>
      <c r="F807">
        <v>0.35686015199999999</v>
      </c>
    </row>
    <row r="808" spans="1:6" x14ac:dyDescent="0.25">
      <c r="A808">
        <v>4</v>
      </c>
      <c r="B808" t="s">
        <v>742</v>
      </c>
      <c r="C808" t="s">
        <v>742</v>
      </c>
      <c r="D808" t="s">
        <v>752</v>
      </c>
      <c r="E808" t="s">
        <v>758</v>
      </c>
      <c r="F808">
        <v>1.073747665</v>
      </c>
    </row>
    <row r="809" spans="1:6" x14ac:dyDescent="0.25">
      <c r="A809">
        <v>4</v>
      </c>
      <c r="B809" t="s">
        <v>742</v>
      </c>
      <c r="C809" t="s">
        <v>742</v>
      </c>
      <c r="D809" t="s">
        <v>752</v>
      </c>
      <c r="E809" t="s">
        <v>758</v>
      </c>
      <c r="F809">
        <v>1.2690101410000001</v>
      </c>
    </row>
    <row r="810" spans="1:6" x14ac:dyDescent="0.25">
      <c r="A810">
        <v>4</v>
      </c>
      <c r="B810" t="s">
        <v>742</v>
      </c>
      <c r="C810" t="s">
        <v>742</v>
      </c>
      <c r="D810" t="s">
        <v>752</v>
      </c>
      <c r="E810" t="s">
        <v>758</v>
      </c>
      <c r="F810">
        <v>0.37772219800000001</v>
      </c>
    </row>
    <row r="811" spans="1:6" x14ac:dyDescent="0.25">
      <c r="A811">
        <v>4</v>
      </c>
      <c r="B811" t="s">
        <v>742</v>
      </c>
      <c r="C811" t="s">
        <v>742</v>
      </c>
      <c r="D811" t="s">
        <v>752</v>
      </c>
      <c r="E811" t="s">
        <v>758</v>
      </c>
      <c r="F811">
        <v>0.55755347</v>
      </c>
    </row>
    <row r="812" spans="1:6" x14ac:dyDescent="0.25">
      <c r="A812">
        <v>6</v>
      </c>
      <c r="B812" t="s">
        <v>742</v>
      </c>
      <c r="C812" t="s">
        <v>742</v>
      </c>
      <c r="D812" t="s">
        <v>752</v>
      </c>
      <c r="E812" t="s">
        <v>758</v>
      </c>
      <c r="F812">
        <v>0.10171172000000001</v>
      </c>
    </row>
    <row r="813" spans="1:6" x14ac:dyDescent="0.25">
      <c r="A813">
        <v>6</v>
      </c>
      <c r="B813" t="s">
        <v>742</v>
      </c>
      <c r="C813" t="s">
        <v>742</v>
      </c>
      <c r="D813" t="s">
        <v>752</v>
      </c>
      <c r="E813" t="s">
        <v>758</v>
      </c>
      <c r="F813">
        <v>0.65112937999999998</v>
      </c>
    </row>
    <row r="814" spans="1:6" x14ac:dyDescent="0.25">
      <c r="A814">
        <v>6</v>
      </c>
      <c r="B814" t="s">
        <v>742</v>
      </c>
      <c r="C814" t="s">
        <v>742</v>
      </c>
      <c r="D814" t="s">
        <v>752</v>
      </c>
      <c r="E814" t="s">
        <v>758</v>
      </c>
      <c r="F814">
        <v>0.47685798899999998</v>
      </c>
    </row>
    <row r="815" spans="1:6" x14ac:dyDescent="0.25">
      <c r="A815">
        <v>6</v>
      </c>
      <c r="B815" t="s">
        <v>742</v>
      </c>
      <c r="C815" t="s">
        <v>742</v>
      </c>
      <c r="D815" t="s">
        <v>752</v>
      </c>
      <c r="E815" t="s">
        <v>758</v>
      </c>
      <c r="F815">
        <v>0.32561362700000002</v>
      </c>
    </row>
    <row r="816" spans="1:6" x14ac:dyDescent="0.25">
      <c r="A816">
        <v>6</v>
      </c>
      <c r="B816" t="s">
        <v>742</v>
      </c>
      <c r="C816" t="s">
        <v>742</v>
      </c>
      <c r="D816" t="s">
        <v>752</v>
      </c>
      <c r="E816" t="s">
        <v>758</v>
      </c>
      <c r="F816">
        <v>0.24636076400000001</v>
      </c>
    </row>
    <row r="817" spans="1:6" x14ac:dyDescent="0.25">
      <c r="A817">
        <v>6</v>
      </c>
      <c r="B817" t="s">
        <v>742</v>
      </c>
      <c r="C817" t="s">
        <v>742</v>
      </c>
      <c r="D817" t="s">
        <v>752</v>
      </c>
      <c r="E817" t="s">
        <v>758</v>
      </c>
      <c r="F817">
        <v>1.5815940040000001</v>
      </c>
    </row>
    <row r="818" spans="1:6" x14ac:dyDescent="0.25">
      <c r="A818">
        <v>8</v>
      </c>
      <c r="B818" t="s">
        <v>742</v>
      </c>
      <c r="C818" t="s">
        <v>742</v>
      </c>
      <c r="D818" t="s">
        <v>752</v>
      </c>
      <c r="E818" t="s">
        <v>758</v>
      </c>
      <c r="F818">
        <v>0.69248416700000004</v>
      </c>
    </row>
    <row r="819" spans="1:6" x14ac:dyDescent="0.25">
      <c r="A819">
        <v>8</v>
      </c>
      <c r="B819" t="s">
        <v>742</v>
      </c>
      <c r="C819" t="s">
        <v>742</v>
      </c>
      <c r="D819" t="s">
        <v>752</v>
      </c>
      <c r="E819" t="s">
        <v>758</v>
      </c>
      <c r="F819">
        <v>0.42492493799999997</v>
      </c>
    </row>
    <row r="820" spans="1:6" x14ac:dyDescent="0.25">
      <c r="A820">
        <v>8</v>
      </c>
      <c r="B820" t="s">
        <v>742</v>
      </c>
      <c r="C820" t="s">
        <v>742</v>
      </c>
      <c r="D820" t="s">
        <v>752</v>
      </c>
      <c r="E820" t="s">
        <v>758</v>
      </c>
      <c r="F820">
        <v>0.57395689999999999</v>
      </c>
    </row>
    <row r="821" spans="1:6" x14ac:dyDescent="0.25">
      <c r="A821">
        <v>8</v>
      </c>
      <c r="B821" t="s">
        <v>742</v>
      </c>
      <c r="C821" t="s">
        <v>742</v>
      </c>
      <c r="D821" t="s">
        <v>752</v>
      </c>
      <c r="E821" t="s">
        <v>758</v>
      </c>
      <c r="F821">
        <v>0.20457921500000001</v>
      </c>
    </row>
    <row r="822" spans="1:6" x14ac:dyDescent="0.25">
      <c r="A822">
        <v>8</v>
      </c>
      <c r="B822" t="s">
        <v>742</v>
      </c>
      <c r="C822" t="s">
        <v>742</v>
      </c>
      <c r="D822" t="s">
        <v>752</v>
      </c>
      <c r="E822" t="s">
        <v>758</v>
      </c>
      <c r="F822">
        <v>0.48417975899999999</v>
      </c>
    </row>
    <row r="823" spans="1:6" x14ac:dyDescent="0.25">
      <c r="A823">
        <v>8</v>
      </c>
      <c r="B823" t="s">
        <v>742</v>
      </c>
      <c r="C823" t="s">
        <v>742</v>
      </c>
      <c r="D823" t="s">
        <v>752</v>
      </c>
      <c r="E823" t="s">
        <v>758</v>
      </c>
      <c r="F823">
        <v>0.40593814700000003</v>
      </c>
    </row>
    <row r="824" spans="1:6" x14ac:dyDescent="0.25">
      <c r="A824">
        <v>10</v>
      </c>
      <c r="B824" t="s">
        <v>742</v>
      </c>
      <c r="C824" t="s">
        <v>742</v>
      </c>
      <c r="D824" t="s">
        <v>752</v>
      </c>
      <c r="E824" t="s">
        <v>758</v>
      </c>
      <c r="F824">
        <v>0.405218407</v>
      </c>
    </row>
    <row r="825" spans="1:6" x14ac:dyDescent="0.25">
      <c r="A825">
        <v>10</v>
      </c>
      <c r="B825" t="s">
        <v>742</v>
      </c>
      <c r="C825" t="s">
        <v>742</v>
      </c>
      <c r="D825" t="s">
        <v>752</v>
      </c>
      <c r="E825" t="s">
        <v>758</v>
      </c>
      <c r="F825">
        <v>0.60178759599999998</v>
      </c>
    </row>
    <row r="826" spans="1:6" x14ac:dyDescent="0.25">
      <c r="A826">
        <v>10</v>
      </c>
      <c r="B826" t="s">
        <v>742</v>
      </c>
      <c r="C826" t="s">
        <v>742</v>
      </c>
      <c r="D826" t="s">
        <v>752</v>
      </c>
      <c r="E826" t="s">
        <v>758</v>
      </c>
      <c r="F826">
        <v>0.50105431600000006</v>
      </c>
    </row>
    <row r="827" spans="1:6" x14ac:dyDescent="0.25">
      <c r="A827">
        <v>10</v>
      </c>
      <c r="B827" t="s">
        <v>742</v>
      </c>
      <c r="C827" t="s">
        <v>742</v>
      </c>
      <c r="D827" t="s">
        <v>752</v>
      </c>
      <c r="E827" t="s">
        <v>758</v>
      </c>
      <c r="F827">
        <v>0.63048206100000004</v>
      </c>
    </row>
    <row r="828" spans="1:6" x14ac:dyDescent="0.25">
      <c r="A828">
        <v>10</v>
      </c>
      <c r="B828" t="s">
        <v>742</v>
      </c>
      <c r="C828" t="s">
        <v>742</v>
      </c>
      <c r="D828" t="s">
        <v>752</v>
      </c>
      <c r="E828" t="s">
        <v>758</v>
      </c>
      <c r="F828">
        <v>0.33890135300000002</v>
      </c>
    </row>
    <row r="829" spans="1:6" x14ac:dyDescent="0.25">
      <c r="A829">
        <v>10</v>
      </c>
      <c r="B829" t="s">
        <v>742</v>
      </c>
      <c r="C829" t="s">
        <v>742</v>
      </c>
      <c r="D829" t="s">
        <v>752</v>
      </c>
      <c r="E829" t="s">
        <v>758</v>
      </c>
      <c r="F829">
        <v>0.24219979999999999</v>
      </c>
    </row>
    <row r="830" spans="1:6" x14ac:dyDescent="0.25">
      <c r="A830">
        <v>0</v>
      </c>
      <c r="B830" t="s">
        <v>742</v>
      </c>
      <c r="C830" t="s">
        <v>742</v>
      </c>
      <c r="D830" t="s">
        <v>749</v>
      </c>
      <c r="E830" t="s">
        <v>758</v>
      </c>
      <c r="F830">
        <v>0.79663099199999998</v>
      </c>
    </row>
    <row r="831" spans="1:6" x14ac:dyDescent="0.25">
      <c r="A831">
        <v>0</v>
      </c>
      <c r="B831" t="s">
        <v>742</v>
      </c>
      <c r="C831" t="s">
        <v>742</v>
      </c>
      <c r="D831" t="s">
        <v>749</v>
      </c>
      <c r="E831" t="s">
        <v>758</v>
      </c>
      <c r="F831">
        <v>0.73091969000000001</v>
      </c>
    </row>
    <row r="832" spans="1:6" x14ac:dyDescent="0.25">
      <c r="A832">
        <v>0</v>
      </c>
      <c r="B832" t="s">
        <v>742</v>
      </c>
      <c r="C832" t="s">
        <v>742</v>
      </c>
      <c r="D832" t="s">
        <v>749</v>
      </c>
      <c r="E832" t="s">
        <v>758</v>
      </c>
      <c r="F832">
        <v>1.9511066850000001</v>
      </c>
    </row>
    <row r="833" spans="1:6" x14ac:dyDescent="0.25">
      <c r="A833">
        <v>0</v>
      </c>
      <c r="B833" t="s">
        <v>742</v>
      </c>
      <c r="C833" t="s">
        <v>742</v>
      </c>
      <c r="D833" t="s">
        <v>749</v>
      </c>
      <c r="E833" t="s">
        <v>758</v>
      </c>
      <c r="F833">
        <v>1.440136114</v>
      </c>
    </row>
    <row r="834" spans="1:6" x14ac:dyDescent="0.25">
      <c r="A834">
        <v>0</v>
      </c>
      <c r="B834" t="s">
        <v>742</v>
      </c>
      <c r="C834" t="s">
        <v>742</v>
      </c>
      <c r="D834" t="s">
        <v>749</v>
      </c>
      <c r="E834" t="s">
        <v>758</v>
      </c>
      <c r="F834">
        <v>1.070180372</v>
      </c>
    </row>
    <row r="835" spans="1:6" x14ac:dyDescent="0.25">
      <c r="A835">
        <v>0</v>
      </c>
      <c r="B835" t="s">
        <v>742</v>
      </c>
      <c r="C835" t="s">
        <v>742</v>
      </c>
      <c r="D835" t="s">
        <v>749</v>
      </c>
      <c r="E835" t="s">
        <v>758</v>
      </c>
      <c r="F835">
        <v>0.872011851</v>
      </c>
    </row>
    <row r="836" spans="1:6" x14ac:dyDescent="0.25">
      <c r="A836">
        <v>2</v>
      </c>
      <c r="B836" t="s">
        <v>742</v>
      </c>
      <c r="C836" t="s">
        <v>742</v>
      </c>
      <c r="D836" t="s">
        <v>749</v>
      </c>
      <c r="E836" t="s">
        <v>758</v>
      </c>
      <c r="F836">
        <v>2.4710161519999998</v>
      </c>
    </row>
    <row r="837" spans="1:6" x14ac:dyDescent="0.25">
      <c r="A837">
        <v>2</v>
      </c>
      <c r="B837" t="s">
        <v>742</v>
      </c>
      <c r="C837" t="s">
        <v>742</v>
      </c>
      <c r="D837" t="s">
        <v>749</v>
      </c>
      <c r="E837" t="s">
        <v>758</v>
      </c>
      <c r="F837">
        <v>1.977314477</v>
      </c>
    </row>
    <row r="838" spans="1:6" x14ac:dyDescent="0.25">
      <c r="A838">
        <v>2</v>
      </c>
      <c r="B838" t="s">
        <v>742</v>
      </c>
      <c r="C838" t="s">
        <v>742</v>
      </c>
      <c r="D838" t="s">
        <v>749</v>
      </c>
      <c r="E838" t="s">
        <v>758</v>
      </c>
      <c r="F838">
        <v>1.7285335159999999</v>
      </c>
    </row>
    <row r="839" spans="1:6" x14ac:dyDescent="0.25">
      <c r="A839">
        <v>2</v>
      </c>
      <c r="B839" t="s">
        <v>742</v>
      </c>
      <c r="C839" t="s">
        <v>742</v>
      </c>
      <c r="D839" t="s">
        <v>749</v>
      </c>
      <c r="E839" t="s">
        <v>758</v>
      </c>
      <c r="F839">
        <v>0.687118856</v>
      </c>
    </row>
    <row r="840" spans="1:6" x14ac:dyDescent="0.25">
      <c r="A840">
        <v>2</v>
      </c>
      <c r="B840" t="s">
        <v>742</v>
      </c>
      <c r="C840" t="s">
        <v>742</v>
      </c>
      <c r="D840" t="s">
        <v>749</v>
      </c>
      <c r="E840" t="s">
        <v>758</v>
      </c>
      <c r="F840">
        <v>0.57887766500000004</v>
      </c>
    </row>
    <row r="841" spans="1:6" x14ac:dyDescent="0.25">
      <c r="A841">
        <v>2</v>
      </c>
      <c r="B841" t="s">
        <v>742</v>
      </c>
      <c r="C841" t="s">
        <v>742</v>
      </c>
      <c r="D841" t="s">
        <v>749</v>
      </c>
      <c r="E841" t="s">
        <v>758</v>
      </c>
      <c r="F841">
        <v>1.906194111</v>
      </c>
    </row>
    <row r="842" spans="1:6" x14ac:dyDescent="0.25">
      <c r="A842">
        <v>4</v>
      </c>
      <c r="B842" t="s">
        <v>742</v>
      </c>
      <c r="C842" t="s">
        <v>742</v>
      </c>
      <c r="D842" t="s">
        <v>749</v>
      </c>
      <c r="E842" t="s">
        <v>758</v>
      </c>
      <c r="F842">
        <v>0.208026343</v>
      </c>
    </row>
    <row r="843" spans="1:6" x14ac:dyDescent="0.25">
      <c r="A843">
        <v>4</v>
      </c>
      <c r="B843" t="s">
        <v>742</v>
      </c>
      <c r="C843" t="s">
        <v>742</v>
      </c>
      <c r="D843" t="s">
        <v>749</v>
      </c>
      <c r="E843" t="s">
        <v>758</v>
      </c>
      <c r="F843">
        <v>1.64100778</v>
      </c>
    </row>
    <row r="844" spans="1:6" x14ac:dyDescent="0.25">
      <c r="A844">
        <v>4</v>
      </c>
      <c r="B844" t="s">
        <v>742</v>
      </c>
      <c r="C844" t="s">
        <v>742</v>
      </c>
      <c r="D844" t="s">
        <v>749</v>
      </c>
      <c r="E844" t="s">
        <v>758</v>
      </c>
      <c r="F844">
        <v>0.555449529</v>
      </c>
    </row>
    <row r="845" spans="1:6" x14ac:dyDescent="0.25">
      <c r="A845">
        <v>4</v>
      </c>
      <c r="B845" t="s">
        <v>742</v>
      </c>
      <c r="C845" t="s">
        <v>742</v>
      </c>
      <c r="D845" t="s">
        <v>749</v>
      </c>
      <c r="E845" t="s">
        <v>758</v>
      </c>
      <c r="F845">
        <v>0.60828886500000001</v>
      </c>
    </row>
    <row r="846" spans="1:6" x14ac:dyDescent="0.25">
      <c r="A846">
        <v>4</v>
      </c>
      <c r="B846" t="s">
        <v>742</v>
      </c>
      <c r="C846" t="s">
        <v>742</v>
      </c>
      <c r="D846" t="s">
        <v>749</v>
      </c>
      <c r="E846" t="s">
        <v>758</v>
      </c>
      <c r="F846">
        <v>1.606632646</v>
      </c>
    </row>
    <row r="847" spans="1:6" x14ac:dyDescent="0.25">
      <c r="A847">
        <v>4</v>
      </c>
      <c r="B847" t="s">
        <v>742</v>
      </c>
      <c r="C847" t="s">
        <v>742</v>
      </c>
      <c r="D847" t="s">
        <v>749</v>
      </c>
      <c r="E847" t="s">
        <v>758</v>
      </c>
      <c r="F847">
        <v>0.20172078600000001</v>
      </c>
    </row>
    <row r="848" spans="1:6" x14ac:dyDescent="0.25">
      <c r="A848">
        <v>6</v>
      </c>
      <c r="B848" t="s">
        <v>742</v>
      </c>
      <c r="C848" t="s">
        <v>742</v>
      </c>
      <c r="D848" t="s">
        <v>749</v>
      </c>
      <c r="E848" t="s">
        <v>758</v>
      </c>
      <c r="F848">
        <v>0.87935861400000004</v>
      </c>
    </row>
    <row r="849" spans="1:6" x14ac:dyDescent="0.25">
      <c r="A849">
        <v>6</v>
      </c>
      <c r="B849" t="s">
        <v>742</v>
      </c>
      <c r="C849" t="s">
        <v>742</v>
      </c>
      <c r="D849" t="s">
        <v>749</v>
      </c>
      <c r="E849" t="s">
        <v>758</v>
      </c>
      <c r="F849">
        <v>0.65521954800000004</v>
      </c>
    </row>
    <row r="850" spans="1:6" x14ac:dyDescent="0.25">
      <c r="A850">
        <v>6</v>
      </c>
      <c r="B850" t="s">
        <v>742</v>
      </c>
      <c r="C850" t="s">
        <v>742</v>
      </c>
      <c r="D850" t="s">
        <v>749</v>
      </c>
      <c r="E850" t="s">
        <v>758</v>
      </c>
      <c r="F850">
        <v>0.20702585600000001</v>
      </c>
    </row>
    <row r="851" spans="1:6" x14ac:dyDescent="0.25">
      <c r="A851">
        <v>6</v>
      </c>
      <c r="B851" t="s">
        <v>742</v>
      </c>
      <c r="C851" t="s">
        <v>742</v>
      </c>
      <c r="D851" t="s">
        <v>749</v>
      </c>
      <c r="E851" t="s">
        <v>758</v>
      </c>
      <c r="F851">
        <v>0.87100947500000003</v>
      </c>
    </row>
    <row r="852" spans="1:6" x14ac:dyDescent="0.25">
      <c r="A852">
        <v>6</v>
      </c>
      <c r="B852" t="s">
        <v>742</v>
      </c>
      <c r="C852" t="s">
        <v>742</v>
      </c>
      <c r="D852" t="s">
        <v>749</v>
      </c>
      <c r="E852" t="s">
        <v>758</v>
      </c>
      <c r="F852">
        <v>0.83952754799999996</v>
      </c>
    </row>
    <row r="853" spans="1:6" x14ac:dyDescent="0.25">
      <c r="A853">
        <v>6</v>
      </c>
      <c r="B853" t="s">
        <v>742</v>
      </c>
      <c r="C853" t="s">
        <v>742</v>
      </c>
      <c r="D853" t="s">
        <v>749</v>
      </c>
      <c r="E853" t="s">
        <v>758</v>
      </c>
      <c r="F853">
        <v>0.63128707900000003</v>
      </c>
    </row>
    <row r="854" spans="1:6" x14ac:dyDescent="0.25">
      <c r="A854">
        <v>8</v>
      </c>
      <c r="B854" t="s">
        <v>742</v>
      </c>
      <c r="C854" t="s">
        <v>742</v>
      </c>
      <c r="D854" t="s">
        <v>749</v>
      </c>
      <c r="E854" t="s">
        <v>758</v>
      </c>
      <c r="F854">
        <v>1.9586686129999999</v>
      </c>
    </row>
    <row r="855" spans="1:6" x14ac:dyDescent="0.25">
      <c r="A855">
        <v>8</v>
      </c>
      <c r="B855" t="s">
        <v>742</v>
      </c>
      <c r="C855" t="s">
        <v>742</v>
      </c>
      <c r="D855" t="s">
        <v>749</v>
      </c>
      <c r="E855" t="s">
        <v>758</v>
      </c>
      <c r="F855">
        <v>0.93464698099999999</v>
      </c>
    </row>
    <row r="856" spans="1:6" x14ac:dyDescent="0.25">
      <c r="A856">
        <v>8</v>
      </c>
      <c r="B856" t="s">
        <v>742</v>
      </c>
      <c r="C856" t="s">
        <v>742</v>
      </c>
      <c r="D856" t="s">
        <v>749</v>
      </c>
      <c r="E856" t="s">
        <v>758</v>
      </c>
      <c r="F856">
        <v>0.84643898900000003</v>
      </c>
    </row>
    <row r="857" spans="1:6" x14ac:dyDescent="0.25">
      <c r="A857">
        <v>8</v>
      </c>
      <c r="B857" t="s">
        <v>742</v>
      </c>
      <c r="C857" t="s">
        <v>742</v>
      </c>
      <c r="D857" t="s">
        <v>749</v>
      </c>
      <c r="E857" t="s">
        <v>758</v>
      </c>
      <c r="F857">
        <v>0.321096879</v>
      </c>
    </row>
    <row r="858" spans="1:6" x14ac:dyDescent="0.25">
      <c r="A858">
        <v>8</v>
      </c>
      <c r="B858" t="s">
        <v>742</v>
      </c>
      <c r="C858" t="s">
        <v>742</v>
      </c>
      <c r="D858" t="s">
        <v>749</v>
      </c>
      <c r="E858" t="s">
        <v>758</v>
      </c>
      <c r="F858">
        <v>0.68939945499999999</v>
      </c>
    </row>
    <row r="859" spans="1:6" x14ac:dyDescent="0.25">
      <c r="A859">
        <v>8</v>
      </c>
      <c r="B859" t="s">
        <v>742</v>
      </c>
      <c r="C859" t="s">
        <v>742</v>
      </c>
      <c r="D859" t="s">
        <v>749</v>
      </c>
      <c r="E859" t="s">
        <v>758</v>
      </c>
      <c r="F859">
        <v>0.56622732499999995</v>
      </c>
    </row>
    <row r="860" spans="1:6" x14ac:dyDescent="0.25">
      <c r="A860">
        <v>10</v>
      </c>
      <c r="B860" t="s">
        <v>742</v>
      </c>
      <c r="C860" t="s">
        <v>742</v>
      </c>
      <c r="D860" t="s">
        <v>749</v>
      </c>
      <c r="E860" t="s">
        <v>758</v>
      </c>
      <c r="F860">
        <v>0.94530983800000001</v>
      </c>
    </row>
    <row r="861" spans="1:6" x14ac:dyDescent="0.25">
      <c r="A861">
        <v>10</v>
      </c>
      <c r="B861" t="s">
        <v>742</v>
      </c>
      <c r="C861" t="s">
        <v>742</v>
      </c>
      <c r="D861" t="s">
        <v>749</v>
      </c>
      <c r="E861" t="s">
        <v>758</v>
      </c>
      <c r="F861">
        <v>1.292096809</v>
      </c>
    </row>
    <row r="862" spans="1:6" x14ac:dyDescent="0.25">
      <c r="A862">
        <v>10</v>
      </c>
      <c r="B862" t="s">
        <v>742</v>
      </c>
      <c r="C862" t="s">
        <v>742</v>
      </c>
      <c r="D862" t="s">
        <v>749</v>
      </c>
      <c r="E862" t="s">
        <v>758</v>
      </c>
      <c r="F862">
        <v>0.66056934099999998</v>
      </c>
    </row>
    <row r="863" spans="1:6" x14ac:dyDescent="0.25">
      <c r="A863">
        <v>10</v>
      </c>
      <c r="B863" t="s">
        <v>742</v>
      </c>
      <c r="C863" t="s">
        <v>742</v>
      </c>
      <c r="D863" t="s">
        <v>749</v>
      </c>
      <c r="E863" t="s">
        <v>758</v>
      </c>
      <c r="F863">
        <v>0.60830658999999998</v>
      </c>
    </row>
    <row r="864" spans="1:6" x14ac:dyDescent="0.25">
      <c r="A864">
        <v>10</v>
      </c>
      <c r="B864" t="s">
        <v>742</v>
      </c>
      <c r="C864" t="s">
        <v>742</v>
      </c>
      <c r="D864" t="s">
        <v>749</v>
      </c>
      <c r="E864" t="s">
        <v>758</v>
      </c>
      <c r="F864">
        <v>0.20948425200000001</v>
      </c>
    </row>
    <row r="865" spans="1:6" x14ac:dyDescent="0.25">
      <c r="A865">
        <v>10</v>
      </c>
      <c r="B865" t="s">
        <v>742</v>
      </c>
      <c r="C865" t="s">
        <v>742</v>
      </c>
      <c r="D865" t="s">
        <v>749</v>
      </c>
      <c r="E865" t="s">
        <v>758</v>
      </c>
      <c r="F865">
        <v>1.0378517920000001</v>
      </c>
    </row>
    <row r="866" spans="1:6" x14ac:dyDescent="0.25">
      <c r="A866">
        <v>0</v>
      </c>
      <c r="B866" t="s">
        <v>757</v>
      </c>
      <c r="C866" t="s">
        <v>757</v>
      </c>
      <c r="D866" t="s">
        <v>752</v>
      </c>
      <c r="E866" t="s">
        <v>748</v>
      </c>
      <c r="F866">
        <v>5.5700485640000004</v>
      </c>
    </row>
    <row r="867" spans="1:6" x14ac:dyDescent="0.25">
      <c r="A867">
        <v>0</v>
      </c>
      <c r="B867" t="s">
        <v>757</v>
      </c>
      <c r="C867" t="s">
        <v>757</v>
      </c>
      <c r="D867" t="s">
        <v>752</v>
      </c>
      <c r="E867" t="s">
        <v>748</v>
      </c>
      <c r="F867">
        <v>17.594831190000001</v>
      </c>
    </row>
    <row r="868" spans="1:6" x14ac:dyDescent="0.25">
      <c r="A868">
        <v>0</v>
      </c>
      <c r="B868" t="s">
        <v>757</v>
      </c>
      <c r="C868" t="s">
        <v>757</v>
      </c>
      <c r="D868" t="s">
        <v>752</v>
      </c>
      <c r="E868" t="s">
        <v>748</v>
      </c>
      <c r="F868">
        <v>3.074205015</v>
      </c>
    </row>
    <row r="869" spans="1:6" x14ac:dyDescent="0.25">
      <c r="A869">
        <v>0</v>
      </c>
      <c r="B869" t="s">
        <v>757</v>
      </c>
      <c r="C869" t="s">
        <v>757</v>
      </c>
      <c r="D869" t="s">
        <v>752</v>
      </c>
      <c r="E869" t="s">
        <v>748</v>
      </c>
      <c r="F869">
        <v>15.898862449999999</v>
      </c>
    </row>
    <row r="870" spans="1:6" x14ac:dyDescent="0.25">
      <c r="A870">
        <v>0</v>
      </c>
      <c r="B870" t="s">
        <v>757</v>
      </c>
      <c r="C870" t="s">
        <v>757</v>
      </c>
      <c r="D870" t="s">
        <v>752</v>
      </c>
      <c r="E870" t="s">
        <v>748</v>
      </c>
      <c r="F870">
        <v>9.7827989399999993</v>
      </c>
    </row>
    <row r="871" spans="1:6" x14ac:dyDescent="0.25">
      <c r="A871">
        <v>2</v>
      </c>
      <c r="B871" t="s">
        <v>757</v>
      </c>
      <c r="C871" t="s">
        <v>757</v>
      </c>
      <c r="D871" t="s">
        <v>752</v>
      </c>
      <c r="E871" t="s">
        <v>748</v>
      </c>
      <c r="F871">
        <v>10.23753505</v>
      </c>
    </row>
    <row r="872" spans="1:6" x14ac:dyDescent="0.25">
      <c r="A872">
        <v>2</v>
      </c>
      <c r="B872" t="s">
        <v>757</v>
      </c>
      <c r="C872" t="s">
        <v>757</v>
      </c>
      <c r="D872" t="s">
        <v>752</v>
      </c>
      <c r="E872" t="s">
        <v>748</v>
      </c>
      <c r="F872">
        <v>23.527910460000001</v>
      </c>
    </row>
    <row r="873" spans="1:6" x14ac:dyDescent="0.25">
      <c r="A873">
        <v>2</v>
      </c>
      <c r="B873" t="s">
        <v>757</v>
      </c>
      <c r="C873" t="s">
        <v>757</v>
      </c>
      <c r="D873" t="s">
        <v>752</v>
      </c>
      <c r="E873" t="s">
        <v>748</v>
      </c>
      <c r="F873">
        <v>9.9343444810000001</v>
      </c>
    </row>
    <row r="874" spans="1:6" x14ac:dyDescent="0.25">
      <c r="A874">
        <v>2</v>
      </c>
      <c r="B874" t="s">
        <v>757</v>
      </c>
      <c r="C874" t="s">
        <v>757</v>
      </c>
      <c r="D874" t="s">
        <v>752</v>
      </c>
      <c r="E874" t="s">
        <v>748</v>
      </c>
      <c r="F874">
        <v>16.285747069999999</v>
      </c>
    </row>
    <row r="875" spans="1:6" x14ac:dyDescent="0.25">
      <c r="A875">
        <v>2</v>
      </c>
      <c r="B875" t="s">
        <v>757</v>
      </c>
      <c r="C875" t="s">
        <v>757</v>
      </c>
      <c r="D875" t="s">
        <v>752</v>
      </c>
      <c r="E875" t="s">
        <v>748</v>
      </c>
      <c r="F875">
        <v>13.26608122</v>
      </c>
    </row>
    <row r="876" spans="1:6" x14ac:dyDescent="0.25">
      <c r="A876">
        <v>4</v>
      </c>
      <c r="B876" t="s">
        <v>757</v>
      </c>
      <c r="C876" t="s">
        <v>757</v>
      </c>
      <c r="D876" t="s">
        <v>752</v>
      </c>
      <c r="E876" t="s">
        <v>748</v>
      </c>
      <c r="F876">
        <v>11.91207694</v>
      </c>
    </row>
    <row r="877" spans="1:6" x14ac:dyDescent="0.25">
      <c r="A877">
        <v>4</v>
      </c>
      <c r="B877" t="s">
        <v>757</v>
      </c>
      <c r="C877" t="s">
        <v>757</v>
      </c>
      <c r="D877" t="s">
        <v>752</v>
      </c>
      <c r="E877" t="s">
        <v>748</v>
      </c>
      <c r="F877">
        <v>8.3771670280000006</v>
      </c>
    </row>
    <row r="878" spans="1:6" x14ac:dyDescent="0.25">
      <c r="A878">
        <v>4</v>
      </c>
      <c r="B878" t="s">
        <v>757</v>
      </c>
      <c r="C878" t="s">
        <v>757</v>
      </c>
      <c r="D878" t="s">
        <v>752</v>
      </c>
      <c r="E878" t="s">
        <v>748</v>
      </c>
      <c r="F878">
        <v>6.9545921230000003</v>
      </c>
    </row>
    <row r="879" spans="1:6" x14ac:dyDescent="0.25">
      <c r="A879">
        <v>4</v>
      </c>
      <c r="B879" t="s">
        <v>757</v>
      </c>
      <c r="C879" t="s">
        <v>757</v>
      </c>
      <c r="D879" t="s">
        <v>752</v>
      </c>
      <c r="E879" t="s">
        <v>748</v>
      </c>
      <c r="F879">
        <v>16.174564759999999</v>
      </c>
    </row>
    <row r="880" spans="1:6" x14ac:dyDescent="0.25">
      <c r="A880">
        <v>4</v>
      </c>
      <c r="B880" t="s">
        <v>757</v>
      </c>
      <c r="C880" t="s">
        <v>757</v>
      </c>
      <c r="D880" t="s">
        <v>752</v>
      </c>
      <c r="E880" t="s">
        <v>748</v>
      </c>
      <c r="F880">
        <v>11.13571587</v>
      </c>
    </row>
    <row r="881" spans="1:6" x14ac:dyDescent="0.25">
      <c r="A881">
        <v>6</v>
      </c>
      <c r="B881" t="s">
        <v>757</v>
      </c>
      <c r="C881" t="s">
        <v>757</v>
      </c>
      <c r="D881" t="s">
        <v>752</v>
      </c>
      <c r="E881" t="s">
        <v>748</v>
      </c>
      <c r="F881">
        <v>2.7578831949999998</v>
      </c>
    </row>
    <row r="882" spans="1:6" x14ac:dyDescent="0.25">
      <c r="A882">
        <v>6</v>
      </c>
      <c r="B882" t="s">
        <v>757</v>
      </c>
      <c r="C882" t="s">
        <v>757</v>
      </c>
      <c r="D882" t="s">
        <v>752</v>
      </c>
      <c r="E882" t="s">
        <v>748</v>
      </c>
      <c r="F882">
        <v>12.220261750000001</v>
      </c>
    </row>
    <row r="883" spans="1:6" x14ac:dyDescent="0.25">
      <c r="A883">
        <v>6</v>
      </c>
      <c r="B883" t="s">
        <v>757</v>
      </c>
      <c r="C883" t="s">
        <v>757</v>
      </c>
      <c r="D883" t="s">
        <v>752</v>
      </c>
      <c r="E883" t="s">
        <v>748</v>
      </c>
      <c r="F883">
        <v>11.206886170000001</v>
      </c>
    </row>
    <row r="884" spans="1:6" x14ac:dyDescent="0.25">
      <c r="A884">
        <v>6</v>
      </c>
      <c r="B884" t="s">
        <v>757</v>
      </c>
      <c r="C884" t="s">
        <v>757</v>
      </c>
      <c r="D884" t="s">
        <v>752</v>
      </c>
      <c r="E884" t="s">
        <v>748</v>
      </c>
      <c r="F884">
        <v>6.4052236679999996</v>
      </c>
    </row>
    <row r="885" spans="1:6" x14ac:dyDescent="0.25">
      <c r="A885">
        <v>6</v>
      </c>
      <c r="B885" t="s">
        <v>757</v>
      </c>
      <c r="C885" t="s">
        <v>757</v>
      </c>
      <c r="D885" t="s">
        <v>752</v>
      </c>
      <c r="E885" t="s">
        <v>748</v>
      </c>
      <c r="F885">
        <v>3.6940849560000002</v>
      </c>
    </row>
    <row r="886" spans="1:6" x14ac:dyDescent="0.25">
      <c r="A886">
        <v>8</v>
      </c>
      <c r="B886" t="s">
        <v>757</v>
      </c>
      <c r="C886" t="s">
        <v>757</v>
      </c>
      <c r="D886" t="s">
        <v>752</v>
      </c>
      <c r="E886" t="s">
        <v>748</v>
      </c>
      <c r="F886">
        <v>2.159341322</v>
      </c>
    </row>
    <row r="887" spans="1:6" x14ac:dyDescent="0.25">
      <c r="A887">
        <v>8</v>
      </c>
      <c r="B887" t="s">
        <v>757</v>
      </c>
      <c r="C887" t="s">
        <v>757</v>
      </c>
      <c r="D887" t="s">
        <v>752</v>
      </c>
      <c r="E887" t="s">
        <v>748</v>
      </c>
      <c r="F887">
        <v>4.1048169010000004</v>
      </c>
    </row>
    <row r="888" spans="1:6" x14ac:dyDescent="0.25">
      <c r="A888">
        <v>8</v>
      </c>
      <c r="B888" t="s">
        <v>757</v>
      </c>
      <c r="C888" t="s">
        <v>757</v>
      </c>
      <c r="D888" t="s">
        <v>752</v>
      </c>
      <c r="E888" t="s">
        <v>748</v>
      </c>
      <c r="F888">
        <v>3.707013001</v>
      </c>
    </row>
    <row r="889" spans="1:6" x14ac:dyDescent="0.25">
      <c r="A889">
        <v>8</v>
      </c>
      <c r="B889" t="s">
        <v>757</v>
      </c>
      <c r="C889" t="s">
        <v>757</v>
      </c>
      <c r="D889" t="s">
        <v>752</v>
      </c>
      <c r="E889" t="s">
        <v>748</v>
      </c>
      <c r="F889">
        <v>20.84894976</v>
      </c>
    </row>
    <row r="890" spans="1:6" x14ac:dyDescent="0.25">
      <c r="A890">
        <v>8</v>
      </c>
      <c r="B890" t="s">
        <v>757</v>
      </c>
      <c r="C890" t="s">
        <v>757</v>
      </c>
      <c r="D890" t="s">
        <v>752</v>
      </c>
      <c r="E890" t="s">
        <v>748</v>
      </c>
      <c r="F890">
        <v>2.737473998</v>
      </c>
    </row>
    <row r="891" spans="1:6" x14ac:dyDescent="0.25">
      <c r="A891">
        <v>10</v>
      </c>
      <c r="B891" t="s">
        <v>757</v>
      </c>
      <c r="C891" t="s">
        <v>757</v>
      </c>
      <c r="D891" t="s">
        <v>752</v>
      </c>
      <c r="E891" t="s">
        <v>748</v>
      </c>
      <c r="F891">
        <v>11.79072742</v>
      </c>
    </row>
    <row r="892" spans="1:6" x14ac:dyDescent="0.25">
      <c r="A892">
        <v>10</v>
      </c>
      <c r="B892" t="s">
        <v>757</v>
      </c>
      <c r="C892" t="s">
        <v>757</v>
      </c>
      <c r="D892" t="s">
        <v>752</v>
      </c>
      <c r="E892" t="s">
        <v>748</v>
      </c>
      <c r="F892">
        <v>2.6382350739999998</v>
      </c>
    </row>
    <row r="893" spans="1:6" x14ac:dyDescent="0.25">
      <c r="A893">
        <v>10</v>
      </c>
      <c r="B893" t="s">
        <v>757</v>
      </c>
      <c r="C893" t="s">
        <v>757</v>
      </c>
      <c r="D893" t="s">
        <v>752</v>
      </c>
      <c r="E893" t="s">
        <v>748</v>
      </c>
      <c r="F893">
        <v>2.4169218950000002</v>
      </c>
    </row>
    <row r="894" spans="1:6" x14ac:dyDescent="0.25">
      <c r="A894">
        <v>10</v>
      </c>
      <c r="B894" t="s">
        <v>757</v>
      </c>
      <c r="C894" t="s">
        <v>757</v>
      </c>
      <c r="D894" t="s">
        <v>752</v>
      </c>
      <c r="E894" t="s">
        <v>748</v>
      </c>
      <c r="F894">
        <v>3.1378732349999998</v>
      </c>
    </row>
    <row r="895" spans="1:6" x14ac:dyDescent="0.25">
      <c r="A895">
        <v>10</v>
      </c>
      <c r="B895" t="s">
        <v>757</v>
      </c>
      <c r="C895" t="s">
        <v>757</v>
      </c>
      <c r="D895" t="s">
        <v>752</v>
      </c>
      <c r="E895" t="s">
        <v>748</v>
      </c>
      <c r="F895">
        <v>1.9200170219999999</v>
      </c>
    </row>
    <row r="896" spans="1:6" x14ac:dyDescent="0.25">
      <c r="A896">
        <v>0</v>
      </c>
      <c r="B896" t="s">
        <v>757</v>
      </c>
      <c r="C896" t="s">
        <v>721</v>
      </c>
      <c r="D896" t="s">
        <v>752</v>
      </c>
      <c r="E896" t="s">
        <v>748</v>
      </c>
      <c r="F896">
        <v>7.7665248839999999</v>
      </c>
    </row>
    <row r="897" spans="1:6" x14ac:dyDescent="0.25">
      <c r="A897">
        <v>0</v>
      </c>
      <c r="B897" t="s">
        <v>757</v>
      </c>
      <c r="C897" t="s">
        <v>721</v>
      </c>
      <c r="D897" t="s">
        <v>752</v>
      </c>
      <c r="E897" t="s">
        <v>748</v>
      </c>
      <c r="F897">
        <v>12.451317169999999</v>
      </c>
    </row>
    <row r="898" spans="1:6" x14ac:dyDescent="0.25">
      <c r="A898">
        <v>0</v>
      </c>
      <c r="B898" t="s">
        <v>757</v>
      </c>
      <c r="C898" t="s">
        <v>721</v>
      </c>
      <c r="D898" t="s">
        <v>752</v>
      </c>
      <c r="E898" t="s">
        <v>748</v>
      </c>
      <c r="F898">
        <v>5.3201025880000001</v>
      </c>
    </row>
    <row r="899" spans="1:6" x14ac:dyDescent="0.25">
      <c r="A899">
        <v>0</v>
      </c>
      <c r="B899" t="s">
        <v>757</v>
      </c>
      <c r="C899" t="s">
        <v>721</v>
      </c>
      <c r="D899" t="s">
        <v>752</v>
      </c>
      <c r="E899" t="s">
        <v>748</v>
      </c>
      <c r="F899">
        <v>5.7150447169999996</v>
      </c>
    </row>
    <row r="900" spans="1:6" x14ac:dyDescent="0.25">
      <c r="A900">
        <v>0</v>
      </c>
      <c r="B900" t="s">
        <v>757</v>
      </c>
      <c r="C900" t="s">
        <v>721</v>
      </c>
      <c r="D900" t="s">
        <v>752</v>
      </c>
      <c r="E900" t="s">
        <v>748</v>
      </c>
      <c r="F900">
        <v>5.8692618239999996</v>
      </c>
    </row>
    <row r="901" spans="1:6" x14ac:dyDescent="0.25">
      <c r="A901">
        <v>2</v>
      </c>
      <c r="B901" t="s">
        <v>757</v>
      </c>
      <c r="C901" t="s">
        <v>721</v>
      </c>
      <c r="D901" t="s">
        <v>752</v>
      </c>
      <c r="E901" t="s">
        <v>748</v>
      </c>
      <c r="F901">
        <v>10.58945333</v>
      </c>
    </row>
    <row r="902" spans="1:6" x14ac:dyDescent="0.25">
      <c r="A902">
        <v>2</v>
      </c>
      <c r="B902" t="s">
        <v>757</v>
      </c>
      <c r="C902" t="s">
        <v>721</v>
      </c>
      <c r="D902" t="s">
        <v>752</v>
      </c>
      <c r="E902" t="s">
        <v>748</v>
      </c>
      <c r="F902">
        <v>7.935939437</v>
      </c>
    </row>
    <row r="903" spans="1:6" x14ac:dyDescent="0.25">
      <c r="A903">
        <v>2</v>
      </c>
      <c r="B903" t="s">
        <v>757</v>
      </c>
      <c r="C903" t="s">
        <v>721</v>
      </c>
      <c r="D903" t="s">
        <v>752</v>
      </c>
      <c r="E903" t="s">
        <v>748</v>
      </c>
      <c r="F903">
        <v>7.1123189939999998</v>
      </c>
    </row>
    <row r="904" spans="1:6" x14ac:dyDescent="0.25">
      <c r="A904">
        <v>2</v>
      </c>
      <c r="B904" t="s">
        <v>757</v>
      </c>
      <c r="C904" t="s">
        <v>721</v>
      </c>
      <c r="D904" t="s">
        <v>752</v>
      </c>
      <c r="E904" t="s">
        <v>748</v>
      </c>
      <c r="F904">
        <v>7.8140998909999997</v>
      </c>
    </row>
    <row r="905" spans="1:6" x14ac:dyDescent="0.25">
      <c r="A905">
        <v>2</v>
      </c>
      <c r="B905" t="s">
        <v>757</v>
      </c>
      <c r="C905" t="s">
        <v>721</v>
      </c>
      <c r="D905" t="s">
        <v>752</v>
      </c>
      <c r="E905" t="s">
        <v>748</v>
      </c>
      <c r="F905">
        <v>12.53238825</v>
      </c>
    </row>
    <row r="906" spans="1:6" x14ac:dyDescent="0.25">
      <c r="A906">
        <v>4</v>
      </c>
      <c r="B906" t="s">
        <v>757</v>
      </c>
      <c r="C906" t="s">
        <v>721</v>
      </c>
      <c r="D906" t="s">
        <v>752</v>
      </c>
      <c r="E906" t="s">
        <v>748</v>
      </c>
      <c r="F906">
        <v>5.5657180889999998</v>
      </c>
    </row>
    <row r="907" spans="1:6" x14ac:dyDescent="0.25">
      <c r="A907">
        <v>4</v>
      </c>
      <c r="B907" t="s">
        <v>757</v>
      </c>
      <c r="C907" t="s">
        <v>721</v>
      </c>
      <c r="D907" t="s">
        <v>752</v>
      </c>
      <c r="E907" t="s">
        <v>748</v>
      </c>
      <c r="F907">
        <v>8.7121371950000004</v>
      </c>
    </row>
    <row r="908" spans="1:6" x14ac:dyDescent="0.25">
      <c r="A908">
        <v>4</v>
      </c>
      <c r="B908" t="s">
        <v>757</v>
      </c>
      <c r="C908" t="s">
        <v>721</v>
      </c>
      <c r="D908" t="s">
        <v>752</v>
      </c>
      <c r="E908" t="s">
        <v>748</v>
      </c>
      <c r="F908">
        <v>5.7481268539999997</v>
      </c>
    </row>
    <row r="909" spans="1:6" x14ac:dyDescent="0.25">
      <c r="A909">
        <v>4</v>
      </c>
      <c r="B909" t="s">
        <v>757</v>
      </c>
      <c r="C909" t="s">
        <v>721</v>
      </c>
      <c r="D909" t="s">
        <v>752</v>
      </c>
      <c r="E909" t="s">
        <v>748</v>
      </c>
      <c r="F909">
        <v>9.8900775840000001</v>
      </c>
    </row>
    <row r="910" spans="1:6" x14ac:dyDescent="0.25">
      <c r="A910">
        <v>4</v>
      </c>
      <c r="B910" t="s">
        <v>757</v>
      </c>
      <c r="C910" t="s">
        <v>721</v>
      </c>
      <c r="D910" t="s">
        <v>752</v>
      </c>
      <c r="E910" t="s">
        <v>748</v>
      </c>
      <c r="F910">
        <v>6.7808612769999996</v>
      </c>
    </row>
    <row r="911" spans="1:6" x14ac:dyDescent="0.25">
      <c r="A911">
        <v>6</v>
      </c>
      <c r="B911" t="s">
        <v>757</v>
      </c>
      <c r="C911" t="s">
        <v>721</v>
      </c>
      <c r="D911" t="s">
        <v>752</v>
      </c>
      <c r="E911" t="s">
        <v>748</v>
      </c>
      <c r="F911">
        <v>3.3341717050000002</v>
      </c>
    </row>
    <row r="912" spans="1:6" x14ac:dyDescent="0.25">
      <c r="A912">
        <v>6</v>
      </c>
      <c r="B912" t="s">
        <v>757</v>
      </c>
      <c r="C912" t="s">
        <v>721</v>
      </c>
      <c r="D912" t="s">
        <v>752</v>
      </c>
      <c r="E912" t="s">
        <v>748</v>
      </c>
      <c r="F912">
        <v>9.6662340849999993</v>
      </c>
    </row>
    <row r="913" spans="1:6" x14ac:dyDescent="0.25">
      <c r="A913">
        <v>6</v>
      </c>
      <c r="B913" t="s">
        <v>757</v>
      </c>
      <c r="C913" t="s">
        <v>721</v>
      </c>
      <c r="D913" t="s">
        <v>752</v>
      </c>
      <c r="E913" t="s">
        <v>748</v>
      </c>
      <c r="F913">
        <v>6.7207143179999997</v>
      </c>
    </row>
    <row r="914" spans="1:6" x14ac:dyDescent="0.25">
      <c r="A914">
        <v>6</v>
      </c>
      <c r="B914" t="s">
        <v>757</v>
      </c>
      <c r="C914" t="s">
        <v>721</v>
      </c>
      <c r="D914" t="s">
        <v>752</v>
      </c>
      <c r="E914" t="s">
        <v>748</v>
      </c>
      <c r="F914">
        <v>7.3375423079999997</v>
      </c>
    </row>
    <row r="915" spans="1:6" x14ac:dyDescent="0.25">
      <c r="A915">
        <v>6</v>
      </c>
      <c r="B915" t="s">
        <v>757</v>
      </c>
      <c r="C915" t="s">
        <v>721</v>
      </c>
      <c r="D915" t="s">
        <v>752</v>
      </c>
      <c r="E915" t="s">
        <v>748</v>
      </c>
      <c r="F915">
        <v>4.8572939990000004</v>
      </c>
    </row>
    <row r="916" spans="1:6" x14ac:dyDescent="0.25">
      <c r="A916">
        <v>8</v>
      </c>
      <c r="B916" t="s">
        <v>757</v>
      </c>
      <c r="C916" t="s">
        <v>721</v>
      </c>
      <c r="D916" t="s">
        <v>752</v>
      </c>
      <c r="E916" t="s">
        <v>748</v>
      </c>
      <c r="F916">
        <v>0.64028507099999998</v>
      </c>
    </row>
    <row r="917" spans="1:6" x14ac:dyDescent="0.25">
      <c r="A917">
        <v>8</v>
      </c>
      <c r="B917" t="s">
        <v>757</v>
      </c>
      <c r="C917" t="s">
        <v>721</v>
      </c>
      <c r="D917" t="s">
        <v>752</v>
      </c>
      <c r="E917" t="s">
        <v>748</v>
      </c>
      <c r="F917">
        <v>1.1083818299999999</v>
      </c>
    </row>
    <row r="918" spans="1:6" x14ac:dyDescent="0.25">
      <c r="A918">
        <v>8</v>
      </c>
      <c r="B918" t="s">
        <v>757</v>
      </c>
      <c r="C918" t="s">
        <v>721</v>
      </c>
      <c r="D918" t="s">
        <v>752</v>
      </c>
      <c r="E918" t="s">
        <v>748</v>
      </c>
      <c r="F918">
        <v>5.1452172090000001</v>
      </c>
    </row>
    <row r="919" spans="1:6" x14ac:dyDescent="0.25">
      <c r="A919">
        <v>8</v>
      </c>
      <c r="B919" t="s">
        <v>757</v>
      </c>
      <c r="C919" t="s">
        <v>721</v>
      </c>
      <c r="D919" t="s">
        <v>752</v>
      </c>
      <c r="E919" t="s">
        <v>748</v>
      </c>
      <c r="F919">
        <v>11.2826734</v>
      </c>
    </row>
    <row r="920" spans="1:6" x14ac:dyDescent="0.25">
      <c r="A920">
        <v>8</v>
      </c>
      <c r="B920" t="s">
        <v>757</v>
      </c>
      <c r="C920" t="s">
        <v>721</v>
      </c>
      <c r="D920" t="s">
        <v>752</v>
      </c>
      <c r="E920" t="s">
        <v>748</v>
      </c>
      <c r="F920">
        <v>1.138646826</v>
      </c>
    </row>
    <row r="921" spans="1:6" x14ac:dyDescent="0.25">
      <c r="A921">
        <v>10</v>
      </c>
      <c r="B921" t="s">
        <v>757</v>
      </c>
      <c r="C921" t="s">
        <v>721</v>
      </c>
      <c r="D921" t="s">
        <v>752</v>
      </c>
      <c r="E921" t="s">
        <v>748</v>
      </c>
      <c r="F921">
        <v>8.7315980179999997</v>
      </c>
    </row>
    <row r="922" spans="1:6" x14ac:dyDescent="0.25">
      <c r="A922">
        <v>10</v>
      </c>
      <c r="B922" t="s">
        <v>757</v>
      </c>
      <c r="C922" t="s">
        <v>721</v>
      </c>
      <c r="D922" t="s">
        <v>752</v>
      </c>
      <c r="E922" t="s">
        <v>748</v>
      </c>
      <c r="F922">
        <v>2.2511015900000002</v>
      </c>
    </row>
    <row r="923" spans="1:6" x14ac:dyDescent="0.25">
      <c r="A923">
        <v>10</v>
      </c>
      <c r="B923" t="s">
        <v>757</v>
      </c>
      <c r="C923" t="s">
        <v>721</v>
      </c>
      <c r="D923" t="s">
        <v>752</v>
      </c>
      <c r="E923" t="s">
        <v>748</v>
      </c>
      <c r="F923">
        <v>1.579451999</v>
      </c>
    </row>
    <row r="924" spans="1:6" x14ac:dyDescent="0.25">
      <c r="A924">
        <v>10</v>
      </c>
      <c r="B924" t="s">
        <v>757</v>
      </c>
      <c r="C924" t="s">
        <v>721</v>
      </c>
      <c r="D924" t="s">
        <v>752</v>
      </c>
      <c r="E924" t="s">
        <v>748</v>
      </c>
      <c r="F924">
        <v>3.1297365149999998</v>
      </c>
    </row>
    <row r="925" spans="1:6" x14ac:dyDescent="0.25">
      <c r="A925">
        <v>10</v>
      </c>
      <c r="B925" t="s">
        <v>757</v>
      </c>
      <c r="C925" t="s">
        <v>721</v>
      </c>
      <c r="D925" t="s">
        <v>752</v>
      </c>
      <c r="E925" t="s">
        <v>748</v>
      </c>
      <c r="F925">
        <v>3.7129715640000001</v>
      </c>
    </row>
    <row r="926" spans="1:6" x14ac:dyDescent="0.25">
      <c r="A926">
        <v>0</v>
      </c>
      <c r="B926" t="s">
        <v>757</v>
      </c>
      <c r="C926" t="s">
        <v>722</v>
      </c>
      <c r="D926" t="s">
        <v>752</v>
      </c>
      <c r="E926" t="s">
        <v>748</v>
      </c>
      <c r="F926">
        <v>3.0586131459999999</v>
      </c>
    </row>
    <row r="927" spans="1:6" x14ac:dyDescent="0.25">
      <c r="A927">
        <v>0</v>
      </c>
      <c r="B927" t="s">
        <v>757</v>
      </c>
      <c r="C927" t="s">
        <v>722</v>
      </c>
      <c r="D927" t="s">
        <v>752</v>
      </c>
      <c r="E927" t="s">
        <v>748</v>
      </c>
      <c r="F927">
        <v>3.9889226870000001</v>
      </c>
    </row>
    <row r="928" spans="1:6" x14ac:dyDescent="0.25">
      <c r="A928">
        <v>0</v>
      </c>
      <c r="B928" t="s">
        <v>757</v>
      </c>
      <c r="C928" t="s">
        <v>722</v>
      </c>
      <c r="D928" t="s">
        <v>752</v>
      </c>
      <c r="E928" t="s">
        <v>748</v>
      </c>
      <c r="F928">
        <v>2.3455216000000001</v>
      </c>
    </row>
    <row r="929" spans="1:6" x14ac:dyDescent="0.25">
      <c r="A929">
        <v>0</v>
      </c>
      <c r="B929" t="s">
        <v>757</v>
      </c>
      <c r="C929" t="s">
        <v>722</v>
      </c>
      <c r="D929" t="s">
        <v>752</v>
      </c>
      <c r="E929" t="s">
        <v>748</v>
      </c>
      <c r="F929">
        <v>2.2699334430000002</v>
      </c>
    </row>
    <row r="930" spans="1:6" x14ac:dyDescent="0.25">
      <c r="A930">
        <v>0</v>
      </c>
      <c r="B930" t="s">
        <v>757</v>
      </c>
      <c r="C930" t="s">
        <v>722</v>
      </c>
      <c r="D930" t="s">
        <v>752</v>
      </c>
      <c r="E930" t="s">
        <v>748</v>
      </c>
      <c r="F930">
        <v>2.2502263390000001</v>
      </c>
    </row>
    <row r="931" spans="1:6" x14ac:dyDescent="0.25">
      <c r="A931">
        <v>2</v>
      </c>
      <c r="B931" t="s">
        <v>757</v>
      </c>
      <c r="C931" t="s">
        <v>722</v>
      </c>
      <c r="D931" t="s">
        <v>752</v>
      </c>
      <c r="E931" t="s">
        <v>748</v>
      </c>
      <c r="F931">
        <v>3.7846034949999998</v>
      </c>
    </row>
    <row r="932" spans="1:6" x14ac:dyDescent="0.25">
      <c r="A932">
        <v>2</v>
      </c>
      <c r="B932" t="s">
        <v>757</v>
      </c>
      <c r="C932" t="s">
        <v>722</v>
      </c>
      <c r="D932" t="s">
        <v>752</v>
      </c>
      <c r="E932" t="s">
        <v>748</v>
      </c>
      <c r="F932">
        <v>4.0574960349999998</v>
      </c>
    </row>
    <row r="933" spans="1:6" x14ac:dyDescent="0.25">
      <c r="A933">
        <v>2</v>
      </c>
      <c r="B933" t="s">
        <v>757</v>
      </c>
      <c r="C933" t="s">
        <v>722</v>
      </c>
      <c r="D933" t="s">
        <v>752</v>
      </c>
      <c r="E933" t="s">
        <v>748</v>
      </c>
      <c r="F933">
        <v>2.7716382689999999</v>
      </c>
    </row>
    <row r="934" spans="1:6" x14ac:dyDescent="0.25">
      <c r="A934">
        <v>2</v>
      </c>
      <c r="B934" t="s">
        <v>757</v>
      </c>
      <c r="C934" t="s">
        <v>722</v>
      </c>
      <c r="D934" t="s">
        <v>752</v>
      </c>
      <c r="E934" t="s">
        <v>748</v>
      </c>
      <c r="F934">
        <v>3.182355136</v>
      </c>
    </row>
    <row r="935" spans="1:6" x14ac:dyDescent="0.25">
      <c r="A935">
        <v>2</v>
      </c>
      <c r="B935" t="s">
        <v>757</v>
      </c>
      <c r="C935" t="s">
        <v>722</v>
      </c>
      <c r="D935" t="s">
        <v>752</v>
      </c>
      <c r="E935" t="s">
        <v>748</v>
      </c>
      <c r="F935">
        <v>4.164263322</v>
      </c>
    </row>
    <row r="936" spans="1:6" x14ac:dyDescent="0.25">
      <c r="A936">
        <v>4</v>
      </c>
      <c r="B936" t="s">
        <v>757</v>
      </c>
      <c r="C936" t="s">
        <v>722</v>
      </c>
      <c r="D936" t="s">
        <v>752</v>
      </c>
      <c r="E936" t="s">
        <v>748</v>
      </c>
      <c r="F936">
        <v>2.862619247</v>
      </c>
    </row>
    <row r="937" spans="1:6" x14ac:dyDescent="0.25">
      <c r="A937">
        <v>4</v>
      </c>
      <c r="B937" t="s">
        <v>757</v>
      </c>
      <c r="C937" t="s">
        <v>722</v>
      </c>
      <c r="D937" t="s">
        <v>752</v>
      </c>
      <c r="E937" t="s">
        <v>748</v>
      </c>
      <c r="F937">
        <v>3.2630850549999999</v>
      </c>
    </row>
    <row r="938" spans="1:6" x14ac:dyDescent="0.25">
      <c r="A938">
        <v>4</v>
      </c>
      <c r="B938" t="s">
        <v>757</v>
      </c>
      <c r="C938" t="s">
        <v>722</v>
      </c>
      <c r="D938" t="s">
        <v>752</v>
      </c>
      <c r="E938" t="s">
        <v>748</v>
      </c>
      <c r="F938">
        <v>1.8079252699999999</v>
      </c>
    </row>
    <row r="939" spans="1:6" x14ac:dyDescent="0.25">
      <c r="A939">
        <v>4</v>
      </c>
      <c r="B939" t="s">
        <v>757</v>
      </c>
      <c r="C939" t="s">
        <v>722</v>
      </c>
      <c r="D939" t="s">
        <v>752</v>
      </c>
      <c r="E939" t="s">
        <v>748</v>
      </c>
      <c r="F939">
        <v>3.861982528</v>
      </c>
    </row>
    <row r="940" spans="1:6" x14ac:dyDescent="0.25">
      <c r="A940">
        <v>4</v>
      </c>
      <c r="B940" t="s">
        <v>757</v>
      </c>
      <c r="C940" t="s">
        <v>722</v>
      </c>
      <c r="D940" t="s">
        <v>752</v>
      </c>
      <c r="E940" t="s">
        <v>748</v>
      </c>
      <c r="F940">
        <v>2.5373929660000001</v>
      </c>
    </row>
    <row r="941" spans="1:6" x14ac:dyDescent="0.25">
      <c r="A941">
        <v>6</v>
      </c>
      <c r="B941" t="s">
        <v>757</v>
      </c>
      <c r="C941" t="s">
        <v>722</v>
      </c>
      <c r="D941" t="s">
        <v>752</v>
      </c>
      <c r="E941" t="s">
        <v>748</v>
      </c>
      <c r="F941">
        <v>1.056498768</v>
      </c>
    </row>
    <row r="942" spans="1:6" x14ac:dyDescent="0.25">
      <c r="A942">
        <v>6</v>
      </c>
      <c r="B942" t="s">
        <v>757</v>
      </c>
      <c r="C942" t="s">
        <v>722</v>
      </c>
      <c r="D942" t="s">
        <v>752</v>
      </c>
      <c r="E942" t="s">
        <v>748</v>
      </c>
      <c r="F942">
        <v>3.504700546</v>
      </c>
    </row>
    <row r="943" spans="1:6" x14ac:dyDescent="0.25">
      <c r="A943">
        <v>6</v>
      </c>
      <c r="B943" t="s">
        <v>757</v>
      </c>
      <c r="C943" t="s">
        <v>722</v>
      </c>
      <c r="D943" t="s">
        <v>752</v>
      </c>
      <c r="E943" t="s">
        <v>748</v>
      </c>
      <c r="F943">
        <v>2.1461182929999998</v>
      </c>
    </row>
    <row r="944" spans="1:6" x14ac:dyDescent="0.25">
      <c r="A944">
        <v>6</v>
      </c>
      <c r="B944" t="s">
        <v>757</v>
      </c>
      <c r="C944" t="s">
        <v>722</v>
      </c>
      <c r="D944" t="s">
        <v>752</v>
      </c>
      <c r="E944" t="s">
        <v>748</v>
      </c>
      <c r="F944">
        <v>2.449565647</v>
      </c>
    </row>
    <row r="945" spans="1:6" x14ac:dyDescent="0.25">
      <c r="A945">
        <v>6</v>
      </c>
      <c r="B945" t="s">
        <v>757</v>
      </c>
      <c r="C945" t="s">
        <v>722</v>
      </c>
      <c r="D945" t="s">
        <v>752</v>
      </c>
      <c r="E945" t="s">
        <v>748</v>
      </c>
      <c r="F945">
        <v>1.4011152689999999</v>
      </c>
    </row>
    <row r="946" spans="1:6" x14ac:dyDescent="0.25">
      <c r="A946">
        <v>8</v>
      </c>
      <c r="B946" t="s">
        <v>757</v>
      </c>
      <c r="C946" t="s">
        <v>722</v>
      </c>
      <c r="D946" t="s">
        <v>752</v>
      </c>
      <c r="E946" t="s">
        <v>748</v>
      </c>
      <c r="F946">
        <v>0.37324716499999999</v>
      </c>
    </row>
    <row r="947" spans="1:6" x14ac:dyDescent="0.25">
      <c r="A947">
        <v>8</v>
      </c>
      <c r="B947" t="s">
        <v>757</v>
      </c>
      <c r="C947" t="s">
        <v>722</v>
      </c>
      <c r="D947" t="s">
        <v>752</v>
      </c>
      <c r="E947" t="s">
        <v>748</v>
      </c>
      <c r="F947">
        <v>0.51350991599999996</v>
      </c>
    </row>
    <row r="948" spans="1:6" x14ac:dyDescent="0.25">
      <c r="A948">
        <v>8</v>
      </c>
      <c r="B948" t="s">
        <v>757</v>
      </c>
      <c r="C948" t="s">
        <v>722</v>
      </c>
      <c r="D948" t="s">
        <v>752</v>
      </c>
      <c r="E948" t="s">
        <v>748</v>
      </c>
      <c r="F948">
        <v>1.9501212809999999</v>
      </c>
    </row>
    <row r="949" spans="1:6" x14ac:dyDescent="0.25">
      <c r="A949">
        <v>8</v>
      </c>
      <c r="B949" t="s">
        <v>757</v>
      </c>
      <c r="C949" t="s">
        <v>722</v>
      </c>
      <c r="D949" t="s">
        <v>752</v>
      </c>
      <c r="E949" t="s">
        <v>748</v>
      </c>
      <c r="F949">
        <v>5.8429552380000001</v>
      </c>
    </row>
    <row r="950" spans="1:6" x14ac:dyDescent="0.25">
      <c r="A950">
        <v>8</v>
      </c>
      <c r="B950" t="s">
        <v>757</v>
      </c>
      <c r="C950" t="s">
        <v>722</v>
      </c>
      <c r="D950" t="s">
        <v>752</v>
      </c>
      <c r="E950" t="s">
        <v>748</v>
      </c>
      <c r="F950">
        <v>0.42223292899999998</v>
      </c>
    </row>
    <row r="951" spans="1:6" x14ac:dyDescent="0.25">
      <c r="A951">
        <v>10</v>
      </c>
      <c r="B951" t="s">
        <v>757</v>
      </c>
      <c r="C951" t="s">
        <v>722</v>
      </c>
      <c r="D951" t="s">
        <v>752</v>
      </c>
      <c r="E951" t="s">
        <v>748</v>
      </c>
      <c r="F951">
        <v>3.0700271670000001</v>
      </c>
    </row>
    <row r="952" spans="1:6" x14ac:dyDescent="0.25">
      <c r="A952">
        <v>10</v>
      </c>
      <c r="B952" t="s">
        <v>757</v>
      </c>
      <c r="C952" t="s">
        <v>722</v>
      </c>
      <c r="D952" t="s">
        <v>752</v>
      </c>
      <c r="E952" t="s">
        <v>748</v>
      </c>
      <c r="F952">
        <v>0.69798487600000003</v>
      </c>
    </row>
    <row r="953" spans="1:6" x14ac:dyDescent="0.25">
      <c r="A953">
        <v>10</v>
      </c>
      <c r="B953" t="s">
        <v>757</v>
      </c>
      <c r="C953" t="s">
        <v>722</v>
      </c>
      <c r="D953" t="s">
        <v>752</v>
      </c>
      <c r="E953" t="s">
        <v>748</v>
      </c>
      <c r="F953">
        <v>0.57224229400000004</v>
      </c>
    </row>
    <row r="954" spans="1:6" x14ac:dyDescent="0.25">
      <c r="A954">
        <v>10</v>
      </c>
      <c r="B954" t="s">
        <v>757</v>
      </c>
      <c r="C954" t="s">
        <v>722</v>
      </c>
      <c r="D954" t="s">
        <v>752</v>
      </c>
      <c r="E954" t="s">
        <v>748</v>
      </c>
      <c r="F954">
        <v>1.1220446180000001</v>
      </c>
    </row>
    <row r="955" spans="1:6" x14ac:dyDescent="0.25">
      <c r="A955">
        <v>10</v>
      </c>
      <c r="B955" t="s">
        <v>757</v>
      </c>
      <c r="C955" t="s">
        <v>722</v>
      </c>
      <c r="D955" t="s">
        <v>752</v>
      </c>
      <c r="E955" t="s">
        <v>748</v>
      </c>
      <c r="F955">
        <v>1.3576267259999999</v>
      </c>
    </row>
    <row r="956" spans="1:6" x14ac:dyDescent="0.25">
      <c r="A956">
        <v>0</v>
      </c>
      <c r="B956" t="s">
        <v>757</v>
      </c>
      <c r="C956" t="s">
        <v>757</v>
      </c>
      <c r="D956" t="s">
        <v>749</v>
      </c>
      <c r="E956" t="s">
        <v>748</v>
      </c>
      <c r="F956">
        <v>9.8793289060888263</v>
      </c>
    </row>
    <row r="957" spans="1:6" x14ac:dyDescent="0.25">
      <c r="A957">
        <v>0</v>
      </c>
      <c r="B957" t="s">
        <v>757</v>
      </c>
      <c r="C957" t="s">
        <v>757</v>
      </c>
      <c r="D957" t="s">
        <v>749</v>
      </c>
      <c r="E957" t="s">
        <v>748</v>
      </c>
      <c r="F957">
        <v>12.455475987132408</v>
      </c>
    </row>
    <row r="958" spans="1:6" x14ac:dyDescent="0.25">
      <c r="A958">
        <v>0</v>
      </c>
      <c r="B958" t="s">
        <v>757</v>
      </c>
      <c r="C958" t="s">
        <v>757</v>
      </c>
      <c r="D958" t="s">
        <v>749</v>
      </c>
      <c r="E958" t="s">
        <v>748</v>
      </c>
      <c r="F958">
        <v>15.57844560578839</v>
      </c>
    </row>
    <row r="959" spans="1:6" x14ac:dyDescent="0.25">
      <c r="A959">
        <v>0</v>
      </c>
      <c r="B959" t="s">
        <v>757</v>
      </c>
      <c r="C959" t="s">
        <v>757</v>
      </c>
      <c r="D959" t="s">
        <v>749</v>
      </c>
      <c r="E959" t="s">
        <v>748</v>
      </c>
      <c r="F959">
        <v>15.152014801777865</v>
      </c>
    </row>
    <row r="960" spans="1:6" x14ac:dyDescent="0.25">
      <c r="A960">
        <v>0</v>
      </c>
      <c r="B960" t="s">
        <v>757</v>
      </c>
      <c r="C960" t="s">
        <v>757</v>
      </c>
      <c r="D960" t="s">
        <v>749</v>
      </c>
      <c r="E960" t="s">
        <v>748</v>
      </c>
      <c r="F960">
        <v>14.698420200970336</v>
      </c>
    </row>
    <row r="961" spans="1:6" x14ac:dyDescent="0.25">
      <c r="A961">
        <v>2</v>
      </c>
      <c r="B961" t="s">
        <v>757</v>
      </c>
      <c r="C961" t="s">
        <v>757</v>
      </c>
      <c r="D961" t="s">
        <v>749</v>
      </c>
      <c r="E961" t="s">
        <v>748</v>
      </c>
      <c r="F961">
        <v>12.384535642008435</v>
      </c>
    </row>
    <row r="962" spans="1:6" x14ac:dyDescent="0.25">
      <c r="A962">
        <v>2</v>
      </c>
      <c r="B962" t="s">
        <v>757</v>
      </c>
      <c r="C962" t="s">
        <v>757</v>
      </c>
      <c r="D962" t="s">
        <v>749</v>
      </c>
      <c r="E962" t="s">
        <v>748</v>
      </c>
      <c r="F962">
        <v>14.639944664497449</v>
      </c>
    </row>
    <row r="963" spans="1:6" x14ac:dyDescent="0.25">
      <c r="A963">
        <v>2</v>
      </c>
      <c r="B963" t="s">
        <v>757</v>
      </c>
      <c r="C963" t="s">
        <v>757</v>
      </c>
      <c r="D963" t="s">
        <v>749</v>
      </c>
      <c r="E963" t="s">
        <v>748</v>
      </c>
      <c r="F963">
        <v>13.03487814556903</v>
      </c>
    </row>
    <row r="964" spans="1:6" x14ac:dyDescent="0.25">
      <c r="A964">
        <v>2</v>
      </c>
      <c r="B964" t="s">
        <v>757</v>
      </c>
      <c r="C964" t="s">
        <v>757</v>
      </c>
      <c r="D964" t="s">
        <v>749</v>
      </c>
      <c r="E964" t="s">
        <v>748</v>
      </c>
      <c r="F964">
        <v>14.111390060214749</v>
      </c>
    </row>
    <row r="965" spans="1:6" x14ac:dyDescent="0.25">
      <c r="A965">
        <v>2</v>
      </c>
      <c r="B965" t="s">
        <v>757</v>
      </c>
      <c r="C965" t="s">
        <v>757</v>
      </c>
      <c r="D965" t="s">
        <v>749</v>
      </c>
      <c r="E965" t="s">
        <v>748</v>
      </c>
      <c r="F965">
        <v>15.334315370779143</v>
      </c>
    </row>
    <row r="966" spans="1:6" x14ac:dyDescent="0.25">
      <c r="A966">
        <v>4</v>
      </c>
      <c r="B966" t="s">
        <v>757</v>
      </c>
      <c r="C966" t="s">
        <v>757</v>
      </c>
      <c r="D966" t="s">
        <v>749</v>
      </c>
      <c r="E966" t="s">
        <v>748</v>
      </c>
      <c r="F966">
        <v>15.560815711797769</v>
      </c>
    </row>
    <row r="967" spans="1:6" x14ac:dyDescent="0.25">
      <c r="A967">
        <v>4</v>
      </c>
      <c r="B967" t="s">
        <v>757</v>
      </c>
      <c r="C967" t="s">
        <v>757</v>
      </c>
      <c r="D967" t="s">
        <v>749</v>
      </c>
      <c r="E967" t="s">
        <v>748</v>
      </c>
      <c r="F967">
        <v>11.043929224472299</v>
      </c>
    </row>
    <row r="968" spans="1:6" x14ac:dyDescent="0.25">
      <c r="A968">
        <v>4</v>
      </c>
      <c r="B968" t="s">
        <v>757</v>
      </c>
      <c r="C968" t="s">
        <v>757</v>
      </c>
      <c r="D968" t="s">
        <v>749</v>
      </c>
      <c r="E968" t="s">
        <v>748</v>
      </c>
      <c r="F968">
        <v>15.217112648583633</v>
      </c>
    </row>
    <row r="969" spans="1:6" x14ac:dyDescent="0.25">
      <c r="A969">
        <v>4</v>
      </c>
      <c r="B969" t="s">
        <v>757</v>
      </c>
      <c r="C969" t="s">
        <v>757</v>
      </c>
      <c r="D969" t="s">
        <v>749</v>
      </c>
      <c r="E969" t="s">
        <v>748</v>
      </c>
      <c r="F969">
        <v>15.659960599731949</v>
      </c>
    </row>
    <row r="970" spans="1:6" x14ac:dyDescent="0.25">
      <c r="A970">
        <v>4</v>
      </c>
      <c r="B970" t="s">
        <v>757</v>
      </c>
      <c r="C970" t="s">
        <v>757</v>
      </c>
      <c r="D970" t="s">
        <v>749</v>
      </c>
      <c r="E970" t="s">
        <v>748</v>
      </c>
      <c r="F970">
        <v>17.64402790275286</v>
      </c>
    </row>
    <row r="971" spans="1:6" x14ac:dyDescent="0.25">
      <c r="A971">
        <v>6</v>
      </c>
      <c r="B971" t="s">
        <v>757</v>
      </c>
      <c r="C971" t="s">
        <v>757</v>
      </c>
      <c r="D971" t="s">
        <v>749</v>
      </c>
      <c r="E971" t="s">
        <v>748</v>
      </c>
      <c r="F971">
        <v>13.388167026278365</v>
      </c>
    </row>
    <row r="972" spans="1:6" x14ac:dyDescent="0.25">
      <c r="A972">
        <v>6</v>
      </c>
      <c r="B972" t="s">
        <v>757</v>
      </c>
      <c r="C972" t="s">
        <v>757</v>
      </c>
      <c r="D972" t="s">
        <v>749</v>
      </c>
      <c r="E972" t="s">
        <v>748</v>
      </c>
      <c r="F972">
        <v>11.681078999398238</v>
      </c>
    </row>
    <row r="973" spans="1:6" x14ac:dyDescent="0.25">
      <c r="A973">
        <v>6</v>
      </c>
      <c r="B973" t="s">
        <v>757</v>
      </c>
      <c r="C973" t="s">
        <v>757</v>
      </c>
      <c r="D973" t="s">
        <v>749</v>
      </c>
      <c r="E973" t="s">
        <v>748</v>
      </c>
      <c r="F973">
        <v>15.189622010229392</v>
      </c>
    </row>
    <row r="974" spans="1:6" x14ac:dyDescent="0.25">
      <c r="A974">
        <v>6</v>
      </c>
      <c r="B974" t="s">
        <v>757</v>
      </c>
      <c r="C974" t="s">
        <v>757</v>
      </c>
      <c r="D974" t="s">
        <v>749</v>
      </c>
      <c r="E974" t="s">
        <v>748</v>
      </c>
      <c r="F974">
        <v>9.0380387149381658</v>
      </c>
    </row>
    <row r="975" spans="1:6" x14ac:dyDescent="0.25">
      <c r="A975">
        <v>6</v>
      </c>
      <c r="B975" t="s">
        <v>757</v>
      </c>
      <c r="C975" t="s">
        <v>757</v>
      </c>
      <c r="D975" t="s">
        <v>749</v>
      </c>
      <c r="E975" t="s">
        <v>748</v>
      </c>
      <c r="F975">
        <v>10.675867925713948</v>
      </c>
    </row>
    <row r="976" spans="1:6" x14ac:dyDescent="0.25">
      <c r="A976">
        <v>8</v>
      </c>
      <c r="B976" t="s">
        <v>757</v>
      </c>
      <c r="C976" t="s">
        <v>757</v>
      </c>
      <c r="D976" t="s">
        <v>749</v>
      </c>
      <c r="E976" t="s">
        <v>748</v>
      </c>
      <c r="F976">
        <v>15.046687364543303</v>
      </c>
    </row>
    <row r="977" spans="1:6" x14ac:dyDescent="0.25">
      <c r="A977">
        <v>8</v>
      </c>
      <c r="B977" t="s">
        <v>757</v>
      </c>
      <c r="C977" t="s">
        <v>757</v>
      </c>
      <c r="D977" t="s">
        <v>749</v>
      </c>
      <c r="E977" t="s">
        <v>748</v>
      </c>
      <c r="F977">
        <v>14.114589671285366</v>
      </c>
    </row>
    <row r="978" spans="1:6" x14ac:dyDescent="0.25">
      <c r="A978">
        <v>8</v>
      </c>
      <c r="B978" t="s">
        <v>757</v>
      </c>
      <c r="C978" t="s">
        <v>757</v>
      </c>
      <c r="D978" t="s">
        <v>749</v>
      </c>
      <c r="E978" t="s">
        <v>748</v>
      </c>
      <c r="F978">
        <v>9.5056113346166207</v>
      </c>
    </row>
    <row r="979" spans="1:6" x14ac:dyDescent="0.25">
      <c r="A979">
        <v>8</v>
      </c>
      <c r="B979" t="s">
        <v>757</v>
      </c>
      <c r="C979" t="s">
        <v>757</v>
      </c>
      <c r="D979" t="s">
        <v>749</v>
      </c>
      <c r="E979" t="s">
        <v>748</v>
      </c>
      <c r="F979">
        <v>11.647436408805348</v>
      </c>
    </row>
    <row r="980" spans="1:6" x14ac:dyDescent="0.25">
      <c r="A980">
        <v>8</v>
      </c>
      <c r="B980" t="s">
        <v>757</v>
      </c>
      <c r="C980" t="s">
        <v>757</v>
      </c>
      <c r="D980" t="s">
        <v>749</v>
      </c>
      <c r="E980" t="s">
        <v>748</v>
      </c>
      <c r="F980">
        <v>10.160957618699488</v>
      </c>
    </row>
    <row r="981" spans="1:6" x14ac:dyDescent="0.25">
      <c r="A981">
        <v>10</v>
      </c>
      <c r="B981" t="s">
        <v>757</v>
      </c>
      <c r="C981" t="s">
        <v>757</v>
      </c>
      <c r="D981" t="s">
        <v>749</v>
      </c>
      <c r="E981" t="s">
        <v>748</v>
      </c>
      <c r="F981">
        <v>20.474186873934443</v>
      </c>
    </row>
    <row r="982" spans="1:6" x14ac:dyDescent="0.25">
      <c r="A982">
        <v>10</v>
      </c>
      <c r="B982" t="s">
        <v>757</v>
      </c>
      <c r="C982" t="s">
        <v>757</v>
      </c>
      <c r="D982" t="s">
        <v>749</v>
      </c>
      <c r="E982" t="s">
        <v>748</v>
      </c>
      <c r="F982">
        <v>9.6835393904221512</v>
      </c>
    </row>
    <row r="983" spans="1:6" x14ac:dyDescent="0.25">
      <c r="A983">
        <v>10</v>
      </c>
      <c r="B983" t="s">
        <v>757</v>
      </c>
      <c r="C983" t="s">
        <v>757</v>
      </c>
      <c r="D983" t="s">
        <v>749</v>
      </c>
      <c r="E983" t="s">
        <v>748</v>
      </c>
      <c r="F983">
        <v>14.406059670758058</v>
      </c>
    </row>
    <row r="984" spans="1:6" x14ac:dyDescent="0.25">
      <c r="A984">
        <v>10</v>
      </c>
      <c r="B984" t="s">
        <v>757</v>
      </c>
      <c r="C984" t="s">
        <v>757</v>
      </c>
      <c r="D984" t="s">
        <v>749</v>
      </c>
      <c r="E984" t="s">
        <v>748</v>
      </c>
      <c r="F984">
        <v>18.922448303388023</v>
      </c>
    </row>
    <row r="985" spans="1:6" x14ac:dyDescent="0.25">
      <c r="A985">
        <v>10</v>
      </c>
      <c r="B985" t="s">
        <v>757</v>
      </c>
      <c r="C985" t="s">
        <v>757</v>
      </c>
      <c r="D985" t="s">
        <v>749</v>
      </c>
      <c r="E985" t="s">
        <v>748</v>
      </c>
      <c r="F985">
        <v>11.496345531549034</v>
      </c>
    </row>
    <row r="986" spans="1:6" x14ac:dyDescent="0.25">
      <c r="A986">
        <v>0</v>
      </c>
      <c r="B986" t="s">
        <v>757</v>
      </c>
      <c r="C986" t="s">
        <v>721</v>
      </c>
      <c r="D986" t="s">
        <v>749</v>
      </c>
      <c r="E986" t="s">
        <v>748</v>
      </c>
      <c r="F986">
        <v>4.4381305991820032E-2</v>
      </c>
    </row>
    <row r="987" spans="1:6" x14ac:dyDescent="0.25">
      <c r="A987">
        <v>0</v>
      </c>
      <c r="B987" t="s">
        <v>757</v>
      </c>
      <c r="C987" t="s">
        <v>721</v>
      </c>
      <c r="D987" t="s">
        <v>749</v>
      </c>
      <c r="E987" t="s">
        <v>748</v>
      </c>
      <c r="F987">
        <v>6.0643282454692714E-2</v>
      </c>
    </row>
    <row r="988" spans="1:6" x14ac:dyDescent="0.25">
      <c r="A988">
        <v>0</v>
      </c>
      <c r="B988" t="s">
        <v>757</v>
      </c>
      <c r="C988" t="s">
        <v>721</v>
      </c>
      <c r="D988" t="s">
        <v>749</v>
      </c>
      <c r="E988" t="s">
        <v>748</v>
      </c>
      <c r="F988">
        <v>5.5442166840808181E-2</v>
      </c>
    </row>
    <row r="989" spans="1:6" x14ac:dyDescent="0.25">
      <c r="A989">
        <v>0</v>
      </c>
      <c r="B989" t="s">
        <v>757</v>
      </c>
      <c r="C989" t="s">
        <v>721</v>
      </c>
      <c r="D989" t="s">
        <v>749</v>
      </c>
      <c r="E989" t="s">
        <v>748</v>
      </c>
      <c r="F989">
        <v>6.8566608872848572E-2</v>
      </c>
    </row>
    <row r="990" spans="1:6" x14ac:dyDescent="0.25">
      <c r="A990">
        <v>0</v>
      </c>
      <c r="B990" t="s">
        <v>757</v>
      </c>
      <c r="C990" t="s">
        <v>721</v>
      </c>
      <c r="D990" t="s">
        <v>749</v>
      </c>
      <c r="E990" t="s">
        <v>748</v>
      </c>
      <c r="F990">
        <v>4.7302550392670173E-2</v>
      </c>
    </row>
    <row r="991" spans="1:6" x14ac:dyDescent="0.25">
      <c r="A991">
        <v>2</v>
      </c>
      <c r="B991" t="s">
        <v>757</v>
      </c>
      <c r="C991" t="s">
        <v>721</v>
      </c>
      <c r="D991" t="s">
        <v>749</v>
      </c>
      <c r="E991" t="s">
        <v>748</v>
      </c>
      <c r="F991">
        <v>5.8720730309828557E-2</v>
      </c>
    </row>
    <row r="992" spans="1:6" x14ac:dyDescent="0.25">
      <c r="A992">
        <v>2</v>
      </c>
      <c r="B992" t="s">
        <v>757</v>
      </c>
      <c r="C992" t="s">
        <v>721</v>
      </c>
      <c r="D992" t="s">
        <v>749</v>
      </c>
      <c r="E992" t="s">
        <v>748</v>
      </c>
      <c r="F992">
        <v>4.2419358522645022E-2</v>
      </c>
    </row>
    <row r="993" spans="1:6" x14ac:dyDescent="0.25">
      <c r="A993">
        <v>2</v>
      </c>
      <c r="B993" t="s">
        <v>757</v>
      </c>
      <c r="C993" t="s">
        <v>721</v>
      </c>
      <c r="D993" t="s">
        <v>749</v>
      </c>
      <c r="E993" t="s">
        <v>748</v>
      </c>
      <c r="F993">
        <v>4.5251185151148343E-2</v>
      </c>
    </row>
    <row r="994" spans="1:6" x14ac:dyDescent="0.25">
      <c r="A994">
        <v>2</v>
      </c>
      <c r="B994" t="s">
        <v>757</v>
      </c>
      <c r="C994" t="s">
        <v>721</v>
      </c>
      <c r="D994" t="s">
        <v>749</v>
      </c>
      <c r="E994" t="s">
        <v>748</v>
      </c>
      <c r="F994">
        <v>4.1741539626544838E-2</v>
      </c>
    </row>
    <row r="995" spans="1:6" x14ac:dyDescent="0.25">
      <c r="A995">
        <v>2</v>
      </c>
      <c r="B995" t="s">
        <v>757</v>
      </c>
      <c r="C995" t="s">
        <v>721</v>
      </c>
      <c r="D995" t="s">
        <v>749</v>
      </c>
      <c r="E995" t="s">
        <v>748</v>
      </c>
      <c r="F995">
        <v>4.6523102315779594E-2</v>
      </c>
    </row>
    <row r="996" spans="1:6" x14ac:dyDescent="0.25">
      <c r="A996">
        <v>4</v>
      </c>
      <c r="B996" t="s">
        <v>757</v>
      </c>
      <c r="C996" t="s">
        <v>721</v>
      </c>
      <c r="D996" t="s">
        <v>749</v>
      </c>
      <c r="E996" t="s">
        <v>748</v>
      </c>
      <c r="F996">
        <v>5.8812932605102862E-2</v>
      </c>
    </row>
    <row r="997" spans="1:6" x14ac:dyDescent="0.25">
      <c r="A997">
        <v>4</v>
      </c>
      <c r="B997" t="s">
        <v>757</v>
      </c>
      <c r="C997" t="s">
        <v>721</v>
      </c>
      <c r="D997" t="s">
        <v>749</v>
      </c>
      <c r="E997" t="s">
        <v>748</v>
      </c>
      <c r="F997">
        <v>5.7944766311579674E-2</v>
      </c>
    </row>
    <row r="998" spans="1:6" x14ac:dyDescent="0.25">
      <c r="A998">
        <v>4</v>
      </c>
      <c r="B998" t="s">
        <v>757</v>
      </c>
      <c r="C998" t="s">
        <v>721</v>
      </c>
      <c r="D998" t="s">
        <v>749</v>
      </c>
      <c r="E998" t="s">
        <v>748</v>
      </c>
      <c r="F998">
        <v>5.1027239816214549E-2</v>
      </c>
    </row>
    <row r="999" spans="1:6" x14ac:dyDescent="0.25">
      <c r="A999">
        <v>4</v>
      </c>
      <c r="B999" t="s">
        <v>757</v>
      </c>
      <c r="C999" t="s">
        <v>721</v>
      </c>
      <c r="D999" t="s">
        <v>749</v>
      </c>
      <c r="E999" t="s">
        <v>748</v>
      </c>
      <c r="F999">
        <v>4.8746429378129105E-2</v>
      </c>
    </row>
    <row r="1000" spans="1:6" x14ac:dyDescent="0.25">
      <c r="A1000">
        <v>4</v>
      </c>
      <c r="B1000" t="s">
        <v>757</v>
      </c>
      <c r="C1000" t="s">
        <v>721</v>
      </c>
      <c r="D1000" t="s">
        <v>749</v>
      </c>
      <c r="E1000" t="s">
        <v>748</v>
      </c>
      <c r="F1000">
        <v>7.1914486672824282E-2</v>
      </c>
    </row>
    <row r="1001" spans="1:6" x14ac:dyDescent="0.25">
      <c r="A1001">
        <v>6</v>
      </c>
      <c r="B1001" t="s">
        <v>757</v>
      </c>
      <c r="C1001" t="s">
        <v>721</v>
      </c>
      <c r="D1001" t="s">
        <v>749</v>
      </c>
      <c r="E1001" t="s">
        <v>748</v>
      </c>
      <c r="F1001">
        <v>5.6198053569696135E-2</v>
      </c>
    </row>
    <row r="1002" spans="1:6" x14ac:dyDescent="0.25">
      <c r="A1002">
        <v>6</v>
      </c>
      <c r="B1002" t="s">
        <v>757</v>
      </c>
      <c r="C1002" t="s">
        <v>721</v>
      </c>
      <c r="D1002" t="s">
        <v>749</v>
      </c>
      <c r="E1002" t="s">
        <v>748</v>
      </c>
      <c r="F1002">
        <v>6.0598481864754354E-2</v>
      </c>
    </row>
    <row r="1003" spans="1:6" x14ac:dyDescent="0.25">
      <c r="A1003">
        <v>6</v>
      </c>
      <c r="B1003" t="s">
        <v>757</v>
      </c>
      <c r="C1003" t="s">
        <v>721</v>
      </c>
      <c r="D1003" t="s">
        <v>749</v>
      </c>
      <c r="E1003" t="s">
        <v>748</v>
      </c>
      <c r="F1003">
        <v>4.758745542324868E-2</v>
      </c>
    </row>
    <row r="1004" spans="1:6" x14ac:dyDescent="0.25">
      <c r="A1004">
        <v>6</v>
      </c>
      <c r="B1004" t="s">
        <v>757</v>
      </c>
      <c r="C1004" t="s">
        <v>721</v>
      </c>
      <c r="D1004" t="s">
        <v>749</v>
      </c>
      <c r="E1004" t="s">
        <v>748</v>
      </c>
      <c r="F1004">
        <v>3.903123393750179E-2</v>
      </c>
    </row>
    <row r="1005" spans="1:6" x14ac:dyDescent="0.25">
      <c r="A1005">
        <v>6</v>
      </c>
      <c r="B1005" t="s">
        <v>757</v>
      </c>
      <c r="C1005" t="s">
        <v>721</v>
      </c>
      <c r="D1005" t="s">
        <v>749</v>
      </c>
      <c r="E1005" t="s">
        <v>748</v>
      </c>
      <c r="F1005">
        <v>5.1559544284325652E-2</v>
      </c>
    </row>
    <row r="1006" spans="1:6" x14ac:dyDescent="0.25">
      <c r="A1006">
        <v>8</v>
      </c>
      <c r="B1006" t="s">
        <v>757</v>
      </c>
      <c r="C1006" t="s">
        <v>721</v>
      </c>
      <c r="D1006" t="s">
        <v>749</v>
      </c>
      <c r="E1006" t="s">
        <v>748</v>
      </c>
      <c r="F1006">
        <v>6.2906647010976813E-2</v>
      </c>
    </row>
    <row r="1007" spans="1:6" x14ac:dyDescent="0.25">
      <c r="A1007">
        <v>8</v>
      </c>
      <c r="B1007" t="s">
        <v>757</v>
      </c>
      <c r="C1007" t="s">
        <v>721</v>
      </c>
      <c r="D1007" t="s">
        <v>749</v>
      </c>
      <c r="E1007" t="s">
        <v>748</v>
      </c>
      <c r="F1007">
        <v>4.3020294420873677E-2</v>
      </c>
    </row>
    <row r="1008" spans="1:6" x14ac:dyDescent="0.25">
      <c r="A1008">
        <v>8</v>
      </c>
      <c r="B1008" t="s">
        <v>757</v>
      </c>
      <c r="C1008" t="s">
        <v>721</v>
      </c>
      <c r="D1008" t="s">
        <v>749</v>
      </c>
      <c r="E1008" t="s">
        <v>748</v>
      </c>
      <c r="F1008">
        <v>4.8917097834963993E-2</v>
      </c>
    </row>
    <row r="1009" spans="1:6" x14ac:dyDescent="0.25">
      <c r="A1009">
        <v>8</v>
      </c>
      <c r="B1009" t="s">
        <v>757</v>
      </c>
      <c r="C1009" t="s">
        <v>721</v>
      </c>
      <c r="D1009" t="s">
        <v>749</v>
      </c>
      <c r="E1009" t="s">
        <v>748</v>
      </c>
      <c r="F1009">
        <v>4.8090549509583552E-2</v>
      </c>
    </row>
    <row r="1010" spans="1:6" x14ac:dyDescent="0.25">
      <c r="A1010">
        <v>8</v>
      </c>
      <c r="B1010" t="s">
        <v>757</v>
      </c>
      <c r="C1010" t="s">
        <v>721</v>
      </c>
      <c r="D1010" t="s">
        <v>749</v>
      </c>
      <c r="E1010" t="s">
        <v>748</v>
      </c>
      <c r="F1010">
        <v>4.7142461253453845E-2</v>
      </c>
    </row>
    <row r="1011" spans="1:6" x14ac:dyDescent="0.25">
      <c r="A1011">
        <v>10</v>
      </c>
      <c r="B1011" t="s">
        <v>757</v>
      </c>
      <c r="C1011" t="s">
        <v>721</v>
      </c>
      <c r="D1011" t="s">
        <v>749</v>
      </c>
      <c r="E1011" t="s">
        <v>748</v>
      </c>
      <c r="F1011">
        <v>5.3068072055311749E-2</v>
      </c>
    </row>
    <row r="1012" spans="1:6" x14ac:dyDescent="0.25">
      <c r="A1012">
        <v>10</v>
      </c>
      <c r="B1012" t="s">
        <v>757</v>
      </c>
      <c r="C1012" t="s">
        <v>721</v>
      </c>
      <c r="D1012" t="s">
        <v>749</v>
      </c>
      <c r="E1012" t="s">
        <v>748</v>
      </c>
      <c r="F1012">
        <v>4.0746047031796163E-2</v>
      </c>
    </row>
    <row r="1013" spans="1:6" x14ac:dyDescent="0.25">
      <c r="A1013">
        <v>10</v>
      </c>
      <c r="B1013" t="s">
        <v>757</v>
      </c>
      <c r="C1013" t="s">
        <v>721</v>
      </c>
      <c r="D1013" t="s">
        <v>749</v>
      </c>
      <c r="E1013" t="s">
        <v>748</v>
      </c>
      <c r="F1013">
        <v>3.9906945609814268E-2</v>
      </c>
    </row>
    <row r="1014" spans="1:6" x14ac:dyDescent="0.25">
      <c r="A1014">
        <v>10</v>
      </c>
      <c r="B1014" t="s">
        <v>757</v>
      </c>
      <c r="C1014" t="s">
        <v>721</v>
      </c>
      <c r="D1014" t="s">
        <v>749</v>
      </c>
      <c r="E1014" t="s">
        <v>748</v>
      </c>
      <c r="F1014">
        <v>5.7510053141907741E-2</v>
      </c>
    </row>
    <row r="1015" spans="1:6" x14ac:dyDescent="0.25">
      <c r="A1015">
        <v>10</v>
      </c>
      <c r="B1015" t="s">
        <v>757</v>
      </c>
      <c r="C1015" t="s">
        <v>721</v>
      </c>
      <c r="D1015" t="s">
        <v>749</v>
      </c>
      <c r="E1015" t="s">
        <v>748</v>
      </c>
      <c r="F1015">
        <v>5.284914873779497E-2</v>
      </c>
    </row>
    <row r="1016" spans="1:6" x14ac:dyDescent="0.25">
      <c r="A1016">
        <v>0</v>
      </c>
      <c r="B1016" t="s">
        <v>757</v>
      </c>
      <c r="C1016" t="s">
        <v>722</v>
      </c>
      <c r="D1016" t="s">
        <v>749</v>
      </c>
      <c r="E1016" t="s">
        <v>748</v>
      </c>
      <c r="F1016">
        <v>6.2890108706943434E-2</v>
      </c>
    </row>
    <row r="1017" spans="1:6" x14ac:dyDescent="0.25">
      <c r="A1017">
        <v>0</v>
      </c>
      <c r="B1017" t="s">
        <v>757</v>
      </c>
      <c r="C1017" t="s">
        <v>722</v>
      </c>
      <c r="D1017" t="s">
        <v>749</v>
      </c>
      <c r="E1017" t="s">
        <v>748</v>
      </c>
      <c r="F1017">
        <v>6.8086450339847962E-2</v>
      </c>
    </row>
    <row r="1018" spans="1:6" x14ac:dyDescent="0.25">
      <c r="A1018">
        <v>0</v>
      </c>
      <c r="B1018" t="s">
        <v>757</v>
      </c>
      <c r="C1018" t="s">
        <v>722</v>
      </c>
      <c r="D1018" t="s">
        <v>749</v>
      </c>
      <c r="E1018" t="s">
        <v>748</v>
      </c>
      <c r="F1018">
        <v>7.6462061709242329E-2</v>
      </c>
    </row>
    <row r="1019" spans="1:6" x14ac:dyDescent="0.25">
      <c r="A1019">
        <v>0</v>
      </c>
      <c r="B1019" t="s">
        <v>757</v>
      </c>
      <c r="C1019" t="s">
        <v>722</v>
      </c>
      <c r="D1019" t="s">
        <v>749</v>
      </c>
      <c r="E1019" t="s">
        <v>748</v>
      </c>
      <c r="F1019">
        <v>9.403072690511502E-2</v>
      </c>
    </row>
    <row r="1020" spans="1:6" x14ac:dyDescent="0.25">
      <c r="A1020">
        <v>0</v>
      </c>
      <c r="B1020" t="s">
        <v>757</v>
      </c>
      <c r="C1020" t="s">
        <v>722</v>
      </c>
      <c r="D1020" t="s">
        <v>749</v>
      </c>
      <c r="E1020" t="s">
        <v>748</v>
      </c>
      <c r="F1020">
        <v>6.889734185676176E-2</v>
      </c>
    </row>
    <row r="1021" spans="1:6" x14ac:dyDescent="0.25">
      <c r="A1021">
        <v>2</v>
      </c>
      <c r="B1021" t="s">
        <v>757</v>
      </c>
      <c r="C1021" t="s">
        <v>722</v>
      </c>
      <c r="D1021" t="s">
        <v>749</v>
      </c>
      <c r="E1021" t="s">
        <v>748</v>
      </c>
      <c r="F1021">
        <v>7.4755499924692742E-2</v>
      </c>
    </row>
    <row r="1022" spans="1:6" x14ac:dyDescent="0.25">
      <c r="A1022">
        <v>2</v>
      </c>
      <c r="B1022" t="s">
        <v>757</v>
      </c>
      <c r="C1022" t="s">
        <v>722</v>
      </c>
      <c r="D1022" t="s">
        <v>749</v>
      </c>
      <c r="E1022" t="s">
        <v>748</v>
      </c>
      <c r="F1022">
        <v>6.579460327515782E-2</v>
      </c>
    </row>
    <row r="1023" spans="1:6" x14ac:dyDescent="0.25">
      <c r="A1023">
        <v>2</v>
      </c>
      <c r="B1023" t="s">
        <v>757</v>
      </c>
      <c r="C1023" t="s">
        <v>722</v>
      </c>
      <c r="D1023" t="s">
        <v>749</v>
      </c>
      <c r="E1023" t="s">
        <v>748</v>
      </c>
      <c r="F1023">
        <v>6.9682535827092801E-2</v>
      </c>
    </row>
    <row r="1024" spans="1:6" x14ac:dyDescent="0.25">
      <c r="A1024">
        <v>2</v>
      </c>
      <c r="B1024" t="s">
        <v>757</v>
      </c>
      <c r="C1024" t="s">
        <v>722</v>
      </c>
      <c r="D1024" t="s">
        <v>749</v>
      </c>
      <c r="E1024" t="s">
        <v>748</v>
      </c>
      <c r="F1024">
        <v>6.2276633100685139E-2</v>
      </c>
    </row>
    <row r="1025" spans="1:6" x14ac:dyDescent="0.25">
      <c r="A1025">
        <v>2</v>
      </c>
      <c r="B1025" t="s">
        <v>757</v>
      </c>
      <c r="C1025" t="s">
        <v>722</v>
      </c>
      <c r="D1025" t="s">
        <v>749</v>
      </c>
      <c r="E1025" t="s">
        <v>748</v>
      </c>
      <c r="F1025">
        <v>6.4010213326986018E-2</v>
      </c>
    </row>
    <row r="1026" spans="1:6" x14ac:dyDescent="0.25">
      <c r="A1026">
        <v>4</v>
      </c>
      <c r="B1026" t="s">
        <v>757</v>
      </c>
      <c r="C1026" t="s">
        <v>722</v>
      </c>
      <c r="D1026" t="s">
        <v>749</v>
      </c>
      <c r="E1026" t="s">
        <v>748</v>
      </c>
      <c r="F1026">
        <v>8.1478406640929105E-2</v>
      </c>
    </row>
    <row r="1027" spans="1:6" x14ac:dyDescent="0.25">
      <c r="A1027">
        <v>4</v>
      </c>
      <c r="B1027" t="s">
        <v>757</v>
      </c>
      <c r="C1027" t="s">
        <v>722</v>
      </c>
      <c r="D1027" t="s">
        <v>749</v>
      </c>
      <c r="E1027" t="s">
        <v>748</v>
      </c>
      <c r="F1027">
        <v>6.469000325968853E-2</v>
      </c>
    </row>
    <row r="1028" spans="1:6" x14ac:dyDescent="0.25">
      <c r="A1028">
        <v>4</v>
      </c>
      <c r="B1028" t="s">
        <v>757</v>
      </c>
      <c r="C1028" t="s">
        <v>722</v>
      </c>
      <c r="D1028" t="s">
        <v>749</v>
      </c>
      <c r="E1028" t="s">
        <v>748</v>
      </c>
      <c r="F1028">
        <v>7.9984333358255846E-2</v>
      </c>
    </row>
    <row r="1029" spans="1:6" x14ac:dyDescent="0.25">
      <c r="A1029">
        <v>4</v>
      </c>
      <c r="B1029" t="s">
        <v>757</v>
      </c>
      <c r="C1029" t="s">
        <v>722</v>
      </c>
      <c r="D1029" t="s">
        <v>749</v>
      </c>
      <c r="E1029" t="s">
        <v>748</v>
      </c>
      <c r="F1029">
        <v>6.7363624338446684E-2</v>
      </c>
    </row>
    <row r="1030" spans="1:6" x14ac:dyDescent="0.25">
      <c r="A1030">
        <v>4</v>
      </c>
      <c r="B1030" t="s">
        <v>757</v>
      </c>
      <c r="C1030" t="s">
        <v>722</v>
      </c>
      <c r="D1030" t="s">
        <v>749</v>
      </c>
      <c r="E1030" t="s">
        <v>748</v>
      </c>
      <c r="F1030">
        <v>9.7418211900041185E-2</v>
      </c>
    </row>
    <row r="1031" spans="1:6" x14ac:dyDescent="0.25">
      <c r="A1031">
        <v>6</v>
      </c>
      <c r="B1031" t="s">
        <v>757</v>
      </c>
      <c r="C1031" t="s">
        <v>722</v>
      </c>
      <c r="D1031" t="s">
        <v>749</v>
      </c>
      <c r="E1031" t="s">
        <v>748</v>
      </c>
      <c r="F1031">
        <v>7.4555448318037204E-2</v>
      </c>
    </row>
    <row r="1032" spans="1:6" x14ac:dyDescent="0.25">
      <c r="A1032">
        <v>6</v>
      </c>
      <c r="B1032" t="s">
        <v>757</v>
      </c>
      <c r="C1032" t="s">
        <v>722</v>
      </c>
      <c r="D1032" t="s">
        <v>749</v>
      </c>
      <c r="E1032" t="s">
        <v>748</v>
      </c>
      <c r="F1032">
        <v>6.8754386958036026E-2</v>
      </c>
    </row>
    <row r="1033" spans="1:6" x14ac:dyDescent="0.25">
      <c r="A1033">
        <v>6</v>
      </c>
      <c r="B1033" t="s">
        <v>757</v>
      </c>
      <c r="C1033" t="s">
        <v>722</v>
      </c>
      <c r="D1033" t="s">
        <v>749</v>
      </c>
      <c r="E1033" t="s">
        <v>748</v>
      </c>
      <c r="F1033">
        <v>6.7014991819911995E-2</v>
      </c>
    </row>
    <row r="1034" spans="1:6" x14ac:dyDescent="0.25">
      <c r="A1034">
        <v>6</v>
      </c>
      <c r="B1034" t="s">
        <v>757</v>
      </c>
      <c r="C1034" t="s">
        <v>722</v>
      </c>
      <c r="D1034" t="s">
        <v>749</v>
      </c>
      <c r="E1034" t="s">
        <v>748</v>
      </c>
      <c r="F1034">
        <v>5.1552005700870644E-2</v>
      </c>
    </row>
    <row r="1035" spans="1:6" x14ac:dyDescent="0.25">
      <c r="A1035">
        <v>6</v>
      </c>
      <c r="B1035" t="s">
        <v>757</v>
      </c>
      <c r="C1035" t="s">
        <v>722</v>
      </c>
      <c r="D1035" t="s">
        <v>749</v>
      </c>
      <c r="E1035" t="s">
        <v>748</v>
      </c>
      <c r="F1035">
        <v>6.4942610946014584E-2</v>
      </c>
    </row>
    <row r="1036" spans="1:6" x14ac:dyDescent="0.25">
      <c r="A1036">
        <v>8</v>
      </c>
      <c r="B1036" t="s">
        <v>757</v>
      </c>
      <c r="C1036" t="s">
        <v>722</v>
      </c>
      <c r="D1036" t="s">
        <v>749</v>
      </c>
      <c r="E1036" t="s">
        <v>748</v>
      </c>
      <c r="F1036">
        <v>8.7672918109668888E-2</v>
      </c>
    </row>
    <row r="1037" spans="1:6" x14ac:dyDescent="0.25">
      <c r="A1037">
        <v>8</v>
      </c>
      <c r="B1037" t="s">
        <v>757</v>
      </c>
      <c r="C1037" t="s">
        <v>722</v>
      </c>
      <c r="D1037" t="s">
        <v>749</v>
      </c>
      <c r="E1037" t="s">
        <v>748</v>
      </c>
      <c r="F1037">
        <v>7.2403290566684139E-2</v>
      </c>
    </row>
    <row r="1038" spans="1:6" x14ac:dyDescent="0.25">
      <c r="A1038">
        <v>8</v>
      </c>
      <c r="B1038" t="s">
        <v>757</v>
      </c>
      <c r="C1038" t="s">
        <v>722</v>
      </c>
      <c r="D1038" t="s">
        <v>749</v>
      </c>
      <c r="E1038" t="s">
        <v>748</v>
      </c>
      <c r="F1038">
        <v>7.1631801621326693E-2</v>
      </c>
    </row>
    <row r="1039" spans="1:6" x14ac:dyDescent="0.25">
      <c r="A1039">
        <v>8</v>
      </c>
      <c r="B1039" t="s">
        <v>757</v>
      </c>
      <c r="C1039" t="s">
        <v>722</v>
      </c>
      <c r="D1039" t="s">
        <v>749</v>
      </c>
      <c r="E1039" t="s">
        <v>748</v>
      </c>
      <c r="F1039">
        <v>6.9401529777381843E-2</v>
      </c>
    </row>
    <row r="1040" spans="1:6" x14ac:dyDescent="0.25">
      <c r="A1040">
        <v>8</v>
      </c>
      <c r="B1040" t="s">
        <v>757</v>
      </c>
      <c r="C1040" t="s">
        <v>722</v>
      </c>
      <c r="D1040" t="s">
        <v>749</v>
      </c>
      <c r="E1040" t="s">
        <v>748</v>
      </c>
      <c r="F1040">
        <v>6.5483806596610697E-2</v>
      </c>
    </row>
    <row r="1041" spans="1:6" x14ac:dyDescent="0.25">
      <c r="A1041">
        <v>10</v>
      </c>
      <c r="B1041" t="s">
        <v>757</v>
      </c>
      <c r="C1041" t="s">
        <v>722</v>
      </c>
      <c r="D1041" t="s">
        <v>749</v>
      </c>
      <c r="E1041" t="s">
        <v>748</v>
      </c>
      <c r="F1041">
        <v>9.0153553264273545E-2</v>
      </c>
    </row>
    <row r="1042" spans="1:6" x14ac:dyDescent="0.25">
      <c r="A1042">
        <v>10</v>
      </c>
      <c r="B1042" t="s">
        <v>757</v>
      </c>
      <c r="C1042" t="s">
        <v>722</v>
      </c>
      <c r="D1042" t="s">
        <v>749</v>
      </c>
      <c r="E1042" t="s">
        <v>748</v>
      </c>
      <c r="F1042">
        <v>5.8317407457095558E-2</v>
      </c>
    </row>
    <row r="1043" spans="1:6" x14ac:dyDescent="0.25">
      <c r="A1043">
        <v>10</v>
      </c>
      <c r="B1043" t="s">
        <v>757</v>
      </c>
      <c r="C1043" t="s">
        <v>722</v>
      </c>
      <c r="D1043" t="s">
        <v>749</v>
      </c>
      <c r="E1043" t="s">
        <v>748</v>
      </c>
      <c r="F1043">
        <v>6.1020192943856348E-2</v>
      </c>
    </row>
    <row r="1044" spans="1:6" x14ac:dyDescent="0.25">
      <c r="A1044">
        <v>10</v>
      </c>
      <c r="B1044" t="s">
        <v>757</v>
      </c>
      <c r="C1044" t="s">
        <v>722</v>
      </c>
      <c r="D1044" t="s">
        <v>749</v>
      </c>
      <c r="E1044" t="s">
        <v>748</v>
      </c>
      <c r="F1044">
        <v>8.9385924125179747E-2</v>
      </c>
    </row>
    <row r="1045" spans="1:6" x14ac:dyDescent="0.25">
      <c r="A1045">
        <v>10</v>
      </c>
      <c r="B1045" t="s">
        <v>757</v>
      </c>
      <c r="C1045" t="s">
        <v>722</v>
      </c>
      <c r="D1045" t="s">
        <v>749</v>
      </c>
      <c r="E1045" t="s">
        <v>748</v>
      </c>
      <c r="F1045">
        <v>7.7194669937206209E-2</v>
      </c>
    </row>
    <row r="1046" spans="1:6" x14ac:dyDescent="0.25">
      <c r="A1046">
        <v>0</v>
      </c>
      <c r="B1046" t="s">
        <v>743</v>
      </c>
      <c r="C1046" t="s">
        <v>756</v>
      </c>
      <c r="D1046" t="s">
        <v>752</v>
      </c>
      <c r="E1046" t="s">
        <v>748</v>
      </c>
      <c r="F1046">
        <v>7.370024447995252E-2</v>
      </c>
    </row>
    <row r="1047" spans="1:6" x14ac:dyDescent="0.25">
      <c r="A1047">
        <v>0</v>
      </c>
      <c r="B1047" t="s">
        <v>743</v>
      </c>
      <c r="C1047" t="s">
        <v>756</v>
      </c>
      <c r="D1047" t="s">
        <v>752</v>
      </c>
      <c r="E1047" t="s">
        <v>748</v>
      </c>
      <c r="F1047">
        <v>0.10972221341251377</v>
      </c>
    </row>
    <row r="1048" spans="1:6" x14ac:dyDescent="0.25">
      <c r="A1048">
        <v>0</v>
      </c>
      <c r="B1048" t="s">
        <v>743</v>
      </c>
      <c r="C1048" t="s">
        <v>756</v>
      </c>
      <c r="D1048" t="s">
        <v>752</v>
      </c>
      <c r="E1048" t="s">
        <v>748</v>
      </c>
      <c r="F1048">
        <v>7.8574387035846072E-2</v>
      </c>
    </row>
    <row r="1049" spans="1:6" x14ac:dyDescent="0.25">
      <c r="A1049">
        <v>0</v>
      </c>
      <c r="B1049" t="s">
        <v>743</v>
      </c>
      <c r="C1049" t="s">
        <v>756</v>
      </c>
      <c r="D1049" t="s">
        <v>752</v>
      </c>
      <c r="E1049" t="s">
        <v>748</v>
      </c>
      <c r="F1049">
        <v>7.983075352495321E-2</v>
      </c>
    </row>
    <row r="1050" spans="1:6" x14ac:dyDescent="0.25">
      <c r="A1050">
        <v>0</v>
      </c>
      <c r="B1050" t="s">
        <v>743</v>
      </c>
      <c r="C1050" t="s">
        <v>756</v>
      </c>
      <c r="D1050" t="s">
        <v>752</v>
      </c>
      <c r="E1050" t="s">
        <v>748</v>
      </c>
      <c r="F1050">
        <v>9.9619208640550058E-2</v>
      </c>
    </row>
    <row r="1051" spans="1:6" x14ac:dyDescent="0.25">
      <c r="A1051">
        <v>2</v>
      </c>
      <c r="B1051" t="s">
        <v>743</v>
      </c>
      <c r="C1051" t="s">
        <v>756</v>
      </c>
      <c r="D1051" t="s">
        <v>752</v>
      </c>
      <c r="E1051" t="s">
        <v>748</v>
      </c>
      <c r="F1051">
        <v>7.287489562540192E-2</v>
      </c>
    </row>
    <row r="1052" spans="1:6" x14ac:dyDescent="0.25">
      <c r="A1052">
        <v>2</v>
      </c>
      <c r="B1052" t="s">
        <v>743</v>
      </c>
      <c r="C1052" t="s">
        <v>756</v>
      </c>
      <c r="D1052" t="s">
        <v>752</v>
      </c>
      <c r="E1052" t="s">
        <v>748</v>
      </c>
      <c r="F1052">
        <v>8.6024642602830201E-2</v>
      </c>
    </row>
    <row r="1053" spans="1:6" x14ac:dyDescent="0.25">
      <c r="A1053">
        <v>2</v>
      </c>
      <c r="B1053" t="s">
        <v>743</v>
      </c>
      <c r="C1053" t="s">
        <v>756</v>
      </c>
      <c r="D1053" t="s">
        <v>752</v>
      </c>
      <c r="E1053" t="s">
        <v>748</v>
      </c>
      <c r="F1053">
        <v>9.2374798231555963E-2</v>
      </c>
    </row>
    <row r="1054" spans="1:6" x14ac:dyDescent="0.25">
      <c r="A1054">
        <v>2</v>
      </c>
      <c r="B1054" t="s">
        <v>743</v>
      </c>
      <c r="C1054" t="s">
        <v>756</v>
      </c>
      <c r="D1054" t="s">
        <v>752</v>
      </c>
      <c r="E1054" t="s">
        <v>748</v>
      </c>
      <c r="F1054">
        <v>6.4846901835782261E-2</v>
      </c>
    </row>
    <row r="1055" spans="1:6" x14ac:dyDescent="0.25">
      <c r="A1055">
        <v>2</v>
      </c>
      <c r="B1055" t="s">
        <v>743</v>
      </c>
      <c r="C1055" t="s">
        <v>756</v>
      </c>
      <c r="D1055" t="s">
        <v>752</v>
      </c>
      <c r="E1055" t="s">
        <v>748</v>
      </c>
      <c r="F1055">
        <v>8.729808710136483E-2</v>
      </c>
    </row>
    <row r="1056" spans="1:6" x14ac:dyDescent="0.25">
      <c r="A1056">
        <v>4</v>
      </c>
      <c r="B1056" t="s">
        <v>743</v>
      </c>
      <c r="C1056" t="s">
        <v>756</v>
      </c>
      <c r="D1056" t="s">
        <v>752</v>
      </c>
      <c r="E1056" t="s">
        <v>748</v>
      </c>
      <c r="F1056">
        <v>8.5652238190217445E-2</v>
      </c>
    </row>
    <row r="1057" spans="1:6" x14ac:dyDescent="0.25">
      <c r="A1057">
        <v>4</v>
      </c>
      <c r="B1057" t="s">
        <v>743</v>
      </c>
      <c r="C1057" t="s">
        <v>756</v>
      </c>
      <c r="D1057" t="s">
        <v>752</v>
      </c>
      <c r="E1057" t="s">
        <v>748</v>
      </c>
      <c r="F1057">
        <v>8.1921026756347839E-2</v>
      </c>
    </row>
    <row r="1058" spans="1:6" x14ac:dyDescent="0.25">
      <c r="A1058">
        <v>4</v>
      </c>
      <c r="B1058" t="s">
        <v>743</v>
      </c>
      <c r="C1058" t="s">
        <v>756</v>
      </c>
      <c r="D1058" t="s">
        <v>752</v>
      </c>
      <c r="E1058" t="s">
        <v>748</v>
      </c>
      <c r="F1058">
        <v>0.10359314733473431</v>
      </c>
    </row>
    <row r="1059" spans="1:6" x14ac:dyDescent="0.25">
      <c r="A1059">
        <v>4</v>
      </c>
      <c r="B1059" t="s">
        <v>743</v>
      </c>
      <c r="C1059" t="s">
        <v>756</v>
      </c>
      <c r="D1059" t="s">
        <v>752</v>
      </c>
      <c r="E1059" t="s">
        <v>748</v>
      </c>
      <c r="F1059">
        <v>9.3831051484809844E-2</v>
      </c>
    </row>
    <row r="1060" spans="1:6" x14ac:dyDescent="0.25">
      <c r="A1060">
        <v>4</v>
      </c>
      <c r="B1060" t="s">
        <v>743</v>
      </c>
      <c r="C1060" t="s">
        <v>756</v>
      </c>
      <c r="D1060" t="s">
        <v>752</v>
      </c>
      <c r="E1060" t="s">
        <v>748</v>
      </c>
      <c r="F1060">
        <v>6.6360018960865658E-2</v>
      </c>
    </row>
    <row r="1061" spans="1:6" x14ac:dyDescent="0.25">
      <c r="A1061">
        <v>6</v>
      </c>
      <c r="B1061" t="s">
        <v>743</v>
      </c>
      <c r="C1061" t="s">
        <v>756</v>
      </c>
      <c r="D1061" t="s">
        <v>752</v>
      </c>
      <c r="E1061" t="s">
        <v>748</v>
      </c>
      <c r="F1061">
        <v>7.0639839875457369E-2</v>
      </c>
    </row>
    <row r="1062" spans="1:6" x14ac:dyDescent="0.25">
      <c r="A1062">
        <v>6</v>
      </c>
      <c r="B1062" t="s">
        <v>743</v>
      </c>
      <c r="C1062" t="s">
        <v>756</v>
      </c>
      <c r="D1062" t="s">
        <v>752</v>
      </c>
      <c r="E1062" t="s">
        <v>748</v>
      </c>
      <c r="F1062">
        <v>7.1451049865928859E-2</v>
      </c>
    </row>
    <row r="1063" spans="1:6" x14ac:dyDescent="0.25">
      <c r="A1063">
        <v>6</v>
      </c>
      <c r="B1063" t="s">
        <v>743</v>
      </c>
      <c r="C1063" t="s">
        <v>756</v>
      </c>
      <c r="D1063" t="s">
        <v>752</v>
      </c>
      <c r="E1063" t="s">
        <v>748</v>
      </c>
      <c r="F1063">
        <v>8.9348773013830401E-2</v>
      </c>
    </row>
    <row r="1064" spans="1:6" x14ac:dyDescent="0.25">
      <c r="A1064">
        <v>6</v>
      </c>
      <c r="B1064" t="s">
        <v>743</v>
      </c>
      <c r="C1064" t="s">
        <v>756</v>
      </c>
      <c r="D1064" t="s">
        <v>752</v>
      </c>
      <c r="E1064" t="s">
        <v>748</v>
      </c>
      <c r="F1064">
        <v>7.9091410928124273E-2</v>
      </c>
    </row>
    <row r="1065" spans="1:6" x14ac:dyDescent="0.25">
      <c r="A1065">
        <v>6</v>
      </c>
      <c r="B1065" t="s">
        <v>743</v>
      </c>
      <c r="C1065" t="s">
        <v>756</v>
      </c>
      <c r="D1065" t="s">
        <v>752</v>
      </c>
      <c r="E1065" t="s">
        <v>748</v>
      </c>
      <c r="F1065">
        <v>0.14372503934565109</v>
      </c>
    </row>
    <row r="1066" spans="1:6" x14ac:dyDescent="0.25">
      <c r="A1066">
        <v>8</v>
      </c>
      <c r="B1066" t="s">
        <v>743</v>
      </c>
      <c r="C1066" t="s">
        <v>756</v>
      </c>
      <c r="D1066" t="s">
        <v>752</v>
      </c>
      <c r="E1066" t="s">
        <v>748</v>
      </c>
      <c r="F1066">
        <v>7.021075915239193E-2</v>
      </c>
    </row>
    <row r="1067" spans="1:6" x14ac:dyDescent="0.25">
      <c r="A1067">
        <v>8</v>
      </c>
      <c r="B1067" t="s">
        <v>743</v>
      </c>
      <c r="C1067" t="s">
        <v>756</v>
      </c>
      <c r="D1067" t="s">
        <v>752</v>
      </c>
      <c r="E1067" t="s">
        <v>748</v>
      </c>
      <c r="F1067">
        <v>7.3540839484878079E-2</v>
      </c>
    </row>
    <row r="1068" spans="1:6" x14ac:dyDescent="0.25">
      <c r="A1068">
        <v>8</v>
      </c>
      <c r="B1068" t="s">
        <v>743</v>
      </c>
      <c r="C1068" t="s">
        <v>756</v>
      </c>
      <c r="D1068" t="s">
        <v>752</v>
      </c>
      <c r="E1068" t="s">
        <v>748</v>
      </c>
      <c r="F1068">
        <v>5.0197186539994866E-2</v>
      </c>
    </row>
    <row r="1069" spans="1:6" x14ac:dyDescent="0.25">
      <c r="A1069">
        <v>8</v>
      </c>
      <c r="B1069" t="s">
        <v>743</v>
      </c>
      <c r="C1069" t="s">
        <v>756</v>
      </c>
      <c r="D1069" t="s">
        <v>752</v>
      </c>
      <c r="E1069" t="s">
        <v>748</v>
      </c>
      <c r="F1069">
        <v>8.8529317651795669E-2</v>
      </c>
    </row>
    <row r="1070" spans="1:6" x14ac:dyDescent="0.25">
      <c r="A1070">
        <v>8</v>
      </c>
      <c r="B1070" t="s">
        <v>743</v>
      </c>
      <c r="C1070" t="s">
        <v>756</v>
      </c>
      <c r="D1070" t="s">
        <v>752</v>
      </c>
      <c r="E1070" t="s">
        <v>748</v>
      </c>
      <c r="F1070">
        <v>7.535330466556267E-2</v>
      </c>
    </row>
    <row r="1071" spans="1:6" x14ac:dyDescent="0.25">
      <c r="A1071">
        <v>10</v>
      </c>
      <c r="B1071" t="s">
        <v>743</v>
      </c>
      <c r="C1071" t="s">
        <v>756</v>
      </c>
      <c r="D1071" t="s">
        <v>752</v>
      </c>
      <c r="E1071" t="s">
        <v>748</v>
      </c>
      <c r="F1071">
        <v>5.3909402648107389E-2</v>
      </c>
    </row>
    <row r="1072" spans="1:6" x14ac:dyDescent="0.25">
      <c r="A1072">
        <v>10</v>
      </c>
      <c r="B1072" t="s">
        <v>743</v>
      </c>
      <c r="C1072" t="s">
        <v>756</v>
      </c>
      <c r="D1072" t="s">
        <v>752</v>
      </c>
      <c r="E1072" t="s">
        <v>748</v>
      </c>
      <c r="F1072">
        <v>6.896550984400332E-2</v>
      </c>
    </row>
    <row r="1073" spans="1:6" x14ac:dyDescent="0.25">
      <c r="A1073">
        <v>10</v>
      </c>
      <c r="B1073" t="s">
        <v>743</v>
      </c>
      <c r="C1073" t="s">
        <v>756</v>
      </c>
      <c r="D1073" t="s">
        <v>752</v>
      </c>
      <c r="E1073" t="s">
        <v>748</v>
      </c>
      <c r="F1073">
        <v>6.3794162538525462E-2</v>
      </c>
    </row>
    <row r="1074" spans="1:6" x14ac:dyDescent="0.25">
      <c r="A1074">
        <v>10</v>
      </c>
      <c r="B1074" t="s">
        <v>743</v>
      </c>
      <c r="C1074" t="s">
        <v>756</v>
      </c>
      <c r="D1074" t="s">
        <v>752</v>
      </c>
      <c r="E1074" t="s">
        <v>748</v>
      </c>
      <c r="F1074">
        <v>7.0050520451718071E-2</v>
      </c>
    </row>
    <row r="1075" spans="1:6" x14ac:dyDescent="0.25">
      <c r="A1075">
        <v>10</v>
      </c>
      <c r="B1075" t="s">
        <v>743</v>
      </c>
      <c r="C1075" t="s">
        <v>756</v>
      </c>
      <c r="D1075" t="s">
        <v>752</v>
      </c>
      <c r="E1075" t="s">
        <v>748</v>
      </c>
      <c r="F1075">
        <v>5.7094308771897494E-2</v>
      </c>
    </row>
    <row r="1076" spans="1:6" x14ac:dyDescent="0.25">
      <c r="A1076">
        <v>0</v>
      </c>
      <c r="B1076" t="s">
        <v>743</v>
      </c>
      <c r="C1076" t="s">
        <v>743</v>
      </c>
      <c r="D1076" t="s">
        <v>749</v>
      </c>
      <c r="E1076" t="s">
        <v>748</v>
      </c>
      <c r="F1076">
        <v>57.756512814772329</v>
      </c>
    </row>
    <row r="1077" spans="1:6" x14ac:dyDescent="0.25">
      <c r="A1077">
        <v>0</v>
      </c>
      <c r="B1077" t="s">
        <v>743</v>
      </c>
      <c r="C1077" t="s">
        <v>743</v>
      </c>
      <c r="D1077" t="s">
        <v>749</v>
      </c>
      <c r="E1077" t="s">
        <v>748</v>
      </c>
      <c r="F1077">
        <v>102.31884706148838</v>
      </c>
    </row>
    <row r="1078" spans="1:6" x14ac:dyDescent="0.25">
      <c r="A1078">
        <v>0</v>
      </c>
      <c r="B1078" t="s">
        <v>743</v>
      </c>
      <c r="C1078" t="s">
        <v>743</v>
      </c>
      <c r="D1078" t="s">
        <v>749</v>
      </c>
      <c r="E1078" t="s">
        <v>748</v>
      </c>
      <c r="F1078">
        <v>65.011963561888479</v>
      </c>
    </row>
    <row r="1079" spans="1:6" x14ac:dyDescent="0.25">
      <c r="A1079">
        <v>0</v>
      </c>
      <c r="B1079" t="s">
        <v>743</v>
      </c>
      <c r="C1079" t="s">
        <v>743</v>
      </c>
      <c r="D1079" t="s">
        <v>749</v>
      </c>
      <c r="E1079" t="s">
        <v>748</v>
      </c>
      <c r="F1079">
        <v>57.350485271806818</v>
      </c>
    </row>
    <row r="1080" spans="1:6" x14ac:dyDescent="0.25">
      <c r="A1080">
        <v>0</v>
      </c>
      <c r="B1080" t="s">
        <v>743</v>
      </c>
      <c r="C1080" t="s">
        <v>743</v>
      </c>
      <c r="D1080" t="s">
        <v>749</v>
      </c>
      <c r="E1080" t="s">
        <v>748</v>
      </c>
      <c r="F1080">
        <v>46.513765613403002</v>
      </c>
    </row>
    <row r="1081" spans="1:6" x14ac:dyDescent="0.25">
      <c r="A1081">
        <v>2</v>
      </c>
      <c r="B1081" t="s">
        <v>743</v>
      </c>
      <c r="C1081" t="s">
        <v>743</v>
      </c>
      <c r="D1081" t="s">
        <v>749</v>
      </c>
      <c r="E1081" t="s">
        <v>748</v>
      </c>
      <c r="F1081">
        <v>33.602518057428263</v>
      </c>
    </row>
    <row r="1082" spans="1:6" x14ac:dyDescent="0.25">
      <c r="A1082">
        <v>2</v>
      </c>
      <c r="B1082" t="s">
        <v>743</v>
      </c>
      <c r="C1082" t="s">
        <v>743</v>
      </c>
      <c r="D1082" t="s">
        <v>749</v>
      </c>
      <c r="E1082" t="s">
        <v>748</v>
      </c>
      <c r="F1082">
        <v>59.293104878113539</v>
      </c>
    </row>
    <row r="1083" spans="1:6" x14ac:dyDescent="0.25">
      <c r="A1083">
        <v>2</v>
      </c>
      <c r="B1083" t="s">
        <v>743</v>
      </c>
      <c r="C1083" t="s">
        <v>743</v>
      </c>
      <c r="D1083" t="s">
        <v>749</v>
      </c>
      <c r="E1083" t="s">
        <v>748</v>
      </c>
      <c r="F1083">
        <v>64.9232352748393</v>
      </c>
    </row>
    <row r="1084" spans="1:6" x14ac:dyDescent="0.25">
      <c r="A1084">
        <v>2</v>
      </c>
      <c r="B1084" t="s">
        <v>743</v>
      </c>
      <c r="C1084" t="s">
        <v>743</v>
      </c>
      <c r="D1084" t="s">
        <v>749</v>
      </c>
      <c r="E1084" t="s">
        <v>748</v>
      </c>
      <c r="F1084">
        <v>31.456503762425037</v>
      </c>
    </row>
    <row r="1085" spans="1:6" x14ac:dyDescent="0.25">
      <c r="A1085">
        <v>2</v>
      </c>
      <c r="B1085" t="s">
        <v>743</v>
      </c>
      <c r="C1085" t="s">
        <v>743</v>
      </c>
      <c r="D1085" t="s">
        <v>749</v>
      </c>
      <c r="E1085" t="s">
        <v>748</v>
      </c>
      <c r="F1085">
        <v>61.332805691633553</v>
      </c>
    </row>
    <row r="1086" spans="1:6" x14ac:dyDescent="0.25">
      <c r="A1086">
        <v>4</v>
      </c>
      <c r="B1086" t="s">
        <v>743</v>
      </c>
      <c r="C1086" t="s">
        <v>743</v>
      </c>
      <c r="D1086" t="s">
        <v>749</v>
      </c>
      <c r="E1086" t="s">
        <v>748</v>
      </c>
      <c r="F1086">
        <v>60.421394331098213</v>
      </c>
    </row>
    <row r="1087" spans="1:6" x14ac:dyDescent="0.25">
      <c r="A1087">
        <v>4</v>
      </c>
      <c r="B1087" t="s">
        <v>743</v>
      </c>
      <c r="C1087" t="s">
        <v>743</v>
      </c>
      <c r="D1087" t="s">
        <v>749</v>
      </c>
      <c r="E1087" t="s">
        <v>748</v>
      </c>
      <c r="F1087">
        <v>47.390843311870654</v>
      </c>
    </row>
    <row r="1088" spans="1:6" x14ac:dyDescent="0.25">
      <c r="A1088">
        <v>4</v>
      </c>
      <c r="B1088" t="s">
        <v>743</v>
      </c>
      <c r="C1088" t="s">
        <v>743</v>
      </c>
      <c r="D1088" t="s">
        <v>749</v>
      </c>
      <c r="E1088" t="s">
        <v>748</v>
      </c>
      <c r="F1088">
        <v>53.535145855933614</v>
      </c>
    </row>
    <row r="1089" spans="1:6" x14ac:dyDescent="0.25">
      <c r="A1089">
        <v>4</v>
      </c>
      <c r="B1089" t="s">
        <v>743</v>
      </c>
      <c r="C1089" t="s">
        <v>743</v>
      </c>
      <c r="D1089" t="s">
        <v>749</v>
      </c>
      <c r="E1089" t="s">
        <v>748</v>
      </c>
      <c r="F1089">
        <v>55.851803179110895</v>
      </c>
    </row>
    <row r="1090" spans="1:6" x14ac:dyDescent="0.25">
      <c r="A1090">
        <v>4</v>
      </c>
      <c r="B1090" t="s">
        <v>743</v>
      </c>
      <c r="C1090" t="s">
        <v>743</v>
      </c>
      <c r="D1090" t="s">
        <v>749</v>
      </c>
      <c r="E1090" t="s">
        <v>748</v>
      </c>
      <c r="F1090">
        <v>67.770440451428072</v>
      </c>
    </row>
    <row r="1091" spans="1:6" x14ac:dyDescent="0.25">
      <c r="A1091">
        <v>6</v>
      </c>
      <c r="B1091" t="s">
        <v>743</v>
      </c>
      <c r="C1091" t="s">
        <v>743</v>
      </c>
      <c r="D1091" t="s">
        <v>749</v>
      </c>
      <c r="E1091" t="s">
        <v>748</v>
      </c>
      <c r="F1091">
        <v>33.86589380505383</v>
      </c>
    </row>
    <row r="1092" spans="1:6" x14ac:dyDescent="0.25">
      <c r="A1092">
        <v>6</v>
      </c>
      <c r="B1092" t="s">
        <v>743</v>
      </c>
      <c r="C1092" t="s">
        <v>743</v>
      </c>
      <c r="D1092" t="s">
        <v>749</v>
      </c>
      <c r="E1092" t="s">
        <v>748</v>
      </c>
      <c r="F1092">
        <v>24.535261685597998</v>
      </c>
    </row>
    <row r="1093" spans="1:6" x14ac:dyDescent="0.25">
      <c r="A1093">
        <v>6</v>
      </c>
      <c r="B1093" t="s">
        <v>743</v>
      </c>
      <c r="C1093" t="s">
        <v>743</v>
      </c>
      <c r="D1093" t="s">
        <v>749</v>
      </c>
      <c r="E1093" t="s">
        <v>748</v>
      </c>
      <c r="F1093">
        <v>71.160723074152358</v>
      </c>
    </row>
    <row r="1094" spans="1:6" x14ac:dyDescent="0.25">
      <c r="A1094">
        <v>6</v>
      </c>
      <c r="B1094" t="s">
        <v>743</v>
      </c>
      <c r="C1094" t="s">
        <v>743</v>
      </c>
      <c r="D1094" t="s">
        <v>749</v>
      </c>
      <c r="E1094" t="s">
        <v>748</v>
      </c>
      <c r="F1094">
        <v>48.436485944933871</v>
      </c>
    </row>
    <row r="1095" spans="1:6" x14ac:dyDescent="0.25">
      <c r="A1095">
        <v>6</v>
      </c>
      <c r="B1095" t="s">
        <v>743</v>
      </c>
      <c r="C1095" t="s">
        <v>743</v>
      </c>
      <c r="D1095" t="s">
        <v>749</v>
      </c>
      <c r="E1095" t="s">
        <v>748</v>
      </c>
      <c r="F1095">
        <v>33.492429454413987</v>
      </c>
    </row>
    <row r="1096" spans="1:6" x14ac:dyDescent="0.25">
      <c r="A1096">
        <v>8</v>
      </c>
      <c r="B1096" t="s">
        <v>743</v>
      </c>
      <c r="C1096" t="s">
        <v>743</v>
      </c>
      <c r="D1096" t="s">
        <v>749</v>
      </c>
      <c r="E1096" t="s">
        <v>748</v>
      </c>
      <c r="F1096">
        <v>52.625284790751266</v>
      </c>
    </row>
    <row r="1097" spans="1:6" x14ac:dyDescent="0.25">
      <c r="A1097">
        <v>8</v>
      </c>
      <c r="B1097" t="s">
        <v>743</v>
      </c>
      <c r="C1097" t="s">
        <v>743</v>
      </c>
      <c r="D1097" t="s">
        <v>749</v>
      </c>
      <c r="E1097" t="s">
        <v>748</v>
      </c>
      <c r="F1097">
        <v>37.184457298777083</v>
      </c>
    </row>
    <row r="1098" spans="1:6" x14ac:dyDescent="0.25">
      <c r="A1098">
        <v>8</v>
      </c>
      <c r="B1098" t="s">
        <v>743</v>
      </c>
      <c r="C1098" t="s">
        <v>743</v>
      </c>
      <c r="D1098" t="s">
        <v>749</v>
      </c>
      <c r="E1098" t="s">
        <v>748</v>
      </c>
      <c r="F1098">
        <v>73.578698251177826</v>
      </c>
    </row>
    <row r="1099" spans="1:6" x14ac:dyDescent="0.25">
      <c r="A1099">
        <v>8</v>
      </c>
      <c r="B1099" t="s">
        <v>743</v>
      </c>
      <c r="C1099" t="s">
        <v>743</v>
      </c>
      <c r="D1099" t="s">
        <v>749</v>
      </c>
      <c r="E1099" t="s">
        <v>748</v>
      </c>
      <c r="F1099">
        <v>74.759234679523786</v>
      </c>
    </row>
    <row r="1100" spans="1:6" x14ac:dyDescent="0.25">
      <c r="A1100">
        <v>8</v>
      </c>
      <c r="B1100" t="s">
        <v>743</v>
      </c>
      <c r="C1100" t="s">
        <v>743</v>
      </c>
      <c r="D1100" t="s">
        <v>749</v>
      </c>
      <c r="E1100" t="s">
        <v>748</v>
      </c>
      <c r="F1100">
        <v>83.985895026192267</v>
      </c>
    </row>
    <row r="1101" spans="1:6" x14ac:dyDescent="0.25">
      <c r="A1101">
        <v>10</v>
      </c>
      <c r="B1101" t="s">
        <v>743</v>
      </c>
      <c r="C1101" t="s">
        <v>743</v>
      </c>
      <c r="D1101" t="s">
        <v>749</v>
      </c>
      <c r="E1101" t="s">
        <v>748</v>
      </c>
      <c r="F1101">
        <v>38.250206837996842</v>
      </c>
    </row>
    <row r="1102" spans="1:6" x14ac:dyDescent="0.25">
      <c r="A1102">
        <v>10</v>
      </c>
      <c r="B1102" t="s">
        <v>743</v>
      </c>
      <c r="C1102" t="s">
        <v>743</v>
      </c>
      <c r="D1102" t="s">
        <v>749</v>
      </c>
      <c r="E1102" t="s">
        <v>748</v>
      </c>
      <c r="F1102">
        <v>56.726261375043819</v>
      </c>
    </row>
    <row r="1103" spans="1:6" x14ac:dyDescent="0.25">
      <c r="A1103">
        <v>10</v>
      </c>
      <c r="B1103" t="s">
        <v>743</v>
      </c>
      <c r="C1103" t="s">
        <v>743</v>
      </c>
      <c r="D1103" t="s">
        <v>749</v>
      </c>
      <c r="E1103" t="s">
        <v>748</v>
      </c>
      <c r="F1103">
        <v>68.013868727701038</v>
      </c>
    </row>
    <row r="1104" spans="1:6" x14ac:dyDescent="0.25">
      <c r="A1104">
        <v>10</v>
      </c>
      <c r="B1104" t="s">
        <v>743</v>
      </c>
      <c r="C1104" t="s">
        <v>743</v>
      </c>
      <c r="D1104" t="s">
        <v>749</v>
      </c>
      <c r="E1104" t="s">
        <v>748</v>
      </c>
      <c r="F1104">
        <v>102.58273536307917</v>
      </c>
    </row>
    <row r="1105" spans="1:6" x14ac:dyDescent="0.25">
      <c r="A1105">
        <v>10</v>
      </c>
      <c r="B1105" t="s">
        <v>743</v>
      </c>
      <c r="C1105" t="s">
        <v>743</v>
      </c>
      <c r="D1105" t="s">
        <v>749</v>
      </c>
      <c r="E1105" t="s">
        <v>748</v>
      </c>
      <c r="F1105">
        <v>79.549754754240865</v>
      </c>
    </row>
    <row r="1106" spans="1:6" x14ac:dyDescent="0.25">
      <c r="A1106">
        <v>0</v>
      </c>
      <c r="B1106" t="s">
        <v>743</v>
      </c>
      <c r="C1106" t="s">
        <v>756</v>
      </c>
      <c r="D1106" t="s">
        <v>749</v>
      </c>
      <c r="E1106" t="s">
        <v>748</v>
      </c>
      <c r="F1106">
        <v>0.12232837785141547</v>
      </c>
    </row>
    <row r="1107" spans="1:6" x14ac:dyDescent="0.25">
      <c r="A1107">
        <v>0</v>
      </c>
      <c r="B1107" t="s">
        <v>743</v>
      </c>
      <c r="C1107" t="s">
        <v>756</v>
      </c>
      <c r="D1107" t="s">
        <v>749</v>
      </c>
      <c r="E1107" t="s">
        <v>748</v>
      </c>
      <c r="F1107">
        <v>0.110588832922522</v>
      </c>
    </row>
    <row r="1108" spans="1:6" x14ac:dyDescent="0.25">
      <c r="A1108">
        <v>0</v>
      </c>
      <c r="B1108" t="s">
        <v>743</v>
      </c>
      <c r="C1108" t="s">
        <v>756</v>
      </c>
      <c r="D1108" t="s">
        <v>749</v>
      </c>
      <c r="E1108" t="s">
        <v>748</v>
      </c>
      <c r="F1108">
        <v>9.9328374798479127E-2</v>
      </c>
    </row>
    <row r="1109" spans="1:6" x14ac:dyDescent="0.25">
      <c r="A1109">
        <v>0</v>
      </c>
      <c r="B1109" t="s">
        <v>743</v>
      </c>
      <c r="C1109" t="s">
        <v>756</v>
      </c>
      <c r="D1109" t="s">
        <v>749</v>
      </c>
      <c r="E1109" t="s">
        <v>748</v>
      </c>
      <c r="F1109">
        <v>6.8120644144677028E-2</v>
      </c>
    </row>
    <row r="1110" spans="1:6" x14ac:dyDescent="0.25">
      <c r="A1110">
        <v>0</v>
      </c>
      <c r="B1110" t="s">
        <v>743</v>
      </c>
      <c r="C1110" t="s">
        <v>756</v>
      </c>
      <c r="D1110" t="s">
        <v>749</v>
      </c>
      <c r="E1110" t="s">
        <v>748</v>
      </c>
      <c r="F1110">
        <v>6.0378049876142752E-2</v>
      </c>
    </row>
    <row r="1111" spans="1:6" x14ac:dyDescent="0.25">
      <c r="A1111">
        <v>2</v>
      </c>
      <c r="B1111" t="s">
        <v>743</v>
      </c>
      <c r="C1111" t="s">
        <v>756</v>
      </c>
      <c r="D1111" t="s">
        <v>749</v>
      </c>
      <c r="E1111" t="s">
        <v>748</v>
      </c>
      <c r="F1111">
        <v>2.2192273532427243E-2</v>
      </c>
    </row>
    <row r="1112" spans="1:6" x14ac:dyDescent="0.25">
      <c r="A1112">
        <v>2</v>
      </c>
      <c r="B1112" t="s">
        <v>743</v>
      </c>
      <c r="C1112" t="s">
        <v>756</v>
      </c>
      <c r="D1112" t="s">
        <v>749</v>
      </c>
      <c r="E1112" t="s">
        <v>748</v>
      </c>
      <c r="F1112">
        <v>0.12383132246191737</v>
      </c>
    </row>
    <row r="1113" spans="1:6" x14ac:dyDescent="0.25">
      <c r="A1113">
        <v>2</v>
      </c>
      <c r="B1113" t="s">
        <v>743</v>
      </c>
      <c r="C1113" t="s">
        <v>756</v>
      </c>
      <c r="D1113" t="s">
        <v>749</v>
      </c>
      <c r="E1113" t="s">
        <v>748</v>
      </c>
      <c r="F1113">
        <v>5.6095804186118502E-2</v>
      </c>
    </row>
    <row r="1114" spans="1:6" x14ac:dyDescent="0.25">
      <c r="A1114">
        <v>2</v>
      </c>
      <c r="B1114" t="s">
        <v>743</v>
      </c>
      <c r="C1114" t="s">
        <v>756</v>
      </c>
      <c r="D1114" t="s">
        <v>749</v>
      </c>
      <c r="E1114" t="s">
        <v>748</v>
      </c>
      <c r="F1114">
        <v>6.7978535462729126E-2</v>
      </c>
    </row>
    <row r="1115" spans="1:6" x14ac:dyDescent="0.25">
      <c r="A1115">
        <v>2</v>
      </c>
      <c r="B1115" t="s">
        <v>743</v>
      </c>
      <c r="C1115" t="s">
        <v>756</v>
      </c>
      <c r="D1115" t="s">
        <v>749</v>
      </c>
      <c r="E1115" t="s">
        <v>748</v>
      </c>
      <c r="F1115">
        <v>6.7568611915177212E-2</v>
      </c>
    </row>
    <row r="1116" spans="1:6" x14ac:dyDescent="0.25">
      <c r="A1116">
        <v>4</v>
      </c>
      <c r="B1116" t="s">
        <v>743</v>
      </c>
      <c r="C1116" t="s">
        <v>756</v>
      </c>
      <c r="D1116" t="s">
        <v>749</v>
      </c>
      <c r="E1116" t="s">
        <v>748</v>
      </c>
      <c r="F1116">
        <v>0.13193435206265039</v>
      </c>
    </row>
    <row r="1117" spans="1:6" x14ac:dyDescent="0.25">
      <c r="A1117">
        <v>4</v>
      </c>
      <c r="B1117" t="s">
        <v>743</v>
      </c>
      <c r="C1117" t="s">
        <v>756</v>
      </c>
      <c r="D1117" t="s">
        <v>749</v>
      </c>
      <c r="E1117" t="s">
        <v>748</v>
      </c>
      <c r="F1117">
        <v>3.7893760029357286E-2</v>
      </c>
    </row>
    <row r="1118" spans="1:6" x14ac:dyDescent="0.25">
      <c r="A1118">
        <v>4</v>
      </c>
      <c r="B1118" t="s">
        <v>743</v>
      </c>
      <c r="C1118" t="s">
        <v>756</v>
      </c>
      <c r="D1118" t="s">
        <v>749</v>
      </c>
      <c r="E1118" t="s">
        <v>748</v>
      </c>
      <c r="F1118">
        <v>4.6559400930763203E-2</v>
      </c>
    </row>
    <row r="1119" spans="1:6" x14ac:dyDescent="0.25">
      <c r="A1119">
        <v>4</v>
      </c>
      <c r="B1119" t="s">
        <v>743</v>
      </c>
      <c r="C1119" t="s">
        <v>756</v>
      </c>
      <c r="D1119" t="s">
        <v>749</v>
      </c>
      <c r="E1119" t="s">
        <v>748</v>
      </c>
      <c r="F1119">
        <v>6.2831929695762359E-2</v>
      </c>
    </row>
    <row r="1120" spans="1:6" x14ac:dyDescent="0.25">
      <c r="A1120">
        <v>4</v>
      </c>
      <c r="B1120" t="s">
        <v>743</v>
      </c>
      <c r="C1120" t="s">
        <v>756</v>
      </c>
      <c r="D1120" t="s">
        <v>749</v>
      </c>
      <c r="E1120" t="s">
        <v>748</v>
      </c>
      <c r="F1120">
        <v>4.7123455705182345E-2</v>
      </c>
    </row>
    <row r="1121" spans="1:6" x14ac:dyDescent="0.25">
      <c r="A1121">
        <v>6</v>
      </c>
      <c r="B1121" t="s">
        <v>743</v>
      </c>
      <c r="C1121" t="s">
        <v>756</v>
      </c>
      <c r="D1121" t="s">
        <v>749</v>
      </c>
      <c r="E1121" t="s">
        <v>748</v>
      </c>
      <c r="F1121">
        <v>3.3231366287770008E-2</v>
      </c>
    </row>
    <row r="1122" spans="1:6" x14ac:dyDescent="0.25">
      <c r="A1122">
        <v>6</v>
      </c>
      <c r="B1122" t="s">
        <v>743</v>
      </c>
      <c r="C1122" t="s">
        <v>756</v>
      </c>
      <c r="D1122" t="s">
        <v>749</v>
      </c>
      <c r="E1122" t="s">
        <v>748</v>
      </c>
      <c r="F1122">
        <v>2.4539240656712376E-2</v>
      </c>
    </row>
    <row r="1123" spans="1:6" x14ac:dyDescent="0.25">
      <c r="A1123">
        <v>6</v>
      </c>
      <c r="B1123" t="s">
        <v>743</v>
      </c>
      <c r="C1123" t="s">
        <v>756</v>
      </c>
      <c r="D1123" t="s">
        <v>749</v>
      </c>
      <c r="E1123" t="s">
        <v>748</v>
      </c>
      <c r="F1123">
        <v>3.5038819046621802E-2</v>
      </c>
    </row>
    <row r="1124" spans="1:6" x14ac:dyDescent="0.25">
      <c r="A1124">
        <v>6</v>
      </c>
      <c r="B1124" t="s">
        <v>743</v>
      </c>
      <c r="C1124" t="s">
        <v>756</v>
      </c>
      <c r="D1124" t="s">
        <v>749</v>
      </c>
      <c r="E1124" t="s">
        <v>748</v>
      </c>
      <c r="F1124">
        <v>5.0705319747234474E-2</v>
      </c>
    </row>
    <row r="1125" spans="1:6" x14ac:dyDescent="0.25">
      <c r="A1125">
        <v>6</v>
      </c>
      <c r="B1125" t="s">
        <v>743</v>
      </c>
      <c r="C1125" t="s">
        <v>756</v>
      </c>
      <c r="D1125" t="s">
        <v>749</v>
      </c>
      <c r="E1125" t="s">
        <v>748</v>
      </c>
      <c r="F1125">
        <v>0.12203403194900632</v>
      </c>
    </row>
    <row r="1126" spans="1:6" x14ac:dyDescent="0.25">
      <c r="A1126">
        <v>8</v>
      </c>
      <c r="B1126" t="s">
        <v>743</v>
      </c>
      <c r="C1126" t="s">
        <v>756</v>
      </c>
      <c r="D1126" t="s">
        <v>749</v>
      </c>
      <c r="E1126" t="s">
        <v>748</v>
      </c>
      <c r="F1126">
        <v>4.3885689059312338E-2</v>
      </c>
    </row>
    <row r="1127" spans="1:6" x14ac:dyDescent="0.25">
      <c r="A1127">
        <v>8</v>
      </c>
      <c r="B1127" t="s">
        <v>743</v>
      </c>
      <c r="C1127" t="s">
        <v>756</v>
      </c>
      <c r="D1127" t="s">
        <v>749</v>
      </c>
      <c r="E1127" t="s">
        <v>748</v>
      </c>
      <c r="F1127">
        <v>8.8287001191430278E-2</v>
      </c>
    </row>
    <row r="1128" spans="1:6" x14ac:dyDescent="0.25">
      <c r="A1128">
        <v>8</v>
      </c>
      <c r="B1128" t="s">
        <v>743</v>
      </c>
      <c r="C1128" t="s">
        <v>756</v>
      </c>
      <c r="D1128" t="s">
        <v>749</v>
      </c>
      <c r="E1128" t="s">
        <v>748</v>
      </c>
      <c r="F1128">
        <v>0.15668706589232179</v>
      </c>
    </row>
    <row r="1129" spans="1:6" x14ac:dyDescent="0.25">
      <c r="A1129">
        <v>8</v>
      </c>
      <c r="B1129" t="s">
        <v>743</v>
      </c>
      <c r="C1129" t="s">
        <v>756</v>
      </c>
      <c r="D1129" t="s">
        <v>749</v>
      </c>
      <c r="E1129" t="s">
        <v>748</v>
      </c>
      <c r="F1129">
        <v>9.9963868544482637E-2</v>
      </c>
    </row>
    <row r="1130" spans="1:6" x14ac:dyDescent="0.25">
      <c r="A1130">
        <v>8</v>
      </c>
      <c r="B1130" t="s">
        <v>743</v>
      </c>
      <c r="C1130" t="s">
        <v>756</v>
      </c>
      <c r="D1130" t="s">
        <v>749</v>
      </c>
      <c r="E1130" t="s">
        <v>748</v>
      </c>
      <c r="F1130">
        <v>5.6237278946766056E-2</v>
      </c>
    </row>
    <row r="1131" spans="1:6" x14ac:dyDescent="0.25">
      <c r="A1131">
        <v>10</v>
      </c>
      <c r="B1131" t="s">
        <v>743</v>
      </c>
      <c r="C1131" t="s">
        <v>756</v>
      </c>
      <c r="D1131" t="s">
        <v>749</v>
      </c>
      <c r="E1131" t="s">
        <v>748</v>
      </c>
      <c r="F1131">
        <v>6.3594741188027201E-2</v>
      </c>
    </row>
    <row r="1132" spans="1:6" x14ac:dyDescent="0.25">
      <c r="A1132">
        <v>10</v>
      </c>
      <c r="B1132" t="s">
        <v>743</v>
      </c>
      <c r="C1132" t="s">
        <v>756</v>
      </c>
      <c r="D1132" t="s">
        <v>749</v>
      </c>
      <c r="E1132" t="s">
        <v>748</v>
      </c>
      <c r="F1132">
        <v>3.5490979132593151E-2</v>
      </c>
    </row>
    <row r="1133" spans="1:6" x14ac:dyDescent="0.25">
      <c r="A1133">
        <v>10</v>
      </c>
      <c r="B1133" t="s">
        <v>743</v>
      </c>
      <c r="C1133" t="s">
        <v>756</v>
      </c>
      <c r="D1133" t="s">
        <v>749</v>
      </c>
      <c r="E1133" t="s">
        <v>748</v>
      </c>
      <c r="F1133">
        <v>9.6867509378569305E-2</v>
      </c>
    </row>
    <row r="1134" spans="1:6" x14ac:dyDescent="0.25">
      <c r="A1134">
        <v>10</v>
      </c>
      <c r="B1134" t="s">
        <v>743</v>
      </c>
      <c r="C1134" t="s">
        <v>756</v>
      </c>
      <c r="D1134" t="s">
        <v>749</v>
      </c>
      <c r="E1134" t="s">
        <v>748</v>
      </c>
      <c r="F1134">
        <v>9.2997244970065562E-2</v>
      </c>
    </row>
    <row r="1135" spans="1:6" x14ac:dyDescent="0.25">
      <c r="A1135">
        <v>10</v>
      </c>
      <c r="B1135" t="s">
        <v>743</v>
      </c>
      <c r="C1135" t="s">
        <v>756</v>
      </c>
      <c r="D1135" t="s">
        <v>749</v>
      </c>
      <c r="E1135" t="s">
        <v>748</v>
      </c>
      <c r="F1135">
        <v>4.7085499800953806E-2</v>
      </c>
    </row>
    <row r="1136" spans="1:6" x14ac:dyDescent="0.25">
      <c r="A1136">
        <v>0</v>
      </c>
      <c r="B1136" t="s">
        <v>744</v>
      </c>
      <c r="C1136" t="s">
        <v>744</v>
      </c>
      <c r="D1136" t="s">
        <v>752</v>
      </c>
      <c r="E1136" t="s">
        <v>748</v>
      </c>
      <c r="F1136">
        <v>2.9312820554202861</v>
      </c>
    </row>
    <row r="1137" spans="1:6" x14ac:dyDescent="0.25">
      <c r="A1137">
        <v>0</v>
      </c>
      <c r="B1137" t="s">
        <v>744</v>
      </c>
      <c r="C1137" t="s">
        <v>744</v>
      </c>
      <c r="D1137" t="s">
        <v>752</v>
      </c>
      <c r="E1137" t="s">
        <v>748</v>
      </c>
      <c r="F1137">
        <v>0.34710382398968131</v>
      </c>
    </row>
    <row r="1138" spans="1:6" x14ac:dyDescent="0.25">
      <c r="A1138">
        <v>0</v>
      </c>
      <c r="B1138" t="s">
        <v>744</v>
      </c>
      <c r="C1138" t="s">
        <v>744</v>
      </c>
      <c r="D1138" t="s">
        <v>752</v>
      </c>
      <c r="E1138" t="s">
        <v>748</v>
      </c>
      <c r="F1138">
        <v>0.74711184325900903</v>
      </c>
    </row>
    <row r="1139" spans="1:6" x14ac:dyDescent="0.25">
      <c r="A1139">
        <v>0</v>
      </c>
      <c r="B1139" t="s">
        <v>744</v>
      </c>
      <c r="C1139" t="s">
        <v>744</v>
      </c>
      <c r="D1139" t="s">
        <v>752</v>
      </c>
      <c r="E1139" t="s">
        <v>748</v>
      </c>
      <c r="F1139">
        <v>1.4581269974405611</v>
      </c>
    </row>
    <row r="1140" spans="1:6" x14ac:dyDescent="0.25">
      <c r="A1140">
        <v>0</v>
      </c>
      <c r="B1140" t="s">
        <v>744</v>
      </c>
      <c r="C1140" t="s">
        <v>744</v>
      </c>
      <c r="D1140" t="s">
        <v>752</v>
      </c>
      <c r="E1140" t="s">
        <v>748</v>
      </c>
      <c r="F1140">
        <v>0.84200518222603116</v>
      </c>
    </row>
    <row r="1141" spans="1:6" x14ac:dyDescent="0.25">
      <c r="A1141">
        <v>2</v>
      </c>
      <c r="B1141" t="s">
        <v>744</v>
      </c>
      <c r="C1141" t="s">
        <v>744</v>
      </c>
      <c r="D1141" t="s">
        <v>752</v>
      </c>
      <c r="E1141" t="s">
        <v>748</v>
      </c>
      <c r="F1141">
        <v>2.4798377536033165</v>
      </c>
    </row>
    <row r="1142" spans="1:6" x14ac:dyDescent="0.25">
      <c r="A1142">
        <v>2</v>
      </c>
      <c r="B1142" t="s">
        <v>744</v>
      </c>
      <c r="C1142" t="s">
        <v>744</v>
      </c>
      <c r="D1142" t="s">
        <v>752</v>
      </c>
      <c r="E1142" t="s">
        <v>748</v>
      </c>
      <c r="F1142">
        <v>0.39045795941915412</v>
      </c>
    </row>
    <row r="1143" spans="1:6" x14ac:dyDescent="0.25">
      <c r="A1143">
        <v>2</v>
      </c>
      <c r="B1143" t="s">
        <v>744</v>
      </c>
      <c r="C1143" t="s">
        <v>744</v>
      </c>
      <c r="D1143" t="s">
        <v>752</v>
      </c>
      <c r="E1143" t="s">
        <v>748</v>
      </c>
      <c r="F1143">
        <v>4.6020855154415399</v>
      </c>
    </row>
    <row r="1144" spans="1:6" x14ac:dyDescent="0.25">
      <c r="A1144">
        <v>2</v>
      </c>
      <c r="B1144" t="s">
        <v>744</v>
      </c>
      <c r="C1144" t="s">
        <v>744</v>
      </c>
      <c r="D1144" t="s">
        <v>752</v>
      </c>
      <c r="E1144" t="s">
        <v>748</v>
      </c>
      <c r="F1144">
        <v>16.003377718465586</v>
      </c>
    </row>
    <row r="1145" spans="1:6" x14ac:dyDescent="0.25">
      <c r="A1145">
        <v>2</v>
      </c>
      <c r="B1145" t="s">
        <v>744</v>
      </c>
      <c r="C1145" t="s">
        <v>744</v>
      </c>
      <c r="D1145" t="s">
        <v>752</v>
      </c>
      <c r="E1145" t="s">
        <v>748</v>
      </c>
      <c r="F1145">
        <v>1.7613131800826141</v>
      </c>
    </row>
    <row r="1146" spans="1:6" x14ac:dyDescent="0.25">
      <c r="A1146">
        <v>4</v>
      </c>
      <c r="B1146" t="s">
        <v>744</v>
      </c>
      <c r="C1146" t="s">
        <v>744</v>
      </c>
      <c r="D1146" t="s">
        <v>752</v>
      </c>
      <c r="E1146" t="s">
        <v>748</v>
      </c>
      <c r="F1146">
        <v>0.64991701059802964</v>
      </c>
    </row>
    <row r="1147" spans="1:6" x14ac:dyDescent="0.25">
      <c r="A1147">
        <v>4</v>
      </c>
      <c r="B1147" t="s">
        <v>744</v>
      </c>
      <c r="C1147" t="s">
        <v>744</v>
      </c>
      <c r="D1147" t="s">
        <v>752</v>
      </c>
      <c r="E1147" t="s">
        <v>748</v>
      </c>
      <c r="F1147">
        <v>7.8087815431652619</v>
      </c>
    </row>
    <row r="1148" spans="1:6" x14ac:dyDescent="0.25">
      <c r="A1148">
        <v>4</v>
      </c>
      <c r="B1148" t="s">
        <v>744</v>
      </c>
      <c r="C1148" t="s">
        <v>744</v>
      </c>
      <c r="D1148" t="s">
        <v>752</v>
      </c>
      <c r="E1148" t="s">
        <v>748</v>
      </c>
      <c r="F1148">
        <v>3.966651480498411</v>
      </c>
    </row>
    <row r="1149" spans="1:6" x14ac:dyDescent="0.25">
      <c r="A1149">
        <v>4</v>
      </c>
      <c r="B1149" t="s">
        <v>744</v>
      </c>
      <c r="C1149" t="s">
        <v>744</v>
      </c>
      <c r="D1149" t="s">
        <v>752</v>
      </c>
      <c r="E1149" t="s">
        <v>748</v>
      </c>
      <c r="F1149">
        <v>1.5427609298995264</v>
      </c>
    </row>
    <row r="1150" spans="1:6" x14ac:dyDescent="0.25">
      <c r="A1150">
        <v>4</v>
      </c>
      <c r="B1150" t="s">
        <v>744</v>
      </c>
      <c r="C1150" t="s">
        <v>744</v>
      </c>
      <c r="D1150" t="s">
        <v>752</v>
      </c>
      <c r="E1150" t="s">
        <v>748</v>
      </c>
      <c r="F1150">
        <v>3.2114948575490749</v>
      </c>
    </row>
    <row r="1151" spans="1:6" x14ac:dyDescent="0.25">
      <c r="A1151">
        <v>6</v>
      </c>
      <c r="B1151" t="s">
        <v>744</v>
      </c>
      <c r="C1151" t="s">
        <v>744</v>
      </c>
      <c r="D1151" t="s">
        <v>752</v>
      </c>
      <c r="E1151" t="s">
        <v>748</v>
      </c>
      <c r="F1151">
        <v>2.1893076454996869</v>
      </c>
    </row>
    <row r="1152" spans="1:6" x14ac:dyDescent="0.25">
      <c r="A1152">
        <v>6</v>
      </c>
      <c r="B1152" t="s">
        <v>744</v>
      </c>
      <c r="C1152" t="s">
        <v>744</v>
      </c>
      <c r="D1152" t="s">
        <v>752</v>
      </c>
      <c r="E1152" t="s">
        <v>748</v>
      </c>
      <c r="F1152">
        <v>3.7791287383258401</v>
      </c>
    </row>
    <row r="1153" spans="1:6" x14ac:dyDescent="0.25">
      <c r="A1153">
        <v>6</v>
      </c>
      <c r="B1153" t="s">
        <v>744</v>
      </c>
      <c r="C1153" t="s">
        <v>744</v>
      </c>
      <c r="D1153" t="s">
        <v>752</v>
      </c>
      <c r="E1153" t="s">
        <v>748</v>
      </c>
      <c r="F1153">
        <v>1.1816371113978885</v>
      </c>
    </row>
    <row r="1154" spans="1:6" x14ac:dyDescent="0.25">
      <c r="A1154">
        <v>6</v>
      </c>
      <c r="B1154" t="s">
        <v>744</v>
      </c>
      <c r="C1154" t="s">
        <v>744</v>
      </c>
      <c r="D1154" t="s">
        <v>752</v>
      </c>
      <c r="E1154" t="s">
        <v>748</v>
      </c>
      <c r="F1154">
        <v>2.3722748555267898</v>
      </c>
    </row>
    <row r="1155" spans="1:6" x14ac:dyDescent="0.25">
      <c r="A1155">
        <v>6</v>
      </c>
      <c r="B1155" t="s">
        <v>744</v>
      </c>
      <c r="C1155" t="s">
        <v>744</v>
      </c>
      <c r="D1155" t="s">
        <v>752</v>
      </c>
      <c r="E1155" t="s">
        <v>748</v>
      </c>
      <c r="F1155">
        <v>1.347353953569153</v>
      </c>
    </row>
    <row r="1156" spans="1:6" x14ac:dyDescent="0.25">
      <c r="A1156">
        <v>8</v>
      </c>
      <c r="B1156" t="s">
        <v>744</v>
      </c>
      <c r="C1156" t="s">
        <v>744</v>
      </c>
      <c r="D1156" t="s">
        <v>752</v>
      </c>
      <c r="E1156" t="s">
        <v>748</v>
      </c>
      <c r="F1156">
        <v>3.3026353260886654</v>
      </c>
    </row>
    <row r="1157" spans="1:6" x14ac:dyDescent="0.25">
      <c r="A1157">
        <v>8</v>
      </c>
      <c r="B1157" t="s">
        <v>744</v>
      </c>
      <c r="C1157" t="s">
        <v>744</v>
      </c>
      <c r="D1157" t="s">
        <v>752</v>
      </c>
      <c r="E1157" t="s">
        <v>748</v>
      </c>
      <c r="F1157">
        <v>2.4782184614965184</v>
      </c>
    </row>
    <row r="1158" spans="1:6" x14ac:dyDescent="0.25">
      <c r="A1158">
        <v>8</v>
      </c>
      <c r="B1158" t="s">
        <v>744</v>
      </c>
      <c r="C1158" t="s">
        <v>744</v>
      </c>
      <c r="D1158" t="s">
        <v>752</v>
      </c>
      <c r="E1158" t="s">
        <v>748</v>
      </c>
      <c r="F1158">
        <v>0.47794352064030821</v>
      </c>
    </row>
    <row r="1159" spans="1:6" x14ac:dyDescent="0.25">
      <c r="A1159">
        <v>8</v>
      </c>
      <c r="B1159" t="s">
        <v>744</v>
      </c>
      <c r="C1159" t="s">
        <v>744</v>
      </c>
      <c r="D1159" t="s">
        <v>752</v>
      </c>
      <c r="E1159" t="s">
        <v>748</v>
      </c>
      <c r="F1159">
        <v>2.6281627295794454</v>
      </c>
    </row>
    <row r="1160" spans="1:6" x14ac:dyDescent="0.25">
      <c r="A1160">
        <v>8</v>
      </c>
      <c r="B1160" t="s">
        <v>744</v>
      </c>
      <c r="C1160" t="s">
        <v>744</v>
      </c>
      <c r="D1160" t="s">
        <v>752</v>
      </c>
      <c r="E1160" t="s">
        <v>748</v>
      </c>
      <c r="F1160">
        <v>1.4690740594170417</v>
      </c>
    </row>
    <row r="1161" spans="1:6" x14ac:dyDescent="0.25">
      <c r="A1161">
        <v>10</v>
      </c>
      <c r="B1161" t="s">
        <v>744</v>
      </c>
      <c r="C1161" t="s">
        <v>744</v>
      </c>
      <c r="D1161" t="s">
        <v>752</v>
      </c>
      <c r="E1161" t="s">
        <v>748</v>
      </c>
      <c r="F1161">
        <v>3.7848050115124341</v>
      </c>
    </row>
    <row r="1162" spans="1:6" x14ac:dyDescent="0.25">
      <c r="A1162">
        <v>10</v>
      </c>
      <c r="B1162" t="s">
        <v>744</v>
      </c>
      <c r="C1162" t="s">
        <v>744</v>
      </c>
      <c r="D1162" t="s">
        <v>752</v>
      </c>
      <c r="E1162" t="s">
        <v>748</v>
      </c>
      <c r="F1162">
        <v>0.17826666281597547</v>
      </c>
    </row>
    <row r="1163" spans="1:6" x14ac:dyDescent="0.25">
      <c r="A1163">
        <v>10</v>
      </c>
      <c r="B1163" t="s">
        <v>744</v>
      </c>
      <c r="C1163" t="s">
        <v>744</v>
      </c>
      <c r="D1163" t="s">
        <v>752</v>
      </c>
      <c r="E1163" t="s">
        <v>748</v>
      </c>
      <c r="F1163">
        <v>0.8381697399379695</v>
      </c>
    </row>
    <row r="1164" spans="1:6" x14ac:dyDescent="0.25">
      <c r="A1164">
        <v>10</v>
      </c>
      <c r="B1164" t="s">
        <v>744</v>
      </c>
      <c r="C1164" t="s">
        <v>744</v>
      </c>
      <c r="D1164" t="s">
        <v>752</v>
      </c>
      <c r="E1164" t="s">
        <v>748</v>
      </c>
      <c r="F1164">
        <v>2.9098534362023476</v>
      </c>
    </row>
    <row r="1165" spans="1:6" x14ac:dyDescent="0.25">
      <c r="A1165">
        <v>10</v>
      </c>
      <c r="B1165" t="s">
        <v>744</v>
      </c>
      <c r="C1165" t="s">
        <v>744</v>
      </c>
      <c r="D1165" t="s">
        <v>752</v>
      </c>
      <c r="E1165" t="s">
        <v>748</v>
      </c>
      <c r="F1165">
        <v>3.0687561601532969</v>
      </c>
    </row>
    <row r="1166" spans="1:6" x14ac:dyDescent="0.25">
      <c r="A1166">
        <v>0</v>
      </c>
      <c r="B1166" t="s">
        <v>744</v>
      </c>
      <c r="C1166" t="s">
        <v>755</v>
      </c>
      <c r="D1166" t="s">
        <v>752</v>
      </c>
      <c r="E1166" t="s">
        <v>748</v>
      </c>
      <c r="F1166">
        <v>2.4575680114151206E-5</v>
      </c>
    </row>
    <row r="1167" spans="1:6" x14ac:dyDescent="0.25">
      <c r="A1167">
        <v>0</v>
      </c>
      <c r="B1167" t="s">
        <v>744</v>
      </c>
      <c r="C1167" t="s">
        <v>755</v>
      </c>
      <c r="D1167" t="s">
        <v>752</v>
      </c>
      <c r="E1167" t="s">
        <v>748</v>
      </c>
      <c r="F1167">
        <v>1.9140068501902771E-4</v>
      </c>
    </row>
    <row r="1168" spans="1:6" x14ac:dyDescent="0.25">
      <c r="A1168">
        <v>0</v>
      </c>
      <c r="B1168" t="s">
        <v>744</v>
      </c>
      <c r="C1168" t="s">
        <v>755</v>
      </c>
      <c r="D1168" t="s">
        <v>752</v>
      </c>
      <c r="E1168" t="s">
        <v>748</v>
      </c>
      <c r="F1168">
        <v>2.0801034719974159E-5</v>
      </c>
    </row>
    <row r="1169" spans="1:6" x14ac:dyDescent="0.25">
      <c r="A1169">
        <v>0</v>
      </c>
      <c r="B1169" t="s">
        <v>744</v>
      </c>
      <c r="C1169" t="s">
        <v>755</v>
      </c>
      <c r="D1169" t="s">
        <v>752</v>
      </c>
      <c r="E1169" t="s">
        <v>748</v>
      </c>
      <c r="F1169">
        <v>8.1314972291672678E-6</v>
      </c>
    </row>
    <row r="1170" spans="1:6" x14ac:dyDescent="0.25">
      <c r="A1170">
        <v>0</v>
      </c>
      <c r="B1170" t="s">
        <v>744</v>
      </c>
      <c r="C1170" t="s">
        <v>755</v>
      </c>
      <c r="D1170" t="s">
        <v>752</v>
      </c>
      <c r="E1170" t="s">
        <v>748</v>
      </c>
      <c r="F1170">
        <v>3.03092959725613E-5</v>
      </c>
    </row>
    <row r="1171" spans="1:6" x14ac:dyDescent="0.25">
      <c r="A1171">
        <v>2</v>
      </c>
      <c r="B1171" t="s">
        <v>744</v>
      </c>
      <c r="C1171" t="s">
        <v>755</v>
      </c>
      <c r="D1171" t="s">
        <v>752</v>
      </c>
      <c r="E1171" t="s">
        <v>748</v>
      </c>
      <c r="F1171">
        <v>1.6138079393219558E-5</v>
      </c>
    </row>
    <row r="1172" spans="1:6" x14ac:dyDescent="0.25">
      <c r="A1172">
        <v>2</v>
      </c>
      <c r="B1172" t="s">
        <v>744</v>
      </c>
      <c r="C1172" t="s">
        <v>755</v>
      </c>
      <c r="D1172" t="s">
        <v>752</v>
      </c>
      <c r="E1172" t="s">
        <v>748</v>
      </c>
      <c r="F1172">
        <v>1.1727837678630598E-5</v>
      </c>
    </row>
    <row r="1173" spans="1:6" x14ac:dyDescent="0.25">
      <c r="A1173">
        <v>2</v>
      </c>
      <c r="B1173" t="s">
        <v>744</v>
      </c>
      <c r="C1173" t="s">
        <v>755</v>
      </c>
      <c r="D1173" t="s">
        <v>752</v>
      </c>
      <c r="E1173" t="s">
        <v>748</v>
      </c>
      <c r="F1173">
        <v>2.2149683755996728E-3</v>
      </c>
    </row>
    <row r="1174" spans="1:6" x14ac:dyDescent="0.25">
      <c r="A1174">
        <v>2</v>
      </c>
      <c r="B1174" t="s">
        <v>744</v>
      </c>
      <c r="C1174" t="s">
        <v>755</v>
      </c>
      <c r="D1174" t="s">
        <v>752</v>
      </c>
      <c r="E1174" t="s">
        <v>748</v>
      </c>
      <c r="F1174">
        <v>9.4460869334167985E-4</v>
      </c>
    </row>
    <row r="1175" spans="1:6" x14ac:dyDescent="0.25">
      <c r="A1175">
        <v>2</v>
      </c>
      <c r="B1175" t="s">
        <v>744</v>
      </c>
      <c r="C1175" t="s">
        <v>755</v>
      </c>
      <c r="D1175" t="s">
        <v>752</v>
      </c>
      <c r="E1175" t="s">
        <v>748</v>
      </c>
      <c r="F1175">
        <v>1.0384244968248202E-4</v>
      </c>
    </row>
    <row r="1176" spans="1:6" x14ac:dyDescent="0.25">
      <c r="A1176">
        <v>4</v>
      </c>
      <c r="B1176" t="s">
        <v>744</v>
      </c>
      <c r="C1176" t="s">
        <v>755</v>
      </c>
      <c r="D1176" t="s">
        <v>752</v>
      </c>
      <c r="E1176" t="s">
        <v>748</v>
      </c>
      <c r="F1176">
        <v>1.6634871797870562E-5</v>
      </c>
    </row>
    <row r="1177" spans="1:6" x14ac:dyDescent="0.25">
      <c r="A1177">
        <v>4</v>
      </c>
      <c r="B1177" t="s">
        <v>744</v>
      </c>
      <c r="C1177" t="s">
        <v>755</v>
      </c>
      <c r="D1177" t="s">
        <v>752</v>
      </c>
      <c r="E1177" t="s">
        <v>748</v>
      </c>
      <c r="F1177">
        <v>8.262443058266543E-5</v>
      </c>
    </row>
    <row r="1178" spans="1:6" x14ac:dyDescent="0.25">
      <c r="A1178">
        <v>4</v>
      </c>
      <c r="B1178" t="s">
        <v>744</v>
      </c>
      <c r="C1178" t="s">
        <v>755</v>
      </c>
      <c r="D1178" t="s">
        <v>752</v>
      </c>
      <c r="E1178" t="s">
        <v>748</v>
      </c>
      <c r="F1178">
        <v>5.4922991783085786E-5</v>
      </c>
    </row>
    <row r="1179" spans="1:6" x14ac:dyDescent="0.25">
      <c r="A1179">
        <v>4</v>
      </c>
      <c r="B1179" t="s">
        <v>744</v>
      </c>
      <c r="C1179" t="s">
        <v>755</v>
      </c>
      <c r="D1179" t="s">
        <v>752</v>
      </c>
      <c r="E1179" t="s">
        <v>748</v>
      </c>
      <c r="F1179">
        <v>1.487239423499024E-5</v>
      </c>
    </row>
    <row r="1180" spans="1:6" x14ac:dyDescent="0.25">
      <c r="A1180">
        <v>4</v>
      </c>
      <c r="B1180" t="s">
        <v>744</v>
      </c>
      <c r="C1180" t="s">
        <v>755</v>
      </c>
      <c r="D1180" t="s">
        <v>752</v>
      </c>
      <c r="E1180" t="s">
        <v>748</v>
      </c>
      <c r="F1180">
        <v>4.649578292105282E-4</v>
      </c>
    </row>
    <row r="1181" spans="1:6" x14ac:dyDescent="0.25">
      <c r="A1181">
        <v>6</v>
      </c>
      <c r="B1181" t="s">
        <v>744</v>
      </c>
      <c r="C1181" t="s">
        <v>755</v>
      </c>
      <c r="D1181" t="s">
        <v>752</v>
      </c>
      <c r="E1181" t="s">
        <v>748</v>
      </c>
      <c r="F1181">
        <v>2.4797157435283214E-5</v>
      </c>
    </row>
    <row r="1182" spans="1:6" x14ac:dyDescent="0.25">
      <c r="A1182">
        <v>6</v>
      </c>
      <c r="B1182" t="s">
        <v>744</v>
      </c>
      <c r="C1182" t="s">
        <v>755</v>
      </c>
      <c r="D1182" t="s">
        <v>752</v>
      </c>
      <c r="E1182" t="s">
        <v>748</v>
      </c>
      <c r="F1182">
        <v>4.9953117626293818E-5</v>
      </c>
    </row>
    <row r="1183" spans="1:6" x14ac:dyDescent="0.25">
      <c r="A1183">
        <v>6</v>
      </c>
      <c r="B1183" t="s">
        <v>744</v>
      </c>
      <c r="C1183" t="s">
        <v>755</v>
      </c>
      <c r="D1183" t="s">
        <v>752</v>
      </c>
      <c r="E1183" t="s">
        <v>748</v>
      </c>
      <c r="F1183">
        <v>4.0336705165964918E-4</v>
      </c>
    </row>
    <row r="1184" spans="1:6" x14ac:dyDescent="0.25">
      <c r="A1184">
        <v>6</v>
      </c>
      <c r="B1184" t="s">
        <v>744</v>
      </c>
      <c r="C1184" t="s">
        <v>755</v>
      </c>
      <c r="D1184" t="s">
        <v>752</v>
      </c>
      <c r="E1184" t="s">
        <v>748</v>
      </c>
      <c r="F1184">
        <v>1.1000367244749542E-3</v>
      </c>
    </row>
    <row r="1185" spans="1:6" x14ac:dyDescent="0.25">
      <c r="A1185">
        <v>6</v>
      </c>
      <c r="B1185" t="s">
        <v>744</v>
      </c>
      <c r="C1185" t="s">
        <v>755</v>
      </c>
      <c r="D1185" t="s">
        <v>752</v>
      </c>
      <c r="E1185" t="s">
        <v>748</v>
      </c>
      <c r="F1185">
        <v>1.0660559302455283E-5</v>
      </c>
    </row>
    <row r="1186" spans="1:6" x14ac:dyDescent="0.25">
      <c r="A1186">
        <v>8</v>
      </c>
      <c r="B1186" t="s">
        <v>744</v>
      </c>
      <c r="C1186" t="s">
        <v>755</v>
      </c>
      <c r="D1186" t="s">
        <v>752</v>
      </c>
      <c r="E1186" t="s">
        <v>748</v>
      </c>
      <c r="F1186">
        <v>3.7122708092418699E-5</v>
      </c>
    </row>
    <row r="1187" spans="1:6" x14ac:dyDescent="0.25">
      <c r="A1187">
        <v>8</v>
      </c>
      <c r="B1187" t="s">
        <v>744</v>
      </c>
      <c r="C1187" t="s">
        <v>755</v>
      </c>
      <c r="D1187" t="s">
        <v>752</v>
      </c>
      <c r="E1187" t="s">
        <v>748</v>
      </c>
      <c r="F1187">
        <v>5.1570016146443722E-5</v>
      </c>
    </row>
    <row r="1188" spans="1:6" x14ac:dyDescent="0.25">
      <c r="A1188">
        <v>8</v>
      </c>
      <c r="B1188" t="s">
        <v>744</v>
      </c>
      <c r="C1188" t="s">
        <v>755</v>
      </c>
      <c r="D1188" t="s">
        <v>752</v>
      </c>
      <c r="E1188" t="s">
        <v>748</v>
      </c>
      <c r="F1188">
        <v>9.8081978345414825E-5</v>
      </c>
    </row>
    <row r="1189" spans="1:6" x14ac:dyDescent="0.25">
      <c r="A1189">
        <v>8</v>
      </c>
      <c r="B1189" t="s">
        <v>744</v>
      </c>
      <c r="C1189" t="s">
        <v>755</v>
      </c>
      <c r="D1189" t="s">
        <v>752</v>
      </c>
      <c r="E1189" t="s">
        <v>748</v>
      </c>
      <c r="F1189">
        <v>2.4718150256258521E-4</v>
      </c>
    </row>
    <row r="1190" spans="1:6" x14ac:dyDescent="0.25">
      <c r="A1190">
        <v>8</v>
      </c>
      <c r="B1190" t="s">
        <v>744</v>
      </c>
      <c r="C1190" t="s">
        <v>755</v>
      </c>
      <c r="D1190" t="s">
        <v>752</v>
      </c>
      <c r="E1190" t="s">
        <v>748</v>
      </c>
      <c r="F1190">
        <v>1.6340340463547955E-5</v>
      </c>
    </row>
    <row r="1191" spans="1:6" x14ac:dyDescent="0.25">
      <c r="A1191">
        <v>10</v>
      </c>
      <c r="B1191" t="s">
        <v>744</v>
      </c>
      <c r="C1191" t="s">
        <v>755</v>
      </c>
      <c r="D1191" t="s">
        <v>752</v>
      </c>
      <c r="E1191" t="s">
        <v>748</v>
      </c>
      <c r="F1191">
        <v>9.7828107704940696E-5</v>
      </c>
    </row>
    <row r="1192" spans="1:6" x14ac:dyDescent="0.25">
      <c r="A1192">
        <v>10</v>
      </c>
      <c r="B1192" t="s">
        <v>744</v>
      </c>
      <c r="C1192" t="s">
        <v>755</v>
      </c>
      <c r="D1192" t="s">
        <v>752</v>
      </c>
      <c r="E1192" t="s">
        <v>748</v>
      </c>
      <c r="F1192">
        <v>1.269622546029374E-5</v>
      </c>
    </row>
    <row r="1193" spans="1:6" x14ac:dyDescent="0.25">
      <c r="A1193">
        <v>10</v>
      </c>
      <c r="B1193" t="s">
        <v>744</v>
      </c>
      <c r="C1193" t="s">
        <v>755</v>
      </c>
      <c r="D1193" t="s">
        <v>752</v>
      </c>
      <c r="E1193" t="s">
        <v>748</v>
      </c>
      <c r="F1193">
        <v>3.5377075889171856E-3</v>
      </c>
    </row>
    <row r="1194" spans="1:6" x14ac:dyDescent="0.25">
      <c r="A1194">
        <v>10</v>
      </c>
      <c r="B1194" t="s">
        <v>744</v>
      </c>
      <c r="C1194" t="s">
        <v>755</v>
      </c>
      <c r="D1194" t="s">
        <v>752</v>
      </c>
      <c r="E1194" t="s">
        <v>748</v>
      </c>
      <c r="F1194">
        <v>4.3223164361947314E-4</v>
      </c>
    </row>
    <row r="1195" spans="1:6" x14ac:dyDescent="0.25">
      <c r="A1195">
        <v>10</v>
      </c>
      <c r="B1195" t="s">
        <v>744</v>
      </c>
      <c r="C1195" t="s">
        <v>755</v>
      </c>
      <c r="D1195" t="s">
        <v>752</v>
      </c>
      <c r="E1195" t="s">
        <v>748</v>
      </c>
      <c r="F1195">
        <v>4.3078739913575677E-5</v>
      </c>
    </row>
    <row r="1196" spans="1:6" x14ac:dyDescent="0.25">
      <c r="A1196">
        <v>0</v>
      </c>
      <c r="B1196" t="s">
        <v>744</v>
      </c>
      <c r="C1196" t="s">
        <v>754</v>
      </c>
      <c r="D1196" t="s">
        <v>752</v>
      </c>
      <c r="E1196" t="s">
        <v>748</v>
      </c>
      <c r="F1196">
        <v>2.9410788386423657E-4</v>
      </c>
    </row>
    <row r="1197" spans="1:6" x14ac:dyDescent="0.25">
      <c r="A1197">
        <v>0</v>
      </c>
      <c r="B1197" t="s">
        <v>744</v>
      </c>
      <c r="C1197" t="s">
        <v>754</v>
      </c>
      <c r="D1197" t="s">
        <v>752</v>
      </c>
      <c r="E1197" t="s">
        <v>748</v>
      </c>
      <c r="F1197">
        <v>5.5809746928922328E-4</v>
      </c>
    </row>
    <row r="1198" spans="1:6" x14ac:dyDescent="0.25">
      <c r="A1198">
        <v>0</v>
      </c>
      <c r="B1198" t="s">
        <v>744</v>
      </c>
      <c r="C1198" t="s">
        <v>754</v>
      </c>
      <c r="D1198" t="s">
        <v>752</v>
      </c>
      <c r="E1198" t="s">
        <v>748</v>
      </c>
      <c r="F1198">
        <v>2.8374940151194313E-4</v>
      </c>
    </row>
    <row r="1199" spans="1:6" x14ac:dyDescent="0.25">
      <c r="A1199">
        <v>0</v>
      </c>
      <c r="B1199" t="s">
        <v>744</v>
      </c>
      <c r="C1199" t="s">
        <v>754</v>
      </c>
      <c r="D1199" t="s">
        <v>752</v>
      </c>
      <c r="E1199" t="s">
        <v>748</v>
      </c>
      <c r="F1199">
        <v>6.8266100362693755E-5</v>
      </c>
    </row>
    <row r="1200" spans="1:6" x14ac:dyDescent="0.25">
      <c r="A1200">
        <v>0</v>
      </c>
      <c r="B1200" t="s">
        <v>744</v>
      </c>
      <c r="C1200" t="s">
        <v>754</v>
      </c>
      <c r="D1200" t="s">
        <v>752</v>
      </c>
      <c r="E1200" t="s">
        <v>748</v>
      </c>
      <c r="F1200">
        <v>1.9908071507502371E-4</v>
      </c>
    </row>
    <row r="1201" spans="1:6" x14ac:dyDescent="0.25">
      <c r="A1201">
        <v>2</v>
      </c>
      <c r="B1201" t="s">
        <v>744</v>
      </c>
      <c r="C1201" t="s">
        <v>754</v>
      </c>
      <c r="D1201" t="s">
        <v>752</v>
      </c>
      <c r="E1201" t="s">
        <v>748</v>
      </c>
      <c r="F1201">
        <v>2.3636343865214937E-4</v>
      </c>
    </row>
    <row r="1202" spans="1:6" x14ac:dyDescent="0.25">
      <c r="A1202">
        <v>2</v>
      </c>
      <c r="B1202" t="s">
        <v>744</v>
      </c>
      <c r="C1202" t="s">
        <v>754</v>
      </c>
      <c r="D1202" t="s">
        <v>752</v>
      </c>
      <c r="E1202" t="s">
        <v>748</v>
      </c>
      <c r="F1202">
        <v>7.6557529965140748E-5</v>
      </c>
    </row>
    <row r="1203" spans="1:6" x14ac:dyDescent="0.25">
      <c r="A1203">
        <v>2</v>
      </c>
      <c r="B1203" t="s">
        <v>744</v>
      </c>
      <c r="C1203" t="s">
        <v>754</v>
      </c>
      <c r="D1203" t="s">
        <v>752</v>
      </c>
      <c r="E1203" t="s">
        <v>748</v>
      </c>
      <c r="F1203">
        <v>1.4420153154724145E-3</v>
      </c>
    </row>
    <row r="1204" spans="1:6" x14ac:dyDescent="0.25">
      <c r="A1204">
        <v>2</v>
      </c>
      <c r="B1204" t="s">
        <v>744</v>
      </c>
      <c r="C1204" t="s">
        <v>754</v>
      </c>
      <c r="D1204" t="s">
        <v>752</v>
      </c>
      <c r="E1204" t="s">
        <v>748</v>
      </c>
      <c r="F1204">
        <v>5.1023692186865483E-4</v>
      </c>
    </row>
    <row r="1205" spans="1:6" x14ac:dyDescent="0.25">
      <c r="A1205">
        <v>2</v>
      </c>
      <c r="B1205" t="s">
        <v>744</v>
      </c>
      <c r="C1205" t="s">
        <v>754</v>
      </c>
      <c r="D1205" t="s">
        <v>752</v>
      </c>
      <c r="E1205" t="s">
        <v>748</v>
      </c>
      <c r="F1205">
        <v>1.2696237562162837E-3</v>
      </c>
    </row>
    <row r="1206" spans="1:6" x14ac:dyDescent="0.25">
      <c r="A1206">
        <v>4</v>
      </c>
      <c r="B1206" t="s">
        <v>744</v>
      </c>
      <c r="C1206" t="s">
        <v>754</v>
      </c>
      <c r="D1206" t="s">
        <v>752</v>
      </c>
      <c r="E1206" t="s">
        <v>748</v>
      </c>
      <c r="F1206">
        <v>1.4603708919240534E-4</v>
      </c>
    </row>
    <row r="1207" spans="1:6" x14ac:dyDescent="0.25">
      <c r="A1207">
        <v>4</v>
      </c>
      <c r="B1207" t="s">
        <v>744</v>
      </c>
      <c r="C1207" t="s">
        <v>754</v>
      </c>
      <c r="D1207" t="s">
        <v>752</v>
      </c>
      <c r="E1207" t="s">
        <v>748</v>
      </c>
      <c r="F1207">
        <v>1.43666242248803E-4</v>
      </c>
    </row>
    <row r="1208" spans="1:6" x14ac:dyDescent="0.25">
      <c r="A1208">
        <v>4</v>
      </c>
      <c r="B1208" t="s">
        <v>744</v>
      </c>
      <c r="C1208" t="s">
        <v>754</v>
      </c>
      <c r="D1208" t="s">
        <v>752</v>
      </c>
      <c r="E1208" t="s">
        <v>748</v>
      </c>
      <c r="F1208">
        <v>3.6531681058019159E-4</v>
      </c>
    </row>
    <row r="1209" spans="1:6" x14ac:dyDescent="0.25">
      <c r="A1209">
        <v>4</v>
      </c>
      <c r="B1209" t="s">
        <v>744</v>
      </c>
      <c r="C1209" t="s">
        <v>754</v>
      </c>
      <c r="D1209" t="s">
        <v>752</v>
      </c>
      <c r="E1209" t="s">
        <v>748</v>
      </c>
      <c r="F1209">
        <v>2.6483208991483784E-4</v>
      </c>
    </row>
    <row r="1210" spans="1:6" x14ac:dyDescent="0.25">
      <c r="A1210">
        <v>4</v>
      </c>
      <c r="B1210" t="s">
        <v>744</v>
      </c>
      <c r="C1210" t="s">
        <v>754</v>
      </c>
      <c r="D1210" t="s">
        <v>752</v>
      </c>
      <c r="E1210" t="s">
        <v>748</v>
      </c>
      <c r="F1210">
        <v>6.025749243519622E-4</v>
      </c>
    </row>
    <row r="1211" spans="1:6" x14ac:dyDescent="0.25">
      <c r="A1211">
        <v>6</v>
      </c>
      <c r="B1211" t="s">
        <v>744</v>
      </c>
      <c r="C1211" t="s">
        <v>754</v>
      </c>
      <c r="D1211" t="s">
        <v>752</v>
      </c>
      <c r="E1211" t="s">
        <v>748</v>
      </c>
      <c r="F1211">
        <v>1.3131730557781326E-4</v>
      </c>
    </row>
    <row r="1212" spans="1:6" x14ac:dyDescent="0.25">
      <c r="A1212">
        <v>6</v>
      </c>
      <c r="B1212" t="s">
        <v>744</v>
      </c>
      <c r="C1212" t="s">
        <v>754</v>
      </c>
      <c r="D1212" t="s">
        <v>752</v>
      </c>
      <c r="E1212" t="s">
        <v>748</v>
      </c>
      <c r="F1212">
        <v>4.7750490954035044E-4</v>
      </c>
    </row>
    <row r="1213" spans="1:6" x14ac:dyDescent="0.25">
      <c r="A1213">
        <v>6</v>
      </c>
      <c r="B1213" t="s">
        <v>744</v>
      </c>
      <c r="C1213" t="s">
        <v>754</v>
      </c>
      <c r="D1213" t="s">
        <v>752</v>
      </c>
      <c r="E1213" t="s">
        <v>748</v>
      </c>
      <c r="F1213">
        <v>1.0417031646358745E-3</v>
      </c>
    </row>
    <row r="1214" spans="1:6" x14ac:dyDescent="0.25">
      <c r="A1214">
        <v>6</v>
      </c>
      <c r="B1214" t="s">
        <v>744</v>
      </c>
      <c r="C1214" t="s">
        <v>754</v>
      </c>
      <c r="D1214" t="s">
        <v>752</v>
      </c>
      <c r="E1214" t="s">
        <v>748</v>
      </c>
      <c r="F1214">
        <v>6.1023018574850091E-4</v>
      </c>
    </row>
    <row r="1215" spans="1:6" x14ac:dyDescent="0.25">
      <c r="A1215">
        <v>6</v>
      </c>
      <c r="B1215" t="s">
        <v>744</v>
      </c>
      <c r="C1215" t="s">
        <v>754</v>
      </c>
      <c r="D1215" t="s">
        <v>752</v>
      </c>
      <c r="E1215" t="s">
        <v>748</v>
      </c>
      <c r="F1215">
        <v>1.6951140113055126E-4</v>
      </c>
    </row>
    <row r="1216" spans="1:6" x14ac:dyDescent="0.25">
      <c r="A1216">
        <v>8</v>
      </c>
      <c r="B1216" t="s">
        <v>744</v>
      </c>
      <c r="C1216" t="s">
        <v>754</v>
      </c>
      <c r="D1216" t="s">
        <v>752</v>
      </c>
      <c r="E1216" t="s">
        <v>748</v>
      </c>
      <c r="F1216">
        <v>4.8790521847897456E-4</v>
      </c>
    </row>
    <row r="1217" spans="1:6" x14ac:dyDescent="0.25">
      <c r="A1217">
        <v>8</v>
      </c>
      <c r="B1217" t="s">
        <v>744</v>
      </c>
      <c r="C1217" t="s">
        <v>754</v>
      </c>
      <c r="D1217" t="s">
        <v>752</v>
      </c>
      <c r="E1217" t="s">
        <v>748</v>
      </c>
      <c r="F1217">
        <v>1.0254580434878867E-4</v>
      </c>
    </row>
    <row r="1218" spans="1:6" x14ac:dyDescent="0.25">
      <c r="A1218">
        <v>8</v>
      </c>
      <c r="B1218" t="s">
        <v>744</v>
      </c>
      <c r="C1218" t="s">
        <v>754</v>
      </c>
      <c r="D1218" t="s">
        <v>752</v>
      </c>
      <c r="E1218" t="s">
        <v>748</v>
      </c>
      <c r="F1218">
        <v>5.6745647691088007E-4</v>
      </c>
    </row>
    <row r="1219" spans="1:6" x14ac:dyDescent="0.25">
      <c r="A1219">
        <v>8</v>
      </c>
      <c r="B1219" t="s">
        <v>744</v>
      </c>
      <c r="C1219" t="s">
        <v>754</v>
      </c>
      <c r="D1219" t="s">
        <v>752</v>
      </c>
      <c r="E1219" t="s">
        <v>748</v>
      </c>
      <c r="F1219">
        <v>2.5951994053226957E-4</v>
      </c>
    </row>
    <row r="1220" spans="1:6" x14ac:dyDescent="0.25">
      <c r="A1220">
        <v>8</v>
      </c>
      <c r="B1220" t="s">
        <v>744</v>
      </c>
      <c r="C1220" t="s">
        <v>754</v>
      </c>
      <c r="D1220" t="s">
        <v>752</v>
      </c>
      <c r="E1220" t="s">
        <v>748</v>
      </c>
      <c r="F1220">
        <v>9.2743486549600485E-5</v>
      </c>
    </row>
    <row r="1221" spans="1:6" x14ac:dyDescent="0.25">
      <c r="A1221">
        <v>10</v>
      </c>
      <c r="B1221" t="s">
        <v>744</v>
      </c>
      <c r="C1221" t="s">
        <v>754</v>
      </c>
      <c r="D1221" t="s">
        <v>752</v>
      </c>
      <c r="E1221" t="s">
        <v>748</v>
      </c>
      <c r="F1221">
        <v>3.8749897090758768E-4</v>
      </c>
    </row>
    <row r="1222" spans="1:6" x14ac:dyDescent="0.25">
      <c r="A1222">
        <v>10</v>
      </c>
      <c r="B1222" t="s">
        <v>744</v>
      </c>
      <c r="C1222" t="s">
        <v>754</v>
      </c>
      <c r="D1222" t="s">
        <v>752</v>
      </c>
      <c r="E1222" t="s">
        <v>748</v>
      </c>
      <c r="F1222">
        <v>7.0899576721693974E-5</v>
      </c>
    </row>
    <row r="1223" spans="1:6" x14ac:dyDescent="0.25">
      <c r="A1223">
        <v>10</v>
      </c>
      <c r="B1223" t="s">
        <v>744</v>
      </c>
      <c r="C1223" t="s">
        <v>754</v>
      </c>
      <c r="D1223" t="s">
        <v>752</v>
      </c>
      <c r="E1223" t="s">
        <v>748</v>
      </c>
      <c r="F1223">
        <v>3.3148905282047507E-4</v>
      </c>
    </row>
    <row r="1224" spans="1:6" x14ac:dyDescent="0.25">
      <c r="A1224">
        <v>10</v>
      </c>
      <c r="B1224" t="s">
        <v>744</v>
      </c>
      <c r="C1224" t="s">
        <v>754</v>
      </c>
      <c r="D1224" t="s">
        <v>752</v>
      </c>
      <c r="E1224" t="s">
        <v>748</v>
      </c>
      <c r="F1224">
        <v>5.4001585778773291E-4</v>
      </c>
    </row>
    <row r="1225" spans="1:6" x14ac:dyDescent="0.25">
      <c r="A1225">
        <v>10</v>
      </c>
      <c r="B1225" t="s">
        <v>744</v>
      </c>
      <c r="C1225" t="s">
        <v>754</v>
      </c>
      <c r="D1225" t="s">
        <v>752</v>
      </c>
      <c r="E1225" t="s">
        <v>748</v>
      </c>
      <c r="F1225">
        <v>8.7854599448321236E-4</v>
      </c>
    </row>
    <row r="1226" spans="1:6" x14ac:dyDescent="0.25">
      <c r="A1226">
        <v>0</v>
      </c>
      <c r="B1226" t="s">
        <v>744</v>
      </c>
      <c r="C1226" t="s">
        <v>744</v>
      </c>
      <c r="D1226" t="s">
        <v>749</v>
      </c>
      <c r="E1226" t="s">
        <v>748</v>
      </c>
      <c r="F1226">
        <v>24.617318191909373</v>
      </c>
    </row>
    <row r="1227" spans="1:6" x14ac:dyDescent="0.25">
      <c r="A1227">
        <v>0</v>
      </c>
      <c r="B1227" t="s">
        <v>744</v>
      </c>
      <c r="C1227" t="s">
        <v>744</v>
      </c>
      <c r="D1227" t="s">
        <v>749</v>
      </c>
      <c r="E1227" t="s">
        <v>748</v>
      </c>
      <c r="F1227">
        <v>21.33888809905838</v>
      </c>
    </row>
    <row r="1228" spans="1:6" x14ac:dyDescent="0.25">
      <c r="A1228">
        <v>0</v>
      </c>
      <c r="B1228" t="s">
        <v>744</v>
      </c>
      <c r="C1228" t="s">
        <v>744</v>
      </c>
      <c r="D1228" t="s">
        <v>749</v>
      </c>
      <c r="E1228" t="s">
        <v>748</v>
      </c>
      <c r="F1228">
        <v>21.930397441093366</v>
      </c>
    </row>
    <row r="1229" spans="1:6" x14ac:dyDescent="0.25">
      <c r="A1229">
        <v>0</v>
      </c>
      <c r="B1229" t="s">
        <v>744</v>
      </c>
      <c r="C1229" t="s">
        <v>744</v>
      </c>
      <c r="D1229" t="s">
        <v>749</v>
      </c>
      <c r="E1229" t="s">
        <v>748</v>
      </c>
      <c r="F1229">
        <v>22.930921619942804</v>
      </c>
    </row>
    <row r="1230" spans="1:6" x14ac:dyDescent="0.25">
      <c r="A1230">
        <v>0</v>
      </c>
      <c r="B1230" t="s">
        <v>744</v>
      </c>
      <c r="C1230" t="s">
        <v>744</v>
      </c>
      <c r="D1230" t="s">
        <v>749</v>
      </c>
      <c r="E1230" t="s">
        <v>748</v>
      </c>
      <c r="F1230">
        <v>16.698417226733138</v>
      </c>
    </row>
    <row r="1231" spans="1:6" x14ac:dyDescent="0.25">
      <c r="A1231">
        <v>2</v>
      </c>
      <c r="B1231" t="s">
        <v>744</v>
      </c>
      <c r="C1231" t="s">
        <v>744</v>
      </c>
      <c r="D1231" t="s">
        <v>749</v>
      </c>
      <c r="E1231" t="s">
        <v>748</v>
      </c>
      <c r="F1231">
        <v>21.782691561538922</v>
      </c>
    </row>
    <row r="1232" spans="1:6" x14ac:dyDescent="0.25">
      <c r="A1232">
        <v>2</v>
      </c>
      <c r="B1232" t="s">
        <v>744</v>
      </c>
      <c r="C1232" t="s">
        <v>744</v>
      </c>
      <c r="D1232" t="s">
        <v>749</v>
      </c>
      <c r="E1232" t="s">
        <v>748</v>
      </c>
      <c r="F1232">
        <v>30.139386962234504</v>
      </c>
    </row>
    <row r="1233" spans="1:6" x14ac:dyDescent="0.25">
      <c r="A1233">
        <v>2</v>
      </c>
      <c r="B1233" t="s">
        <v>744</v>
      </c>
      <c r="C1233" t="s">
        <v>744</v>
      </c>
      <c r="D1233" t="s">
        <v>749</v>
      </c>
      <c r="E1233" t="s">
        <v>748</v>
      </c>
      <c r="F1233">
        <v>22.899138749950808</v>
      </c>
    </row>
    <row r="1234" spans="1:6" x14ac:dyDescent="0.25">
      <c r="A1234">
        <v>2</v>
      </c>
      <c r="B1234" t="s">
        <v>744</v>
      </c>
      <c r="C1234" t="s">
        <v>744</v>
      </c>
      <c r="D1234" t="s">
        <v>749</v>
      </c>
      <c r="E1234" t="s">
        <v>748</v>
      </c>
      <c r="F1234">
        <v>15.509516310205901</v>
      </c>
    </row>
    <row r="1235" spans="1:6" x14ac:dyDescent="0.25">
      <c r="A1235">
        <v>2</v>
      </c>
      <c r="B1235" t="s">
        <v>744</v>
      </c>
      <c r="C1235" t="s">
        <v>744</v>
      </c>
      <c r="D1235" t="s">
        <v>749</v>
      </c>
      <c r="E1235" t="s">
        <v>748</v>
      </c>
      <c r="F1235">
        <v>22.613793712239204</v>
      </c>
    </row>
    <row r="1236" spans="1:6" x14ac:dyDescent="0.25">
      <c r="A1236">
        <v>4</v>
      </c>
      <c r="B1236" t="s">
        <v>744</v>
      </c>
      <c r="C1236" t="s">
        <v>744</v>
      </c>
      <c r="D1236" t="s">
        <v>749</v>
      </c>
      <c r="E1236" t="s">
        <v>748</v>
      </c>
      <c r="F1236">
        <v>18.843833251592173</v>
      </c>
    </row>
    <row r="1237" spans="1:6" x14ac:dyDescent="0.25">
      <c r="A1237">
        <v>4</v>
      </c>
      <c r="B1237" t="s">
        <v>744</v>
      </c>
      <c r="C1237" t="s">
        <v>744</v>
      </c>
      <c r="D1237" t="s">
        <v>749</v>
      </c>
      <c r="E1237" t="s">
        <v>748</v>
      </c>
      <c r="F1237">
        <v>18.899792062602714</v>
      </c>
    </row>
    <row r="1238" spans="1:6" x14ac:dyDescent="0.25">
      <c r="A1238">
        <v>4</v>
      </c>
      <c r="B1238" t="s">
        <v>744</v>
      </c>
      <c r="C1238" t="s">
        <v>744</v>
      </c>
      <c r="D1238" t="s">
        <v>749</v>
      </c>
      <c r="E1238" t="s">
        <v>748</v>
      </c>
      <c r="F1238">
        <v>16.486383990890868</v>
      </c>
    </row>
    <row r="1239" spans="1:6" x14ac:dyDescent="0.25">
      <c r="A1239">
        <v>4</v>
      </c>
      <c r="B1239" t="s">
        <v>744</v>
      </c>
      <c r="C1239" t="s">
        <v>744</v>
      </c>
      <c r="D1239" t="s">
        <v>749</v>
      </c>
      <c r="E1239" t="s">
        <v>748</v>
      </c>
      <c r="F1239">
        <v>18.691878141457117</v>
      </c>
    </row>
    <row r="1240" spans="1:6" x14ac:dyDescent="0.25">
      <c r="A1240">
        <v>4</v>
      </c>
      <c r="B1240" t="s">
        <v>744</v>
      </c>
      <c r="C1240" t="s">
        <v>744</v>
      </c>
      <c r="D1240" t="s">
        <v>749</v>
      </c>
      <c r="E1240" t="s">
        <v>748</v>
      </c>
      <c r="F1240">
        <v>21.787385906939242</v>
      </c>
    </row>
    <row r="1241" spans="1:6" x14ac:dyDescent="0.25">
      <c r="A1241">
        <v>6</v>
      </c>
      <c r="B1241" t="s">
        <v>744</v>
      </c>
      <c r="C1241" t="s">
        <v>744</v>
      </c>
      <c r="D1241" t="s">
        <v>749</v>
      </c>
      <c r="E1241" t="s">
        <v>748</v>
      </c>
      <c r="F1241">
        <v>19.728636300041025</v>
      </c>
    </row>
    <row r="1242" spans="1:6" x14ac:dyDescent="0.25">
      <c r="A1242">
        <v>6</v>
      </c>
      <c r="B1242" t="s">
        <v>744</v>
      </c>
      <c r="C1242" t="s">
        <v>744</v>
      </c>
      <c r="D1242" t="s">
        <v>749</v>
      </c>
      <c r="E1242" t="s">
        <v>748</v>
      </c>
      <c r="F1242">
        <v>19.845484361763731</v>
      </c>
    </row>
    <row r="1243" spans="1:6" x14ac:dyDescent="0.25">
      <c r="A1243">
        <v>6</v>
      </c>
      <c r="B1243" t="s">
        <v>744</v>
      </c>
      <c r="C1243" t="s">
        <v>744</v>
      </c>
      <c r="D1243" t="s">
        <v>749</v>
      </c>
      <c r="E1243" t="s">
        <v>748</v>
      </c>
      <c r="F1243">
        <v>18.300426986809871</v>
      </c>
    </row>
    <row r="1244" spans="1:6" x14ac:dyDescent="0.25">
      <c r="A1244">
        <v>6</v>
      </c>
      <c r="B1244" t="s">
        <v>744</v>
      </c>
      <c r="C1244" t="s">
        <v>744</v>
      </c>
      <c r="D1244" t="s">
        <v>749</v>
      </c>
      <c r="E1244" t="s">
        <v>748</v>
      </c>
      <c r="F1244">
        <v>21.613405665089285</v>
      </c>
    </row>
    <row r="1245" spans="1:6" x14ac:dyDescent="0.25">
      <c r="A1245">
        <v>6</v>
      </c>
      <c r="B1245" t="s">
        <v>744</v>
      </c>
      <c r="C1245" t="s">
        <v>744</v>
      </c>
      <c r="D1245" t="s">
        <v>749</v>
      </c>
      <c r="E1245" t="s">
        <v>748</v>
      </c>
      <c r="F1245">
        <v>34.539395333806397</v>
      </c>
    </row>
    <row r="1246" spans="1:6" x14ac:dyDescent="0.25">
      <c r="A1246">
        <v>8</v>
      </c>
      <c r="B1246" t="s">
        <v>744</v>
      </c>
      <c r="C1246" t="s">
        <v>744</v>
      </c>
      <c r="D1246" t="s">
        <v>749</v>
      </c>
      <c r="E1246" t="s">
        <v>748</v>
      </c>
      <c r="F1246">
        <v>21.175807192000043</v>
      </c>
    </row>
    <row r="1247" spans="1:6" x14ac:dyDescent="0.25">
      <c r="A1247">
        <v>8</v>
      </c>
      <c r="B1247" t="s">
        <v>744</v>
      </c>
      <c r="C1247" t="s">
        <v>744</v>
      </c>
      <c r="D1247" t="s">
        <v>749</v>
      </c>
      <c r="E1247" t="s">
        <v>748</v>
      </c>
      <c r="F1247">
        <v>24.81521767688233</v>
      </c>
    </row>
    <row r="1248" spans="1:6" x14ac:dyDescent="0.25">
      <c r="A1248">
        <v>8</v>
      </c>
      <c r="B1248" t="s">
        <v>744</v>
      </c>
      <c r="C1248" t="s">
        <v>744</v>
      </c>
      <c r="D1248" t="s">
        <v>749</v>
      </c>
      <c r="E1248" t="s">
        <v>748</v>
      </c>
      <c r="F1248">
        <v>17.061182152581907</v>
      </c>
    </row>
    <row r="1249" spans="1:6" x14ac:dyDescent="0.25">
      <c r="A1249">
        <v>8</v>
      </c>
      <c r="B1249" t="s">
        <v>744</v>
      </c>
      <c r="C1249" t="s">
        <v>744</v>
      </c>
      <c r="D1249" t="s">
        <v>749</v>
      </c>
      <c r="E1249" t="s">
        <v>748</v>
      </c>
      <c r="F1249">
        <v>19.100557272825192</v>
      </c>
    </row>
    <row r="1250" spans="1:6" x14ac:dyDescent="0.25">
      <c r="A1250">
        <v>8</v>
      </c>
      <c r="B1250" t="s">
        <v>744</v>
      </c>
      <c r="C1250" t="s">
        <v>744</v>
      </c>
      <c r="D1250" t="s">
        <v>749</v>
      </c>
      <c r="E1250" t="s">
        <v>748</v>
      </c>
      <c r="F1250">
        <v>20.51550224000195</v>
      </c>
    </row>
    <row r="1251" spans="1:6" x14ac:dyDescent="0.25">
      <c r="A1251">
        <v>10</v>
      </c>
      <c r="B1251" t="s">
        <v>744</v>
      </c>
      <c r="C1251" t="s">
        <v>744</v>
      </c>
      <c r="D1251" t="s">
        <v>749</v>
      </c>
      <c r="E1251" t="s">
        <v>748</v>
      </c>
      <c r="F1251">
        <v>22.537989102059885</v>
      </c>
    </row>
    <row r="1252" spans="1:6" x14ac:dyDescent="0.25">
      <c r="A1252">
        <v>10</v>
      </c>
      <c r="B1252" t="s">
        <v>744</v>
      </c>
      <c r="C1252" t="s">
        <v>744</v>
      </c>
      <c r="D1252" t="s">
        <v>749</v>
      </c>
      <c r="E1252" t="s">
        <v>748</v>
      </c>
      <c r="F1252">
        <v>18.458425344122375</v>
      </c>
    </row>
    <row r="1253" spans="1:6" x14ac:dyDescent="0.25">
      <c r="A1253">
        <v>10</v>
      </c>
      <c r="B1253" t="s">
        <v>744</v>
      </c>
      <c r="C1253" t="s">
        <v>744</v>
      </c>
      <c r="D1253" t="s">
        <v>749</v>
      </c>
      <c r="E1253" t="s">
        <v>748</v>
      </c>
      <c r="F1253">
        <v>17.643428338911498</v>
      </c>
    </row>
    <row r="1254" spans="1:6" x14ac:dyDescent="0.25">
      <c r="A1254">
        <v>10</v>
      </c>
      <c r="B1254" t="s">
        <v>744</v>
      </c>
      <c r="C1254" t="s">
        <v>744</v>
      </c>
      <c r="D1254" t="s">
        <v>749</v>
      </c>
      <c r="E1254" t="s">
        <v>748</v>
      </c>
      <c r="F1254">
        <v>25.490636193084413</v>
      </c>
    </row>
    <row r="1255" spans="1:6" x14ac:dyDescent="0.25">
      <c r="A1255">
        <v>10</v>
      </c>
      <c r="B1255" t="s">
        <v>744</v>
      </c>
      <c r="C1255" t="s">
        <v>744</v>
      </c>
      <c r="D1255" t="s">
        <v>749</v>
      </c>
      <c r="E1255" t="s">
        <v>748</v>
      </c>
      <c r="F1255">
        <v>13.502469570769227</v>
      </c>
    </row>
    <row r="1256" spans="1:6" x14ac:dyDescent="0.25">
      <c r="A1256">
        <v>0</v>
      </c>
      <c r="B1256" t="s">
        <v>744</v>
      </c>
      <c r="C1256" t="s">
        <v>755</v>
      </c>
      <c r="D1256" t="s">
        <v>749</v>
      </c>
      <c r="E1256" t="s">
        <v>748</v>
      </c>
      <c r="F1256">
        <v>4.985370468844772E-7</v>
      </c>
    </row>
    <row r="1257" spans="1:6" x14ac:dyDescent="0.25">
      <c r="A1257">
        <v>0</v>
      </c>
      <c r="B1257" t="s">
        <v>744</v>
      </c>
      <c r="C1257" t="s">
        <v>755</v>
      </c>
      <c r="D1257" t="s">
        <v>749</v>
      </c>
      <c r="E1257" t="s">
        <v>748</v>
      </c>
      <c r="F1257">
        <v>1.5498724298937964E-6</v>
      </c>
    </row>
    <row r="1258" spans="1:6" x14ac:dyDescent="0.25">
      <c r="A1258">
        <v>0</v>
      </c>
      <c r="B1258" t="s">
        <v>744</v>
      </c>
      <c r="C1258" t="s">
        <v>755</v>
      </c>
      <c r="D1258" t="s">
        <v>749</v>
      </c>
      <c r="E1258" t="s">
        <v>748</v>
      </c>
      <c r="F1258">
        <v>5.2095544509223725E-7</v>
      </c>
    </row>
    <row r="1259" spans="1:6" x14ac:dyDescent="0.25">
      <c r="A1259">
        <v>0</v>
      </c>
      <c r="B1259" t="s">
        <v>744</v>
      </c>
      <c r="C1259" t="s">
        <v>755</v>
      </c>
      <c r="D1259" t="s">
        <v>749</v>
      </c>
      <c r="E1259" t="s">
        <v>748</v>
      </c>
      <c r="F1259">
        <v>9.4510822080505137E-7</v>
      </c>
    </row>
    <row r="1260" spans="1:6" x14ac:dyDescent="0.25">
      <c r="A1260">
        <v>0</v>
      </c>
      <c r="B1260" t="s">
        <v>744</v>
      </c>
      <c r="C1260" t="s">
        <v>755</v>
      </c>
      <c r="D1260" t="s">
        <v>749</v>
      </c>
      <c r="E1260" t="s">
        <v>748</v>
      </c>
      <c r="F1260">
        <v>5.7924924783351913E-6</v>
      </c>
    </row>
    <row r="1261" spans="1:6" x14ac:dyDescent="0.25">
      <c r="A1261">
        <v>2</v>
      </c>
      <c r="B1261" t="s">
        <v>744</v>
      </c>
      <c r="C1261" t="s">
        <v>755</v>
      </c>
      <c r="D1261" t="s">
        <v>749</v>
      </c>
      <c r="E1261" t="s">
        <v>748</v>
      </c>
      <c r="F1261">
        <v>7.4804962494676471E-7</v>
      </c>
    </row>
    <row r="1262" spans="1:6" x14ac:dyDescent="0.25">
      <c r="A1262">
        <v>2</v>
      </c>
      <c r="B1262" t="s">
        <v>744</v>
      </c>
      <c r="C1262" t="s">
        <v>755</v>
      </c>
      <c r="D1262" t="s">
        <v>749</v>
      </c>
      <c r="E1262" t="s">
        <v>748</v>
      </c>
      <c r="F1262">
        <v>3.1455367987309649E-7</v>
      </c>
    </row>
    <row r="1263" spans="1:6" x14ac:dyDescent="0.25">
      <c r="A1263">
        <v>2</v>
      </c>
      <c r="B1263" t="s">
        <v>744</v>
      </c>
      <c r="C1263" t="s">
        <v>755</v>
      </c>
      <c r="D1263" t="s">
        <v>749</v>
      </c>
      <c r="E1263" t="s">
        <v>748</v>
      </c>
      <c r="F1263">
        <v>3.4859936907576188E-6</v>
      </c>
    </row>
    <row r="1264" spans="1:6" x14ac:dyDescent="0.25">
      <c r="A1264">
        <v>2</v>
      </c>
      <c r="B1264" t="s">
        <v>744</v>
      </c>
      <c r="C1264" t="s">
        <v>755</v>
      </c>
      <c r="D1264" t="s">
        <v>749</v>
      </c>
      <c r="E1264" t="s">
        <v>748</v>
      </c>
      <c r="F1264">
        <v>1.1576098103124183E-6</v>
      </c>
    </row>
    <row r="1265" spans="1:6" x14ac:dyDescent="0.25">
      <c r="A1265">
        <v>2</v>
      </c>
      <c r="B1265" t="s">
        <v>744</v>
      </c>
      <c r="C1265" t="s">
        <v>755</v>
      </c>
      <c r="D1265" t="s">
        <v>749</v>
      </c>
      <c r="E1265" t="s">
        <v>748</v>
      </c>
      <c r="F1265">
        <v>2.1073019759843351E-6</v>
      </c>
    </row>
    <row r="1266" spans="1:6" x14ac:dyDescent="0.25">
      <c r="A1266">
        <v>4</v>
      </c>
      <c r="B1266" t="s">
        <v>744</v>
      </c>
      <c r="C1266" t="s">
        <v>755</v>
      </c>
      <c r="D1266" t="s">
        <v>749</v>
      </c>
      <c r="E1266" t="s">
        <v>748</v>
      </c>
      <c r="F1266">
        <v>5.9530659602006826E-7</v>
      </c>
    </row>
    <row r="1267" spans="1:6" x14ac:dyDescent="0.25">
      <c r="A1267">
        <v>4</v>
      </c>
      <c r="B1267" t="s">
        <v>744</v>
      </c>
      <c r="C1267" t="s">
        <v>755</v>
      </c>
      <c r="D1267" t="s">
        <v>749</v>
      </c>
      <c r="E1267" t="s">
        <v>748</v>
      </c>
      <c r="F1267">
        <v>8.7345027888473547E-7</v>
      </c>
    </row>
    <row r="1268" spans="1:6" x14ac:dyDescent="0.25">
      <c r="A1268">
        <v>4</v>
      </c>
      <c r="B1268" t="s">
        <v>744</v>
      </c>
      <c r="C1268" t="s">
        <v>755</v>
      </c>
      <c r="D1268" t="s">
        <v>749</v>
      </c>
      <c r="E1268" t="s">
        <v>748</v>
      </c>
      <c r="F1268">
        <v>1.622659604561058E-6</v>
      </c>
    </row>
    <row r="1269" spans="1:6" x14ac:dyDescent="0.25">
      <c r="A1269">
        <v>4</v>
      </c>
      <c r="B1269" t="s">
        <v>744</v>
      </c>
      <c r="C1269" t="s">
        <v>755</v>
      </c>
      <c r="D1269" t="s">
        <v>749</v>
      </c>
      <c r="E1269" t="s">
        <v>748</v>
      </c>
      <c r="F1269">
        <v>5.3952509217365811E-7</v>
      </c>
    </row>
    <row r="1270" spans="1:6" x14ac:dyDescent="0.25">
      <c r="A1270">
        <v>4</v>
      </c>
      <c r="B1270" t="s">
        <v>744</v>
      </c>
      <c r="C1270" t="s">
        <v>755</v>
      </c>
      <c r="D1270" t="s">
        <v>749</v>
      </c>
      <c r="E1270" t="s">
        <v>748</v>
      </c>
      <c r="F1270" s="7">
        <v>0</v>
      </c>
    </row>
    <row r="1271" spans="1:6" x14ac:dyDescent="0.25">
      <c r="A1271">
        <v>6</v>
      </c>
      <c r="B1271" t="s">
        <v>744</v>
      </c>
      <c r="C1271" t="s">
        <v>755</v>
      </c>
      <c r="D1271" t="s">
        <v>749</v>
      </c>
      <c r="E1271" t="s">
        <v>748</v>
      </c>
      <c r="F1271">
        <v>9.2716889574028162E-7</v>
      </c>
    </row>
    <row r="1272" spans="1:6" x14ac:dyDescent="0.25">
      <c r="A1272">
        <v>6</v>
      </c>
      <c r="B1272" t="s">
        <v>744</v>
      </c>
      <c r="C1272" t="s">
        <v>755</v>
      </c>
      <c r="D1272" t="s">
        <v>749</v>
      </c>
      <c r="E1272" t="s">
        <v>748</v>
      </c>
      <c r="F1272">
        <v>2.1136472775889711E-6</v>
      </c>
    </row>
    <row r="1273" spans="1:6" x14ac:dyDescent="0.25">
      <c r="A1273">
        <v>6</v>
      </c>
      <c r="B1273" t="s">
        <v>744</v>
      </c>
      <c r="C1273" t="s">
        <v>755</v>
      </c>
      <c r="D1273" t="s">
        <v>749</v>
      </c>
      <c r="E1273" t="s">
        <v>748</v>
      </c>
      <c r="F1273">
        <v>3.0509845044757527E-7</v>
      </c>
    </row>
    <row r="1274" spans="1:6" x14ac:dyDescent="0.25">
      <c r="A1274">
        <v>6</v>
      </c>
      <c r="B1274" t="s">
        <v>744</v>
      </c>
      <c r="C1274" t="s">
        <v>755</v>
      </c>
      <c r="D1274" t="s">
        <v>749</v>
      </c>
      <c r="E1274" t="s">
        <v>748</v>
      </c>
      <c r="F1274" s="7">
        <v>0</v>
      </c>
    </row>
    <row r="1275" spans="1:6" x14ac:dyDescent="0.25">
      <c r="A1275">
        <v>6</v>
      </c>
      <c r="B1275" t="s">
        <v>744</v>
      </c>
      <c r="C1275" t="s">
        <v>755</v>
      </c>
      <c r="D1275" t="s">
        <v>749</v>
      </c>
      <c r="E1275" t="s">
        <v>748</v>
      </c>
      <c r="F1275">
        <v>1.8710360212833203E-6</v>
      </c>
    </row>
    <row r="1276" spans="1:6" x14ac:dyDescent="0.25">
      <c r="A1276">
        <v>8</v>
      </c>
      <c r="B1276" t="s">
        <v>744</v>
      </c>
      <c r="C1276" t="s">
        <v>755</v>
      </c>
      <c r="D1276" t="s">
        <v>749</v>
      </c>
      <c r="E1276" t="s">
        <v>748</v>
      </c>
      <c r="F1276" s="7">
        <v>0</v>
      </c>
    </row>
    <row r="1277" spans="1:6" x14ac:dyDescent="0.25">
      <c r="A1277">
        <v>8</v>
      </c>
      <c r="B1277" t="s">
        <v>744</v>
      </c>
      <c r="C1277" t="s">
        <v>755</v>
      </c>
      <c r="D1277" t="s">
        <v>749</v>
      </c>
      <c r="E1277" t="s">
        <v>748</v>
      </c>
      <c r="F1277">
        <v>8.1446858328459233E-7</v>
      </c>
    </row>
    <row r="1278" spans="1:6" x14ac:dyDescent="0.25">
      <c r="A1278">
        <v>8</v>
      </c>
      <c r="B1278" t="s">
        <v>744</v>
      </c>
      <c r="C1278" t="s">
        <v>755</v>
      </c>
      <c r="D1278" t="s">
        <v>749</v>
      </c>
      <c r="E1278" t="s">
        <v>748</v>
      </c>
      <c r="F1278">
        <v>3.2762995363302517E-6</v>
      </c>
    </row>
    <row r="1279" spans="1:6" x14ac:dyDescent="0.25">
      <c r="A1279">
        <v>8</v>
      </c>
      <c r="B1279" t="s">
        <v>744</v>
      </c>
      <c r="C1279" t="s">
        <v>755</v>
      </c>
      <c r="D1279" t="s">
        <v>749</v>
      </c>
      <c r="E1279" t="s">
        <v>748</v>
      </c>
      <c r="F1279">
        <v>9.1960100945810342E-6</v>
      </c>
    </row>
    <row r="1280" spans="1:6" x14ac:dyDescent="0.25">
      <c r="A1280">
        <v>8</v>
      </c>
      <c r="B1280" t="s">
        <v>744</v>
      </c>
      <c r="C1280" t="s">
        <v>755</v>
      </c>
      <c r="D1280" t="s">
        <v>749</v>
      </c>
      <c r="E1280" t="s">
        <v>748</v>
      </c>
      <c r="F1280" s="7">
        <v>0</v>
      </c>
    </row>
    <row r="1281" spans="1:6" x14ac:dyDescent="0.25">
      <c r="A1281">
        <v>10</v>
      </c>
      <c r="B1281" t="s">
        <v>744</v>
      </c>
      <c r="C1281" t="s">
        <v>755</v>
      </c>
      <c r="D1281" t="s">
        <v>749</v>
      </c>
      <c r="E1281" t="s">
        <v>748</v>
      </c>
      <c r="F1281" s="7">
        <v>0</v>
      </c>
    </row>
    <row r="1282" spans="1:6" x14ac:dyDescent="0.25">
      <c r="A1282">
        <v>10</v>
      </c>
      <c r="B1282" t="s">
        <v>744</v>
      </c>
      <c r="C1282" t="s">
        <v>755</v>
      </c>
      <c r="D1282" t="s">
        <v>749</v>
      </c>
      <c r="E1282" t="s">
        <v>748</v>
      </c>
      <c r="F1282">
        <v>4.0247418501723089E-7</v>
      </c>
    </row>
    <row r="1283" spans="1:6" x14ac:dyDescent="0.25">
      <c r="A1283">
        <v>10</v>
      </c>
      <c r="B1283" t="s">
        <v>744</v>
      </c>
      <c r="C1283" t="s">
        <v>755</v>
      </c>
      <c r="D1283" t="s">
        <v>749</v>
      </c>
      <c r="E1283" t="s">
        <v>748</v>
      </c>
      <c r="F1283">
        <v>1.1301348650235458E-5</v>
      </c>
    </row>
    <row r="1284" spans="1:6" x14ac:dyDescent="0.25">
      <c r="A1284">
        <v>10</v>
      </c>
      <c r="B1284" t="s">
        <v>744</v>
      </c>
      <c r="C1284" t="s">
        <v>755</v>
      </c>
      <c r="D1284" t="s">
        <v>749</v>
      </c>
      <c r="E1284" t="s">
        <v>748</v>
      </c>
      <c r="F1284">
        <v>1.7331735473620008E-6</v>
      </c>
    </row>
    <row r="1285" spans="1:6" x14ac:dyDescent="0.25">
      <c r="A1285">
        <v>10</v>
      </c>
      <c r="B1285" t="s">
        <v>744</v>
      </c>
      <c r="C1285" t="s">
        <v>755</v>
      </c>
      <c r="D1285" t="s">
        <v>749</v>
      </c>
      <c r="E1285" t="s">
        <v>748</v>
      </c>
      <c r="F1285">
        <v>8.6169516174510361E-7</v>
      </c>
    </row>
    <row r="1286" spans="1:6" x14ac:dyDescent="0.25">
      <c r="A1286">
        <v>0</v>
      </c>
      <c r="B1286" t="s">
        <v>744</v>
      </c>
      <c r="C1286" t="s">
        <v>754</v>
      </c>
      <c r="D1286" t="s">
        <v>749</v>
      </c>
      <c r="E1286" t="s">
        <v>748</v>
      </c>
      <c r="F1286">
        <v>5.5036394793396331E-5</v>
      </c>
    </row>
    <row r="1287" spans="1:6" x14ac:dyDescent="0.25">
      <c r="A1287">
        <v>0</v>
      </c>
      <c r="B1287" t="s">
        <v>744</v>
      </c>
      <c r="C1287" t="s">
        <v>754</v>
      </c>
      <c r="D1287" t="s">
        <v>749</v>
      </c>
      <c r="E1287" t="s">
        <v>748</v>
      </c>
      <c r="F1287">
        <v>4.3615556889512099E-5</v>
      </c>
    </row>
    <row r="1288" spans="1:6" x14ac:dyDescent="0.25">
      <c r="A1288">
        <v>0</v>
      </c>
      <c r="B1288" t="s">
        <v>744</v>
      </c>
      <c r="C1288" t="s">
        <v>754</v>
      </c>
      <c r="D1288" t="s">
        <v>749</v>
      </c>
      <c r="E1288" t="s">
        <v>748</v>
      </c>
      <c r="F1288">
        <v>3.7192956096199904E-5</v>
      </c>
    </row>
    <row r="1289" spans="1:6" x14ac:dyDescent="0.25">
      <c r="A1289">
        <v>0</v>
      </c>
      <c r="B1289" t="s">
        <v>744</v>
      </c>
      <c r="C1289" t="s">
        <v>754</v>
      </c>
      <c r="D1289" t="s">
        <v>749</v>
      </c>
      <c r="E1289" t="s">
        <v>748</v>
      </c>
      <c r="F1289">
        <v>2.3248220563200582E-5</v>
      </c>
    </row>
    <row r="1290" spans="1:6" x14ac:dyDescent="0.25">
      <c r="A1290">
        <v>0</v>
      </c>
      <c r="B1290" t="s">
        <v>744</v>
      </c>
      <c r="C1290" t="s">
        <v>754</v>
      </c>
      <c r="D1290" t="s">
        <v>749</v>
      </c>
      <c r="E1290" t="s">
        <v>748</v>
      </c>
      <c r="F1290">
        <v>7.5203729533046865E-5</v>
      </c>
    </row>
    <row r="1291" spans="1:6" x14ac:dyDescent="0.25">
      <c r="A1291">
        <v>2</v>
      </c>
      <c r="B1291" t="s">
        <v>744</v>
      </c>
      <c r="C1291" t="s">
        <v>754</v>
      </c>
      <c r="D1291" t="s">
        <v>749</v>
      </c>
      <c r="E1291" t="s">
        <v>748</v>
      </c>
      <c r="F1291">
        <v>1.0330211518239702E-5</v>
      </c>
    </row>
    <row r="1292" spans="1:6" x14ac:dyDescent="0.25">
      <c r="A1292">
        <v>2</v>
      </c>
      <c r="B1292" t="s">
        <v>744</v>
      </c>
      <c r="C1292" t="s">
        <v>754</v>
      </c>
      <c r="D1292" t="s">
        <v>749</v>
      </c>
      <c r="E1292" t="s">
        <v>748</v>
      </c>
      <c r="F1292">
        <v>4.0695643417313483E-5</v>
      </c>
    </row>
    <row r="1293" spans="1:6" x14ac:dyDescent="0.25">
      <c r="A1293">
        <v>2</v>
      </c>
      <c r="B1293" t="s">
        <v>744</v>
      </c>
      <c r="C1293" t="s">
        <v>754</v>
      </c>
      <c r="D1293" t="s">
        <v>749</v>
      </c>
      <c r="E1293" t="s">
        <v>748</v>
      </c>
      <c r="F1293">
        <v>3.3373623996431193E-5</v>
      </c>
    </row>
    <row r="1294" spans="1:6" x14ac:dyDescent="0.25">
      <c r="A1294">
        <v>2</v>
      </c>
      <c r="B1294" t="s">
        <v>744</v>
      </c>
      <c r="C1294" t="s">
        <v>754</v>
      </c>
      <c r="D1294" t="s">
        <v>749</v>
      </c>
      <c r="E1294" t="s">
        <v>748</v>
      </c>
      <c r="F1294">
        <v>1.788937931198148E-5</v>
      </c>
    </row>
    <row r="1295" spans="1:6" x14ac:dyDescent="0.25">
      <c r="A1295">
        <v>2</v>
      </c>
      <c r="B1295" t="s">
        <v>744</v>
      </c>
      <c r="C1295" t="s">
        <v>754</v>
      </c>
      <c r="D1295" t="s">
        <v>749</v>
      </c>
      <c r="E1295" t="s">
        <v>748</v>
      </c>
      <c r="F1295">
        <v>1.684750521693527E-5</v>
      </c>
    </row>
    <row r="1296" spans="1:6" x14ac:dyDescent="0.25">
      <c r="A1296">
        <v>4</v>
      </c>
      <c r="B1296" t="s">
        <v>744</v>
      </c>
      <c r="C1296" t="s">
        <v>754</v>
      </c>
      <c r="D1296" t="s">
        <v>749</v>
      </c>
      <c r="E1296" t="s">
        <v>748</v>
      </c>
      <c r="F1296">
        <v>2.8372454193931606E-5</v>
      </c>
    </row>
    <row r="1297" spans="1:6" x14ac:dyDescent="0.25">
      <c r="A1297">
        <v>4</v>
      </c>
      <c r="B1297" t="s">
        <v>744</v>
      </c>
      <c r="C1297" t="s">
        <v>754</v>
      </c>
      <c r="D1297" t="s">
        <v>749</v>
      </c>
      <c r="E1297" t="s">
        <v>748</v>
      </c>
      <c r="F1297">
        <v>2.1443525017194827E-5</v>
      </c>
    </row>
    <row r="1298" spans="1:6" x14ac:dyDescent="0.25">
      <c r="A1298">
        <v>4</v>
      </c>
      <c r="B1298" t="s">
        <v>744</v>
      </c>
      <c r="C1298" t="s">
        <v>754</v>
      </c>
      <c r="D1298" t="s">
        <v>749</v>
      </c>
      <c r="E1298" t="s">
        <v>748</v>
      </c>
      <c r="F1298">
        <v>1.1613262548091505E-5</v>
      </c>
    </row>
    <row r="1299" spans="1:6" x14ac:dyDescent="0.25">
      <c r="A1299">
        <v>4</v>
      </c>
      <c r="B1299" t="s">
        <v>744</v>
      </c>
      <c r="C1299" t="s">
        <v>754</v>
      </c>
      <c r="D1299" t="s">
        <v>749</v>
      </c>
      <c r="E1299" t="s">
        <v>748</v>
      </c>
      <c r="F1299">
        <v>2.4177377694686452E-5</v>
      </c>
    </row>
    <row r="1300" spans="1:6" x14ac:dyDescent="0.25">
      <c r="A1300">
        <v>4</v>
      </c>
      <c r="B1300" t="s">
        <v>744</v>
      </c>
      <c r="C1300" t="s">
        <v>754</v>
      </c>
      <c r="D1300" t="s">
        <v>749</v>
      </c>
      <c r="E1300" t="s">
        <v>748</v>
      </c>
      <c r="F1300">
        <v>1.0443526086874281E-5</v>
      </c>
    </row>
    <row r="1301" spans="1:6" x14ac:dyDescent="0.25">
      <c r="A1301">
        <v>6</v>
      </c>
      <c r="B1301" t="s">
        <v>744</v>
      </c>
      <c r="C1301" t="s">
        <v>754</v>
      </c>
      <c r="D1301" t="s">
        <v>749</v>
      </c>
      <c r="E1301" t="s">
        <v>748</v>
      </c>
      <c r="F1301">
        <v>3.1679059323790596E-5</v>
      </c>
    </row>
    <row r="1302" spans="1:6" x14ac:dyDescent="0.25">
      <c r="A1302">
        <v>6</v>
      </c>
      <c r="B1302" t="s">
        <v>744</v>
      </c>
      <c r="C1302" t="s">
        <v>754</v>
      </c>
      <c r="D1302" t="s">
        <v>749</v>
      </c>
      <c r="E1302" t="s">
        <v>748</v>
      </c>
      <c r="F1302">
        <v>4.2522582275886358E-5</v>
      </c>
    </row>
    <row r="1303" spans="1:6" x14ac:dyDescent="0.25">
      <c r="A1303">
        <v>6</v>
      </c>
      <c r="B1303" t="s">
        <v>744</v>
      </c>
      <c r="C1303" t="s">
        <v>754</v>
      </c>
      <c r="D1303" t="s">
        <v>749</v>
      </c>
      <c r="E1303" t="s">
        <v>748</v>
      </c>
      <c r="F1303">
        <v>1.9114782773934793E-5</v>
      </c>
    </row>
    <row r="1304" spans="1:6" x14ac:dyDescent="0.25">
      <c r="A1304">
        <v>6</v>
      </c>
      <c r="B1304" t="s">
        <v>744</v>
      </c>
      <c r="C1304" t="s">
        <v>754</v>
      </c>
      <c r="D1304" t="s">
        <v>749</v>
      </c>
      <c r="E1304" t="s">
        <v>748</v>
      </c>
      <c r="F1304">
        <v>1.8858178815010746E-5</v>
      </c>
    </row>
    <row r="1305" spans="1:6" x14ac:dyDescent="0.25">
      <c r="A1305">
        <v>6</v>
      </c>
      <c r="B1305" t="s">
        <v>744</v>
      </c>
      <c r="C1305" t="s">
        <v>754</v>
      </c>
      <c r="D1305" t="s">
        <v>749</v>
      </c>
      <c r="E1305" t="s">
        <v>748</v>
      </c>
      <c r="F1305">
        <v>5.2508926500602102E-5</v>
      </c>
    </row>
    <row r="1306" spans="1:6" x14ac:dyDescent="0.25">
      <c r="A1306">
        <v>8</v>
      </c>
      <c r="B1306" t="s">
        <v>744</v>
      </c>
      <c r="C1306" t="s">
        <v>754</v>
      </c>
      <c r="D1306" t="s">
        <v>749</v>
      </c>
      <c r="E1306" t="s">
        <v>748</v>
      </c>
      <c r="F1306">
        <v>1.2811006070558303E-5</v>
      </c>
    </row>
    <row r="1307" spans="1:6" x14ac:dyDescent="0.25">
      <c r="A1307">
        <v>8</v>
      </c>
      <c r="B1307" t="s">
        <v>744</v>
      </c>
      <c r="C1307" t="s">
        <v>754</v>
      </c>
      <c r="D1307" t="s">
        <v>749</v>
      </c>
      <c r="E1307" t="s">
        <v>748</v>
      </c>
      <c r="F1307">
        <v>1.383874284976628E-5</v>
      </c>
    </row>
    <row r="1308" spans="1:6" x14ac:dyDescent="0.25">
      <c r="A1308">
        <v>8</v>
      </c>
      <c r="B1308" t="s">
        <v>744</v>
      </c>
      <c r="C1308" t="s">
        <v>754</v>
      </c>
      <c r="D1308" t="s">
        <v>749</v>
      </c>
      <c r="E1308" t="s">
        <v>748</v>
      </c>
      <c r="F1308">
        <v>1.1587783735740256E-5</v>
      </c>
    </row>
    <row r="1309" spans="1:6" x14ac:dyDescent="0.25">
      <c r="A1309">
        <v>8</v>
      </c>
      <c r="B1309" t="s">
        <v>744</v>
      </c>
      <c r="C1309" t="s">
        <v>754</v>
      </c>
      <c r="D1309" t="s">
        <v>749</v>
      </c>
      <c r="E1309" t="s">
        <v>748</v>
      </c>
      <c r="F1309">
        <v>2.7262356905944988E-5</v>
      </c>
    </row>
    <row r="1310" spans="1:6" x14ac:dyDescent="0.25">
      <c r="A1310">
        <v>8</v>
      </c>
      <c r="B1310" t="s">
        <v>744</v>
      </c>
      <c r="C1310" t="s">
        <v>754</v>
      </c>
      <c r="D1310" t="s">
        <v>749</v>
      </c>
      <c r="E1310" t="s">
        <v>748</v>
      </c>
      <c r="F1310">
        <v>3.118743546551949E-5</v>
      </c>
    </row>
    <row r="1311" spans="1:6" x14ac:dyDescent="0.25">
      <c r="A1311">
        <v>10</v>
      </c>
      <c r="B1311" t="s">
        <v>744</v>
      </c>
      <c r="C1311" t="s">
        <v>754</v>
      </c>
      <c r="D1311" t="s">
        <v>749</v>
      </c>
      <c r="E1311" t="s">
        <v>748</v>
      </c>
      <c r="F1311">
        <v>3.5222476679518885E-5</v>
      </c>
    </row>
    <row r="1312" spans="1:6" x14ac:dyDescent="0.25">
      <c r="A1312">
        <v>10</v>
      </c>
      <c r="B1312" t="s">
        <v>744</v>
      </c>
      <c r="C1312" t="s">
        <v>754</v>
      </c>
      <c r="D1312" t="s">
        <v>749</v>
      </c>
      <c r="E1312" t="s">
        <v>748</v>
      </c>
      <c r="F1312">
        <v>3.3617382924695215E-5</v>
      </c>
    </row>
    <row r="1313" spans="1:6" x14ac:dyDescent="0.25">
      <c r="A1313">
        <v>10</v>
      </c>
      <c r="B1313" t="s">
        <v>744</v>
      </c>
      <c r="C1313" t="s">
        <v>754</v>
      </c>
      <c r="D1313" t="s">
        <v>749</v>
      </c>
      <c r="E1313" t="s">
        <v>748</v>
      </c>
      <c r="F1313">
        <v>1.1176547984783546E-5</v>
      </c>
    </row>
    <row r="1314" spans="1:6" x14ac:dyDescent="0.25">
      <c r="A1314">
        <v>10</v>
      </c>
      <c r="B1314" t="s">
        <v>744</v>
      </c>
      <c r="C1314" t="s">
        <v>754</v>
      </c>
      <c r="D1314" t="s">
        <v>749</v>
      </c>
      <c r="E1314" t="s">
        <v>748</v>
      </c>
      <c r="F1314">
        <v>1.8634644915813191E-5</v>
      </c>
    </row>
    <row r="1315" spans="1:6" x14ac:dyDescent="0.25">
      <c r="A1315">
        <v>10</v>
      </c>
      <c r="B1315" t="s">
        <v>744</v>
      </c>
      <c r="C1315" t="s">
        <v>754</v>
      </c>
      <c r="D1315" t="s">
        <v>749</v>
      </c>
      <c r="E1315" t="s">
        <v>748</v>
      </c>
      <c r="F1315">
        <v>2.1554061521769969E-5</v>
      </c>
    </row>
    <row r="1316" spans="1:6" x14ac:dyDescent="0.25">
      <c r="A1316">
        <v>0</v>
      </c>
      <c r="B1316" t="s">
        <v>637</v>
      </c>
      <c r="C1316" t="s">
        <v>637</v>
      </c>
      <c r="D1316" t="s">
        <v>752</v>
      </c>
      <c r="E1316" t="s">
        <v>748</v>
      </c>
      <c r="F1316">
        <v>0.70545247937960731</v>
      </c>
    </row>
    <row r="1317" spans="1:6" x14ac:dyDescent="0.25">
      <c r="A1317">
        <v>0</v>
      </c>
      <c r="B1317" t="s">
        <v>637</v>
      </c>
      <c r="C1317" t="s">
        <v>637</v>
      </c>
      <c r="D1317" t="s">
        <v>752</v>
      </c>
      <c r="E1317" t="s">
        <v>748</v>
      </c>
      <c r="F1317">
        <v>0.23441396858780497</v>
      </c>
    </row>
    <row r="1318" spans="1:6" x14ac:dyDescent="0.25">
      <c r="A1318">
        <v>0</v>
      </c>
      <c r="B1318" t="s">
        <v>637</v>
      </c>
      <c r="C1318" t="s">
        <v>637</v>
      </c>
      <c r="D1318" t="s">
        <v>752</v>
      </c>
      <c r="E1318" t="s">
        <v>748</v>
      </c>
      <c r="F1318">
        <v>0.57961253649926536</v>
      </c>
    </row>
    <row r="1319" spans="1:6" x14ac:dyDescent="0.25">
      <c r="A1319">
        <v>0</v>
      </c>
      <c r="B1319" t="s">
        <v>637</v>
      </c>
      <c r="C1319" t="s">
        <v>637</v>
      </c>
      <c r="D1319" t="s">
        <v>752</v>
      </c>
      <c r="E1319" t="s">
        <v>748</v>
      </c>
      <c r="F1319">
        <v>0.35574079900508176</v>
      </c>
    </row>
    <row r="1320" spans="1:6" x14ac:dyDescent="0.25">
      <c r="A1320">
        <v>0</v>
      </c>
      <c r="B1320" t="s">
        <v>637</v>
      </c>
      <c r="C1320" t="s">
        <v>637</v>
      </c>
      <c r="D1320" t="s">
        <v>752</v>
      </c>
      <c r="E1320" t="s">
        <v>748</v>
      </c>
      <c r="F1320">
        <v>0.65674134444235899</v>
      </c>
    </row>
    <row r="1321" spans="1:6" x14ac:dyDescent="0.25">
      <c r="A1321">
        <v>2</v>
      </c>
      <c r="B1321" t="s">
        <v>637</v>
      </c>
      <c r="C1321" t="s">
        <v>637</v>
      </c>
      <c r="D1321" t="s">
        <v>752</v>
      </c>
      <c r="E1321" t="s">
        <v>748</v>
      </c>
      <c r="F1321">
        <v>0.67893804993928364</v>
      </c>
    </row>
    <row r="1322" spans="1:6" x14ac:dyDescent="0.25">
      <c r="A1322">
        <v>2</v>
      </c>
      <c r="B1322" t="s">
        <v>637</v>
      </c>
      <c r="C1322" t="s">
        <v>637</v>
      </c>
      <c r="D1322" t="s">
        <v>752</v>
      </c>
      <c r="E1322" t="s">
        <v>748</v>
      </c>
      <c r="F1322">
        <v>1.1016948178150852</v>
      </c>
    </row>
    <row r="1323" spans="1:6" x14ac:dyDescent="0.25">
      <c r="A1323">
        <v>2</v>
      </c>
      <c r="B1323" t="s">
        <v>637</v>
      </c>
      <c r="C1323" t="s">
        <v>637</v>
      </c>
      <c r="D1323" t="s">
        <v>752</v>
      </c>
      <c r="E1323" t="s">
        <v>748</v>
      </c>
      <c r="F1323">
        <v>0.4717315407901656</v>
      </c>
    </row>
    <row r="1324" spans="1:6" x14ac:dyDescent="0.25">
      <c r="A1324">
        <v>2</v>
      </c>
      <c r="B1324" t="s">
        <v>637</v>
      </c>
      <c r="C1324" t="s">
        <v>637</v>
      </c>
      <c r="D1324" t="s">
        <v>752</v>
      </c>
      <c r="E1324" t="s">
        <v>748</v>
      </c>
      <c r="F1324">
        <v>0.35576293576248108</v>
      </c>
    </row>
    <row r="1325" spans="1:6" x14ac:dyDescent="0.25">
      <c r="A1325">
        <v>2</v>
      </c>
      <c r="B1325" t="s">
        <v>637</v>
      </c>
      <c r="C1325" t="s">
        <v>637</v>
      </c>
      <c r="D1325" t="s">
        <v>752</v>
      </c>
      <c r="E1325" t="s">
        <v>748</v>
      </c>
      <c r="F1325">
        <v>0.35634081431699421</v>
      </c>
    </row>
    <row r="1326" spans="1:6" x14ac:dyDescent="0.25">
      <c r="A1326">
        <v>4</v>
      </c>
      <c r="B1326" t="s">
        <v>637</v>
      </c>
      <c r="C1326" t="s">
        <v>637</v>
      </c>
      <c r="D1326" t="s">
        <v>752</v>
      </c>
      <c r="E1326" t="s">
        <v>748</v>
      </c>
      <c r="F1326">
        <v>1.0703838062554318</v>
      </c>
    </row>
    <row r="1327" spans="1:6" x14ac:dyDescent="0.25">
      <c r="A1327">
        <v>4</v>
      </c>
      <c r="B1327" t="s">
        <v>637</v>
      </c>
      <c r="C1327" t="s">
        <v>637</v>
      </c>
      <c r="D1327" t="s">
        <v>752</v>
      </c>
      <c r="E1327" t="s">
        <v>748</v>
      </c>
      <c r="F1327">
        <v>0.6819238194534557</v>
      </c>
    </row>
    <row r="1328" spans="1:6" x14ac:dyDescent="0.25">
      <c r="A1328">
        <v>4</v>
      </c>
      <c r="B1328" t="s">
        <v>637</v>
      </c>
      <c r="C1328" t="s">
        <v>637</v>
      </c>
      <c r="D1328" t="s">
        <v>752</v>
      </c>
      <c r="E1328" t="s">
        <v>748</v>
      </c>
      <c r="F1328">
        <v>1.020881175785711</v>
      </c>
    </row>
    <row r="1329" spans="1:6" x14ac:dyDescent="0.25">
      <c r="A1329">
        <v>4</v>
      </c>
      <c r="B1329" t="s">
        <v>637</v>
      </c>
      <c r="C1329" t="s">
        <v>637</v>
      </c>
      <c r="D1329" t="s">
        <v>752</v>
      </c>
      <c r="E1329" t="s">
        <v>748</v>
      </c>
      <c r="F1329">
        <v>0.50958572849570161</v>
      </c>
    </row>
    <row r="1330" spans="1:6" x14ac:dyDescent="0.25">
      <c r="A1330">
        <v>4</v>
      </c>
      <c r="B1330" t="s">
        <v>637</v>
      </c>
      <c r="C1330" t="s">
        <v>637</v>
      </c>
      <c r="D1330" t="s">
        <v>752</v>
      </c>
      <c r="E1330" t="s">
        <v>748</v>
      </c>
      <c r="F1330">
        <v>3.2174233842159836</v>
      </c>
    </row>
    <row r="1331" spans="1:6" x14ac:dyDescent="0.25">
      <c r="A1331">
        <v>6</v>
      </c>
      <c r="B1331" t="s">
        <v>637</v>
      </c>
      <c r="C1331" t="s">
        <v>637</v>
      </c>
      <c r="D1331" t="s">
        <v>752</v>
      </c>
      <c r="E1331" t="s">
        <v>748</v>
      </c>
      <c r="F1331">
        <v>0.2866381008937029</v>
      </c>
    </row>
    <row r="1332" spans="1:6" x14ac:dyDescent="0.25">
      <c r="A1332">
        <v>6</v>
      </c>
      <c r="B1332" t="s">
        <v>637</v>
      </c>
      <c r="C1332" t="s">
        <v>637</v>
      </c>
      <c r="D1332" t="s">
        <v>752</v>
      </c>
      <c r="E1332" t="s">
        <v>748</v>
      </c>
      <c r="F1332">
        <v>0.29470281164148754</v>
      </c>
    </row>
    <row r="1333" spans="1:6" x14ac:dyDescent="0.25">
      <c r="A1333">
        <v>6</v>
      </c>
      <c r="B1333" t="s">
        <v>637</v>
      </c>
      <c r="C1333" t="s">
        <v>637</v>
      </c>
      <c r="D1333" t="s">
        <v>752</v>
      </c>
      <c r="E1333" t="s">
        <v>748</v>
      </c>
      <c r="F1333">
        <v>0.38633695376445371</v>
      </c>
    </row>
    <row r="1334" spans="1:6" x14ac:dyDescent="0.25">
      <c r="A1334">
        <v>6</v>
      </c>
      <c r="B1334" t="s">
        <v>637</v>
      </c>
      <c r="C1334" t="s">
        <v>637</v>
      </c>
      <c r="D1334" t="s">
        <v>752</v>
      </c>
      <c r="E1334" t="s">
        <v>748</v>
      </c>
      <c r="F1334">
        <v>0.44026713643613563</v>
      </c>
    </row>
    <row r="1335" spans="1:6" x14ac:dyDescent="0.25">
      <c r="A1335">
        <v>6</v>
      </c>
      <c r="B1335" t="s">
        <v>637</v>
      </c>
      <c r="C1335" t="s">
        <v>637</v>
      </c>
      <c r="D1335" t="s">
        <v>752</v>
      </c>
      <c r="E1335" t="s">
        <v>748</v>
      </c>
      <c r="F1335">
        <v>0.5698269563079249</v>
      </c>
    </row>
    <row r="1336" spans="1:6" x14ac:dyDescent="0.25">
      <c r="A1336">
        <v>8</v>
      </c>
      <c r="B1336" t="s">
        <v>637</v>
      </c>
      <c r="C1336" t="s">
        <v>637</v>
      </c>
      <c r="D1336" t="s">
        <v>752</v>
      </c>
      <c r="E1336" t="s">
        <v>748</v>
      </c>
      <c r="F1336">
        <v>0.55619125271704506</v>
      </c>
    </row>
    <row r="1337" spans="1:6" x14ac:dyDescent="0.25">
      <c r="A1337">
        <v>8</v>
      </c>
      <c r="B1337" t="s">
        <v>637</v>
      </c>
      <c r="C1337" t="s">
        <v>637</v>
      </c>
      <c r="D1337" t="s">
        <v>752</v>
      </c>
      <c r="E1337" t="s">
        <v>748</v>
      </c>
      <c r="F1337">
        <v>0.43299446387706897</v>
      </c>
    </row>
    <row r="1338" spans="1:6" x14ac:dyDescent="0.25">
      <c r="A1338">
        <v>8</v>
      </c>
      <c r="B1338" t="s">
        <v>637</v>
      </c>
      <c r="C1338" t="s">
        <v>637</v>
      </c>
      <c r="D1338" t="s">
        <v>752</v>
      </c>
      <c r="E1338" t="s">
        <v>748</v>
      </c>
      <c r="F1338">
        <v>0.67602090147298921</v>
      </c>
    </row>
    <row r="1339" spans="1:6" x14ac:dyDescent="0.25">
      <c r="A1339">
        <v>8</v>
      </c>
      <c r="B1339" t="s">
        <v>637</v>
      </c>
      <c r="C1339" t="s">
        <v>637</v>
      </c>
      <c r="D1339" t="s">
        <v>752</v>
      </c>
      <c r="E1339" t="s">
        <v>748</v>
      </c>
      <c r="F1339">
        <v>0.75550303995773405</v>
      </c>
    </row>
    <row r="1340" spans="1:6" x14ac:dyDescent="0.25">
      <c r="A1340">
        <v>8</v>
      </c>
      <c r="B1340" t="s">
        <v>637</v>
      </c>
      <c r="C1340" t="s">
        <v>637</v>
      </c>
      <c r="D1340" t="s">
        <v>752</v>
      </c>
      <c r="E1340" t="s">
        <v>748</v>
      </c>
      <c r="F1340">
        <v>0.2649396315730585</v>
      </c>
    </row>
    <row r="1341" spans="1:6" x14ac:dyDescent="0.25">
      <c r="A1341">
        <v>10</v>
      </c>
      <c r="B1341" t="s">
        <v>637</v>
      </c>
      <c r="C1341" t="s">
        <v>637</v>
      </c>
      <c r="D1341" t="s">
        <v>752</v>
      </c>
      <c r="E1341" t="s">
        <v>748</v>
      </c>
      <c r="F1341">
        <v>0.7615854105707851</v>
      </c>
    </row>
    <row r="1342" spans="1:6" x14ac:dyDescent="0.25">
      <c r="A1342">
        <v>10</v>
      </c>
      <c r="B1342" t="s">
        <v>637</v>
      </c>
      <c r="C1342" t="s">
        <v>637</v>
      </c>
      <c r="D1342" t="s">
        <v>752</v>
      </c>
      <c r="E1342" t="s">
        <v>748</v>
      </c>
      <c r="F1342">
        <v>0.22779826738092562</v>
      </c>
    </row>
    <row r="1343" spans="1:6" x14ac:dyDescent="0.25">
      <c r="A1343">
        <v>10</v>
      </c>
      <c r="B1343" t="s">
        <v>637</v>
      </c>
      <c r="C1343" t="s">
        <v>637</v>
      </c>
      <c r="D1343" t="s">
        <v>752</v>
      </c>
      <c r="E1343" t="s">
        <v>748</v>
      </c>
      <c r="F1343">
        <v>0.72200383640540133</v>
      </c>
    </row>
    <row r="1344" spans="1:6" x14ac:dyDescent="0.25">
      <c r="A1344">
        <v>10</v>
      </c>
      <c r="B1344" t="s">
        <v>637</v>
      </c>
      <c r="C1344" t="s">
        <v>637</v>
      </c>
      <c r="D1344" t="s">
        <v>752</v>
      </c>
      <c r="E1344" t="s">
        <v>748</v>
      </c>
      <c r="F1344">
        <v>0.69391799218165162</v>
      </c>
    </row>
    <row r="1345" spans="1:6" x14ac:dyDescent="0.25">
      <c r="A1345">
        <v>10</v>
      </c>
      <c r="B1345" t="s">
        <v>637</v>
      </c>
      <c r="C1345" t="s">
        <v>637</v>
      </c>
      <c r="D1345" t="s">
        <v>752</v>
      </c>
      <c r="E1345" t="s">
        <v>748</v>
      </c>
      <c r="F1345">
        <v>0.51454974207619686</v>
      </c>
    </row>
    <row r="1346" spans="1:6" x14ac:dyDescent="0.25">
      <c r="A1346">
        <v>0</v>
      </c>
      <c r="B1346" t="s">
        <v>637</v>
      </c>
      <c r="C1346" t="s">
        <v>751</v>
      </c>
      <c r="D1346" t="s">
        <v>753</v>
      </c>
      <c r="E1346" t="s">
        <v>748</v>
      </c>
      <c r="F1346">
        <v>0.14865268837978785</v>
      </c>
    </row>
    <row r="1347" spans="1:6" x14ac:dyDescent="0.25">
      <c r="A1347">
        <v>0</v>
      </c>
      <c r="B1347" t="s">
        <v>637</v>
      </c>
      <c r="C1347" t="s">
        <v>751</v>
      </c>
      <c r="D1347" t="s">
        <v>753</v>
      </c>
      <c r="E1347" t="s">
        <v>748</v>
      </c>
      <c r="F1347">
        <v>7.5980196229173277E-2</v>
      </c>
    </row>
    <row r="1348" spans="1:6" x14ac:dyDescent="0.25">
      <c r="A1348">
        <v>0</v>
      </c>
      <c r="B1348" t="s">
        <v>637</v>
      </c>
      <c r="C1348" t="s">
        <v>751</v>
      </c>
      <c r="D1348" t="s">
        <v>753</v>
      </c>
      <c r="E1348" t="s">
        <v>748</v>
      </c>
      <c r="F1348">
        <v>0.20713892773643969</v>
      </c>
    </row>
    <row r="1349" spans="1:6" x14ac:dyDescent="0.25">
      <c r="A1349">
        <v>0</v>
      </c>
      <c r="B1349" t="s">
        <v>637</v>
      </c>
      <c r="C1349" t="s">
        <v>751</v>
      </c>
      <c r="D1349" t="s">
        <v>753</v>
      </c>
      <c r="E1349" t="s">
        <v>748</v>
      </c>
      <c r="F1349">
        <v>0.1026560672892</v>
      </c>
    </row>
    <row r="1350" spans="1:6" x14ac:dyDescent="0.25">
      <c r="A1350">
        <v>0</v>
      </c>
      <c r="B1350" t="s">
        <v>637</v>
      </c>
      <c r="C1350" t="s">
        <v>751</v>
      </c>
      <c r="D1350" t="s">
        <v>753</v>
      </c>
      <c r="E1350" t="s">
        <v>748</v>
      </c>
      <c r="F1350">
        <v>0.16174613105681471</v>
      </c>
    </row>
    <row r="1351" spans="1:6" x14ac:dyDescent="0.25">
      <c r="A1351">
        <v>2</v>
      </c>
      <c r="B1351" t="s">
        <v>637</v>
      </c>
      <c r="C1351" t="s">
        <v>751</v>
      </c>
      <c r="D1351" t="s">
        <v>753</v>
      </c>
      <c r="E1351" t="s">
        <v>748</v>
      </c>
      <c r="F1351">
        <v>0.25011707667373068</v>
      </c>
    </row>
    <row r="1352" spans="1:6" x14ac:dyDescent="0.25">
      <c r="A1352">
        <v>2</v>
      </c>
      <c r="B1352" t="s">
        <v>637</v>
      </c>
      <c r="C1352" t="s">
        <v>751</v>
      </c>
      <c r="D1352" t="s">
        <v>753</v>
      </c>
      <c r="E1352" t="s">
        <v>748</v>
      </c>
      <c r="F1352">
        <v>0.1412455919063412</v>
      </c>
    </row>
    <row r="1353" spans="1:6" x14ac:dyDescent="0.25">
      <c r="A1353">
        <v>2</v>
      </c>
      <c r="B1353" t="s">
        <v>637</v>
      </c>
      <c r="C1353" t="s">
        <v>751</v>
      </c>
      <c r="D1353" t="s">
        <v>753</v>
      </c>
      <c r="E1353" t="s">
        <v>748</v>
      </c>
      <c r="F1353">
        <v>0.13995312964408577</v>
      </c>
    </row>
    <row r="1354" spans="1:6" x14ac:dyDescent="0.25">
      <c r="A1354">
        <v>2</v>
      </c>
      <c r="B1354" t="s">
        <v>637</v>
      </c>
      <c r="C1354" t="s">
        <v>751</v>
      </c>
      <c r="D1354" t="s">
        <v>753</v>
      </c>
      <c r="E1354" t="s">
        <v>748</v>
      </c>
      <c r="F1354">
        <v>8.1988324630545284E-2</v>
      </c>
    </row>
    <row r="1355" spans="1:6" x14ac:dyDescent="0.25">
      <c r="A1355">
        <v>2</v>
      </c>
      <c r="B1355" t="s">
        <v>637</v>
      </c>
      <c r="C1355" t="s">
        <v>751</v>
      </c>
      <c r="D1355" t="s">
        <v>753</v>
      </c>
      <c r="E1355" t="s">
        <v>748</v>
      </c>
      <c r="F1355">
        <v>6.5757170564829215E-2</v>
      </c>
    </row>
    <row r="1356" spans="1:6" x14ac:dyDescent="0.25">
      <c r="A1356">
        <v>4</v>
      </c>
      <c r="B1356" t="s">
        <v>637</v>
      </c>
      <c r="C1356" t="s">
        <v>751</v>
      </c>
      <c r="D1356" t="s">
        <v>753</v>
      </c>
      <c r="E1356" t="s">
        <v>748</v>
      </c>
      <c r="F1356">
        <v>0.23960633154460451</v>
      </c>
    </row>
    <row r="1357" spans="1:6" x14ac:dyDescent="0.25">
      <c r="A1357">
        <v>4</v>
      </c>
      <c r="B1357" t="s">
        <v>637</v>
      </c>
      <c r="C1357" t="s">
        <v>751</v>
      </c>
      <c r="D1357" t="s">
        <v>753</v>
      </c>
      <c r="E1357" t="s">
        <v>748</v>
      </c>
      <c r="F1357">
        <v>0.19721959993799282</v>
      </c>
    </row>
    <row r="1358" spans="1:6" x14ac:dyDescent="0.25">
      <c r="A1358">
        <v>4</v>
      </c>
      <c r="B1358" t="s">
        <v>637</v>
      </c>
      <c r="C1358" t="s">
        <v>751</v>
      </c>
      <c r="D1358" t="s">
        <v>753</v>
      </c>
      <c r="E1358" t="s">
        <v>748</v>
      </c>
      <c r="F1358">
        <v>0.30616879888762721</v>
      </c>
    </row>
    <row r="1359" spans="1:6" x14ac:dyDescent="0.25">
      <c r="A1359">
        <v>4</v>
      </c>
      <c r="B1359" t="s">
        <v>637</v>
      </c>
      <c r="C1359" t="s">
        <v>751</v>
      </c>
      <c r="D1359" t="s">
        <v>753</v>
      </c>
      <c r="E1359" t="s">
        <v>748</v>
      </c>
      <c r="F1359">
        <v>0.13270231112331826</v>
      </c>
    </row>
    <row r="1360" spans="1:6" x14ac:dyDescent="0.25">
      <c r="A1360">
        <v>4</v>
      </c>
      <c r="B1360" t="s">
        <v>637</v>
      </c>
      <c r="C1360" t="s">
        <v>751</v>
      </c>
      <c r="D1360" t="s">
        <v>753</v>
      </c>
      <c r="E1360" t="s">
        <v>748</v>
      </c>
      <c r="F1360">
        <v>0.21664523335710431</v>
      </c>
    </row>
    <row r="1361" spans="1:6" x14ac:dyDescent="0.25">
      <c r="A1361">
        <v>6</v>
      </c>
      <c r="B1361" t="s">
        <v>637</v>
      </c>
      <c r="C1361" t="s">
        <v>751</v>
      </c>
      <c r="D1361" t="s">
        <v>753</v>
      </c>
      <c r="E1361" t="s">
        <v>748</v>
      </c>
      <c r="F1361">
        <v>0.10215246989530313</v>
      </c>
    </row>
    <row r="1362" spans="1:6" x14ac:dyDescent="0.25">
      <c r="A1362">
        <v>6</v>
      </c>
      <c r="B1362" t="s">
        <v>637</v>
      </c>
      <c r="C1362" t="s">
        <v>751</v>
      </c>
      <c r="D1362" t="s">
        <v>753</v>
      </c>
      <c r="E1362" t="s">
        <v>748</v>
      </c>
      <c r="F1362">
        <v>9.5047549880955776E-2</v>
      </c>
    </row>
    <row r="1363" spans="1:6" x14ac:dyDescent="0.25">
      <c r="A1363">
        <v>6</v>
      </c>
      <c r="B1363" t="s">
        <v>637</v>
      </c>
      <c r="C1363" t="s">
        <v>751</v>
      </c>
      <c r="D1363" t="s">
        <v>753</v>
      </c>
      <c r="E1363" t="s">
        <v>748</v>
      </c>
      <c r="F1363">
        <v>6.0027974383670739E-2</v>
      </c>
    </row>
    <row r="1364" spans="1:6" x14ac:dyDescent="0.25">
      <c r="A1364">
        <v>6</v>
      </c>
      <c r="B1364" t="s">
        <v>637</v>
      </c>
      <c r="C1364" t="s">
        <v>751</v>
      </c>
      <c r="D1364" t="s">
        <v>753</v>
      </c>
      <c r="E1364" t="s">
        <v>748</v>
      </c>
      <c r="F1364">
        <v>8.9105187440371741E-2</v>
      </c>
    </row>
    <row r="1365" spans="1:6" x14ac:dyDescent="0.25">
      <c r="A1365">
        <v>6</v>
      </c>
      <c r="B1365" t="s">
        <v>637</v>
      </c>
      <c r="C1365" t="s">
        <v>751</v>
      </c>
      <c r="D1365" t="s">
        <v>753</v>
      </c>
      <c r="E1365" t="s">
        <v>748</v>
      </c>
      <c r="F1365">
        <v>7.6197236733014137E-2</v>
      </c>
    </row>
    <row r="1366" spans="1:6" x14ac:dyDescent="0.25">
      <c r="A1366">
        <v>8</v>
      </c>
      <c r="B1366" t="s">
        <v>637</v>
      </c>
      <c r="C1366" t="s">
        <v>751</v>
      </c>
      <c r="D1366" t="s">
        <v>753</v>
      </c>
      <c r="E1366" t="s">
        <v>748</v>
      </c>
      <c r="F1366">
        <v>0.14879564465818071</v>
      </c>
    </row>
    <row r="1367" spans="1:6" x14ac:dyDescent="0.25">
      <c r="A1367">
        <v>8</v>
      </c>
      <c r="B1367" t="s">
        <v>637</v>
      </c>
      <c r="C1367" t="s">
        <v>751</v>
      </c>
      <c r="D1367" t="s">
        <v>753</v>
      </c>
      <c r="E1367" t="s">
        <v>748</v>
      </c>
      <c r="F1367">
        <v>6.4613480710820709E-2</v>
      </c>
    </row>
    <row r="1368" spans="1:6" x14ac:dyDescent="0.25">
      <c r="A1368">
        <v>8</v>
      </c>
      <c r="B1368" t="s">
        <v>637</v>
      </c>
      <c r="C1368" t="s">
        <v>751</v>
      </c>
      <c r="D1368" t="s">
        <v>753</v>
      </c>
      <c r="E1368" t="s">
        <v>748</v>
      </c>
      <c r="F1368">
        <v>0.11311621879141504</v>
      </c>
    </row>
    <row r="1369" spans="1:6" x14ac:dyDescent="0.25">
      <c r="A1369">
        <v>8</v>
      </c>
      <c r="B1369" t="s">
        <v>637</v>
      </c>
      <c r="C1369" t="s">
        <v>751</v>
      </c>
      <c r="D1369" t="s">
        <v>753</v>
      </c>
      <c r="E1369" t="s">
        <v>748</v>
      </c>
      <c r="F1369">
        <v>0.21483690614881926</v>
      </c>
    </row>
    <row r="1370" spans="1:6" x14ac:dyDescent="0.25">
      <c r="A1370">
        <v>8</v>
      </c>
      <c r="B1370" t="s">
        <v>637</v>
      </c>
      <c r="C1370" t="s">
        <v>751</v>
      </c>
      <c r="D1370" t="s">
        <v>753</v>
      </c>
      <c r="E1370" t="s">
        <v>748</v>
      </c>
      <c r="F1370">
        <v>6.6972058358419559E-2</v>
      </c>
    </row>
    <row r="1371" spans="1:6" x14ac:dyDescent="0.25">
      <c r="A1371">
        <v>10</v>
      </c>
      <c r="B1371" t="s">
        <v>637</v>
      </c>
      <c r="C1371" t="s">
        <v>751</v>
      </c>
      <c r="D1371" t="s">
        <v>753</v>
      </c>
      <c r="E1371" t="s">
        <v>748</v>
      </c>
      <c r="F1371">
        <v>0.12539732012427274</v>
      </c>
    </row>
    <row r="1372" spans="1:6" x14ac:dyDescent="0.25">
      <c r="A1372">
        <v>10</v>
      </c>
      <c r="B1372" t="s">
        <v>637</v>
      </c>
      <c r="C1372" t="s">
        <v>751</v>
      </c>
      <c r="D1372" t="s">
        <v>753</v>
      </c>
      <c r="E1372" t="s">
        <v>748</v>
      </c>
      <c r="F1372">
        <v>8.398663383367333E-2</v>
      </c>
    </row>
    <row r="1373" spans="1:6" x14ac:dyDescent="0.25">
      <c r="A1373">
        <v>10</v>
      </c>
      <c r="B1373" t="s">
        <v>637</v>
      </c>
      <c r="C1373" t="s">
        <v>751</v>
      </c>
      <c r="D1373" t="s">
        <v>753</v>
      </c>
      <c r="E1373" t="s">
        <v>748</v>
      </c>
      <c r="F1373">
        <v>0.19851540729611461</v>
      </c>
    </row>
    <row r="1374" spans="1:6" x14ac:dyDescent="0.25">
      <c r="A1374">
        <v>10</v>
      </c>
      <c r="B1374" t="s">
        <v>637</v>
      </c>
      <c r="C1374" t="s">
        <v>751</v>
      </c>
      <c r="D1374" t="s">
        <v>753</v>
      </c>
      <c r="E1374" t="s">
        <v>748</v>
      </c>
      <c r="F1374">
        <v>0.12402463873797984</v>
      </c>
    </row>
    <row r="1375" spans="1:6" x14ac:dyDescent="0.25">
      <c r="A1375">
        <v>10</v>
      </c>
      <c r="B1375" t="s">
        <v>637</v>
      </c>
      <c r="C1375" t="s">
        <v>751</v>
      </c>
      <c r="D1375" t="s">
        <v>753</v>
      </c>
      <c r="E1375" t="s">
        <v>748</v>
      </c>
      <c r="F1375">
        <v>0.13424071023974085</v>
      </c>
    </row>
    <row r="1376" spans="1:6" x14ac:dyDescent="0.25">
      <c r="A1376">
        <v>0</v>
      </c>
      <c r="B1376" t="s">
        <v>637</v>
      </c>
      <c r="C1376" t="s">
        <v>750</v>
      </c>
      <c r="D1376" t="s">
        <v>752</v>
      </c>
      <c r="E1376" t="s">
        <v>748</v>
      </c>
      <c r="F1376">
        <v>0.10695063735850976</v>
      </c>
    </row>
    <row r="1377" spans="1:6" x14ac:dyDescent="0.25">
      <c r="A1377">
        <v>0</v>
      </c>
      <c r="B1377" t="s">
        <v>637</v>
      </c>
      <c r="C1377" t="s">
        <v>750</v>
      </c>
      <c r="D1377" t="s">
        <v>752</v>
      </c>
      <c r="E1377" t="s">
        <v>748</v>
      </c>
      <c r="F1377">
        <v>3.5705405554616078E-2</v>
      </c>
    </row>
    <row r="1378" spans="1:6" x14ac:dyDescent="0.25">
      <c r="A1378">
        <v>0</v>
      </c>
      <c r="B1378" t="s">
        <v>637</v>
      </c>
      <c r="C1378" t="s">
        <v>750</v>
      </c>
      <c r="D1378" t="s">
        <v>752</v>
      </c>
      <c r="E1378" t="s">
        <v>748</v>
      </c>
      <c r="F1378">
        <v>0.12854058366939999</v>
      </c>
    </row>
    <row r="1379" spans="1:6" x14ac:dyDescent="0.25">
      <c r="A1379">
        <v>0</v>
      </c>
      <c r="B1379" t="s">
        <v>637</v>
      </c>
      <c r="C1379" t="s">
        <v>750</v>
      </c>
      <c r="D1379" t="s">
        <v>752</v>
      </c>
      <c r="E1379" t="s">
        <v>748</v>
      </c>
      <c r="F1379">
        <v>6.3149584672092723E-2</v>
      </c>
    </row>
    <row r="1380" spans="1:6" x14ac:dyDescent="0.25">
      <c r="A1380">
        <v>0</v>
      </c>
      <c r="B1380" t="s">
        <v>637</v>
      </c>
      <c r="C1380" t="s">
        <v>750</v>
      </c>
      <c r="D1380" t="s">
        <v>752</v>
      </c>
      <c r="E1380" t="s">
        <v>748</v>
      </c>
      <c r="F1380">
        <v>0.10053391785075724</v>
      </c>
    </row>
    <row r="1381" spans="1:6" x14ac:dyDescent="0.25">
      <c r="A1381">
        <v>2</v>
      </c>
      <c r="B1381" t="s">
        <v>637</v>
      </c>
      <c r="C1381" t="s">
        <v>750</v>
      </c>
      <c r="D1381" t="s">
        <v>752</v>
      </c>
      <c r="E1381" t="s">
        <v>748</v>
      </c>
      <c r="F1381">
        <v>0.23695463411611853</v>
      </c>
    </row>
    <row r="1382" spans="1:6" x14ac:dyDescent="0.25">
      <c r="A1382">
        <v>2</v>
      </c>
      <c r="B1382" t="s">
        <v>637</v>
      </c>
      <c r="C1382" t="s">
        <v>750</v>
      </c>
      <c r="D1382" t="s">
        <v>752</v>
      </c>
      <c r="E1382" t="s">
        <v>748</v>
      </c>
      <c r="F1382">
        <v>0.10879569680602376</v>
      </c>
    </row>
    <row r="1383" spans="1:6" x14ac:dyDescent="0.25">
      <c r="A1383">
        <v>2</v>
      </c>
      <c r="B1383" t="s">
        <v>637</v>
      </c>
      <c r="C1383" t="s">
        <v>750</v>
      </c>
      <c r="D1383" t="s">
        <v>752</v>
      </c>
      <c r="E1383" t="s">
        <v>748</v>
      </c>
      <c r="F1383">
        <v>0.11225894597378742</v>
      </c>
    </row>
    <row r="1384" spans="1:6" x14ac:dyDescent="0.25">
      <c r="A1384">
        <v>2</v>
      </c>
      <c r="B1384" t="s">
        <v>637</v>
      </c>
      <c r="C1384" t="s">
        <v>750</v>
      </c>
      <c r="D1384" t="s">
        <v>752</v>
      </c>
      <c r="E1384" t="s">
        <v>748</v>
      </c>
      <c r="F1384">
        <v>5.2606163349587766E-2</v>
      </c>
    </row>
    <row r="1385" spans="1:6" x14ac:dyDescent="0.25">
      <c r="A1385">
        <v>2</v>
      </c>
      <c r="B1385" t="s">
        <v>637</v>
      </c>
      <c r="C1385" t="s">
        <v>750</v>
      </c>
      <c r="D1385" t="s">
        <v>752</v>
      </c>
      <c r="E1385" t="s">
        <v>748</v>
      </c>
      <c r="F1385">
        <v>3.5866286764224181E-2</v>
      </c>
    </row>
    <row r="1386" spans="1:6" x14ac:dyDescent="0.25">
      <c r="A1386">
        <v>4</v>
      </c>
      <c r="B1386" t="s">
        <v>637</v>
      </c>
      <c r="C1386" t="s">
        <v>750</v>
      </c>
      <c r="D1386" t="s">
        <v>752</v>
      </c>
      <c r="E1386" t="s">
        <v>748</v>
      </c>
      <c r="F1386">
        <v>0.18492180220327684</v>
      </c>
    </row>
    <row r="1387" spans="1:6" x14ac:dyDescent="0.25">
      <c r="A1387">
        <v>4</v>
      </c>
      <c r="B1387" t="s">
        <v>637</v>
      </c>
      <c r="C1387" t="s">
        <v>750</v>
      </c>
      <c r="D1387" t="s">
        <v>752</v>
      </c>
      <c r="E1387" t="s">
        <v>748</v>
      </c>
      <c r="F1387">
        <v>0.13323373869512933</v>
      </c>
    </row>
    <row r="1388" spans="1:6" x14ac:dyDescent="0.25">
      <c r="A1388">
        <v>4</v>
      </c>
      <c r="B1388" t="s">
        <v>637</v>
      </c>
      <c r="C1388" t="s">
        <v>750</v>
      </c>
      <c r="D1388" t="s">
        <v>752</v>
      </c>
      <c r="E1388" t="s">
        <v>748</v>
      </c>
      <c r="F1388">
        <v>0.22308429708408942</v>
      </c>
    </row>
    <row r="1389" spans="1:6" x14ac:dyDescent="0.25">
      <c r="A1389">
        <v>4</v>
      </c>
      <c r="B1389" t="s">
        <v>637</v>
      </c>
      <c r="C1389" t="s">
        <v>750</v>
      </c>
      <c r="D1389" t="s">
        <v>752</v>
      </c>
      <c r="E1389" t="s">
        <v>748</v>
      </c>
      <c r="F1389">
        <v>0.10439570941070778</v>
      </c>
    </row>
    <row r="1390" spans="1:6" x14ac:dyDescent="0.25">
      <c r="A1390">
        <v>4</v>
      </c>
      <c r="B1390" t="s">
        <v>637</v>
      </c>
      <c r="C1390" t="s">
        <v>750</v>
      </c>
      <c r="D1390" t="s">
        <v>752</v>
      </c>
      <c r="E1390" t="s">
        <v>748</v>
      </c>
      <c r="F1390">
        <v>0.14789882843093025</v>
      </c>
    </row>
    <row r="1391" spans="1:6" x14ac:dyDescent="0.25">
      <c r="A1391">
        <v>6</v>
      </c>
      <c r="B1391" t="s">
        <v>637</v>
      </c>
      <c r="C1391" t="s">
        <v>750</v>
      </c>
      <c r="D1391" t="s">
        <v>752</v>
      </c>
      <c r="E1391" t="s">
        <v>748</v>
      </c>
      <c r="F1391">
        <v>8.5736292279442725E-2</v>
      </c>
    </row>
    <row r="1392" spans="1:6" x14ac:dyDescent="0.25">
      <c r="A1392">
        <v>6</v>
      </c>
      <c r="B1392" t="s">
        <v>637</v>
      </c>
      <c r="C1392" t="s">
        <v>750</v>
      </c>
      <c r="D1392" t="s">
        <v>752</v>
      </c>
      <c r="E1392" t="s">
        <v>748</v>
      </c>
      <c r="F1392">
        <v>6.1880232365353512E-2</v>
      </c>
    </row>
    <row r="1393" spans="1:6" x14ac:dyDescent="0.25">
      <c r="A1393">
        <v>6</v>
      </c>
      <c r="B1393" t="s">
        <v>637</v>
      </c>
      <c r="C1393" t="s">
        <v>750</v>
      </c>
      <c r="D1393" t="s">
        <v>752</v>
      </c>
      <c r="E1393" t="s">
        <v>748</v>
      </c>
      <c r="F1393">
        <v>2.2119798500560759E-2</v>
      </c>
    </row>
    <row r="1394" spans="1:6" x14ac:dyDescent="0.25">
      <c r="A1394">
        <v>6</v>
      </c>
      <c r="B1394" t="s">
        <v>637</v>
      </c>
      <c r="C1394" t="s">
        <v>750</v>
      </c>
      <c r="D1394" t="s">
        <v>752</v>
      </c>
      <c r="E1394" t="s">
        <v>748</v>
      </c>
      <c r="F1394">
        <v>8.1173358296738718E-2</v>
      </c>
    </row>
    <row r="1395" spans="1:6" x14ac:dyDescent="0.25">
      <c r="A1395">
        <v>6</v>
      </c>
      <c r="B1395" t="s">
        <v>637</v>
      </c>
      <c r="C1395" t="s">
        <v>750</v>
      </c>
      <c r="D1395" t="s">
        <v>752</v>
      </c>
      <c r="E1395" t="s">
        <v>748</v>
      </c>
      <c r="F1395">
        <v>6.1889194574322501E-2</v>
      </c>
    </row>
    <row r="1396" spans="1:6" x14ac:dyDescent="0.25">
      <c r="A1396">
        <v>8</v>
      </c>
      <c r="B1396" t="s">
        <v>637</v>
      </c>
      <c r="C1396" t="s">
        <v>750</v>
      </c>
      <c r="D1396" t="s">
        <v>752</v>
      </c>
      <c r="E1396" t="s">
        <v>748</v>
      </c>
      <c r="F1396">
        <v>7.7483345585894467E-2</v>
      </c>
    </row>
    <row r="1397" spans="1:6" x14ac:dyDescent="0.25">
      <c r="A1397">
        <v>8</v>
      </c>
      <c r="B1397" t="s">
        <v>637</v>
      </c>
      <c r="C1397" t="s">
        <v>750</v>
      </c>
      <c r="D1397" t="s">
        <v>752</v>
      </c>
      <c r="E1397" t="s">
        <v>748</v>
      </c>
      <c r="F1397">
        <v>2.4276743383122776E-2</v>
      </c>
    </row>
    <row r="1398" spans="1:6" x14ac:dyDescent="0.25">
      <c r="A1398">
        <v>8</v>
      </c>
      <c r="B1398" t="s">
        <v>637</v>
      </c>
      <c r="C1398" t="s">
        <v>750</v>
      </c>
      <c r="D1398" t="s">
        <v>752</v>
      </c>
      <c r="E1398" t="s">
        <v>748</v>
      </c>
      <c r="F1398">
        <v>7.0806487238990967E-2</v>
      </c>
    </row>
    <row r="1399" spans="1:6" x14ac:dyDescent="0.25">
      <c r="A1399">
        <v>8</v>
      </c>
      <c r="B1399" t="s">
        <v>637</v>
      </c>
      <c r="C1399" t="s">
        <v>750</v>
      </c>
      <c r="D1399" t="s">
        <v>752</v>
      </c>
      <c r="E1399" t="s">
        <v>748</v>
      </c>
      <c r="F1399">
        <v>0.17787782724784956</v>
      </c>
    </row>
    <row r="1400" spans="1:6" x14ac:dyDescent="0.25">
      <c r="A1400">
        <v>8</v>
      </c>
      <c r="B1400" t="s">
        <v>637</v>
      </c>
      <c r="C1400" t="s">
        <v>750</v>
      </c>
      <c r="D1400" t="s">
        <v>752</v>
      </c>
      <c r="E1400" t="s">
        <v>748</v>
      </c>
      <c r="F1400">
        <v>3.3870654290943311E-2</v>
      </c>
    </row>
    <row r="1401" spans="1:6" x14ac:dyDescent="0.25">
      <c r="A1401">
        <v>10</v>
      </c>
      <c r="B1401" t="s">
        <v>637</v>
      </c>
      <c r="C1401" t="s">
        <v>750</v>
      </c>
      <c r="D1401" t="s">
        <v>752</v>
      </c>
      <c r="E1401" t="s">
        <v>748</v>
      </c>
      <c r="F1401">
        <v>0.10142180734454928</v>
      </c>
    </row>
    <row r="1402" spans="1:6" x14ac:dyDescent="0.25">
      <c r="A1402">
        <v>10</v>
      </c>
      <c r="B1402" t="s">
        <v>637</v>
      </c>
      <c r="C1402" t="s">
        <v>750</v>
      </c>
      <c r="D1402" t="s">
        <v>752</v>
      </c>
      <c r="E1402" t="s">
        <v>748</v>
      </c>
      <c r="F1402">
        <v>4.7615172695944064E-2</v>
      </c>
    </row>
    <row r="1403" spans="1:6" x14ac:dyDescent="0.25">
      <c r="A1403">
        <v>10</v>
      </c>
      <c r="B1403" t="s">
        <v>637</v>
      </c>
      <c r="C1403" t="s">
        <v>750</v>
      </c>
      <c r="D1403" t="s">
        <v>752</v>
      </c>
      <c r="E1403" t="s">
        <v>748</v>
      </c>
      <c r="F1403">
        <v>0.16793497246869105</v>
      </c>
    </row>
    <row r="1404" spans="1:6" x14ac:dyDescent="0.25">
      <c r="A1404">
        <v>10</v>
      </c>
      <c r="B1404" t="s">
        <v>637</v>
      </c>
      <c r="C1404" t="s">
        <v>750</v>
      </c>
      <c r="D1404" t="s">
        <v>752</v>
      </c>
      <c r="E1404" t="s">
        <v>748</v>
      </c>
      <c r="F1404">
        <v>8.3532968782185857E-2</v>
      </c>
    </row>
    <row r="1405" spans="1:6" x14ac:dyDescent="0.25">
      <c r="A1405">
        <v>10</v>
      </c>
      <c r="B1405" t="s">
        <v>637</v>
      </c>
      <c r="C1405" t="s">
        <v>750</v>
      </c>
      <c r="D1405" t="s">
        <v>752</v>
      </c>
      <c r="E1405" t="s">
        <v>748</v>
      </c>
      <c r="F1405">
        <v>0.10429153364895462</v>
      </c>
    </row>
    <row r="1406" spans="1:6" x14ac:dyDescent="0.25">
      <c r="A1406">
        <v>0</v>
      </c>
      <c r="B1406" t="s">
        <v>637</v>
      </c>
      <c r="C1406" t="s">
        <v>637</v>
      </c>
      <c r="D1406" t="s">
        <v>749</v>
      </c>
      <c r="E1406" t="s">
        <v>748</v>
      </c>
      <c r="F1406">
        <v>4.6239676422515199</v>
      </c>
    </row>
    <row r="1407" spans="1:6" x14ac:dyDescent="0.25">
      <c r="A1407">
        <v>0</v>
      </c>
      <c r="B1407" t="s">
        <v>637</v>
      </c>
      <c r="C1407" t="s">
        <v>637</v>
      </c>
      <c r="D1407" t="s">
        <v>749</v>
      </c>
      <c r="E1407" t="s">
        <v>748</v>
      </c>
      <c r="F1407">
        <v>4.5764450031213597</v>
      </c>
    </row>
    <row r="1408" spans="1:6" x14ac:dyDescent="0.25">
      <c r="A1408">
        <v>0</v>
      </c>
      <c r="B1408" t="s">
        <v>637</v>
      </c>
      <c r="C1408" t="s">
        <v>637</v>
      </c>
      <c r="D1408" t="s">
        <v>749</v>
      </c>
      <c r="E1408" t="s">
        <v>748</v>
      </c>
      <c r="F1408">
        <v>4.9456544556127113</v>
      </c>
    </row>
    <row r="1409" spans="1:6" x14ac:dyDescent="0.25">
      <c r="A1409">
        <v>0</v>
      </c>
      <c r="B1409" t="s">
        <v>637</v>
      </c>
      <c r="C1409" t="s">
        <v>637</v>
      </c>
      <c r="D1409" t="s">
        <v>749</v>
      </c>
      <c r="E1409" t="s">
        <v>748</v>
      </c>
      <c r="F1409">
        <v>2.8831883733070383</v>
      </c>
    </row>
    <row r="1410" spans="1:6" x14ac:dyDescent="0.25">
      <c r="A1410">
        <v>0</v>
      </c>
      <c r="B1410" t="s">
        <v>637</v>
      </c>
      <c r="C1410" t="s">
        <v>637</v>
      </c>
      <c r="D1410" t="s">
        <v>749</v>
      </c>
      <c r="E1410" t="s">
        <v>748</v>
      </c>
      <c r="F1410">
        <v>3.8135554156617597</v>
      </c>
    </row>
    <row r="1411" spans="1:6" x14ac:dyDescent="0.25">
      <c r="A1411">
        <v>2</v>
      </c>
      <c r="B1411" t="s">
        <v>637</v>
      </c>
      <c r="C1411" t="s">
        <v>637</v>
      </c>
      <c r="D1411" t="s">
        <v>749</v>
      </c>
      <c r="E1411" t="s">
        <v>748</v>
      </c>
      <c r="F1411">
        <v>4.002153511035285</v>
      </c>
    </row>
    <row r="1412" spans="1:6" x14ac:dyDescent="0.25">
      <c r="A1412">
        <v>2</v>
      </c>
      <c r="B1412" t="s">
        <v>637</v>
      </c>
      <c r="C1412" t="s">
        <v>637</v>
      </c>
      <c r="D1412" t="s">
        <v>749</v>
      </c>
      <c r="E1412" t="s">
        <v>748</v>
      </c>
      <c r="F1412">
        <v>4.5656138174387024</v>
      </c>
    </row>
    <row r="1413" spans="1:6" x14ac:dyDescent="0.25">
      <c r="A1413">
        <v>2</v>
      </c>
      <c r="B1413" t="s">
        <v>637</v>
      </c>
      <c r="C1413" t="s">
        <v>637</v>
      </c>
      <c r="D1413" t="s">
        <v>749</v>
      </c>
      <c r="E1413" t="s">
        <v>748</v>
      </c>
      <c r="F1413">
        <v>3.9408787940835337</v>
      </c>
    </row>
    <row r="1414" spans="1:6" x14ac:dyDescent="0.25">
      <c r="A1414">
        <v>2</v>
      </c>
      <c r="B1414" t="s">
        <v>637</v>
      </c>
      <c r="C1414" t="s">
        <v>637</v>
      </c>
      <c r="D1414" t="s">
        <v>749</v>
      </c>
      <c r="E1414" t="s">
        <v>748</v>
      </c>
      <c r="F1414">
        <v>3.0481730561827272</v>
      </c>
    </row>
    <row r="1415" spans="1:6" x14ac:dyDescent="0.25">
      <c r="A1415">
        <v>2</v>
      </c>
      <c r="B1415" t="s">
        <v>637</v>
      </c>
      <c r="C1415" t="s">
        <v>637</v>
      </c>
      <c r="D1415" t="s">
        <v>749</v>
      </c>
      <c r="E1415" t="s">
        <v>748</v>
      </c>
      <c r="F1415">
        <v>2.1268480104435934</v>
      </c>
    </row>
    <row r="1416" spans="1:6" x14ac:dyDescent="0.25">
      <c r="A1416">
        <v>4</v>
      </c>
      <c r="B1416" t="s">
        <v>637</v>
      </c>
      <c r="C1416" t="s">
        <v>637</v>
      </c>
      <c r="D1416" t="s">
        <v>749</v>
      </c>
      <c r="E1416" t="s">
        <v>748</v>
      </c>
      <c r="F1416">
        <v>6.0191972621999632</v>
      </c>
    </row>
    <row r="1417" spans="1:6" x14ac:dyDescent="0.25">
      <c r="A1417">
        <v>4</v>
      </c>
      <c r="B1417" t="s">
        <v>637</v>
      </c>
      <c r="C1417" t="s">
        <v>637</v>
      </c>
      <c r="D1417" t="s">
        <v>749</v>
      </c>
      <c r="E1417" t="s">
        <v>748</v>
      </c>
      <c r="F1417">
        <v>3.7200457652824759</v>
      </c>
    </row>
    <row r="1418" spans="1:6" x14ac:dyDescent="0.25">
      <c r="A1418">
        <v>4</v>
      </c>
      <c r="B1418" t="s">
        <v>637</v>
      </c>
      <c r="C1418" t="s">
        <v>637</v>
      </c>
      <c r="D1418" t="s">
        <v>749</v>
      </c>
      <c r="E1418" t="s">
        <v>748</v>
      </c>
      <c r="F1418">
        <v>3.9404133069869549</v>
      </c>
    </row>
    <row r="1419" spans="1:6" x14ac:dyDescent="0.25">
      <c r="A1419">
        <v>4</v>
      </c>
      <c r="B1419" t="s">
        <v>637</v>
      </c>
      <c r="C1419" t="s">
        <v>637</v>
      </c>
      <c r="D1419" t="s">
        <v>749</v>
      </c>
      <c r="E1419" t="s">
        <v>748</v>
      </c>
      <c r="F1419">
        <v>5.2965505959774593</v>
      </c>
    </row>
    <row r="1420" spans="1:6" x14ac:dyDescent="0.25">
      <c r="A1420">
        <v>4</v>
      </c>
      <c r="B1420" t="s">
        <v>637</v>
      </c>
      <c r="C1420" t="s">
        <v>637</v>
      </c>
      <c r="D1420" t="s">
        <v>749</v>
      </c>
      <c r="E1420" t="s">
        <v>748</v>
      </c>
      <c r="F1420">
        <v>6.9453528578643731</v>
      </c>
    </row>
    <row r="1421" spans="1:6" x14ac:dyDescent="0.25">
      <c r="A1421">
        <v>6</v>
      </c>
      <c r="B1421" t="s">
        <v>637</v>
      </c>
      <c r="C1421" t="s">
        <v>637</v>
      </c>
      <c r="D1421" t="s">
        <v>749</v>
      </c>
      <c r="E1421" t="s">
        <v>748</v>
      </c>
      <c r="F1421">
        <v>3.6022783753209322</v>
      </c>
    </row>
    <row r="1422" spans="1:6" x14ac:dyDescent="0.25">
      <c r="A1422">
        <v>6</v>
      </c>
      <c r="B1422" t="s">
        <v>637</v>
      </c>
      <c r="C1422" t="s">
        <v>637</v>
      </c>
      <c r="D1422" t="s">
        <v>749</v>
      </c>
      <c r="E1422" t="s">
        <v>748</v>
      </c>
      <c r="F1422">
        <v>3.7502495057899017</v>
      </c>
    </row>
    <row r="1423" spans="1:6" x14ac:dyDescent="0.25">
      <c r="A1423">
        <v>6</v>
      </c>
      <c r="B1423" t="s">
        <v>637</v>
      </c>
      <c r="C1423" t="s">
        <v>637</v>
      </c>
      <c r="D1423" t="s">
        <v>749</v>
      </c>
      <c r="E1423" t="s">
        <v>748</v>
      </c>
      <c r="F1423">
        <v>6.3227263577923871</v>
      </c>
    </row>
    <row r="1424" spans="1:6" x14ac:dyDescent="0.25">
      <c r="A1424">
        <v>6</v>
      </c>
      <c r="B1424" t="s">
        <v>637</v>
      </c>
      <c r="C1424" t="s">
        <v>637</v>
      </c>
      <c r="D1424" t="s">
        <v>749</v>
      </c>
      <c r="E1424" t="s">
        <v>748</v>
      </c>
      <c r="F1424">
        <v>4.8975930155578906</v>
      </c>
    </row>
    <row r="1425" spans="1:6" x14ac:dyDescent="0.25">
      <c r="A1425">
        <v>6</v>
      </c>
      <c r="B1425" t="s">
        <v>637</v>
      </c>
      <c r="C1425" t="s">
        <v>637</v>
      </c>
      <c r="D1425" t="s">
        <v>749</v>
      </c>
      <c r="E1425" t="s">
        <v>748</v>
      </c>
      <c r="F1425">
        <v>4.5916406911897569</v>
      </c>
    </row>
    <row r="1426" spans="1:6" x14ac:dyDescent="0.25">
      <c r="A1426">
        <v>8</v>
      </c>
      <c r="B1426" t="s">
        <v>637</v>
      </c>
      <c r="C1426" t="s">
        <v>637</v>
      </c>
      <c r="D1426" t="s">
        <v>749</v>
      </c>
      <c r="E1426" t="s">
        <v>748</v>
      </c>
      <c r="F1426">
        <v>5.459072604300113</v>
      </c>
    </row>
    <row r="1427" spans="1:6" x14ac:dyDescent="0.25">
      <c r="A1427">
        <v>8</v>
      </c>
      <c r="B1427" t="s">
        <v>637</v>
      </c>
      <c r="C1427" t="s">
        <v>637</v>
      </c>
      <c r="D1427" t="s">
        <v>749</v>
      </c>
      <c r="E1427" t="s">
        <v>748</v>
      </c>
      <c r="F1427">
        <v>4.5079372256962333</v>
      </c>
    </row>
    <row r="1428" spans="1:6" x14ac:dyDescent="0.25">
      <c r="A1428">
        <v>8</v>
      </c>
      <c r="B1428" t="s">
        <v>637</v>
      </c>
      <c r="C1428" t="s">
        <v>637</v>
      </c>
      <c r="D1428" t="s">
        <v>749</v>
      </c>
      <c r="E1428" t="s">
        <v>748</v>
      </c>
      <c r="F1428">
        <v>5.0113215339586077</v>
      </c>
    </row>
    <row r="1429" spans="1:6" x14ac:dyDescent="0.25">
      <c r="A1429">
        <v>8</v>
      </c>
      <c r="B1429" t="s">
        <v>637</v>
      </c>
      <c r="C1429" t="s">
        <v>637</v>
      </c>
      <c r="D1429" t="s">
        <v>749</v>
      </c>
      <c r="E1429" t="s">
        <v>748</v>
      </c>
      <c r="F1429">
        <v>3.3183722097091515</v>
      </c>
    </row>
    <row r="1430" spans="1:6" x14ac:dyDescent="0.25">
      <c r="A1430">
        <v>8</v>
      </c>
      <c r="B1430" t="s">
        <v>637</v>
      </c>
      <c r="C1430" t="s">
        <v>637</v>
      </c>
      <c r="D1430" t="s">
        <v>749</v>
      </c>
      <c r="E1430" t="s">
        <v>748</v>
      </c>
      <c r="F1430">
        <v>5.3871820374475714</v>
      </c>
    </row>
    <row r="1431" spans="1:6" x14ac:dyDescent="0.25">
      <c r="A1431">
        <v>10</v>
      </c>
      <c r="B1431" t="s">
        <v>637</v>
      </c>
      <c r="C1431" t="s">
        <v>637</v>
      </c>
      <c r="D1431" t="s">
        <v>749</v>
      </c>
      <c r="E1431" t="s">
        <v>748</v>
      </c>
      <c r="F1431">
        <v>4.8219062925066494</v>
      </c>
    </row>
    <row r="1432" spans="1:6" x14ac:dyDescent="0.25">
      <c r="A1432">
        <v>10</v>
      </c>
      <c r="B1432" t="s">
        <v>637</v>
      </c>
      <c r="C1432" t="s">
        <v>637</v>
      </c>
      <c r="D1432" t="s">
        <v>749</v>
      </c>
      <c r="E1432" t="s">
        <v>748</v>
      </c>
      <c r="F1432">
        <v>3.7501428484478549</v>
      </c>
    </row>
    <row r="1433" spans="1:6" x14ac:dyDescent="0.25">
      <c r="A1433">
        <v>10</v>
      </c>
      <c r="B1433" t="s">
        <v>637</v>
      </c>
      <c r="C1433" t="s">
        <v>637</v>
      </c>
      <c r="D1433" t="s">
        <v>749</v>
      </c>
      <c r="E1433" t="s">
        <v>748</v>
      </c>
      <c r="F1433">
        <v>3.640657566397814</v>
      </c>
    </row>
    <row r="1434" spans="1:6" x14ac:dyDescent="0.25">
      <c r="A1434">
        <v>10</v>
      </c>
      <c r="B1434" t="s">
        <v>637</v>
      </c>
      <c r="C1434" t="s">
        <v>637</v>
      </c>
      <c r="D1434" t="s">
        <v>749</v>
      </c>
      <c r="E1434" t="s">
        <v>748</v>
      </c>
      <c r="F1434">
        <v>3.0485443996991064</v>
      </c>
    </row>
    <row r="1435" spans="1:6" x14ac:dyDescent="0.25">
      <c r="A1435">
        <v>10</v>
      </c>
      <c r="B1435" t="s">
        <v>637</v>
      </c>
      <c r="C1435" t="s">
        <v>637</v>
      </c>
      <c r="D1435" t="s">
        <v>749</v>
      </c>
      <c r="E1435" t="s">
        <v>748</v>
      </c>
      <c r="F1435">
        <v>3.7703198499532626</v>
      </c>
    </row>
    <row r="1436" spans="1:6" x14ac:dyDescent="0.25">
      <c r="A1436">
        <v>0</v>
      </c>
      <c r="B1436" t="s">
        <v>637</v>
      </c>
      <c r="C1436" t="s">
        <v>751</v>
      </c>
      <c r="D1436" t="s">
        <v>749</v>
      </c>
      <c r="E1436" t="s">
        <v>748</v>
      </c>
      <c r="F1436">
        <v>2.6368820866823014E-2</v>
      </c>
    </row>
    <row r="1437" spans="1:6" x14ac:dyDescent="0.25">
      <c r="A1437">
        <v>0</v>
      </c>
      <c r="B1437" t="s">
        <v>637</v>
      </c>
      <c r="C1437" t="s">
        <v>751</v>
      </c>
      <c r="D1437" t="s">
        <v>749</v>
      </c>
      <c r="E1437" t="s">
        <v>748</v>
      </c>
      <c r="F1437">
        <v>2.2151674894014695E-2</v>
      </c>
    </row>
    <row r="1438" spans="1:6" x14ac:dyDescent="0.25">
      <c r="A1438">
        <v>0</v>
      </c>
      <c r="B1438" t="s">
        <v>637</v>
      </c>
      <c r="C1438" t="s">
        <v>751</v>
      </c>
      <c r="D1438" t="s">
        <v>749</v>
      </c>
      <c r="E1438" t="s">
        <v>748</v>
      </c>
      <c r="F1438">
        <v>1.2864544166093136E-2</v>
      </c>
    </row>
    <row r="1439" spans="1:6" x14ac:dyDescent="0.25">
      <c r="A1439">
        <v>0</v>
      </c>
      <c r="B1439" t="s">
        <v>637</v>
      </c>
      <c r="C1439" t="s">
        <v>751</v>
      </c>
      <c r="D1439" t="s">
        <v>749</v>
      </c>
      <c r="E1439" t="s">
        <v>748</v>
      </c>
      <c r="F1439">
        <v>2.0264758125508844E-2</v>
      </c>
    </row>
    <row r="1440" spans="1:6" x14ac:dyDescent="0.25">
      <c r="A1440">
        <v>0</v>
      </c>
      <c r="B1440" t="s">
        <v>637</v>
      </c>
      <c r="C1440" t="s">
        <v>751</v>
      </c>
      <c r="D1440" t="s">
        <v>749</v>
      </c>
      <c r="E1440" t="s">
        <v>748</v>
      </c>
      <c r="F1440">
        <v>2.2028269673102611E-2</v>
      </c>
    </row>
    <row r="1441" spans="1:6" x14ac:dyDescent="0.25">
      <c r="A1441">
        <v>2</v>
      </c>
      <c r="B1441" t="s">
        <v>637</v>
      </c>
      <c r="C1441" t="s">
        <v>751</v>
      </c>
      <c r="D1441" t="s">
        <v>749</v>
      </c>
      <c r="E1441" t="s">
        <v>748</v>
      </c>
      <c r="F1441">
        <v>3.0903200769020159E-2</v>
      </c>
    </row>
    <row r="1442" spans="1:6" x14ac:dyDescent="0.25">
      <c r="A1442">
        <v>2</v>
      </c>
      <c r="B1442" t="s">
        <v>637</v>
      </c>
      <c r="C1442" t="s">
        <v>751</v>
      </c>
      <c r="D1442" t="s">
        <v>749</v>
      </c>
      <c r="E1442" t="s">
        <v>748</v>
      </c>
      <c r="F1442">
        <v>2.120876027265705E-2</v>
      </c>
    </row>
    <row r="1443" spans="1:6" x14ac:dyDescent="0.25">
      <c r="A1443">
        <v>2</v>
      </c>
      <c r="B1443" t="s">
        <v>637</v>
      </c>
      <c r="C1443" t="s">
        <v>751</v>
      </c>
      <c r="D1443" t="s">
        <v>749</v>
      </c>
      <c r="E1443" t="s">
        <v>748</v>
      </c>
      <c r="F1443">
        <v>2.8473030037127828E-2</v>
      </c>
    </row>
    <row r="1444" spans="1:6" x14ac:dyDescent="0.25">
      <c r="A1444">
        <v>2</v>
      </c>
      <c r="B1444" t="s">
        <v>637</v>
      </c>
      <c r="C1444" t="s">
        <v>751</v>
      </c>
      <c r="D1444" t="s">
        <v>749</v>
      </c>
      <c r="E1444" t="s">
        <v>748</v>
      </c>
      <c r="F1444">
        <v>1.4166197827573284E-2</v>
      </c>
    </row>
    <row r="1445" spans="1:6" x14ac:dyDescent="0.25">
      <c r="A1445">
        <v>2</v>
      </c>
      <c r="B1445" t="s">
        <v>637</v>
      </c>
      <c r="C1445" t="s">
        <v>751</v>
      </c>
      <c r="D1445" t="s">
        <v>749</v>
      </c>
      <c r="E1445" t="s">
        <v>748</v>
      </c>
      <c r="F1445">
        <v>2.0179692833035088E-2</v>
      </c>
    </row>
    <row r="1446" spans="1:6" x14ac:dyDescent="0.25">
      <c r="A1446">
        <v>4</v>
      </c>
      <c r="B1446" t="s">
        <v>637</v>
      </c>
      <c r="C1446" t="s">
        <v>751</v>
      </c>
      <c r="D1446" t="s">
        <v>749</v>
      </c>
      <c r="E1446" t="s">
        <v>748</v>
      </c>
      <c r="F1446">
        <v>2.7962106173228116E-2</v>
      </c>
    </row>
    <row r="1447" spans="1:6" x14ac:dyDescent="0.25">
      <c r="A1447">
        <v>4</v>
      </c>
      <c r="B1447" t="s">
        <v>637</v>
      </c>
      <c r="C1447" t="s">
        <v>751</v>
      </c>
      <c r="D1447" t="s">
        <v>749</v>
      </c>
      <c r="E1447" t="s">
        <v>748</v>
      </c>
      <c r="F1447">
        <v>2.3579696243174315E-2</v>
      </c>
    </row>
    <row r="1448" spans="1:6" x14ac:dyDescent="0.25">
      <c r="A1448">
        <v>4</v>
      </c>
      <c r="B1448" t="s">
        <v>637</v>
      </c>
      <c r="C1448" t="s">
        <v>751</v>
      </c>
      <c r="D1448" t="s">
        <v>749</v>
      </c>
      <c r="E1448" t="s">
        <v>748</v>
      </c>
      <c r="F1448">
        <v>2.2956505688377375E-2</v>
      </c>
    </row>
    <row r="1449" spans="1:6" x14ac:dyDescent="0.25">
      <c r="A1449">
        <v>4</v>
      </c>
      <c r="B1449" t="s">
        <v>637</v>
      </c>
      <c r="C1449" t="s">
        <v>751</v>
      </c>
      <c r="D1449" t="s">
        <v>749</v>
      </c>
      <c r="E1449" t="s">
        <v>748</v>
      </c>
      <c r="F1449">
        <v>2.5930024365389111E-2</v>
      </c>
    </row>
    <row r="1450" spans="1:6" x14ac:dyDescent="0.25">
      <c r="A1450">
        <v>4</v>
      </c>
      <c r="B1450" t="s">
        <v>637</v>
      </c>
      <c r="C1450" t="s">
        <v>751</v>
      </c>
      <c r="D1450" t="s">
        <v>749</v>
      </c>
      <c r="E1450" t="s">
        <v>748</v>
      </c>
      <c r="F1450">
        <v>2.0778297833959087E-2</v>
      </c>
    </row>
    <row r="1451" spans="1:6" x14ac:dyDescent="0.25">
      <c r="A1451">
        <v>6</v>
      </c>
      <c r="B1451" t="s">
        <v>637</v>
      </c>
      <c r="C1451" t="s">
        <v>751</v>
      </c>
      <c r="D1451" t="s">
        <v>749</v>
      </c>
      <c r="E1451" t="s">
        <v>748</v>
      </c>
      <c r="F1451">
        <v>2.4394488412082388E-2</v>
      </c>
    </row>
    <row r="1452" spans="1:6" x14ac:dyDescent="0.25">
      <c r="A1452">
        <v>6</v>
      </c>
      <c r="B1452" t="s">
        <v>637</v>
      </c>
      <c r="C1452" t="s">
        <v>751</v>
      </c>
      <c r="D1452" t="s">
        <v>749</v>
      </c>
      <c r="E1452" t="s">
        <v>748</v>
      </c>
      <c r="F1452">
        <v>1.9495126142079575E-2</v>
      </c>
    </row>
    <row r="1453" spans="1:6" x14ac:dyDescent="0.25">
      <c r="A1453">
        <v>6</v>
      </c>
      <c r="B1453" t="s">
        <v>637</v>
      </c>
      <c r="C1453" t="s">
        <v>751</v>
      </c>
      <c r="D1453" t="s">
        <v>749</v>
      </c>
      <c r="E1453" t="s">
        <v>748</v>
      </c>
      <c r="F1453">
        <v>1.4436236014780513E-2</v>
      </c>
    </row>
    <row r="1454" spans="1:6" x14ac:dyDescent="0.25">
      <c r="A1454">
        <v>6</v>
      </c>
      <c r="B1454" t="s">
        <v>637</v>
      </c>
      <c r="C1454" t="s">
        <v>751</v>
      </c>
      <c r="D1454" t="s">
        <v>749</v>
      </c>
      <c r="E1454" t="s">
        <v>748</v>
      </c>
      <c r="F1454">
        <v>1.3192537921542784E-2</v>
      </c>
    </row>
    <row r="1455" spans="1:6" x14ac:dyDescent="0.25">
      <c r="A1455">
        <v>6</v>
      </c>
      <c r="B1455" t="s">
        <v>637</v>
      </c>
      <c r="C1455" t="s">
        <v>751</v>
      </c>
      <c r="D1455" t="s">
        <v>749</v>
      </c>
      <c r="E1455" t="s">
        <v>748</v>
      </c>
      <c r="F1455">
        <v>1.7199661476166767E-2</v>
      </c>
    </row>
    <row r="1456" spans="1:6" x14ac:dyDescent="0.25">
      <c r="A1456">
        <v>8</v>
      </c>
      <c r="B1456" t="s">
        <v>637</v>
      </c>
      <c r="C1456" t="s">
        <v>751</v>
      </c>
      <c r="D1456" t="s">
        <v>749</v>
      </c>
      <c r="E1456" t="s">
        <v>748</v>
      </c>
      <c r="F1456">
        <v>1.275905837916427E-2</v>
      </c>
    </row>
    <row r="1457" spans="1:6" x14ac:dyDescent="0.25">
      <c r="A1457">
        <v>8</v>
      </c>
      <c r="B1457" t="s">
        <v>637</v>
      </c>
      <c r="C1457" t="s">
        <v>751</v>
      </c>
      <c r="D1457" t="s">
        <v>749</v>
      </c>
      <c r="E1457" t="s">
        <v>748</v>
      </c>
      <c r="F1457">
        <v>2.2494020496451751E-2</v>
      </c>
    </row>
    <row r="1458" spans="1:6" x14ac:dyDescent="0.25">
      <c r="A1458">
        <v>8</v>
      </c>
      <c r="B1458" t="s">
        <v>637</v>
      </c>
      <c r="C1458" t="s">
        <v>751</v>
      </c>
      <c r="D1458" t="s">
        <v>749</v>
      </c>
      <c r="E1458" t="s">
        <v>748</v>
      </c>
      <c r="F1458">
        <v>1.8225423611821424E-2</v>
      </c>
    </row>
    <row r="1459" spans="1:6" x14ac:dyDescent="0.25">
      <c r="A1459">
        <v>8</v>
      </c>
      <c r="B1459" t="s">
        <v>637</v>
      </c>
      <c r="C1459" t="s">
        <v>751</v>
      </c>
      <c r="D1459" t="s">
        <v>749</v>
      </c>
      <c r="E1459" t="s">
        <v>748</v>
      </c>
      <c r="F1459">
        <v>1.4066676980051268E-2</v>
      </c>
    </row>
    <row r="1460" spans="1:6" x14ac:dyDescent="0.25">
      <c r="A1460">
        <v>8</v>
      </c>
      <c r="B1460" t="s">
        <v>637</v>
      </c>
      <c r="C1460" t="s">
        <v>751</v>
      </c>
      <c r="D1460" t="s">
        <v>749</v>
      </c>
      <c r="E1460" t="s">
        <v>748</v>
      </c>
      <c r="F1460">
        <v>8.2002201568159294E-3</v>
      </c>
    </row>
    <row r="1461" spans="1:6" x14ac:dyDescent="0.25">
      <c r="A1461">
        <v>10</v>
      </c>
      <c r="B1461" t="s">
        <v>637</v>
      </c>
      <c r="C1461" t="s">
        <v>751</v>
      </c>
      <c r="D1461" t="s">
        <v>749</v>
      </c>
      <c r="E1461" t="s">
        <v>748</v>
      </c>
      <c r="F1461">
        <v>2.0068947614494358E-2</v>
      </c>
    </row>
    <row r="1462" spans="1:6" x14ac:dyDescent="0.25">
      <c r="A1462">
        <v>10</v>
      </c>
      <c r="B1462" t="s">
        <v>637</v>
      </c>
      <c r="C1462" t="s">
        <v>751</v>
      </c>
      <c r="D1462" t="s">
        <v>749</v>
      </c>
      <c r="E1462" t="s">
        <v>748</v>
      </c>
      <c r="F1462">
        <v>2.4129838082815963E-2</v>
      </c>
    </row>
    <row r="1463" spans="1:6" x14ac:dyDescent="0.25">
      <c r="A1463">
        <v>10</v>
      </c>
      <c r="B1463" t="s">
        <v>637</v>
      </c>
      <c r="C1463" t="s">
        <v>751</v>
      </c>
      <c r="D1463" t="s">
        <v>749</v>
      </c>
      <c r="E1463" t="s">
        <v>748</v>
      </c>
      <c r="F1463">
        <v>1.8718820828025461E-2</v>
      </c>
    </row>
    <row r="1464" spans="1:6" x14ac:dyDescent="0.25">
      <c r="A1464">
        <v>10</v>
      </c>
      <c r="B1464" t="s">
        <v>637</v>
      </c>
      <c r="C1464" t="s">
        <v>751</v>
      </c>
      <c r="D1464" t="s">
        <v>749</v>
      </c>
      <c r="E1464" t="s">
        <v>748</v>
      </c>
      <c r="F1464">
        <v>2.0123165630740823E-2</v>
      </c>
    </row>
    <row r="1465" spans="1:6" x14ac:dyDescent="0.25">
      <c r="A1465">
        <v>10</v>
      </c>
      <c r="B1465" t="s">
        <v>637</v>
      </c>
      <c r="C1465" t="s">
        <v>751</v>
      </c>
      <c r="D1465" t="s">
        <v>749</v>
      </c>
      <c r="E1465" t="s">
        <v>748</v>
      </c>
      <c r="F1465">
        <v>1.3655133700591444E-2</v>
      </c>
    </row>
    <row r="1466" spans="1:6" x14ac:dyDescent="0.25">
      <c r="A1466">
        <v>0</v>
      </c>
      <c r="B1466" t="s">
        <v>637</v>
      </c>
      <c r="C1466" t="s">
        <v>750</v>
      </c>
      <c r="D1466" t="s">
        <v>749</v>
      </c>
      <c r="E1466" t="s">
        <v>748</v>
      </c>
      <c r="F1466">
        <v>2.728532500083973E-2</v>
      </c>
    </row>
    <row r="1467" spans="1:6" x14ac:dyDescent="0.25">
      <c r="A1467">
        <v>0</v>
      </c>
      <c r="B1467" t="s">
        <v>637</v>
      </c>
      <c r="C1467" t="s">
        <v>750</v>
      </c>
      <c r="D1467" t="s">
        <v>749</v>
      </c>
      <c r="E1467" t="s">
        <v>748</v>
      </c>
      <c r="F1467">
        <v>2.6915677636410583E-2</v>
      </c>
    </row>
    <row r="1468" spans="1:6" x14ac:dyDescent="0.25">
      <c r="A1468">
        <v>0</v>
      </c>
      <c r="B1468" t="s">
        <v>637</v>
      </c>
      <c r="C1468" t="s">
        <v>750</v>
      </c>
      <c r="D1468" t="s">
        <v>749</v>
      </c>
      <c r="E1468" t="s">
        <v>748</v>
      </c>
      <c r="F1468">
        <v>1.3887523688986294E-2</v>
      </c>
    </row>
    <row r="1469" spans="1:6" x14ac:dyDescent="0.25">
      <c r="A1469">
        <v>0</v>
      </c>
      <c r="B1469" t="s">
        <v>637</v>
      </c>
      <c r="C1469" t="s">
        <v>750</v>
      </c>
      <c r="D1469" t="s">
        <v>749</v>
      </c>
      <c r="E1469" t="s">
        <v>748</v>
      </c>
      <c r="F1469">
        <v>2.9278645703599136E-2</v>
      </c>
    </row>
    <row r="1470" spans="1:6" x14ac:dyDescent="0.25">
      <c r="A1470">
        <v>0</v>
      </c>
      <c r="B1470" t="s">
        <v>637</v>
      </c>
      <c r="C1470" t="s">
        <v>750</v>
      </c>
      <c r="D1470" t="s">
        <v>749</v>
      </c>
      <c r="E1470" t="s">
        <v>748</v>
      </c>
      <c r="F1470">
        <v>2.844689826676064E-2</v>
      </c>
    </row>
    <row r="1471" spans="1:6" x14ac:dyDescent="0.25">
      <c r="A1471">
        <v>2</v>
      </c>
      <c r="B1471" t="s">
        <v>637</v>
      </c>
      <c r="C1471" t="s">
        <v>750</v>
      </c>
      <c r="D1471" t="s">
        <v>749</v>
      </c>
      <c r="E1471" t="s">
        <v>748</v>
      </c>
      <c r="F1471">
        <v>4.6683853631143399E-2</v>
      </c>
    </row>
    <row r="1472" spans="1:6" x14ac:dyDescent="0.25">
      <c r="A1472">
        <v>2</v>
      </c>
      <c r="B1472" t="s">
        <v>637</v>
      </c>
      <c r="C1472" t="s">
        <v>750</v>
      </c>
      <c r="D1472" t="s">
        <v>749</v>
      </c>
      <c r="E1472" t="s">
        <v>748</v>
      </c>
      <c r="F1472">
        <v>2.8327975901645985E-2</v>
      </c>
    </row>
    <row r="1473" spans="1:6" x14ac:dyDescent="0.25">
      <c r="A1473">
        <v>2</v>
      </c>
      <c r="B1473" t="s">
        <v>637</v>
      </c>
      <c r="C1473" t="s">
        <v>750</v>
      </c>
      <c r="D1473" t="s">
        <v>749</v>
      </c>
      <c r="E1473" t="s">
        <v>748</v>
      </c>
      <c r="F1473">
        <v>3.9089768052007395E-2</v>
      </c>
    </row>
    <row r="1474" spans="1:6" x14ac:dyDescent="0.25">
      <c r="A1474">
        <v>2</v>
      </c>
      <c r="B1474" t="s">
        <v>637</v>
      </c>
      <c r="C1474" t="s">
        <v>750</v>
      </c>
      <c r="D1474" t="s">
        <v>749</v>
      </c>
      <c r="E1474" t="s">
        <v>748</v>
      </c>
      <c r="F1474">
        <v>1.7791712412204459E-2</v>
      </c>
    </row>
    <row r="1475" spans="1:6" x14ac:dyDescent="0.25">
      <c r="A1475">
        <v>2</v>
      </c>
      <c r="B1475" t="s">
        <v>637</v>
      </c>
      <c r="C1475" t="s">
        <v>750</v>
      </c>
      <c r="D1475" t="s">
        <v>749</v>
      </c>
      <c r="E1475" t="s">
        <v>748</v>
      </c>
      <c r="F1475">
        <v>2.3431226474081922E-2</v>
      </c>
    </row>
    <row r="1476" spans="1:6" x14ac:dyDescent="0.25">
      <c r="A1476">
        <v>4</v>
      </c>
      <c r="B1476" t="s">
        <v>637</v>
      </c>
      <c r="C1476" t="s">
        <v>750</v>
      </c>
      <c r="D1476" t="s">
        <v>749</v>
      </c>
      <c r="E1476" t="s">
        <v>748</v>
      </c>
      <c r="F1476">
        <v>3.5836435397923389E-2</v>
      </c>
    </row>
    <row r="1477" spans="1:6" x14ac:dyDescent="0.25">
      <c r="A1477">
        <v>4</v>
      </c>
      <c r="B1477" t="s">
        <v>637</v>
      </c>
      <c r="C1477" t="s">
        <v>750</v>
      </c>
      <c r="D1477" t="s">
        <v>749</v>
      </c>
      <c r="E1477" t="s">
        <v>748</v>
      </c>
      <c r="F1477">
        <v>2.7179885397937274E-2</v>
      </c>
    </row>
    <row r="1478" spans="1:6" x14ac:dyDescent="0.25">
      <c r="A1478">
        <v>4</v>
      </c>
      <c r="B1478" t="s">
        <v>637</v>
      </c>
      <c r="C1478" t="s">
        <v>750</v>
      </c>
      <c r="D1478" t="s">
        <v>749</v>
      </c>
      <c r="E1478" t="s">
        <v>748</v>
      </c>
      <c r="F1478">
        <v>2.9740335455952102E-2</v>
      </c>
    </row>
    <row r="1479" spans="1:6" x14ac:dyDescent="0.25">
      <c r="A1479">
        <v>4</v>
      </c>
      <c r="B1479" t="s">
        <v>637</v>
      </c>
      <c r="C1479" t="s">
        <v>750</v>
      </c>
      <c r="D1479" t="s">
        <v>749</v>
      </c>
      <c r="E1479" t="s">
        <v>748</v>
      </c>
      <c r="F1479">
        <v>2.8971279651030777E-2</v>
      </c>
    </row>
    <row r="1480" spans="1:6" x14ac:dyDescent="0.25">
      <c r="A1480">
        <v>4</v>
      </c>
      <c r="B1480" t="s">
        <v>637</v>
      </c>
      <c r="C1480" t="s">
        <v>750</v>
      </c>
      <c r="D1480" t="s">
        <v>749</v>
      </c>
      <c r="E1480" t="s">
        <v>748</v>
      </c>
      <c r="F1480">
        <v>2.3043304571672352E-2</v>
      </c>
    </row>
    <row r="1481" spans="1:6" x14ac:dyDescent="0.25">
      <c r="A1481">
        <v>6</v>
      </c>
      <c r="B1481" t="s">
        <v>637</v>
      </c>
      <c r="C1481" t="s">
        <v>750</v>
      </c>
      <c r="D1481" t="s">
        <v>749</v>
      </c>
      <c r="E1481" t="s">
        <v>748</v>
      </c>
      <c r="F1481">
        <v>3.4729268913749653E-2</v>
      </c>
    </row>
    <row r="1482" spans="1:6" x14ac:dyDescent="0.25">
      <c r="A1482">
        <v>6</v>
      </c>
      <c r="B1482" t="s">
        <v>637</v>
      </c>
      <c r="C1482" t="s">
        <v>750</v>
      </c>
      <c r="D1482" t="s">
        <v>749</v>
      </c>
      <c r="E1482" t="s">
        <v>748</v>
      </c>
      <c r="F1482">
        <v>2.7563990233146443E-2</v>
      </c>
    </row>
    <row r="1483" spans="1:6" x14ac:dyDescent="0.25">
      <c r="A1483">
        <v>6</v>
      </c>
      <c r="B1483" t="s">
        <v>637</v>
      </c>
      <c r="C1483" t="s">
        <v>750</v>
      </c>
      <c r="D1483" t="s">
        <v>749</v>
      </c>
      <c r="E1483" t="s">
        <v>748</v>
      </c>
      <c r="F1483">
        <v>1.8302370769129533E-2</v>
      </c>
    </row>
    <row r="1484" spans="1:6" x14ac:dyDescent="0.25">
      <c r="A1484">
        <v>6</v>
      </c>
      <c r="B1484" t="s">
        <v>637</v>
      </c>
      <c r="C1484" t="s">
        <v>750</v>
      </c>
      <c r="D1484" t="s">
        <v>749</v>
      </c>
      <c r="E1484" t="s">
        <v>748</v>
      </c>
      <c r="F1484">
        <v>8.5400685172686182E-3</v>
      </c>
    </row>
    <row r="1485" spans="1:6" x14ac:dyDescent="0.25">
      <c r="A1485">
        <v>6</v>
      </c>
      <c r="B1485" t="s">
        <v>637</v>
      </c>
      <c r="C1485" t="s">
        <v>750</v>
      </c>
      <c r="D1485" t="s">
        <v>749</v>
      </c>
      <c r="E1485" t="s">
        <v>748</v>
      </c>
      <c r="F1485">
        <v>1.6207843198046645E-2</v>
      </c>
    </row>
    <row r="1486" spans="1:6" x14ac:dyDescent="0.25">
      <c r="A1486">
        <v>8</v>
      </c>
      <c r="B1486" t="s">
        <v>637</v>
      </c>
      <c r="C1486" t="s">
        <v>750</v>
      </c>
      <c r="D1486" t="s">
        <v>749</v>
      </c>
      <c r="E1486" t="s">
        <v>748</v>
      </c>
      <c r="F1486">
        <v>7.367332137286106E-3</v>
      </c>
    </row>
    <row r="1487" spans="1:6" x14ac:dyDescent="0.25">
      <c r="A1487">
        <v>8</v>
      </c>
      <c r="B1487" t="s">
        <v>637</v>
      </c>
      <c r="C1487" t="s">
        <v>750</v>
      </c>
      <c r="D1487" t="s">
        <v>749</v>
      </c>
      <c r="E1487" t="s">
        <v>748</v>
      </c>
      <c r="F1487">
        <v>2.5528471272971053E-2</v>
      </c>
    </row>
    <row r="1488" spans="1:6" x14ac:dyDescent="0.25">
      <c r="A1488">
        <v>8</v>
      </c>
      <c r="B1488" t="s">
        <v>637</v>
      </c>
      <c r="C1488" t="s">
        <v>750</v>
      </c>
      <c r="D1488" t="s">
        <v>749</v>
      </c>
      <c r="E1488" t="s">
        <v>748</v>
      </c>
      <c r="F1488">
        <v>1.8258125793459975E-2</v>
      </c>
    </row>
    <row r="1489" spans="1:6" x14ac:dyDescent="0.25">
      <c r="A1489">
        <v>8</v>
      </c>
      <c r="B1489" t="s">
        <v>637</v>
      </c>
      <c r="C1489" t="s">
        <v>750</v>
      </c>
      <c r="D1489" t="s">
        <v>749</v>
      </c>
      <c r="E1489" t="s">
        <v>748</v>
      </c>
      <c r="F1489">
        <v>1.9769078963127764E-2</v>
      </c>
    </row>
    <row r="1490" spans="1:6" x14ac:dyDescent="0.25">
      <c r="A1490">
        <v>8</v>
      </c>
      <c r="B1490" t="s">
        <v>637</v>
      </c>
      <c r="C1490" t="s">
        <v>750</v>
      </c>
      <c r="D1490" t="s">
        <v>749</v>
      </c>
      <c r="E1490" t="s">
        <v>748</v>
      </c>
      <c r="F1490">
        <v>6.8002234658398253E-3</v>
      </c>
    </row>
    <row r="1491" spans="1:6" x14ac:dyDescent="0.25">
      <c r="A1491">
        <v>10</v>
      </c>
      <c r="B1491" t="s">
        <v>637</v>
      </c>
      <c r="C1491" t="s">
        <v>750</v>
      </c>
      <c r="D1491" t="s">
        <v>749</v>
      </c>
      <c r="E1491" t="s">
        <v>748</v>
      </c>
      <c r="F1491">
        <v>2.7177933436027282E-2</v>
      </c>
    </row>
    <row r="1492" spans="1:6" x14ac:dyDescent="0.25">
      <c r="A1492">
        <v>10</v>
      </c>
      <c r="B1492" t="s">
        <v>637</v>
      </c>
      <c r="C1492" t="s">
        <v>750</v>
      </c>
      <c r="D1492" t="s">
        <v>749</v>
      </c>
      <c r="E1492" t="s">
        <v>748</v>
      </c>
      <c r="F1492">
        <v>2.5174948962812593E-2</v>
      </c>
    </row>
    <row r="1493" spans="1:6" x14ac:dyDescent="0.25">
      <c r="A1493">
        <v>10</v>
      </c>
      <c r="B1493" t="s">
        <v>637</v>
      </c>
      <c r="C1493" t="s">
        <v>750</v>
      </c>
      <c r="D1493" t="s">
        <v>749</v>
      </c>
      <c r="E1493" t="s">
        <v>748</v>
      </c>
      <c r="F1493">
        <v>2.15235082416463E-2</v>
      </c>
    </row>
    <row r="1494" spans="1:6" x14ac:dyDescent="0.25">
      <c r="A1494">
        <v>10</v>
      </c>
      <c r="B1494" t="s">
        <v>637</v>
      </c>
      <c r="C1494" t="s">
        <v>750</v>
      </c>
      <c r="D1494" t="s">
        <v>749</v>
      </c>
      <c r="E1494" t="s">
        <v>748</v>
      </c>
      <c r="F1494">
        <v>1.7572549380376185E-2</v>
      </c>
    </row>
    <row r="1495" spans="1:6" x14ac:dyDescent="0.25">
      <c r="A1495">
        <v>10</v>
      </c>
      <c r="B1495" t="s">
        <v>637</v>
      </c>
      <c r="C1495" t="s">
        <v>750</v>
      </c>
      <c r="D1495" t="s">
        <v>749</v>
      </c>
      <c r="E1495" t="s">
        <v>748</v>
      </c>
      <c r="F1495">
        <v>1.0874743124615968E-2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5"/>
  <sheetViews>
    <sheetView topLeftCell="A1485" workbookViewId="0">
      <selection activeCell="H1507" sqref="H1507"/>
    </sheetView>
  </sheetViews>
  <sheetFormatPr defaultRowHeight="15" x14ac:dyDescent="0.25"/>
  <sheetData>
    <row r="1" spans="1:8" x14ac:dyDescent="0.25">
      <c r="A1" t="s">
        <v>764</v>
      </c>
      <c r="B1" t="s">
        <v>763</v>
      </c>
      <c r="C1" t="s">
        <v>762</v>
      </c>
      <c r="D1" t="s">
        <v>761</v>
      </c>
      <c r="E1" t="s">
        <v>760</v>
      </c>
      <c r="F1" t="s">
        <v>759</v>
      </c>
      <c r="G1" t="s">
        <v>807</v>
      </c>
      <c r="H1" t="s">
        <v>808</v>
      </c>
    </row>
    <row r="2" spans="1:8" x14ac:dyDescent="0.25">
      <c r="A2">
        <v>0</v>
      </c>
      <c r="B2" t="s">
        <v>757</v>
      </c>
      <c r="C2" t="s">
        <v>757</v>
      </c>
      <c r="D2" t="s">
        <v>752</v>
      </c>
      <c r="E2" t="s">
        <v>758</v>
      </c>
      <c r="F2">
        <v>2.579782807</v>
      </c>
      <c r="G2" t="s">
        <v>16</v>
      </c>
      <c r="H2">
        <v>1.8400999999999996</v>
      </c>
    </row>
    <row r="3" spans="1:8" x14ac:dyDescent="0.25">
      <c r="A3">
        <v>0</v>
      </c>
      <c r="B3" t="s">
        <v>757</v>
      </c>
      <c r="C3" t="s">
        <v>757</v>
      </c>
      <c r="D3" t="s">
        <v>752</v>
      </c>
      <c r="E3" t="s">
        <v>758</v>
      </c>
      <c r="F3">
        <v>1.6911823530000001</v>
      </c>
      <c r="G3" t="s">
        <v>17</v>
      </c>
      <c r="H3">
        <v>2.8486000000000011</v>
      </c>
    </row>
    <row r="4" spans="1:8" x14ac:dyDescent="0.25">
      <c r="A4">
        <v>0</v>
      </c>
      <c r="B4" t="s">
        <v>757</v>
      </c>
      <c r="C4" t="s">
        <v>757</v>
      </c>
      <c r="D4" t="s">
        <v>752</v>
      </c>
      <c r="E4" t="s">
        <v>758</v>
      </c>
      <c r="F4">
        <v>12.52319717</v>
      </c>
      <c r="G4" t="s">
        <v>18</v>
      </c>
      <c r="H4">
        <v>2.3069999999999986</v>
      </c>
    </row>
    <row r="5" spans="1:8" x14ac:dyDescent="0.25">
      <c r="A5">
        <v>0</v>
      </c>
      <c r="B5" t="s">
        <v>757</v>
      </c>
      <c r="C5" t="s">
        <v>757</v>
      </c>
      <c r="D5" t="s">
        <v>752</v>
      </c>
      <c r="E5" t="s">
        <v>758</v>
      </c>
      <c r="F5">
        <v>2.9702738110000002</v>
      </c>
      <c r="G5" t="s">
        <v>19</v>
      </c>
      <c r="H5">
        <v>2.2679000000000009</v>
      </c>
    </row>
    <row r="6" spans="1:8" x14ac:dyDescent="0.25">
      <c r="A6">
        <v>0</v>
      </c>
      <c r="B6" t="s">
        <v>757</v>
      </c>
      <c r="C6" t="s">
        <v>757</v>
      </c>
      <c r="D6" t="s">
        <v>752</v>
      </c>
      <c r="E6" t="s">
        <v>758</v>
      </c>
      <c r="F6">
        <v>8.0509423360000003</v>
      </c>
      <c r="G6" t="s">
        <v>20</v>
      </c>
      <c r="H6">
        <v>2.1438999999999986</v>
      </c>
    </row>
    <row r="7" spans="1:8" x14ac:dyDescent="0.25">
      <c r="A7">
        <v>0</v>
      </c>
      <c r="B7" t="s">
        <v>757</v>
      </c>
      <c r="C7" t="s">
        <v>757</v>
      </c>
      <c r="D7" t="s">
        <v>752</v>
      </c>
      <c r="E7" t="s">
        <v>758</v>
      </c>
      <c r="F7">
        <v>7.4782306780000001</v>
      </c>
      <c r="G7" t="s">
        <v>21</v>
      </c>
      <c r="H7">
        <v>1.8628</v>
      </c>
    </row>
    <row r="8" spans="1:8" x14ac:dyDescent="0.25">
      <c r="A8">
        <v>2</v>
      </c>
      <c r="B8" t="s">
        <v>757</v>
      </c>
      <c r="C8" t="s">
        <v>757</v>
      </c>
      <c r="D8" t="s">
        <v>752</v>
      </c>
      <c r="E8" t="s">
        <v>758</v>
      </c>
      <c r="F8">
        <v>2.186808836</v>
      </c>
      <c r="G8" t="s">
        <v>23</v>
      </c>
      <c r="H8">
        <v>3.0390000000000015</v>
      </c>
    </row>
    <row r="9" spans="1:8" x14ac:dyDescent="0.25">
      <c r="A9">
        <v>2</v>
      </c>
      <c r="B9" t="s">
        <v>757</v>
      </c>
      <c r="C9" t="s">
        <v>757</v>
      </c>
      <c r="D9" t="s">
        <v>752</v>
      </c>
      <c r="E9" t="s">
        <v>758</v>
      </c>
      <c r="F9">
        <v>5.3388543950000003</v>
      </c>
      <c r="G9" t="s">
        <v>24</v>
      </c>
      <c r="H9">
        <v>2.0345000000000013</v>
      </c>
    </row>
    <row r="10" spans="1:8" x14ac:dyDescent="0.25">
      <c r="A10">
        <v>2</v>
      </c>
      <c r="B10" t="s">
        <v>757</v>
      </c>
      <c r="C10" t="s">
        <v>757</v>
      </c>
      <c r="D10" t="s">
        <v>752</v>
      </c>
      <c r="E10" t="s">
        <v>758</v>
      </c>
      <c r="F10">
        <v>1.693429589</v>
      </c>
      <c r="G10" t="s">
        <v>25</v>
      </c>
      <c r="H10">
        <v>2.1960000000000015</v>
      </c>
    </row>
    <row r="11" spans="1:8" x14ac:dyDescent="0.25">
      <c r="A11">
        <v>2</v>
      </c>
      <c r="B11" t="s">
        <v>757</v>
      </c>
      <c r="C11" t="s">
        <v>757</v>
      </c>
      <c r="D11" t="s">
        <v>752</v>
      </c>
      <c r="E11" t="s">
        <v>758</v>
      </c>
      <c r="F11">
        <v>8.9681878749999999</v>
      </c>
      <c r="G11" t="s">
        <v>26</v>
      </c>
      <c r="H11">
        <v>2.668099999999999</v>
      </c>
    </row>
    <row r="12" spans="1:8" x14ac:dyDescent="0.25">
      <c r="A12">
        <v>2</v>
      </c>
      <c r="B12" t="s">
        <v>757</v>
      </c>
      <c r="C12" t="s">
        <v>757</v>
      </c>
      <c r="D12" t="s">
        <v>752</v>
      </c>
      <c r="E12" t="s">
        <v>758</v>
      </c>
      <c r="F12">
        <v>1.4542068079999999</v>
      </c>
      <c r="G12" t="s">
        <v>27</v>
      </c>
      <c r="H12">
        <v>2.3647999999999989</v>
      </c>
    </row>
    <row r="13" spans="1:8" x14ac:dyDescent="0.25">
      <c r="A13">
        <v>2</v>
      </c>
      <c r="B13" t="s">
        <v>757</v>
      </c>
      <c r="C13" t="s">
        <v>757</v>
      </c>
      <c r="D13" t="s">
        <v>752</v>
      </c>
      <c r="E13" t="s">
        <v>758</v>
      </c>
      <c r="F13">
        <v>1.718054357</v>
      </c>
      <c r="G13" t="s">
        <v>28</v>
      </c>
      <c r="H13">
        <v>1.9188000000000009</v>
      </c>
    </row>
    <row r="14" spans="1:8" x14ac:dyDescent="0.25">
      <c r="A14">
        <v>4</v>
      </c>
      <c r="B14" t="s">
        <v>757</v>
      </c>
      <c r="C14" t="s">
        <v>757</v>
      </c>
      <c r="D14" t="s">
        <v>752</v>
      </c>
      <c r="E14" t="s">
        <v>758</v>
      </c>
      <c r="F14">
        <v>1.7155694850000001</v>
      </c>
      <c r="G14" t="s">
        <v>30</v>
      </c>
      <c r="H14">
        <v>2.3475999999999999</v>
      </c>
    </row>
    <row r="15" spans="1:8" x14ac:dyDescent="0.25">
      <c r="A15">
        <v>4</v>
      </c>
      <c r="B15" t="s">
        <v>757</v>
      </c>
      <c r="C15" t="s">
        <v>757</v>
      </c>
      <c r="D15" t="s">
        <v>752</v>
      </c>
      <c r="E15" t="s">
        <v>758</v>
      </c>
      <c r="F15">
        <v>6.984378843</v>
      </c>
      <c r="G15" t="s">
        <v>31</v>
      </c>
      <c r="H15">
        <v>2.6426000000000016</v>
      </c>
    </row>
    <row r="16" spans="1:8" x14ac:dyDescent="0.25">
      <c r="A16">
        <v>4</v>
      </c>
      <c r="B16" t="s">
        <v>757</v>
      </c>
      <c r="C16" t="s">
        <v>757</v>
      </c>
      <c r="D16" t="s">
        <v>752</v>
      </c>
      <c r="E16" t="s">
        <v>758</v>
      </c>
      <c r="F16">
        <v>6.3444704610000002</v>
      </c>
      <c r="G16" t="s">
        <v>32</v>
      </c>
      <c r="H16">
        <v>2.4232000000000014</v>
      </c>
    </row>
    <row r="17" spans="1:8" x14ac:dyDescent="0.25">
      <c r="A17">
        <v>4</v>
      </c>
      <c r="B17" t="s">
        <v>757</v>
      </c>
      <c r="C17" t="s">
        <v>757</v>
      </c>
      <c r="D17" t="s">
        <v>752</v>
      </c>
      <c r="E17" t="s">
        <v>758</v>
      </c>
      <c r="F17">
        <v>5.2267482200000002</v>
      </c>
      <c r="G17" t="s">
        <v>33</v>
      </c>
      <c r="H17">
        <v>2.4450000000000003</v>
      </c>
    </row>
    <row r="18" spans="1:8" x14ac:dyDescent="0.25">
      <c r="A18">
        <v>4</v>
      </c>
      <c r="B18" t="s">
        <v>757</v>
      </c>
      <c r="C18" t="s">
        <v>757</v>
      </c>
      <c r="D18" t="s">
        <v>752</v>
      </c>
      <c r="E18" t="s">
        <v>758</v>
      </c>
      <c r="F18">
        <v>6.1790387249999998</v>
      </c>
      <c r="G18" t="s">
        <v>34</v>
      </c>
      <c r="H18">
        <v>2.9480000000000004</v>
      </c>
    </row>
    <row r="19" spans="1:8" x14ac:dyDescent="0.25">
      <c r="A19">
        <v>4</v>
      </c>
      <c r="B19" t="s">
        <v>757</v>
      </c>
      <c r="C19" t="s">
        <v>757</v>
      </c>
      <c r="D19" t="s">
        <v>752</v>
      </c>
      <c r="E19" t="s">
        <v>758</v>
      </c>
      <c r="F19">
        <v>6.9382566409999997</v>
      </c>
      <c r="G19" t="s">
        <v>35</v>
      </c>
      <c r="H19">
        <v>1.6108000000000011</v>
      </c>
    </row>
    <row r="20" spans="1:8" x14ac:dyDescent="0.25">
      <c r="A20">
        <v>6</v>
      </c>
      <c r="B20" t="s">
        <v>757</v>
      </c>
      <c r="C20" t="s">
        <v>757</v>
      </c>
      <c r="D20" t="s">
        <v>752</v>
      </c>
      <c r="E20" t="s">
        <v>758</v>
      </c>
      <c r="F20">
        <v>10.56528408</v>
      </c>
      <c r="G20" t="s">
        <v>37</v>
      </c>
      <c r="H20">
        <v>2.1957999999999984</v>
      </c>
    </row>
    <row r="21" spans="1:8" x14ac:dyDescent="0.25">
      <c r="A21">
        <v>6</v>
      </c>
      <c r="B21" t="s">
        <v>757</v>
      </c>
      <c r="C21" t="s">
        <v>757</v>
      </c>
      <c r="D21" t="s">
        <v>752</v>
      </c>
      <c r="E21" t="s">
        <v>758</v>
      </c>
      <c r="F21">
        <v>3.3353889680000002</v>
      </c>
      <c r="G21" t="s">
        <v>38</v>
      </c>
      <c r="H21">
        <v>1.2868999999999993</v>
      </c>
    </row>
    <row r="22" spans="1:8" x14ac:dyDescent="0.25">
      <c r="A22">
        <v>6</v>
      </c>
      <c r="B22" t="s">
        <v>757</v>
      </c>
      <c r="C22" t="s">
        <v>757</v>
      </c>
      <c r="D22" t="s">
        <v>752</v>
      </c>
      <c r="E22" t="s">
        <v>758</v>
      </c>
      <c r="F22">
        <v>2.457491841</v>
      </c>
      <c r="G22" t="s">
        <v>39</v>
      </c>
      <c r="H22">
        <v>2.1608000000000018</v>
      </c>
    </row>
    <row r="23" spans="1:8" x14ac:dyDescent="0.25">
      <c r="A23">
        <v>6</v>
      </c>
      <c r="B23" t="s">
        <v>757</v>
      </c>
      <c r="C23" t="s">
        <v>757</v>
      </c>
      <c r="D23" t="s">
        <v>752</v>
      </c>
      <c r="E23" t="s">
        <v>758</v>
      </c>
      <c r="F23">
        <v>3.983431248</v>
      </c>
      <c r="G23" t="s">
        <v>40</v>
      </c>
      <c r="H23">
        <v>1.648299999999999</v>
      </c>
    </row>
    <row r="24" spans="1:8" x14ac:dyDescent="0.25">
      <c r="A24">
        <v>6</v>
      </c>
      <c r="B24" t="s">
        <v>757</v>
      </c>
      <c r="C24" t="s">
        <v>757</v>
      </c>
      <c r="D24" t="s">
        <v>752</v>
      </c>
      <c r="E24" t="s">
        <v>758</v>
      </c>
      <c r="F24">
        <v>2.3918840769999998</v>
      </c>
      <c r="G24" t="s">
        <v>41</v>
      </c>
      <c r="H24">
        <v>1.8842999999999996</v>
      </c>
    </row>
    <row r="25" spans="1:8" x14ac:dyDescent="0.25">
      <c r="A25">
        <v>6</v>
      </c>
      <c r="B25" t="s">
        <v>757</v>
      </c>
      <c r="C25" t="s">
        <v>757</v>
      </c>
      <c r="D25" t="s">
        <v>752</v>
      </c>
      <c r="E25" t="s">
        <v>758</v>
      </c>
      <c r="F25">
        <v>11.189654859999999</v>
      </c>
      <c r="G25" t="s">
        <v>42</v>
      </c>
      <c r="H25">
        <v>2.4690000000000012</v>
      </c>
    </row>
    <row r="26" spans="1:8" x14ac:dyDescent="0.25">
      <c r="A26">
        <v>8</v>
      </c>
      <c r="B26" t="s">
        <v>757</v>
      </c>
      <c r="C26" t="s">
        <v>757</v>
      </c>
      <c r="D26" t="s">
        <v>752</v>
      </c>
      <c r="E26" t="s">
        <v>758</v>
      </c>
      <c r="F26">
        <v>2.1629533529999998</v>
      </c>
      <c r="G26" t="s">
        <v>45</v>
      </c>
      <c r="H26">
        <v>3.1323000000000008</v>
      </c>
    </row>
    <row r="27" spans="1:8" x14ac:dyDescent="0.25">
      <c r="A27">
        <v>8</v>
      </c>
      <c r="B27" t="s">
        <v>757</v>
      </c>
      <c r="C27" t="s">
        <v>757</v>
      </c>
      <c r="D27" t="s">
        <v>752</v>
      </c>
      <c r="E27" t="s">
        <v>758</v>
      </c>
      <c r="F27">
        <v>1.650446686</v>
      </c>
      <c r="G27" t="s">
        <v>46</v>
      </c>
      <c r="H27">
        <v>2.2557999999999971</v>
      </c>
    </row>
    <row r="28" spans="1:8" x14ac:dyDescent="0.25">
      <c r="A28">
        <v>8</v>
      </c>
      <c r="B28" t="s">
        <v>757</v>
      </c>
      <c r="C28" t="s">
        <v>757</v>
      </c>
      <c r="D28" t="s">
        <v>752</v>
      </c>
      <c r="E28" t="s">
        <v>758</v>
      </c>
      <c r="F28">
        <v>6.7694071300000003</v>
      </c>
      <c r="G28" t="s">
        <v>47</v>
      </c>
      <c r="H28">
        <v>1.4460000000000015</v>
      </c>
    </row>
    <row r="29" spans="1:8" x14ac:dyDescent="0.25">
      <c r="A29">
        <v>8</v>
      </c>
      <c r="B29" t="s">
        <v>757</v>
      </c>
      <c r="C29" t="s">
        <v>757</v>
      </c>
      <c r="D29" t="s">
        <v>752</v>
      </c>
      <c r="E29" t="s">
        <v>758</v>
      </c>
      <c r="F29">
        <v>6.9163004959999999</v>
      </c>
      <c r="G29" t="s">
        <v>48</v>
      </c>
      <c r="H29">
        <v>2.0923000000000016</v>
      </c>
    </row>
    <row r="30" spans="1:8" x14ac:dyDescent="0.25">
      <c r="A30">
        <v>8</v>
      </c>
      <c r="B30" t="s">
        <v>757</v>
      </c>
      <c r="C30" t="s">
        <v>757</v>
      </c>
      <c r="D30" t="s">
        <v>752</v>
      </c>
      <c r="E30" t="s">
        <v>758</v>
      </c>
      <c r="F30">
        <v>5.6478783049999999</v>
      </c>
      <c r="G30" t="s">
        <v>49</v>
      </c>
      <c r="H30">
        <v>2.1606999999999985</v>
      </c>
    </row>
    <row r="31" spans="1:8" x14ac:dyDescent="0.25">
      <c r="A31">
        <v>8</v>
      </c>
      <c r="B31" t="s">
        <v>757</v>
      </c>
      <c r="C31" t="s">
        <v>757</v>
      </c>
      <c r="D31" t="s">
        <v>752</v>
      </c>
      <c r="E31" t="s">
        <v>758</v>
      </c>
      <c r="F31">
        <v>5.7148464270000003</v>
      </c>
      <c r="G31" t="s">
        <v>50</v>
      </c>
      <c r="H31">
        <v>1.8341999999999992</v>
      </c>
    </row>
    <row r="32" spans="1:8" x14ac:dyDescent="0.25">
      <c r="A32">
        <v>10</v>
      </c>
      <c r="B32" t="s">
        <v>757</v>
      </c>
      <c r="C32" t="s">
        <v>757</v>
      </c>
      <c r="D32" t="s">
        <v>752</v>
      </c>
      <c r="E32" t="s">
        <v>758</v>
      </c>
      <c r="F32">
        <v>3.4806766520000001</v>
      </c>
      <c r="G32" t="s">
        <v>51</v>
      </c>
      <c r="H32">
        <v>2.4663000000000004</v>
      </c>
    </row>
    <row r="33" spans="1:8" x14ac:dyDescent="0.25">
      <c r="A33">
        <v>10</v>
      </c>
      <c r="B33" t="s">
        <v>757</v>
      </c>
      <c r="C33" t="s">
        <v>757</v>
      </c>
      <c r="D33" t="s">
        <v>752</v>
      </c>
      <c r="E33" t="s">
        <v>758</v>
      </c>
      <c r="F33">
        <v>1.8867710040000001</v>
      </c>
      <c r="G33" t="s">
        <v>52</v>
      </c>
      <c r="H33">
        <v>2.0268000000000015</v>
      </c>
    </row>
    <row r="34" spans="1:8" x14ac:dyDescent="0.25">
      <c r="A34">
        <v>10</v>
      </c>
      <c r="B34" t="s">
        <v>757</v>
      </c>
      <c r="C34" t="s">
        <v>757</v>
      </c>
      <c r="D34" t="s">
        <v>752</v>
      </c>
      <c r="E34" t="s">
        <v>758</v>
      </c>
      <c r="F34">
        <v>10.2979071</v>
      </c>
      <c r="G34" t="s">
        <v>53</v>
      </c>
      <c r="H34">
        <v>2.2651000000000003</v>
      </c>
    </row>
    <row r="35" spans="1:8" x14ac:dyDescent="0.25">
      <c r="A35">
        <v>10</v>
      </c>
      <c r="B35" t="s">
        <v>757</v>
      </c>
      <c r="C35" t="s">
        <v>757</v>
      </c>
      <c r="D35" t="s">
        <v>752</v>
      </c>
      <c r="E35" t="s">
        <v>758</v>
      </c>
      <c r="F35">
        <v>8.7249017159999998</v>
      </c>
      <c r="G35" t="s">
        <v>54</v>
      </c>
      <c r="H35">
        <v>2.3059000000000012</v>
      </c>
    </row>
    <row r="36" spans="1:8" x14ac:dyDescent="0.25">
      <c r="A36">
        <v>10</v>
      </c>
      <c r="B36" t="s">
        <v>757</v>
      </c>
      <c r="C36" t="s">
        <v>757</v>
      </c>
      <c r="D36" t="s">
        <v>752</v>
      </c>
      <c r="E36" t="s">
        <v>758</v>
      </c>
      <c r="F36">
        <v>1.8927440680000001</v>
      </c>
      <c r="G36" t="s">
        <v>55</v>
      </c>
      <c r="H36">
        <v>2.2861000000000011</v>
      </c>
    </row>
    <row r="37" spans="1:8" x14ac:dyDescent="0.25">
      <c r="A37">
        <v>10</v>
      </c>
      <c r="B37" t="s">
        <v>757</v>
      </c>
      <c r="C37" t="s">
        <v>757</v>
      </c>
      <c r="D37" t="s">
        <v>752</v>
      </c>
      <c r="E37" t="s">
        <v>758</v>
      </c>
      <c r="F37">
        <v>3.6324944320000001</v>
      </c>
      <c r="G37" t="s">
        <v>56</v>
      </c>
      <c r="H37">
        <v>2.2728000000000002</v>
      </c>
    </row>
    <row r="38" spans="1:8" x14ac:dyDescent="0.25">
      <c r="A38">
        <v>0</v>
      </c>
      <c r="B38" t="s">
        <v>757</v>
      </c>
      <c r="C38" t="s">
        <v>721</v>
      </c>
      <c r="D38" t="s">
        <v>752</v>
      </c>
      <c r="E38" t="s">
        <v>758</v>
      </c>
      <c r="F38">
        <v>0.88395655399999995</v>
      </c>
      <c r="G38" t="s">
        <v>16</v>
      </c>
      <c r="H38">
        <v>1.8400999999999996</v>
      </c>
    </row>
    <row r="39" spans="1:8" x14ac:dyDescent="0.25">
      <c r="A39">
        <v>0</v>
      </c>
      <c r="B39" t="s">
        <v>757</v>
      </c>
      <c r="C39" t="s">
        <v>721</v>
      </c>
      <c r="D39" t="s">
        <v>752</v>
      </c>
      <c r="E39" t="s">
        <v>758</v>
      </c>
      <c r="F39">
        <v>0.20595227599999999</v>
      </c>
      <c r="G39" t="s">
        <v>17</v>
      </c>
      <c r="H39">
        <v>2.8486000000000011</v>
      </c>
    </row>
    <row r="40" spans="1:8" x14ac:dyDescent="0.25">
      <c r="A40">
        <v>0</v>
      </c>
      <c r="B40" t="s">
        <v>757</v>
      </c>
      <c r="C40" t="s">
        <v>721</v>
      </c>
      <c r="D40" t="s">
        <v>752</v>
      </c>
      <c r="E40" t="s">
        <v>758</v>
      </c>
      <c r="F40">
        <v>2.2642165680000002</v>
      </c>
      <c r="G40" t="s">
        <v>18</v>
      </c>
      <c r="H40">
        <v>2.3069999999999986</v>
      </c>
    </row>
    <row r="41" spans="1:8" x14ac:dyDescent="0.25">
      <c r="A41">
        <v>0</v>
      </c>
      <c r="B41" t="s">
        <v>757</v>
      </c>
      <c r="C41" t="s">
        <v>721</v>
      </c>
      <c r="D41" t="s">
        <v>752</v>
      </c>
      <c r="E41" t="s">
        <v>758</v>
      </c>
      <c r="F41">
        <v>1.482399083</v>
      </c>
      <c r="G41" t="s">
        <v>19</v>
      </c>
      <c r="H41">
        <v>2.2679000000000009</v>
      </c>
    </row>
    <row r="42" spans="1:8" x14ac:dyDescent="0.25">
      <c r="A42">
        <v>0</v>
      </c>
      <c r="B42" t="s">
        <v>757</v>
      </c>
      <c r="C42" t="s">
        <v>721</v>
      </c>
      <c r="D42" t="s">
        <v>752</v>
      </c>
      <c r="E42" t="s">
        <v>758</v>
      </c>
      <c r="F42">
        <v>3.3730425980000001</v>
      </c>
      <c r="G42" t="s">
        <v>20</v>
      </c>
      <c r="H42">
        <v>2.1438999999999986</v>
      </c>
    </row>
    <row r="43" spans="1:8" x14ac:dyDescent="0.25">
      <c r="A43">
        <v>0</v>
      </c>
      <c r="B43" t="s">
        <v>757</v>
      </c>
      <c r="C43" t="s">
        <v>721</v>
      </c>
      <c r="D43" t="s">
        <v>752</v>
      </c>
      <c r="E43" t="s">
        <v>758</v>
      </c>
      <c r="F43">
        <v>2.2252139259999999</v>
      </c>
      <c r="G43" t="s">
        <v>21</v>
      </c>
      <c r="H43">
        <v>1.8628</v>
      </c>
    </row>
    <row r="44" spans="1:8" x14ac:dyDescent="0.25">
      <c r="A44">
        <v>2</v>
      </c>
      <c r="B44" t="s">
        <v>757</v>
      </c>
      <c r="C44" t="s">
        <v>721</v>
      </c>
      <c r="D44" t="s">
        <v>752</v>
      </c>
      <c r="E44" t="s">
        <v>758</v>
      </c>
      <c r="F44">
        <v>0.47145517799999997</v>
      </c>
      <c r="G44" t="s">
        <v>23</v>
      </c>
      <c r="H44">
        <v>3.0390000000000015</v>
      </c>
    </row>
    <row r="45" spans="1:8" x14ac:dyDescent="0.25">
      <c r="A45">
        <v>2</v>
      </c>
      <c r="B45" t="s">
        <v>757</v>
      </c>
      <c r="C45" t="s">
        <v>721</v>
      </c>
      <c r="D45" t="s">
        <v>752</v>
      </c>
      <c r="E45" t="s">
        <v>758</v>
      </c>
      <c r="F45">
        <v>1.9498237380000001</v>
      </c>
      <c r="G45" t="s">
        <v>24</v>
      </c>
      <c r="H45">
        <v>2.0345000000000013</v>
      </c>
    </row>
    <row r="46" spans="1:8" x14ac:dyDescent="0.25">
      <c r="A46">
        <v>2</v>
      </c>
      <c r="B46" t="s">
        <v>757</v>
      </c>
      <c r="C46" t="s">
        <v>721</v>
      </c>
      <c r="D46" t="s">
        <v>752</v>
      </c>
      <c r="E46" t="s">
        <v>758</v>
      </c>
      <c r="F46">
        <v>0.29287060799999998</v>
      </c>
      <c r="G46" t="s">
        <v>25</v>
      </c>
      <c r="H46">
        <v>2.1960000000000015</v>
      </c>
    </row>
    <row r="47" spans="1:8" x14ac:dyDescent="0.25">
      <c r="A47">
        <v>2</v>
      </c>
      <c r="B47" t="s">
        <v>757</v>
      </c>
      <c r="C47" t="s">
        <v>721</v>
      </c>
      <c r="D47" t="s">
        <v>752</v>
      </c>
      <c r="E47" t="s">
        <v>758</v>
      </c>
      <c r="F47">
        <v>3.7316281980000001</v>
      </c>
      <c r="G47" t="s">
        <v>26</v>
      </c>
      <c r="H47">
        <v>2.668099999999999</v>
      </c>
    </row>
    <row r="48" spans="1:8" x14ac:dyDescent="0.25">
      <c r="A48">
        <v>2</v>
      </c>
      <c r="B48" t="s">
        <v>757</v>
      </c>
      <c r="C48" t="s">
        <v>721</v>
      </c>
      <c r="D48" t="s">
        <v>752</v>
      </c>
      <c r="E48" t="s">
        <v>758</v>
      </c>
      <c r="F48">
        <v>0.14346792</v>
      </c>
      <c r="G48" t="s">
        <v>27</v>
      </c>
      <c r="H48">
        <v>2.3647999999999989</v>
      </c>
    </row>
    <row r="49" spans="1:8" x14ac:dyDescent="0.25">
      <c r="A49">
        <v>2</v>
      </c>
      <c r="B49" t="s">
        <v>757</v>
      </c>
      <c r="C49" t="s">
        <v>721</v>
      </c>
      <c r="D49" t="s">
        <v>752</v>
      </c>
      <c r="E49" t="s">
        <v>758</v>
      </c>
      <c r="F49">
        <v>0.26117142999999998</v>
      </c>
      <c r="G49" t="s">
        <v>28</v>
      </c>
      <c r="H49">
        <v>1.9188000000000009</v>
      </c>
    </row>
    <row r="50" spans="1:8" x14ac:dyDescent="0.25">
      <c r="A50">
        <v>4</v>
      </c>
      <c r="B50" t="s">
        <v>757</v>
      </c>
      <c r="C50" t="s">
        <v>721</v>
      </c>
      <c r="D50" t="s">
        <v>752</v>
      </c>
      <c r="E50" t="s">
        <v>758</v>
      </c>
      <c r="F50">
        <v>0.64691719999999997</v>
      </c>
      <c r="G50" t="s">
        <v>30</v>
      </c>
      <c r="H50">
        <v>2.3475999999999999</v>
      </c>
    </row>
    <row r="51" spans="1:8" x14ac:dyDescent="0.25">
      <c r="A51">
        <v>4</v>
      </c>
      <c r="B51" t="s">
        <v>757</v>
      </c>
      <c r="C51" t="s">
        <v>721</v>
      </c>
      <c r="D51" t="s">
        <v>752</v>
      </c>
      <c r="E51" t="s">
        <v>758</v>
      </c>
      <c r="F51">
        <v>1.788309618</v>
      </c>
      <c r="G51" t="s">
        <v>31</v>
      </c>
      <c r="H51">
        <v>2.6426000000000016</v>
      </c>
    </row>
    <row r="52" spans="1:8" x14ac:dyDescent="0.25">
      <c r="A52">
        <v>4</v>
      </c>
      <c r="B52" t="s">
        <v>757</v>
      </c>
      <c r="C52" t="s">
        <v>721</v>
      </c>
      <c r="D52" t="s">
        <v>752</v>
      </c>
      <c r="E52" t="s">
        <v>758</v>
      </c>
      <c r="F52">
        <v>2.700054508</v>
      </c>
      <c r="G52" t="s">
        <v>32</v>
      </c>
      <c r="H52">
        <v>2.4232000000000014</v>
      </c>
    </row>
    <row r="53" spans="1:8" x14ac:dyDescent="0.25">
      <c r="A53">
        <v>4</v>
      </c>
      <c r="B53" t="s">
        <v>757</v>
      </c>
      <c r="C53" t="s">
        <v>721</v>
      </c>
      <c r="D53" t="s">
        <v>752</v>
      </c>
      <c r="E53" t="s">
        <v>758</v>
      </c>
      <c r="F53">
        <v>2.0925483680000001</v>
      </c>
      <c r="G53" t="s">
        <v>33</v>
      </c>
      <c r="H53">
        <v>2.4450000000000003</v>
      </c>
    </row>
    <row r="54" spans="1:8" x14ac:dyDescent="0.25">
      <c r="A54">
        <v>4</v>
      </c>
      <c r="B54" t="s">
        <v>757</v>
      </c>
      <c r="C54" t="s">
        <v>721</v>
      </c>
      <c r="D54" t="s">
        <v>752</v>
      </c>
      <c r="E54" t="s">
        <v>758</v>
      </c>
      <c r="F54">
        <v>2.353271366</v>
      </c>
      <c r="G54" t="s">
        <v>34</v>
      </c>
      <c r="H54">
        <v>2.9480000000000004</v>
      </c>
    </row>
    <row r="55" spans="1:8" x14ac:dyDescent="0.25">
      <c r="A55">
        <v>4</v>
      </c>
      <c r="B55" t="s">
        <v>757</v>
      </c>
      <c r="C55" t="s">
        <v>721</v>
      </c>
      <c r="D55" t="s">
        <v>752</v>
      </c>
      <c r="E55" t="s">
        <v>758</v>
      </c>
      <c r="F55">
        <v>1.975622073</v>
      </c>
      <c r="G55" t="s">
        <v>35</v>
      </c>
      <c r="H55">
        <v>1.6108000000000011</v>
      </c>
    </row>
    <row r="56" spans="1:8" x14ac:dyDescent="0.25">
      <c r="A56">
        <v>6</v>
      </c>
      <c r="B56" t="s">
        <v>757</v>
      </c>
      <c r="C56" t="s">
        <v>721</v>
      </c>
      <c r="D56" t="s">
        <v>752</v>
      </c>
      <c r="E56" t="s">
        <v>758</v>
      </c>
      <c r="F56">
        <v>3.8552767389999998</v>
      </c>
      <c r="G56" t="s">
        <v>37</v>
      </c>
      <c r="H56">
        <v>2.1957999999999984</v>
      </c>
    </row>
    <row r="57" spans="1:8" x14ac:dyDescent="0.25">
      <c r="A57">
        <v>6</v>
      </c>
      <c r="B57" t="s">
        <v>757</v>
      </c>
      <c r="C57" t="s">
        <v>721</v>
      </c>
      <c r="D57" t="s">
        <v>752</v>
      </c>
      <c r="E57" t="s">
        <v>758</v>
      </c>
      <c r="F57">
        <v>1.141669373</v>
      </c>
      <c r="G57" t="s">
        <v>38</v>
      </c>
      <c r="H57">
        <v>1.2868999999999993</v>
      </c>
    </row>
    <row r="58" spans="1:8" x14ac:dyDescent="0.25">
      <c r="A58">
        <v>6</v>
      </c>
      <c r="B58" t="s">
        <v>757</v>
      </c>
      <c r="C58" t="s">
        <v>721</v>
      </c>
      <c r="D58" t="s">
        <v>752</v>
      </c>
      <c r="E58" t="s">
        <v>758</v>
      </c>
      <c r="F58">
        <v>0.92755719199999997</v>
      </c>
      <c r="G58" t="s">
        <v>39</v>
      </c>
      <c r="H58">
        <v>2.1608000000000018</v>
      </c>
    </row>
    <row r="59" spans="1:8" x14ac:dyDescent="0.25">
      <c r="A59">
        <v>6</v>
      </c>
      <c r="B59" t="s">
        <v>757</v>
      </c>
      <c r="C59" t="s">
        <v>721</v>
      </c>
      <c r="D59" t="s">
        <v>752</v>
      </c>
      <c r="E59" t="s">
        <v>758</v>
      </c>
      <c r="F59">
        <v>1.4057389769999999</v>
      </c>
      <c r="G59" t="s">
        <v>40</v>
      </c>
      <c r="H59">
        <v>1.648299999999999</v>
      </c>
    </row>
    <row r="60" spans="1:8" x14ac:dyDescent="0.25">
      <c r="A60">
        <v>6</v>
      </c>
      <c r="B60" t="s">
        <v>757</v>
      </c>
      <c r="C60" t="s">
        <v>721</v>
      </c>
      <c r="D60" t="s">
        <v>752</v>
      </c>
      <c r="E60" t="s">
        <v>758</v>
      </c>
      <c r="F60">
        <v>1.1616202819999999</v>
      </c>
      <c r="G60" t="s">
        <v>41</v>
      </c>
      <c r="H60">
        <v>1.8842999999999996</v>
      </c>
    </row>
    <row r="61" spans="1:8" x14ac:dyDescent="0.25">
      <c r="A61">
        <v>6</v>
      </c>
      <c r="B61" t="s">
        <v>757</v>
      </c>
      <c r="C61" t="s">
        <v>721</v>
      </c>
      <c r="D61" t="s">
        <v>752</v>
      </c>
      <c r="E61" t="s">
        <v>758</v>
      </c>
      <c r="F61">
        <v>1.9530398099999999</v>
      </c>
      <c r="G61" t="s">
        <v>42</v>
      </c>
      <c r="H61">
        <v>2.4690000000000012</v>
      </c>
    </row>
    <row r="62" spans="1:8" x14ac:dyDescent="0.25">
      <c r="A62">
        <v>8</v>
      </c>
      <c r="B62" t="s">
        <v>757</v>
      </c>
      <c r="C62" t="s">
        <v>721</v>
      </c>
      <c r="D62" t="s">
        <v>752</v>
      </c>
      <c r="E62" t="s">
        <v>758</v>
      </c>
      <c r="F62">
        <v>0.54502407600000002</v>
      </c>
      <c r="G62" t="s">
        <v>45</v>
      </c>
      <c r="H62">
        <v>3.1323000000000008</v>
      </c>
    </row>
    <row r="63" spans="1:8" x14ac:dyDescent="0.25">
      <c r="A63">
        <v>8</v>
      </c>
      <c r="B63" t="s">
        <v>757</v>
      </c>
      <c r="C63" t="s">
        <v>721</v>
      </c>
      <c r="D63" t="s">
        <v>752</v>
      </c>
      <c r="E63" t="s">
        <v>758</v>
      </c>
      <c r="F63">
        <v>0.40826348099999998</v>
      </c>
      <c r="G63" t="s">
        <v>46</v>
      </c>
      <c r="H63">
        <v>2.2557999999999971</v>
      </c>
    </row>
    <row r="64" spans="1:8" x14ac:dyDescent="0.25">
      <c r="A64">
        <v>8</v>
      </c>
      <c r="B64" t="s">
        <v>757</v>
      </c>
      <c r="C64" t="s">
        <v>721</v>
      </c>
      <c r="D64" t="s">
        <v>752</v>
      </c>
      <c r="E64" t="s">
        <v>758</v>
      </c>
      <c r="F64">
        <v>3.362166411</v>
      </c>
      <c r="G64" t="s">
        <v>47</v>
      </c>
      <c r="H64">
        <v>1.4460000000000015</v>
      </c>
    </row>
    <row r="65" spans="1:8" x14ac:dyDescent="0.25">
      <c r="A65">
        <v>8</v>
      </c>
      <c r="B65" t="s">
        <v>757</v>
      </c>
      <c r="C65" t="s">
        <v>721</v>
      </c>
      <c r="D65" t="s">
        <v>752</v>
      </c>
      <c r="E65" t="s">
        <v>758</v>
      </c>
      <c r="F65">
        <v>1.016458624</v>
      </c>
      <c r="G65" t="s">
        <v>48</v>
      </c>
      <c r="H65">
        <v>2.0923000000000016</v>
      </c>
    </row>
    <row r="66" spans="1:8" x14ac:dyDescent="0.25">
      <c r="A66">
        <v>8</v>
      </c>
      <c r="B66" t="s">
        <v>757</v>
      </c>
      <c r="C66" t="s">
        <v>721</v>
      </c>
      <c r="D66" t="s">
        <v>752</v>
      </c>
      <c r="E66" t="s">
        <v>758</v>
      </c>
      <c r="F66">
        <v>0.36577586000000001</v>
      </c>
      <c r="G66" t="s">
        <v>49</v>
      </c>
      <c r="H66">
        <v>2.1606999999999985</v>
      </c>
    </row>
    <row r="67" spans="1:8" x14ac:dyDescent="0.25">
      <c r="A67">
        <v>8</v>
      </c>
      <c r="B67" t="s">
        <v>757</v>
      </c>
      <c r="C67" t="s">
        <v>721</v>
      </c>
      <c r="D67" t="s">
        <v>752</v>
      </c>
      <c r="E67" t="s">
        <v>758</v>
      </c>
      <c r="F67">
        <v>1.810445265</v>
      </c>
      <c r="G67" t="s">
        <v>50</v>
      </c>
      <c r="H67">
        <v>1.8341999999999992</v>
      </c>
    </row>
    <row r="68" spans="1:8" x14ac:dyDescent="0.25">
      <c r="A68">
        <v>10</v>
      </c>
      <c r="B68" t="s">
        <v>757</v>
      </c>
      <c r="C68" t="s">
        <v>721</v>
      </c>
      <c r="D68" t="s">
        <v>752</v>
      </c>
      <c r="E68" t="s">
        <v>758</v>
      </c>
      <c r="F68">
        <v>2.2583921249999999</v>
      </c>
      <c r="G68" t="s">
        <v>51</v>
      </c>
      <c r="H68">
        <v>2.4663000000000004</v>
      </c>
    </row>
    <row r="69" spans="1:8" x14ac:dyDescent="0.25">
      <c r="A69">
        <v>10</v>
      </c>
      <c r="B69" t="s">
        <v>757</v>
      </c>
      <c r="C69" t="s">
        <v>721</v>
      </c>
      <c r="D69" t="s">
        <v>752</v>
      </c>
      <c r="E69" t="s">
        <v>758</v>
      </c>
      <c r="F69">
        <v>0.73611226900000004</v>
      </c>
      <c r="G69" t="s">
        <v>52</v>
      </c>
      <c r="H69">
        <v>2.0268000000000015</v>
      </c>
    </row>
    <row r="70" spans="1:8" x14ac:dyDescent="0.25">
      <c r="A70">
        <v>10</v>
      </c>
      <c r="B70" t="s">
        <v>757</v>
      </c>
      <c r="C70" t="s">
        <v>721</v>
      </c>
      <c r="D70" t="s">
        <v>752</v>
      </c>
      <c r="E70" t="s">
        <v>758</v>
      </c>
      <c r="F70">
        <v>2.6004438510000001</v>
      </c>
      <c r="G70" t="s">
        <v>53</v>
      </c>
      <c r="H70">
        <v>2.2651000000000003</v>
      </c>
    </row>
    <row r="71" spans="1:8" x14ac:dyDescent="0.25">
      <c r="A71">
        <v>10</v>
      </c>
      <c r="B71" t="s">
        <v>757</v>
      </c>
      <c r="C71" t="s">
        <v>721</v>
      </c>
      <c r="D71" t="s">
        <v>752</v>
      </c>
      <c r="E71" t="s">
        <v>758</v>
      </c>
      <c r="F71">
        <v>2.1303345010000001</v>
      </c>
      <c r="G71" t="s">
        <v>54</v>
      </c>
      <c r="H71">
        <v>2.3059000000000012</v>
      </c>
    </row>
    <row r="72" spans="1:8" x14ac:dyDescent="0.25">
      <c r="A72">
        <v>10</v>
      </c>
      <c r="B72" t="s">
        <v>757</v>
      </c>
      <c r="C72" t="s">
        <v>721</v>
      </c>
      <c r="D72" t="s">
        <v>752</v>
      </c>
      <c r="E72" t="s">
        <v>758</v>
      </c>
      <c r="F72">
        <v>0.439163266</v>
      </c>
      <c r="G72" t="s">
        <v>55</v>
      </c>
      <c r="H72">
        <v>2.2861000000000011</v>
      </c>
    </row>
    <row r="73" spans="1:8" x14ac:dyDescent="0.25">
      <c r="A73">
        <v>10</v>
      </c>
      <c r="B73" t="s">
        <v>757</v>
      </c>
      <c r="C73" t="s">
        <v>721</v>
      </c>
      <c r="D73" t="s">
        <v>752</v>
      </c>
      <c r="E73" t="s">
        <v>758</v>
      </c>
      <c r="F73">
        <v>0.57087533499999998</v>
      </c>
      <c r="G73" t="s">
        <v>56</v>
      </c>
      <c r="H73">
        <v>2.2728000000000002</v>
      </c>
    </row>
    <row r="74" spans="1:8" x14ac:dyDescent="0.25">
      <c r="A74">
        <v>0</v>
      </c>
      <c r="B74" t="s">
        <v>757</v>
      </c>
      <c r="C74" t="s">
        <v>722</v>
      </c>
      <c r="D74" t="s">
        <v>752</v>
      </c>
      <c r="E74" t="s">
        <v>758</v>
      </c>
      <c r="F74">
        <v>0.68558434599999996</v>
      </c>
      <c r="G74" t="s">
        <v>16</v>
      </c>
      <c r="H74">
        <v>1.8400999999999996</v>
      </c>
    </row>
    <row r="75" spans="1:8" x14ac:dyDescent="0.25">
      <c r="A75">
        <v>0</v>
      </c>
      <c r="B75" t="s">
        <v>757</v>
      </c>
      <c r="C75" t="s">
        <v>722</v>
      </c>
      <c r="D75" t="s">
        <v>752</v>
      </c>
      <c r="E75" t="s">
        <v>758</v>
      </c>
      <c r="F75">
        <v>0.118879766</v>
      </c>
      <c r="G75" t="s">
        <v>17</v>
      </c>
      <c r="H75">
        <v>2.8486000000000011</v>
      </c>
    </row>
    <row r="76" spans="1:8" x14ac:dyDescent="0.25">
      <c r="A76">
        <v>0</v>
      </c>
      <c r="B76" t="s">
        <v>757</v>
      </c>
      <c r="C76" t="s">
        <v>722</v>
      </c>
      <c r="D76" t="s">
        <v>752</v>
      </c>
      <c r="E76" t="s">
        <v>758</v>
      </c>
      <c r="F76">
        <v>1.338857338</v>
      </c>
      <c r="G76" t="s">
        <v>18</v>
      </c>
      <c r="H76">
        <v>2.3069999999999986</v>
      </c>
    </row>
    <row r="77" spans="1:8" x14ac:dyDescent="0.25">
      <c r="A77">
        <v>0</v>
      </c>
      <c r="B77" t="s">
        <v>757</v>
      </c>
      <c r="C77" t="s">
        <v>722</v>
      </c>
      <c r="D77" t="s">
        <v>752</v>
      </c>
      <c r="E77" t="s">
        <v>758</v>
      </c>
      <c r="F77">
        <v>1.093625539</v>
      </c>
      <c r="G77" t="s">
        <v>19</v>
      </c>
      <c r="H77">
        <v>2.2679000000000009</v>
      </c>
    </row>
    <row r="78" spans="1:8" x14ac:dyDescent="0.25">
      <c r="A78">
        <v>0</v>
      </c>
      <c r="B78" t="s">
        <v>757</v>
      </c>
      <c r="C78" t="s">
        <v>722</v>
      </c>
      <c r="D78" t="s">
        <v>752</v>
      </c>
      <c r="E78" t="s">
        <v>758</v>
      </c>
      <c r="F78">
        <v>2.3807261359999998</v>
      </c>
      <c r="G78" t="s">
        <v>20</v>
      </c>
      <c r="H78">
        <v>2.1438999999999986</v>
      </c>
    </row>
    <row r="79" spans="1:8" x14ac:dyDescent="0.25">
      <c r="A79">
        <v>0</v>
      </c>
      <c r="B79" t="s">
        <v>757</v>
      </c>
      <c r="C79" t="s">
        <v>722</v>
      </c>
      <c r="D79" t="s">
        <v>752</v>
      </c>
      <c r="E79" t="s">
        <v>758</v>
      </c>
      <c r="F79">
        <v>1.682752858</v>
      </c>
      <c r="G79" t="s">
        <v>21</v>
      </c>
      <c r="H79">
        <v>1.8628</v>
      </c>
    </row>
    <row r="80" spans="1:8" x14ac:dyDescent="0.25">
      <c r="A80">
        <v>2</v>
      </c>
      <c r="B80" t="s">
        <v>757</v>
      </c>
      <c r="C80" t="s">
        <v>722</v>
      </c>
      <c r="D80" t="s">
        <v>752</v>
      </c>
      <c r="E80" t="s">
        <v>758</v>
      </c>
      <c r="F80">
        <v>0.28710918899999999</v>
      </c>
      <c r="G80" t="s">
        <v>23</v>
      </c>
      <c r="H80">
        <v>3.0390000000000015</v>
      </c>
    </row>
    <row r="81" spans="1:8" x14ac:dyDescent="0.25">
      <c r="A81">
        <v>2</v>
      </c>
      <c r="B81" t="s">
        <v>757</v>
      </c>
      <c r="C81" t="s">
        <v>722</v>
      </c>
      <c r="D81" t="s">
        <v>752</v>
      </c>
      <c r="E81" t="s">
        <v>758</v>
      </c>
      <c r="F81">
        <v>1.1965756789999999</v>
      </c>
      <c r="G81" t="s">
        <v>24</v>
      </c>
      <c r="H81">
        <v>2.0345000000000013</v>
      </c>
    </row>
    <row r="82" spans="1:8" x14ac:dyDescent="0.25">
      <c r="A82">
        <v>2</v>
      </c>
      <c r="B82" t="s">
        <v>757</v>
      </c>
      <c r="C82" t="s">
        <v>722</v>
      </c>
      <c r="D82" t="s">
        <v>752</v>
      </c>
      <c r="E82" t="s">
        <v>758</v>
      </c>
      <c r="F82">
        <v>0.189837807</v>
      </c>
      <c r="G82" t="s">
        <v>25</v>
      </c>
      <c r="H82">
        <v>2.1960000000000015</v>
      </c>
    </row>
    <row r="83" spans="1:8" x14ac:dyDescent="0.25">
      <c r="A83">
        <v>2</v>
      </c>
      <c r="B83" t="s">
        <v>757</v>
      </c>
      <c r="C83" t="s">
        <v>722</v>
      </c>
      <c r="D83" t="s">
        <v>752</v>
      </c>
      <c r="E83" t="s">
        <v>758</v>
      </c>
      <c r="F83">
        <v>2.4745747589999998</v>
      </c>
      <c r="G83" t="s">
        <v>26</v>
      </c>
      <c r="H83">
        <v>2.668099999999999</v>
      </c>
    </row>
    <row r="84" spans="1:8" x14ac:dyDescent="0.25">
      <c r="A84">
        <v>2</v>
      </c>
      <c r="B84" t="s">
        <v>757</v>
      </c>
      <c r="C84" t="s">
        <v>722</v>
      </c>
      <c r="D84" t="s">
        <v>752</v>
      </c>
      <c r="E84" t="s">
        <v>758</v>
      </c>
      <c r="F84">
        <v>0.11101016599999999</v>
      </c>
      <c r="G84" t="s">
        <v>27</v>
      </c>
      <c r="H84">
        <v>2.3647999999999989</v>
      </c>
    </row>
    <row r="85" spans="1:8" x14ac:dyDescent="0.25">
      <c r="A85">
        <v>2</v>
      </c>
      <c r="B85" t="s">
        <v>757</v>
      </c>
      <c r="C85" t="s">
        <v>722</v>
      </c>
      <c r="D85" t="s">
        <v>752</v>
      </c>
      <c r="E85" t="s">
        <v>758</v>
      </c>
      <c r="F85">
        <v>0.20206445000000001</v>
      </c>
      <c r="G85" t="s">
        <v>28</v>
      </c>
      <c r="H85">
        <v>1.9188000000000009</v>
      </c>
    </row>
    <row r="86" spans="1:8" x14ac:dyDescent="0.25">
      <c r="A86">
        <v>4</v>
      </c>
      <c r="B86" t="s">
        <v>757</v>
      </c>
      <c r="C86" t="s">
        <v>722</v>
      </c>
      <c r="D86" t="s">
        <v>752</v>
      </c>
      <c r="E86" t="s">
        <v>758</v>
      </c>
      <c r="F86">
        <v>0.55889126899999997</v>
      </c>
      <c r="G86" t="s">
        <v>30</v>
      </c>
      <c r="H86">
        <v>2.3475999999999999</v>
      </c>
    </row>
    <row r="87" spans="1:8" x14ac:dyDescent="0.25">
      <c r="A87">
        <v>4</v>
      </c>
      <c r="B87" t="s">
        <v>757</v>
      </c>
      <c r="C87" t="s">
        <v>722</v>
      </c>
      <c r="D87" t="s">
        <v>752</v>
      </c>
      <c r="E87" t="s">
        <v>758</v>
      </c>
      <c r="F87">
        <v>1.3891835109999999</v>
      </c>
      <c r="G87" t="s">
        <v>31</v>
      </c>
      <c r="H87">
        <v>2.6426000000000016</v>
      </c>
    </row>
    <row r="88" spans="1:8" x14ac:dyDescent="0.25">
      <c r="A88">
        <v>4</v>
      </c>
      <c r="B88" t="s">
        <v>757</v>
      </c>
      <c r="C88" t="s">
        <v>722</v>
      </c>
      <c r="D88" t="s">
        <v>752</v>
      </c>
      <c r="E88" t="s">
        <v>758</v>
      </c>
      <c r="F88">
        <v>2.3395462729999998</v>
      </c>
      <c r="G88" t="s">
        <v>32</v>
      </c>
      <c r="H88">
        <v>2.4232000000000014</v>
      </c>
    </row>
    <row r="89" spans="1:8" x14ac:dyDescent="0.25">
      <c r="A89">
        <v>4</v>
      </c>
      <c r="B89" t="s">
        <v>757</v>
      </c>
      <c r="C89" t="s">
        <v>722</v>
      </c>
      <c r="D89" t="s">
        <v>752</v>
      </c>
      <c r="E89" t="s">
        <v>758</v>
      </c>
      <c r="F89">
        <v>1.869070547</v>
      </c>
      <c r="G89" t="s">
        <v>33</v>
      </c>
      <c r="H89">
        <v>2.4450000000000003</v>
      </c>
    </row>
    <row r="90" spans="1:8" x14ac:dyDescent="0.25">
      <c r="A90">
        <v>4</v>
      </c>
      <c r="B90" t="s">
        <v>757</v>
      </c>
      <c r="C90" t="s">
        <v>722</v>
      </c>
      <c r="D90" t="s">
        <v>752</v>
      </c>
      <c r="E90" t="s">
        <v>758</v>
      </c>
      <c r="F90">
        <v>1.557399508</v>
      </c>
      <c r="G90" t="s">
        <v>34</v>
      </c>
      <c r="H90">
        <v>2.9480000000000004</v>
      </c>
    </row>
    <row r="91" spans="1:8" x14ac:dyDescent="0.25">
      <c r="A91">
        <v>4</v>
      </c>
      <c r="B91" t="s">
        <v>757</v>
      </c>
      <c r="C91" t="s">
        <v>722</v>
      </c>
      <c r="D91" t="s">
        <v>752</v>
      </c>
      <c r="E91" t="s">
        <v>758</v>
      </c>
      <c r="F91">
        <v>1.558110176</v>
      </c>
      <c r="G91" t="s">
        <v>35</v>
      </c>
      <c r="H91">
        <v>1.6108000000000011</v>
      </c>
    </row>
    <row r="92" spans="1:8" x14ac:dyDescent="0.25">
      <c r="A92">
        <v>6</v>
      </c>
      <c r="B92" t="s">
        <v>757</v>
      </c>
      <c r="C92" t="s">
        <v>722</v>
      </c>
      <c r="D92" t="s">
        <v>752</v>
      </c>
      <c r="E92" t="s">
        <v>758</v>
      </c>
      <c r="F92">
        <v>3.079389639</v>
      </c>
      <c r="G92" t="s">
        <v>37</v>
      </c>
      <c r="H92">
        <v>2.1957999999999984</v>
      </c>
    </row>
    <row r="93" spans="1:8" x14ac:dyDescent="0.25">
      <c r="A93">
        <v>6</v>
      </c>
      <c r="B93" t="s">
        <v>757</v>
      </c>
      <c r="C93" t="s">
        <v>722</v>
      </c>
      <c r="D93" t="s">
        <v>752</v>
      </c>
      <c r="E93" t="s">
        <v>758</v>
      </c>
      <c r="F93">
        <v>0.93385653199999996</v>
      </c>
      <c r="G93" t="s">
        <v>38</v>
      </c>
      <c r="H93">
        <v>1.2868999999999993</v>
      </c>
    </row>
    <row r="94" spans="1:8" x14ac:dyDescent="0.25">
      <c r="A94">
        <v>6</v>
      </c>
      <c r="B94" t="s">
        <v>757</v>
      </c>
      <c r="C94" t="s">
        <v>722</v>
      </c>
      <c r="D94" t="s">
        <v>752</v>
      </c>
      <c r="E94" t="s">
        <v>758</v>
      </c>
      <c r="F94">
        <v>0.77861010200000003</v>
      </c>
      <c r="G94" t="s">
        <v>39</v>
      </c>
      <c r="H94">
        <v>2.1608000000000018</v>
      </c>
    </row>
    <row r="95" spans="1:8" x14ac:dyDescent="0.25">
      <c r="A95">
        <v>6</v>
      </c>
      <c r="B95" t="s">
        <v>757</v>
      </c>
      <c r="C95" t="s">
        <v>722</v>
      </c>
      <c r="D95" t="s">
        <v>752</v>
      </c>
      <c r="E95" t="s">
        <v>758</v>
      </c>
      <c r="F95">
        <v>0.85347590699999998</v>
      </c>
      <c r="G95" t="s">
        <v>40</v>
      </c>
      <c r="H95">
        <v>1.648299999999999</v>
      </c>
    </row>
    <row r="96" spans="1:8" x14ac:dyDescent="0.25">
      <c r="A96">
        <v>6</v>
      </c>
      <c r="B96" t="s">
        <v>757</v>
      </c>
      <c r="C96" t="s">
        <v>722</v>
      </c>
      <c r="D96" t="s">
        <v>752</v>
      </c>
      <c r="E96" t="s">
        <v>758</v>
      </c>
      <c r="F96">
        <v>0.68970561399999997</v>
      </c>
      <c r="G96" t="s">
        <v>41</v>
      </c>
      <c r="H96">
        <v>1.8842999999999996</v>
      </c>
    </row>
    <row r="97" spans="1:8" x14ac:dyDescent="0.25">
      <c r="A97">
        <v>6</v>
      </c>
      <c r="B97" t="s">
        <v>757</v>
      </c>
      <c r="C97" t="s">
        <v>722</v>
      </c>
      <c r="D97" t="s">
        <v>752</v>
      </c>
      <c r="E97" t="s">
        <v>758</v>
      </c>
      <c r="F97">
        <v>1.229569015</v>
      </c>
      <c r="G97" t="s">
        <v>42</v>
      </c>
      <c r="H97">
        <v>2.4690000000000012</v>
      </c>
    </row>
    <row r="98" spans="1:8" x14ac:dyDescent="0.25">
      <c r="A98">
        <v>8</v>
      </c>
      <c r="B98" t="s">
        <v>757</v>
      </c>
      <c r="C98" t="s">
        <v>722</v>
      </c>
      <c r="D98" t="s">
        <v>752</v>
      </c>
      <c r="E98" t="s">
        <v>758</v>
      </c>
      <c r="F98">
        <v>0.30959414200000002</v>
      </c>
      <c r="G98" t="s">
        <v>45</v>
      </c>
      <c r="H98">
        <v>3.1323000000000008</v>
      </c>
    </row>
    <row r="99" spans="1:8" x14ac:dyDescent="0.25">
      <c r="A99">
        <v>8</v>
      </c>
      <c r="B99" t="s">
        <v>757</v>
      </c>
      <c r="C99" t="s">
        <v>722</v>
      </c>
      <c r="D99" t="s">
        <v>752</v>
      </c>
      <c r="E99" t="s">
        <v>758</v>
      </c>
      <c r="F99">
        <v>0.31968156399999997</v>
      </c>
      <c r="G99" t="s">
        <v>46</v>
      </c>
      <c r="H99">
        <v>2.2557999999999971</v>
      </c>
    </row>
    <row r="100" spans="1:8" x14ac:dyDescent="0.25">
      <c r="A100">
        <v>8</v>
      </c>
      <c r="B100" t="s">
        <v>757</v>
      </c>
      <c r="C100" t="s">
        <v>722</v>
      </c>
      <c r="D100" t="s">
        <v>752</v>
      </c>
      <c r="E100" t="s">
        <v>758</v>
      </c>
      <c r="F100">
        <v>2.1168173069999998</v>
      </c>
      <c r="G100" t="s">
        <v>47</v>
      </c>
      <c r="H100">
        <v>1.4460000000000015</v>
      </c>
    </row>
    <row r="101" spans="1:8" x14ac:dyDescent="0.25">
      <c r="A101">
        <v>8</v>
      </c>
      <c r="B101" t="s">
        <v>757</v>
      </c>
      <c r="C101" t="s">
        <v>722</v>
      </c>
      <c r="D101" t="s">
        <v>752</v>
      </c>
      <c r="E101" t="s">
        <v>758</v>
      </c>
      <c r="F101">
        <v>0.76224620200000004</v>
      </c>
      <c r="G101" t="s">
        <v>48</v>
      </c>
      <c r="H101">
        <v>2.0923000000000016</v>
      </c>
    </row>
    <row r="102" spans="1:8" x14ac:dyDescent="0.25">
      <c r="A102">
        <v>8</v>
      </c>
      <c r="B102" t="s">
        <v>757</v>
      </c>
      <c r="C102" t="s">
        <v>722</v>
      </c>
      <c r="D102" t="s">
        <v>752</v>
      </c>
      <c r="E102" t="s">
        <v>758</v>
      </c>
      <c r="F102">
        <v>0.260688476</v>
      </c>
      <c r="G102" t="s">
        <v>49</v>
      </c>
      <c r="H102">
        <v>2.1606999999999985</v>
      </c>
    </row>
    <row r="103" spans="1:8" x14ac:dyDescent="0.25">
      <c r="A103">
        <v>8</v>
      </c>
      <c r="B103" t="s">
        <v>757</v>
      </c>
      <c r="C103" t="s">
        <v>722</v>
      </c>
      <c r="D103" t="s">
        <v>752</v>
      </c>
      <c r="E103" t="s">
        <v>758</v>
      </c>
      <c r="F103">
        <v>1.001451498</v>
      </c>
      <c r="G103" t="s">
        <v>50</v>
      </c>
      <c r="H103">
        <v>1.8341999999999992</v>
      </c>
    </row>
    <row r="104" spans="1:8" x14ac:dyDescent="0.25">
      <c r="A104">
        <v>10</v>
      </c>
      <c r="B104" t="s">
        <v>757</v>
      </c>
      <c r="C104" t="s">
        <v>722</v>
      </c>
      <c r="D104" t="s">
        <v>752</v>
      </c>
      <c r="E104" t="s">
        <v>758</v>
      </c>
      <c r="F104">
        <v>1.49583694</v>
      </c>
      <c r="G104" t="s">
        <v>51</v>
      </c>
      <c r="H104">
        <v>2.4663000000000004</v>
      </c>
    </row>
    <row r="105" spans="1:8" x14ac:dyDescent="0.25">
      <c r="A105">
        <v>10</v>
      </c>
      <c r="B105" t="s">
        <v>757</v>
      </c>
      <c r="C105" t="s">
        <v>722</v>
      </c>
      <c r="D105" t="s">
        <v>752</v>
      </c>
      <c r="E105" t="s">
        <v>758</v>
      </c>
      <c r="F105">
        <v>0.490295537</v>
      </c>
      <c r="G105" t="s">
        <v>52</v>
      </c>
      <c r="H105">
        <v>2.0268000000000015</v>
      </c>
    </row>
    <row r="106" spans="1:8" x14ac:dyDescent="0.25">
      <c r="A106">
        <v>10</v>
      </c>
      <c r="B106" t="s">
        <v>757</v>
      </c>
      <c r="C106" t="s">
        <v>722</v>
      </c>
      <c r="D106" t="s">
        <v>752</v>
      </c>
      <c r="E106" t="s">
        <v>758</v>
      </c>
      <c r="F106">
        <v>2.2915783080000001</v>
      </c>
      <c r="G106" t="s">
        <v>53</v>
      </c>
      <c r="H106">
        <v>2.2651000000000003</v>
      </c>
    </row>
    <row r="107" spans="1:8" x14ac:dyDescent="0.25">
      <c r="A107">
        <v>10</v>
      </c>
      <c r="B107" t="s">
        <v>757</v>
      </c>
      <c r="C107" t="s">
        <v>722</v>
      </c>
      <c r="D107" t="s">
        <v>752</v>
      </c>
      <c r="E107" t="s">
        <v>758</v>
      </c>
      <c r="F107">
        <v>1.9086825359999999</v>
      </c>
      <c r="G107" t="s">
        <v>54</v>
      </c>
      <c r="H107">
        <v>2.3059000000000012</v>
      </c>
    </row>
    <row r="108" spans="1:8" x14ac:dyDescent="0.25">
      <c r="A108">
        <v>10</v>
      </c>
      <c r="B108" t="s">
        <v>757</v>
      </c>
      <c r="C108" t="s">
        <v>722</v>
      </c>
      <c r="D108" t="s">
        <v>752</v>
      </c>
      <c r="E108" t="s">
        <v>758</v>
      </c>
      <c r="F108">
        <v>0.44577613199999999</v>
      </c>
      <c r="G108" t="s">
        <v>55</v>
      </c>
      <c r="H108">
        <v>2.2861000000000011</v>
      </c>
    </row>
    <row r="109" spans="1:8" x14ac:dyDescent="0.25">
      <c r="A109">
        <v>10</v>
      </c>
      <c r="B109" t="s">
        <v>757</v>
      </c>
      <c r="C109" t="s">
        <v>722</v>
      </c>
      <c r="D109" t="s">
        <v>752</v>
      </c>
      <c r="E109" t="s">
        <v>758</v>
      </c>
      <c r="F109">
        <v>0.61492840299999996</v>
      </c>
      <c r="G109" t="s">
        <v>56</v>
      </c>
      <c r="H109">
        <v>2.2728000000000002</v>
      </c>
    </row>
    <row r="110" spans="1:8" x14ac:dyDescent="0.25">
      <c r="A110">
        <v>0</v>
      </c>
      <c r="B110" t="s">
        <v>757</v>
      </c>
      <c r="C110" t="s">
        <v>757</v>
      </c>
      <c r="D110" t="s">
        <v>749</v>
      </c>
      <c r="E110" t="s">
        <v>758</v>
      </c>
      <c r="F110">
        <v>10.28385855</v>
      </c>
      <c r="G110" t="s">
        <v>191</v>
      </c>
      <c r="H110" s="11">
        <v>5.9135000000000009</v>
      </c>
    </row>
    <row r="111" spans="1:8" x14ac:dyDescent="0.25">
      <c r="A111">
        <v>0</v>
      </c>
      <c r="B111" t="s">
        <v>757</v>
      </c>
      <c r="C111" t="s">
        <v>757</v>
      </c>
      <c r="D111" t="s">
        <v>749</v>
      </c>
      <c r="E111" t="s">
        <v>758</v>
      </c>
      <c r="F111">
        <v>10.04358875</v>
      </c>
      <c r="G111" t="s">
        <v>192</v>
      </c>
      <c r="H111" s="11">
        <v>4.5117999999999991</v>
      </c>
    </row>
    <row r="112" spans="1:8" x14ac:dyDescent="0.25">
      <c r="A112">
        <v>0</v>
      </c>
      <c r="B112" t="s">
        <v>757</v>
      </c>
      <c r="C112" t="s">
        <v>757</v>
      </c>
      <c r="D112" t="s">
        <v>749</v>
      </c>
      <c r="E112" t="s">
        <v>758</v>
      </c>
      <c r="F112">
        <v>10.188715240000001</v>
      </c>
      <c r="G112" t="s">
        <v>193</v>
      </c>
      <c r="H112" s="11">
        <v>4.9146000000000001</v>
      </c>
    </row>
    <row r="113" spans="1:8" x14ac:dyDescent="0.25">
      <c r="A113">
        <v>0</v>
      </c>
      <c r="B113" t="s">
        <v>757</v>
      </c>
      <c r="C113" t="s">
        <v>757</v>
      </c>
      <c r="D113" t="s">
        <v>749</v>
      </c>
      <c r="E113" t="s">
        <v>758</v>
      </c>
      <c r="F113">
        <v>9.4010123070000002</v>
      </c>
      <c r="G113" t="s">
        <v>194</v>
      </c>
      <c r="H113" s="11">
        <v>6.2799999999999994</v>
      </c>
    </row>
    <row r="114" spans="1:8" x14ac:dyDescent="0.25">
      <c r="A114">
        <v>0</v>
      </c>
      <c r="B114" t="s">
        <v>757</v>
      </c>
      <c r="C114" t="s">
        <v>757</v>
      </c>
      <c r="D114" t="s">
        <v>749</v>
      </c>
      <c r="E114" t="s">
        <v>758</v>
      </c>
      <c r="F114">
        <v>9.5161505210000001</v>
      </c>
      <c r="G114" t="s">
        <v>195</v>
      </c>
      <c r="H114" s="11">
        <v>5.4423000000000012</v>
      </c>
    </row>
    <row r="115" spans="1:8" x14ac:dyDescent="0.25">
      <c r="A115">
        <v>0</v>
      </c>
      <c r="B115" t="s">
        <v>757</v>
      </c>
      <c r="C115" t="s">
        <v>757</v>
      </c>
      <c r="D115" t="s">
        <v>749</v>
      </c>
      <c r="E115" t="s">
        <v>758</v>
      </c>
      <c r="F115">
        <v>9.7084020940000002</v>
      </c>
      <c r="G115" t="s">
        <v>196</v>
      </c>
      <c r="H115" s="11">
        <v>5.7435000000000009</v>
      </c>
    </row>
    <row r="116" spans="1:8" x14ac:dyDescent="0.25">
      <c r="A116">
        <v>2</v>
      </c>
      <c r="B116" t="s">
        <v>757</v>
      </c>
      <c r="C116" t="s">
        <v>757</v>
      </c>
      <c r="D116" t="s">
        <v>749</v>
      </c>
      <c r="E116" t="s">
        <v>758</v>
      </c>
      <c r="F116">
        <v>9.403882995</v>
      </c>
      <c r="G116" t="s">
        <v>197</v>
      </c>
      <c r="H116">
        <v>4.3124000000000002</v>
      </c>
    </row>
    <row r="117" spans="1:8" x14ac:dyDescent="0.25">
      <c r="A117">
        <v>2</v>
      </c>
      <c r="B117" t="s">
        <v>757</v>
      </c>
      <c r="C117" t="s">
        <v>757</v>
      </c>
      <c r="D117" t="s">
        <v>749</v>
      </c>
      <c r="E117" t="s">
        <v>758</v>
      </c>
      <c r="F117">
        <v>12.1209408</v>
      </c>
      <c r="G117" t="s">
        <v>198</v>
      </c>
      <c r="H117">
        <v>5.9804999999999993</v>
      </c>
    </row>
    <row r="118" spans="1:8" x14ac:dyDescent="0.25">
      <c r="A118">
        <v>2</v>
      </c>
      <c r="B118" t="s">
        <v>757</v>
      </c>
      <c r="C118" t="s">
        <v>757</v>
      </c>
      <c r="D118" t="s">
        <v>749</v>
      </c>
      <c r="E118" t="s">
        <v>758</v>
      </c>
      <c r="F118">
        <v>9.8203215610000001</v>
      </c>
      <c r="G118" t="s">
        <v>199</v>
      </c>
      <c r="H118">
        <v>5.0907</v>
      </c>
    </row>
    <row r="119" spans="1:8" x14ac:dyDescent="0.25">
      <c r="A119">
        <v>2</v>
      </c>
      <c r="B119" t="s">
        <v>757</v>
      </c>
      <c r="C119" t="s">
        <v>757</v>
      </c>
      <c r="D119" t="s">
        <v>749</v>
      </c>
      <c r="E119" t="s">
        <v>758</v>
      </c>
      <c r="F119">
        <v>13.65865567</v>
      </c>
      <c r="G119" t="s">
        <v>200</v>
      </c>
      <c r="H119">
        <v>6.1589000000000009</v>
      </c>
    </row>
    <row r="120" spans="1:8" x14ac:dyDescent="0.25">
      <c r="A120">
        <v>2</v>
      </c>
      <c r="B120" t="s">
        <v>757</v>
      </c>
      <c r="C120" t="s">
        <v>757</v>
      </c>
      <c r="D120" t="s">
        <v>749</v>
      </c>
      <c r="E120" t="s">
        <v>758</v>
      </c>
      <c r="F120">
        <v>13.825006889999999</v>
      </c>
      <c r="G120" t="s">
        <v>201</v>
      </c>
      <c r="H120">
        <v>3.4089999999999989</v>
      </c>
    </row>
    <row r="121" spans="1:8" x14ac:dyDescent="0.25">
      <c r="A121">
        <v>2</v>
      </c>
      <c r="B121" t="s">
        <v>757</v>
      </c>
      <c r="C121" t="s">
        <v>757</v>
      </c>
      <c r="D121" t="s">
        <v>749</v>
      </c>
      <c r="E121" t="s">
        <v>758</v>
      </c>
      <c r="F121">
        <v>6.9816170260000003</v>
      </c>
      <c r="G121" t="s">
        <v>202</v>
      </c>
      <c r="H121">
        <v>4.9920999999999989</v>
      </c>
    </row>
    <row r="122" spans="1:8" x14ac:dyDescent="0.25">
      <c r="A122">
        <v>4</v>
      </c>
      <c r="B122" t="s">
        <v>757</v>
      </c>
      <c r="C122" t="s">
        <v>757</v>
      </c>
      <c r="D122" t="s">
        <v>749</v>
      </c>
      <c r="E122" t="s">
        <v>758</v>
      </c>
      <c r="F122">
        <v>8.7139886700000009</v>
      </c>
      <c r="G122" t="s">
        <v>203</v>
      </c>
      <c r="H122">
        <v>6.2392000000000003</v>
      </c>
    </row>
    <row r="123" spans="1:8" x14ac:dyDescent="0.25">
      <c r="A123">
        <v>4</v>
      </c>
      <c r="B123" t="s">
        <v>757</v>
      </c>
      <c r="C123" t="s">
        <v>757</v>
      </c>
      <c r="D123" t="s">
        <v>749</v>
      </c>
      <c r="E123" t="s">
        <v>758</v>
      </c>
      <c r="F123">
        <v>10.31826446</v>
      </c>
      <c r="G123" t="s">
        <v>204</v>
      </c>
      <c r="H123">
        <v>5.9944999999999986</v>
      </c>
    </row>
    <row r="124" spans="1:8" x14ac:dyDescent="0.25">
      <c r="A124">
        <v>4</v>
      </c>
      <c r="B124" t="s">
        <v>757</v>
      </c>
      <c r="C124" t="s">
        <v>757</v>
      </c>
      <c r="D124" t="s">
        <v>749</v>
      </c>
      <c r="E124" t="s">
        <v>758</v>
      </c>
      <c r="F124">
        <v>9.4242009620000005</v>
      </c>
      <c r="G124" t="s">
        <v>205</v>
      </c>
      <c r="H124">
        <v>5.0274000000000001</v>
      </c>
    </row>
    <row r="125" spans="1:8" x14ac:dyDescent="0.25">
      <c r="A125">
        <v>4</v>
      </c>
      <c r="B125" t="s">
        <v>757</v>
      </c>
      <c r="C125" t="s">
        <v>757</v>
      </c>
      <c r="D125" t="s">
        <v>749</v>
      </c>
      <c r="E125" t="s">
        <v>758</v>
      </c>
      <c r="F125">
        <v>8.2106863449999992</v>
      </c>
      <c r="G125" t="s">
        <v>206</v>
      </c>
      <c r="H125">
        <v>5.9502000000000006</v>
      </c>
    </row>
    <row r="126" spans="1:8" x14ac:dyDescent="0.25">
      <c r="A126">
        <v>4</v>
      </c>
      <c r="B126" t="s">
        <v>757</v>
      </c>
      <c r="C126" t="s">
        <v>757</v>
      </c>
      <c r="D126" t="s">
        <v>749</v>
      </c>
      <c r="E126" t="s">
        <v>758</v>
      </c>
      <c r="F126">
        <v>12.47499464</v>
      </c>
      <c r="G126" t="s">
        <v>207</v>
      </c>
      <c r="H126">
        <v>6.2421000000000006</v>
      </c>
    </row>
    <row r="127" spans="1:8" x14ac:dyDescent="0.25">
      <c r="A127">
        <v>4</v>
      </c>
      <c r="B127" t="s">
        <v>757</v>
      </c>
      <c r="C127" t="s">
        <v>757</v>
      </c>
      <c r="D127" t="s">
        <v>749</v>
      </c>
      <c r="E127" t="s">
        <v>758</v>
      </c>
      <c r="F127">
        <v>17.105115009999999</v>
      </c>
      <c r="G127" t="s">
        <v>208</v>
      </c>
      <c r="H127">
        <v>4.7843</v>
      </c>
    </row>
    <row r="128" spans="1:8" x14ac:dyDescent="0.25">
      <c r="A128">
        <v>6</v>
      </c>
      <c r="B128" t="s">
        <v>757</v>
      </c>
      <c r="C128" t="s">
        <v>757</v>
      </c>
      <c r="D128" t="s">
        <v>749</v>
      </c>
      <c r="E128" t="s">
        <v>758</v>
      </c>
      <c r="F128">
        <v>15.28179321</v>
      </c>
      <c r="G128" t="s">
        <v>209</v>
      </c>
      <c r="H128">
        <v>3.7613000000000003</v>
      </c>
    </row>
    <row r="129" spans="1:8" x14ac:dyDescent="0.25">
      <c r="A129">
        <v>6</v>
      </c>
      <c r="B129" t="s">
        <v>757</v>
      </c>
      <c r="C129" t="s">
        <v>757</v>
      </c>
      <c r="D129" t="s">
        <v>749</v>
      </c>
      <c r="E129" t="s">
        <v>758</v>
      </c>
      <c r="F129">
        <v>15.71271657</v>
      </c>
      <c r="G129" t="s">
        <v>210</v>
      </c>
      <c r="H129">
        <v>5.6583999999999985</v>
      </c>
    </row>
    <row r="130" spans="1:8" x14ac:dyDescent="0.25">
      <c r="A130">
        <v>6</v>
      </c>
      <c r="B130" t="s">
        <v>757</v>
      </c>
      <c r="C130" t="s">
        <v>757</v>
      </c>
      <c r="D130" t="s">
        <v>749</v>
      </c>
      <c r="E130" t="s">
        <v>758</v>
      </c>
      <c r="F130">
        <v>9.7062862229999993</v>
      </c>
      <c r="G130" t="s">
        <v>211</v>
      </c>
      <c r="H130">
        <v>5.3988999999999994</v>
      </c>
    </row>
    <row r="131" spans="1:8" x14ac:dyDescent="0.25">
      <c r="A131">
        <v>6</v>
      </c>
      <c r="B131" t="s">
        <v>757</v>
      </c>
      <c r="C131" t="s">
        <v>757</v>
      </c>
      <c r="D131" t="s">
        <v>749</v>
      </c>
      <c r="E131" t="s">
        <v>758</v>
      </c>
      <c r="F131">
        <v>16.379665339999999</v>
      </c>
      <c r="G131" t="s">
        <v>212</v>
      </c>
      <c r="H131">
        <v>5.2259999999999991</v>
      </c>
    </row>
    <row r="132" spans="1:8" x14ac:dyDescent="0.25">
      <c r="A132">
        <v>6</v>
      </c>
      <c r="B132" t="s">
        <v>757</v>
      </c>
      <c r="C132" t="s">
        <v>757</v>
      </c>
      <c r="D132" t="s">
        <v>749</v>
      </c>
      <c r="E132" t="s">
        <v>758</v>
      </c>
      <c r="F132">
        <v>10.612650329999999</v>
      </c>
      <c r="G132" t="s">
        <v>213</v>
      </c>
      <c r="H132">
        <v>4.7298000000000009</v>
      </c>
    </row>
    <row r="133" spans="1:8" x14ac:dyDescent="0.25">
      <c r="A133">
        <v>6</v>
      </c>
      <c r="B133" t="s">
        <v>757</v>
      </c>
      <c r="C133" t="s">
        <v>757</v>
      </c>
      <c r="D133" t="s">
        <v>749</v>
      </c>
      <c r="E133" t="s">
        <v>758</v>
      </c>
      <c r="F133">
        <v>12.590112850000001</v>
      </c>
      <c r="G133" t="s">
        <v>214</v>
      </c>
      <c r="H133">
        <v>3.6917000000000009</v>
      </c>
    </row>
    <row r="134" spans="1:8" x14ac:dyDescent="0.25">
      <c r="A134">
        <v>8</v>
      </c>
      <c r="B134" t="s">
        <v>757</v>
      </c>
      <c r="C134" t="s">
        <v>757</v>
      </c>
      <c r="D134" t="s">
        <v>749</v>
      </c>
      <c r="E134" t="s">
        <v>758</v>
      </c>
      <c r="F134">
        <v>12.46770392</v>
      </c>
      <c r="G134" t="s">
        <v>215</v>
      </c>
      <c r="H134">
        <v>6.2641000000000009</v>
      </c>
    </row>
    <row r="135" spans="1:8" x14ac:dyDescent="0.25">
      <c r="A135">
        <v>8</v>
      </c>
      <c r="B135" t="s">
        <v>757</v>
      </c>
      <c r="C135" t="s">
        <v>757</v>
      </c>
      <c r="D135" t="s">
        <v>749</v>
      </c>
      <c r="E135" t="s">
        <v>758</v>
      </c>
      <c r="F135">
        <v>10.908366060000001</v>
      </c>
      <c r="G135" t="s">
        <v>216</v>
      </c>
      <c r="H135">
        <v>4.9191000000000003</v>
      </c>
    </row>
    <row r="136" spans="1:8" x14ac:dyDescent="0.25">
      <c r="A136">
        <v>8</v>
      </c>
      <c r="B136" t="s">
        <v>757</v>
      </c>
      <c r="C136" t="s">
        <v>757</v>
      </c>
      <c r="D136" t="s">
        <v>749</v>
      </c>
      <c r="E136" t="s">
        <v>758</v>
      </c>
      <c r="F136">
        <v>13.471736050000001</v>
      </c>
      <c r="G136" t="s">
        <v>217</v>
      </c>
      <c r="H136">
        <v>4.7236999999999991</v>
      </c>
    </row>
    <row r="137" spans="1:8" x14ac:dyDescent="0.25">
      <c r="A137">
        <v>8</v>
      </c>
      <c r="B137" t="s">
        <v>757</v>
      </c>
      <c r="C137" t="s">
        <v>757</v>
      </c>
      <c r="D137" t="s">
        <v>749</v>
      </c>
      <c r="E137" t="s">
        <v>758</v>
      </c>
      <c r="F137">
        <v>10.84867262</v>
      </c>
      <c r="G137" t="s">
        <v>218</v>
      </c>
      <c r="H137">
        <v>5.0383999999999993</v>
      </c>
    </row>
    <row r="138" spans="1:8" x14ac:dyDescent="0.25">
      <c r="A138">
        <v>8</v>
      </c>
      <c r="B138" t="s">
        <v>757</v>
      </c>
      <c r="C138" t="s">
        <v>757</v>
      </c>
      <c r="D138" t="s">
        <v>749</v>
      </c>
      <c r="E138" t="s">
        <v>758</v>
      </c>
      <c r="F138">
        <v>9.7868489889999992</v>
      </c>
      <c r="G138" t="s">
        <v>219</v>
      </c>
      <c r="H138">
        <v>5.1909999999999989</v>
      </c>
    </row>
    <row r="139" spans="1:8" x14ac:dyDescent="0.25">
      <c r="A139">
        <v>8</v>
      </c>
      <c r="B139" t="s">
        <v>757</v>
      </c>
      <c r="C139" t="s">
        <v>757</v>
      </c>
      <c r="D139" t="s">
        <v>749</v>
      </c>
      <c r="E139" t="s">
        <v>758</v>
      </c>
      <c r="F139">
        <v>12.682763209999999</v>
      </c>
      <c r="G139" t="s">
        <v>220</v>
      </c>
      <c r="H139">
        <v>6.3714000000000013</v>
      </c>
    </row>
    <row r="140" spans="1:8" x14ac:dyDescent="0.25">
      <c r="A140">
        <v>10</v>
      </c>
      <c r="B140" t="s">
        <v>757</v>
      </c>
      <c r="C140" t="s">
        <v>757</v>
      </c>
      <c r="D140" t="s">
        <v>749</v>
      </c>
      <c r="E140" t="s">
        <v>758</v>
      </c>
      <c r="F140">
        <v>7.7170109829999998</v>
      </c>
      <c r="G140" t="s">
        <v>221</v>
      </c>
      <c r="H140">
        <v>4.8810000000000002</v>
      </c>
    </row>
    <row r="141" spans="1:8" x14ac:dyDescent="0.25">
      <c r="A141">
        <v>10</v>
      </c>
      <c r="B141" t="s">
        <v>757</v>
      </c>
      <c r="C141" t="s">
        <v>757</v>
      </c>
      <c r="D141" t="s">
        <v>749</v>
      </c>
      <c r="E141" t="s">
        <v>758</v>
      </c>
      <c r="F141">
        <v>9.4127340910000008</v>
      </c>
      <c r="G141" t="s">
        <v>222</v>
      </c>
      <c r="H141">
        <v>5.7378999999999998</v>
      </c>
    </row>
    <row r="142" spans="1:8" x14ac:dyDescent="0.25">
      <c r="A142">
        <v>10</v>
      </c>
      <c r="B142" t="s">
        <v>757</v>
      </c>
      <c r="C142" t="s">
        <v>757</v>
      </c>
      <c r="D142" t="s">
        <v>749</v>
      </c>
      <c r="E142" t="s">
        <v>758</v>
      </c>
      <c r="F142">
        <v>12.239892640000001</v>
      </c>
      <c r="G142" t="s">
        <v>223</v>
      </c>
      <c r="H142">
        <v>6.5379999999999985</v>
      </c>
    </row>
    <row r="143" spans="1:8" x14ac:dyDescent="0.25">
      <c r="A143">
        <v>10</v>
      </c>
      <c r="B143" t="s">
        <v>757</v>
      </c>
      <c r="C143" t="s">
        <v>757</v>
      </c>
      <c r="D143" t="s">
        <v>749</v>
      </c>
      <c r="E143" t="s">
        <v>758</v>
      </c>
      <c r="F143">
        <v>11.84987009</v>
      </c>
      <c r="G143" t="s">
        <v>224</v>
      </c>
      <c r="H143">
        <v>5.6867999999999999</v>
      </c>
    </row>
    <row r="144" spans="1:8" x14ac:dyDescent="0.25">
      <c r="A144">
        <v>10</v>
      </c>
      <c r="B144" t="s">
        <v>757</v>
      </c>
      <c r="C144" t="s">
        <v>757</v>
      </c>
      <c r="D144" t="s">
        <v>749</v>
      </c>
      <c r="E144" t="s">
        <v>758</v>
      </c>
      <c r="F144">
        <v>8.3955626649999999</v>
      </c>
      <c r="G144" t="s">
        <v>225</v>
      </c>
      <c r="H144">
        <v>4.8250000000000011</v>
      </c>
    </row>
    <row r="145" spans="1:8" x14ac:dyDescent="0.25">
      <c r="A145">
        <v>10</v>
      </c>
      <c r="B145" t="s">
        <v>757</v>
      </c>
      <c r="C145" t="s">
        <v>757</v>
      </c>
      <c r="D145" t="s">
        <v>749</v>
      </c>
      <c r="E145" t="s">
        <v>758</v>
      </c>
      <c r="F145">
        <v>7.0166568500000004</v>
      </c>
      <c r="G145" t="s">
        <v>226</v>
      </c>
      <c r="H145">
        <v>5.8397999999999985</v>
      </c>
    </row>
    <row r="146" spans="1:8" x14ac:dyDescent="0.25">
      <c r="A146">
        <v>0</v>
      </c>
      <c r="B146" t="s">
        <v>757</v>
      </c>
      <c r="C146" t="s">
        <v>721</v>
      </c>
      <c r="D146" t="s">
        <v>749</v>
      </c>
      <c r="E146" t="s">
        <v>758</v>
      </c>
      <c r="F146">
        <v>3.2133960000000003E-2</v>
      </c>
      <c r="G146" t="s">
        <v>191</v>
      </c>
      <c r="H146" s="11">
        <v>5.9135000000000009</v>
      </c>
    </row>
    <row r="147" spans="1:8" x14ac:dyDescent="0.25">
      <c r="A147">
        <v>0</v>
      </c>
      <c r="B147" t="s">
        <v>757</v>
      </c>
      <c r="C147" t="s">
        <v>721</v>
      </c>
      <c r="D147" t="s">
        <v>749</v>
      </c>
      <c r="E147" t="s">
        <v>758</v>
      </c>
      <c r="F147">
        <v>3.9735645E-2</v>
      </c>
      <c r="G147" t="s">
        <v>192</v>
      </c>
      <c r="H147" s="11">
        <v>4.5117999999999991</v>
      </c>
    </row>
    <row r="148" spans="1:8" x14ac:dyDescent="0.25">
      <c r="A148">
        <v>0</v>
      </c>
      <c r="B148" t="s">
        <v>757</v>
      </c>
      <c r="C148" t="s">
        <v>721</v>
      </c>
      <c r="D148" t="s">
        <v>749</v>
      </c>
      <c r="E148" t="s">
        <v>758</v>
      </c>
      <c r="F148">
        <v>3.5786803999999998E-2</v>
      </c>
      <c r="G148" t="s">
        <v>193</v>
      </c>
      <c r="H148" s="11">
        <v>4.9146000000000001</v>
      </c>
    </row>
    <row r="149" spans="1:8" x14ac:dyDescent="0.25">
      <c r="A149">
        <v>0</v>
      </c>
      <c r="B149" t="s">
        <v>757</v>
      </c>
      <c r="C149" t="s">
        <v>721</v>
      </c>
      <c r="D149" t="s">
        <v>749</v>
      </c>
      <c r="E149" t="s">
        <v>758</v>
      </c>
      <c r="F149">
        <v>4.6370058999999998E-2</v>
      </c>
      <c r="G149" t="s">
        <v>194</v>
      </c>
      <c r="H149" s="11">
        <v>6.2799999999999994</v>
      </c>
    </row>
    <row r="150" spans="1:8" x14ac:dyDescent="0.25">
      <c r="A150">
        <v>0</v>
      </c>
      <c r="B150" t="s">
        <v>757</v>
      </c>
      <c r="C150" t="s">
        <v>721</v>
      </c>
      <c r="D150" t="s">
        <v>749</v>
      </c>
      <c r="E150" t="s">
        <v>758</v>
      </c>
      <c r="F150">
        <v>7.1267615000000006E-2</v>
      </c>
      <c r="G150" t="s">
        <v>195</v>
      </c>
      <c r="H150" s="11">
        <v>5.4423000000000012</v>
      </c>
    </row>
    <row r="151" spans="1:8" x14ac:dyDescent="0.25">
      <c r="A151">
        <v>0</v>
      </c>
      <c r="B151" t="s">
        <v>757</v>
      </c>
      <c r="C151" t="s">
        <v>721</v>
      </c>
      <c r="D151" t="s">
        <v>749</v>
      </c>
      <c r="E151" t="s">
        <v>758</v>
      </c>
      <c r="F151">
        <v>3.4245840999999999E-2</v>
      </c>
      <c r="G151" t="s">
        <v>196</v>
      </c>
      <c r="H151" s="11">
        <v>5.7435000000000009</v>
      </c>
    </row>
    <row r="152" spans="1:8" x14ac:dyDescent="0.25">
      <c r="A152">
        <v>2</v>
      </c>
      <c r="B152" t="s">
        <v>757</v>
      </c>
      <c r="C152" t="s">
        <v>721</v>
      </c>
      <c r="D152" t="s">
        <v>749</v>
      </c>
      <c r="E152" t="s">
        <v>758</v>
      </c>
      <c r="F152">
        <v>3.7616706E-2</v>
      </c>
      <c r="G152" t="s">
        <v>197</v>
      </c>
      <c r="H152">
        <v>4.3124000000000002</v>
      </c>
    </row>
    <row r="153" spans="1:8" x14ac:dyDescent="0.25">
      <c r="A153">
        <v>2</v>
      </c>
      <c r="B153" t="s">
        <v>757</v>
      </c>
      <c r="C153" t="s">
        <v>721</v>
      </c>
      <c r="D153" t="s">
        <v>749</v>
      </c>
      <c r="E153" t="s">
        <v>758</v>
      </c>
      <c r="F153">
        <v>4.2199769999999998E-2</v>
      </c>
      <c r="G153" t="s">
        <v>198</v>
      </c>
      <c r="H153">
        <v>5.9804999999999993</v>
      </c>
    </row>
    <row r="154" spans="1:8" x14ac:dyDescent="0.25">
      <c r="A154">
        <v>2</v>
      </c>
      <c r="B154" t="s">
        <v>757</v>
      </c>
      <c r="C154" t="s">
        <v>721</v>
      </c>
      <c r="D154" t="s">
        <v>749</v>
      </c>
      <c r="E154" t="s">
        <v>758</v>
      </c>
      <c r="F154">
        <v>3.3938573999999999E-2</v>
      </c>
      <c r="G154" t="s">
        <v>199</v>
      </c>
      <c r="H154">
        <v>5.0907</v>
      </c>
    </row>
    <row r="155" spans="1:8" x14ac:dyDescent="0.25">
      <c r="A155">
        <v>2</v>
      </c>
      <c r="B155" t="s">
        <v>757</v>
      </c>
      <c r="C155" t="s">
        <v>721</v>
      </c>
      <c r="D155" t="s">
        <v>749</v>
      </c>
      <c r="E155" t="s">
        <v>758</v>
      </c>
      <c r="F155">
        <v>5.6362539000000003E-2</v>
      </c>
      <c r="G155" t="s">
        <v>200</v>
      </c>
      <c r="H155">
        <v>6.1589000000000009</v>
      </c>
    </row>
    <row r="156" spans="1:8" x14ac:dyDescent="0.25">
      <c r="A156">
        <v>2</v>
      </c>
      <c r="B156" t="s">
        <v>757</v>
      </c>
      <c r="C156" t="s">
        <v>721</v>
      </c>
      <c r="D156" t="s">
        <v>749</v>
      </c>
      <c r="E156" t="s">
        <v>758</v>
      </c>
      <c r="F156">
        <v>5.2058052E-2</v>
      </c>
      <c r="G156" t="s">
        <v>201</v>
      </c>
      <c r="H156">
        <v>3.4089999999999989</v>
      </c>
    </row>
    <row r="157" spans="1:8" x14ac:dyDescent="0.25">
      <c r="A157">
        <v>2</v>
      </c>
      <c r="B157" t="s">
        <v>757</v>
      </c>
      <c r="C157" t="s">
        <v>721</v>
      </c>
      <c r="D157" t="s">
        <v>749</v>
      </c>
      <c r="E157" t="s">
        <v>758</v>
      </c>
      <c r="F157">
        <v>3.7204938999999999E-2</v>
      </c>
      <c r="G157" t="s">
        <v>202</v>
      </c>
      <c r="H157">
        <v>4.9920999999999989</v>
      </c>
    </row>
    <row r="158" spans="1:8" x14ac:dyDescent="0.25">
      <c r="A158">
        <v>4</v>
      </c>
      <c r="B158" t="s">
        <v>757</v>
      </c>
      <c r="C158" t="s">
        <v>721</v>
      </c>
      <c r="D158" t="s">
        <v>749</v>
      </c>
      <c r="E158" t="s">
        <v>758</v>
      </c>
      <c r="F158">
        <v>3.0773042E-2</v>
      </c>
      <c r="G158" t="s">
        <v>203</v>
      </c>
      <c r="H158">
        <v>6.2392000000000003</v>
      </c>
    </row>
    <row r="159" spans="1:8" x14ac:dyDescent="0.25">
      <c r="A159">
        <v>4</v>
      </c>
      <c r="B159" t="s">
        <v>757</v>
      </c>
      <c r="C159" t="s">
        <v>721</v>
      </c>
      <c r="D159" t="s">
        <v>749</v>
      </c>
      <c r="E159" t="s">
        <v>758</v>
      </c>
      <c r="F159">
        <v>4.1361373999999999E-2</v>
      </c>
      <c r="G159" t="s">
        <v>204</v>
      </c>
      <c r="H159">
        <v>5.9944999999999986</v>
      </c>
    </row>
    <row r="160" spans="1:8" x14ac:dyDescent="0.25">
      <c r="A160">
        <v>4</v>
      </c>
      <c r="B160" t="s">
        <v>757</v>
      </c>
      <c r="C160" t="s">
        <v>721</v>
      </c>
      <c r="D160" t="s">
        <v>749</v>
      </c>
      <c r="E160" t="s">
        <v>758</v>
      </c>
      <c r="F160">
        <v>7.0353746999999994E-2</v>
      </c>
      <c r="G160" t="s">
        <v>205</v>
      </c>
      <c r="H160">
        <v>5.0274000000000001</v>
      </c>
    </row>
    <row r="161" spans="1:8" x14ac:dyDescent="0.25">
      <c r="A161">
        <v>4</v>
      </c>
      <c r="B161" t="s">
        <v>757</v>
      </c>
      <c r="C161" t="s">
        <v>721</v>
      </c>
      <c r="D161" t="s">
        <v>749</v>
      </c>
      <c r="E161" t="s">
        <v>758</v>
      </c>
      <c r="F161">
        <v>3.2742838000000003E-2</v>
      </c>
      <c r="G161" t="s">
        <v>206</v>
      </c>
      <c r="H161">
        <v>5.9502000000000006</v>
      </c>
    </row>
    <row r="162" spans="1:8" x14ac:dyDescent="0.25">
      <c r="A162">
        <v>4</v>
      </c>
      <c r="B162" t="s">
        <v>757</v>
      </c>
      <c r="C162" t="s">
        <v>721</v>
      </c>
      <c r="D162" t="s">
        <v>749</v>
      </c>
      <c r="E162" t="s">
        <v>758</v>
      </c>
      <c r="F162">
        <v>4.2338733000000003E-2</v>
      </c>
      <c r="G162" t="s">
        <v>207</v>
      </c>
      <c r="H162">
        <v>6.2421000000000006</v>
      </c>
    </row>
    <row r="163" spans="1:8" x14ac:dyDescent="0.25">
      <c r="A163">
        <v>4</v>
      </c>
      <c r="B163" t="s">
        <v>757</v>
      </c>
      <c r="C163" t="s">
        <v>721</v>
      </c>
      <c r="D163" t="s">
        <v>749</v>
      </c>
      <c r="E163" t="s">
        <v>758</v>
      </c>
      <c r="F163">
        <v>3.7171877999999998E-2</v>
      </c>
      <c r="G163" t="s">
        <v>208</v>
      </c>
      <c r="H163">
        <v>4.7843</v>
      </c>
    </row>
    <row r="164" spans="1:8" x14ac:dyDescent="0.25">
      <c r="A164">
        <v>6</v>
      </c>
      <c r="B164" t="s">
        <v>757</v>
      </c>
      <c r="C164" t="s">
        <v>721</v>
      </c>
      <c r="D164" t="s">
        <v>749</v>
      </c>
      <c r="E164" t="s">
        <v>758</v>
      </c>
      <c r="F164">
        <v>4.7740625000000002E-2</v>
      </c>
      <c r="G164" t="s">
        <v>209</v>
      </c>
      <c r="H164">
        <v>3.7613000000000003</v>
      </c>
    </row>
    <row r="165" spans="1:8" x14ac:dyDescent="0.25">
      <c r="A165">
        <v>6</v>
      </c>
      <c r="B165" t="s">
        <v>757</v>
      </c>
      <c r="C165" t="s">
        <v>721</v>
      </c>
      <c r="D165" t="s">
        <v>749</v>
      </c>
      <c r="E165" t="s">
        <v>758</v>
      </c>
      <c r="F165">
        <v>3.4533624999999998E-2</v>
      </c>
      <c r="G165" t="s">
        <v>210</v>
      </c>
      <c r="H165">
        <v>5.6583999999999985</v>
      </c>
    </row>
    <row r="166" spans="1:8" x14ac:dyDescent="0.25">
      <c r="A166">
        <v>6</v>
      </c>
      <c r="B166" t="s">
        <v>757</v>
      </c>
      <c r="C166" t="s">
        <v>721</v>
      </c>
      <c r="D166" t="s">
        <v>749</v>
      </c>
      <c r="E166" t="s">
        <v>758</v>
      </c>
      <c r="F166">
        <v>3.6314789E-2</v>
      </c>
      <c r="G166" t="s">
        <v>211</v>
      </c>
      <c r="H166">
        <v>5.3988999999999994</v>
      </c>
    </row>
    <row r="167" spans="1:8" x14ac:dyDescent="0.25">
      <c r="A167">
        <v>6</v>
      </c>
      <c r="B167" t="s">
        <v>757</v>
      </c>
      <c r="C167" t="s">
        <v>721</v>
      </c>
      <c r="D167" t="s">
        <v>749</v>
      </c>
      <c r="E167" t="s">
        <v>758</v>
      </c>
      <c r="F167">
        <v>4.246275E-2</v>
      </c>
      <c r="G167" t="s">
        <v>212</v>
      </c>
      <c r="H167">
        <v>5.2259999999999991</v>
      </c>
    </row>
    <row r="168" spans="1:8" x14ac:dyDescent="0.25">
      <c r="A168">
        <v>6</v>
      </c>
      <c r="B168" t="s">
        <v>757</v>
      </c>
      <c r="C168" t="s">
        <v>721</v>
      </c>
      <c r="D168" t="s">
        <v>749</v>
      </c>
      <c r="E168" t="s">
        <v>758</v>
      </c>
      <c r="F168">
        <v>4.1618552000000003E-2</v>
      </c>
      <c r="G168" t="s">
        <v>213</v>
      </c>
      <c r="H168">
        <v>4.7298000000000009</v>
      </c>
    </row>
    <row r="169" spans="1:8" x14ac:dyDescent="0.25">
      <c r="A169">
        <v>6</v>
      </c>
      <c r="B169" t="s">
        <v>757</v>
      </c>
      <c r="C169" t="s">
        <v>721</v>
      </c>
      <c r="D169" t="s">
        <v>749</v>
      </c>
      <c r="E169" t="s">
        <v>758</v>
      </c>
      <c r="F169">
        <v>4.5366964000000003E-2</v>
      </c>
      <c r="G169" t="s">
        <v>214</v>
      </c>
      <c r="H169">
        <v>3.6917000000000009</v>
      </c>
    </row>
    <row r="170" spans="1:8" x14ac:dyDescent="0.25">
      <c r="A170">
        <v>8</v>
      </c>
      <c r="B170" t="s">
        <v>757</v>
      </c>
      <c r="C170" t="s">
        <v>721</v>
      </c>
      <c r="D170" t="s">
        <v>749</v>
      </c>
      <c r="E170" t="s">
        <v>758</v>
      </c>
      <c r="F170">
        <v>2.9057887000000001E-2</v>
      </c>
      <c r="G170" t="s">
        <v>215</v>
      </c>
      <c r="H170">
        <v>6.2641000000000009</v>
      </c>
    </row>
    <row r="171" spans="1:8" x14ac:dyDescent="0.25">
      <c r="A171">
        <v>8</v>
      </c>
      <c r="B171" t="s">
        <v>757</v>
      </c>
      <c r="C171" t="s">
        <v>721</v>
      </c>
      <c r="D171" t="s">
        <v>749</v>
      </c>
      <c r="E171" t="s">
        <v>758</v>
      </c>
      <c r="F171">
        <v>3.3800077999999997E-2</v>
      </c>
      <c r="G171" t="s">
        <v>216</v>
      </c>
      <c r="H171">
        <v>4.9191000000000003</v>
      </c>
    </row>
    <row r="172" spans="1:8" x14ac:dyDescent="0.25">
      <c r="A172">
        <v>8</v>
      </c>
      <c r="B172" t="s">
        <v>757</v>
      </c>
      <c r="C172" t="s">
        <v>721</v>
      </c>
      <c r="D172" t="s">
        <v>749</v>
      </c>
      <c r="E172" t="s">
        <v>758</v>
      </c>
      <c r="F172">
        <v>3.4630556E-2</v>
      </c>
      <c r="G172" t="s">
        <v>217</v>
      </c>
      <c r="H172">
        <v>4.7236999999999991</v>
      </c>
    </row>
    <row r="173" spans="1:8" x14ac:dyDescent="0.25">
      <c r="A173">
        <v>8</v>
      </c>
      <c r="B173" t="s">
        <v>757</v>
      </c>
      <c r="C173" t="s">
        <v>721</v>
      </c>
      <c r="D173" t="s">
        <v>749</v>
      </c>
      <c r="E173" t="s">
        <v>758</v>
      </c>
      <c r="F173">
        <v>3.4346931999999997E-2</v>
      </c>
      <c r="G173" t="s">
        <v>218</v>
      </c>
      <c r="H173">
        <v>5.0383999999999993</v>
      </c>
    </row>
    <row r="174" spans="1:8" x14ac:dyDescent="0.25">
      <c r="A174">
        <v>8</v>
      </c>
      <c r="B174" t="s">
        <v>757</v>
      </c>
      <c r="C174" t="s">
        <v>721</v>
      </c>
      <c r="D174" t="s">
        <v>749</v>
      </c>
      <c r="E174" t="s">
        <v>758</v>
      </c>
      <c r="F174">
        <v>3.2194569999999999E-2</v>
      </c>
      <c r="G174" t="s">
        <v>219</v>
      </c>
      <c r="H174">
        <v>5.1909999999999989</v>
      </c>
    </row>
    <row r="175" spans="1:8" x14ac:dyDescent="0.25">
      <c r="A175">
        <v>8</v>
      </c>
      <c r="B175" t="s">
        <v>757</v>
      </c>
      <c r="C175" t="s">
        <v>721</v>
      </c>
      <c r="D175" t="s">
        <v>749</v>
      </c>
      <c r="E175" t="s">
        <v>758</v>
      </c>
      <c r="F175">
        <v>2.7305273000000001E-2</v>
      </c>
      <c r="G175" t="s">
        <v>220</v>
      </c>
      <c r="H175">
        <v>6.3714000000000013</v>
      </c>
    </row>
    <row r="176" spans="1:8" x14ac:dyDescent="0.25">
      <c r="A176">
        <v>10</v>
      </c>
      <c r="B176" t="s">
        <v>757</v>
      </c>
      <c r="C176" t="s">
        <v>721</v>
      </c>
      <c r="D176" t="s">
        <v>749</v>
      </c>
      <c r="E176" t="s">
        <v>758</v>
      </c>
      <c r="F176">
        <v>5.2085963999999998E-2</v>
      </c>
      <c r="G176" t="s">
        <v>221</v>
      </c>
      <c r="H176">
        <v>4.8810000000000002</v>
      </c>
    </row>
    <row r="177" spans="1:8" x14ac:dyDescent="0.25">
      <c r="A177">
        <v>10</v>
      </c>
      <c r="B177" t="s">
        <v>757</v>
      </c>
      <c r="C177" t="s">
        <v>721</v>
      </c>
      <c r="D177" t="s">
        <v>749</v>
      </c>
      <c r="E177" t="s">
        <v>758</v>
      </c>
      <c r="F177">
        <v>3.1311716000000003E-2</v>
      </c>
      <c r="G177" t="s">
        <v>222</v>
      </c>
      <c r="H177">
        <v>5.7378999999999998</v>
      </c>
    </row>
    <row r="178" spans="1:8" x14ac:dyDescent="0.25">
      <c r="A178">
        <v>10</v>
      </c>
      <c r="B178" t="s">
        <v>757</v>
      </c>
      <c r="C178" t="s">
        <v>721</v>
      </c>
      <c r="D178" t="s">
        <v>749</v>
      </c>
      <c r="E178" t="s">
        <v>758</v>
      </c>
      <c r="F178">
        <v>2.8745733999999998E-2</v>
      </c>
      <c r="G178" t="s">
        <v>223</v>
      </c>
      <c r="H178">
        <v>6.5379999999999985</v>
      </c>
    </row>
    <row r="179" spans="1:8" x14ac:dyDescent="0.25">
      <c r="A179">
        <v>10</v>
      </c>
      <c r="B179" t="s">
        <v>757</v>
      </c>
      <c r="C179" t="s">
        <v>721</v>
      </c>
      <c r="D179" t="s">
        <v>749</v>
      </c>
      <c r="E179" t="s">
        <v>758</v>
      </c>
      <c r="F179">
        <v>4.7452892000000003E-2</v>
      </c>
      <c r="G179" t="s">
        <v>224</v>
      </c>
      <c r="H179">
        <v>5.6867999999999999</v>
      </c>
    </row>
    <row r="180" spans="1:8" x14ac:dyDescent="0.25">
      <c r="A180">
        <v>10</v>
      </c>
      <c r="B180" t="s">
        <v>757</v>
      </c>
      <c r="C180" t="s">
        <v>721</v>
      </c>
      <c r="D180" t="s">
        <v>749</v>
      </c>
      <c r="E180" t="s">
        <v>758</v>
      </c>
      <c r="F180">
        <v>3.4272030000000002E-2</v>
      </c>
      <c r="G180" t="s">
        <v>225</v>
      </c>
      <c r="H180">
        <v>4.8250000000000011</v>
      </c>
    </row>
    <row r="181" spans="1:8" x14ac:dyDescent="0.25">
      <c r="A181">
        <v>10</v>
      </c>
      <c r="B181" t="s">
        <v>757</v>
      </c>
      <c r="C181" t="s">
        <v>721</v>
      </c>
      <c r="D181" t="s">
        <v>749</v>
      </c>
      <c r="E181" t="s">
        <v>758</v>
      </c>
      <c r="F181">
        <v>2.8620840000000002E-2</v>
      </c>
      <c r="G181" t="s">
        <v>226</v>
      </c>
      <c r="H181">
        <v>5.8397999999999985</v>
      </c>
    </row>
    <row r="182" spans="1:8" x14ac:dyDescent="0.25">
      <c r="A182">
        <v>0</v>
      </c>
      <c r="B182" t="s">
        <v>757</v>
      </c>
      <c r="C182" t="s">
        <v>722</v>
      </c>
      <c r="D182" t="s">
        <v>749</v>
      </c>
      <c r="E182" t="s">
        <v>758</v>
      </c>
      <c r="F182">
        <v>2.1695506999999999E-2</v>
      </c>
      <c r="G182" t="s">
        <v>191</v>
      </c>
      <c r="H182" s="11">
        <v>5.9135000000000009</v>
      </c>
    </row>
    <row r="183" spans="1:8" x14ac:dyDescent="0.25">
      <c r="A183">
        <v>0</v>
      </c>
      <c r="B183" t="s">
        <v>757</v>
      </c>
      <c r="C183" t="s">
        <v>722</v>
      </c>
      <c r="D183" t="s">
        <v>749</v>
      </c>
      <c r="E183" t="s">
        <v>758</v>
      </c>
      <c r="F183">
        <v>2.0985713999999999E-2</v>
      </c>
      <c r="G183" t="s">
        <v>192</v>
      </c>
      <c r="H183" s="11">
        <v>4.5117999999999991</v>
      </c>
    </row>
    <row r="184" spans="1:8" x14ac:dyDescent="0.25">
      <c r="A184">
        <v>0</v>
      </c>
      <c r="B184" t="s">
        <v>757</v>
      </c>
      <c r="C184" t="s">
        <v>722</v>
      </c>
      <c r="D184" t="s">
        <v>749</v>
      </c>
      <c r="E184" t="s">
        <v>758</v>
      </c>
      <c r="F184">
        <v>1.6943799999999998E-2</v>
      </c>
      <c r="G184" t="s">
        <v>193</v>
      </c>
      <c r="H184" s="11">
        <v>4.9146000000000001</v>
      </c>
    </row>
    <row r="185" spans="1:8" x14ac:dyDescent="0.25">
      <c r="A185">
        <v>0</v>
      </c>
      <c r="B185" t="s">
        <v>757</v>
      </c>
      <c r="C185" t="s">
        <v>722</v>
      </c>
      <c r="D185" t="s">
        <v>749</v>
      </c>
      <c r="E185" t="s">
        <v>758</v>
      </c>
      <c r="F185">
        <v>3.6549509000000001E-2</v>
      </c>
      <c r="G185" t="s">
        <v>194</v>
      </c>
      <c r="H185" s="11">
        <v>6.2799999999999994</v>
      </c>
    </row>
    <row r="186" spans="1:8" x14ac:dyDescent="0.25">
      <c r="A186">
        <v>0</v>
      </c>
      <c r="B186" t="s">
        <v>757</v>
      </c>
      <c r="C186" t="s">
        <v>722</v>
      </c>
      <c r="D186" t="s">
        <v>749</v>
      </c>
      <c r="E186" t="s">
        <v>758</v>
      </c>
      <c r="F186">
        <v>5.9143339000000003E-2</v>
      </c>
      <c r="G186" t="s">
        <v>195</v>
      </c>
      <c r="H186" s="11">
        <v>5.4423000000000012</v>
      </c>
    </row>
    <row r="187" spans="1:8" x14ac:dyDescent="0.25">
      <c r="A187">
        <v>0</v>
      </c>
      <c r="B187" t="s">
        <v>757</v>
      </c>
      <c r="C187" t="s">
        <v>722</v>
      </c>
      <c r="D187" t="s">
        <v>749</v>
      </c>
      <c r="E187" t="s">
        <v>758</v>
      </c>
      <c r="F187">
        <v>1.9052909999999999E-2</v>
      </c>
      <c r="G187" t="s">
        <v>196</v>
      </c>
      <c r="H187" s="11">
        <v>5.7435000000000009</v>
      </c>
    </row>
    <row r="188" spans="1:8" x14ac:dyDescent="0.25">
      <c r="A188">
        <v>2</v>
      </c>
      <c r="B188" t="s">
        <v>757</v>
      </c>
      <c r="C188" t="s">
        <v>722</v>
      </c>
      <c r="D188" t="s">
        <v>749</v>
      </c>
      <c r="E188" t="s">
        <v>758</v>
      </c>
      <c r="F188">
        <v>1.6220581000000001E-2</v>
      </c>
      <c r="G188" t="s">
        <v>197</v>
      </c>
      <c r="H188">
        <v>4.3124000000000002</v>
      </c>
    </row>
    <row r="189" spans="1:8" x14ac:dyDescent="0.25">
      <c r="A189">
        <v>2</v>
      </c>
      <c r="B189" t="s">
        <v>757</v>
      </c>
      <c r="C189" t="s">
        <v>722</v>
      </c>
      <c r="D189" t="s">
        <v>749</v>
      </c>
      <c r="E189" t="s">
        <v>758</v>
      </c>
      <c r="F189">
        <v>3.6402229000000001E-2</v>
      </c>
      <c r="G189" t="s">
        <v>198</v>
      </c>
      <c r="H189">
        <v>5.9804999999999993</v>
      </c>
    </row>
    <row r="190" spans="1:8" x14ac:dyDescent="0.25">
      <c r="A190">
        <v>2</v>
      </c>
      <c r="B190" t="s">
        <v>757</v>
      </c>
      <c r="C190" t="s">
        <v>722</v>
      </c>
      <c r="D190" t="s">
        <v>749</v>
      </c>
      <c r="E190" t="s">
        <v>758</v>
      </c>
      <c r="F190">
        <v>1.7401323E-2</v>
      </c>
      <c r="G190" t="s">
        <v>199</v>
      </c>
      <c r="H190">
        <v>5.0907</v>
      </c>
    </row>
    <row r="191" spans="1:8" x14ac:dyDescent="0.25">
      <c r="A191">
        <v>2</v>
      </c>
      <c r="B191" t="s">
        <v>757</v>
      </c>
      <c r="C191" t="s">
        <v>722</v>
      </c>
      <c r="D191" t="s">
        <v>749</v>
      </c>
      <c r="E191" t="s">
        <v>758</v>
      </c>
      <c r="F191">
        <v>4.9324989E-2</v>
      </c>
      <c r="G191" t="s">
        <v>200</v>
      </c>
      <c r="H191">
        <v>6.1589000000000009</v>
      </c>
    </row>
    <row r="192" spans="1:8" x14ac:dyDescent="0.25">
      <c r="A192">
        <v>2</v>
      </c>
      <c r="B192" t="s">
        <v>757</v>
      </c>
      <c r="C192" t="s">
        <v>722</v>
      </c>
      <c r="D192" t="s">
        <v>749</v>
      </c>
      <c r="E192" t="s">
        <v>758</v>
      </c>
      <c r="F192">
        <v>2.4514369000000001E-2</v>
      </c>
      <c r="G192" t="s">
        <v>201</v>
      </c>
      <c r="H192">
        <v>3.4089999999999989</v>
      </c>
    </row>
    <row r="193" spans="1:8" x14ac:dyDescent="0.25">
      <c r="A193">
        <v>2</v>
      </c>
      <c r="B193" t="s">
        <v>757</v>
      </c>
      <c r="C193" t="s">
        <v>722</v>
      </c>
      <c r="D193" t="s">
        <v>749</v>
      </c>
      <c r="E193" t="s">
        <v>758</v>
      </c>
      <c r="F193">
        <v>1.5483106999999999E-2</v>
      </c>
      <c r="G193" t="s">
        <v>202</v>
      </c>
      <c r="H193">
        <v>4.9920999999999989</v>
      </c>
    </row>
    <row r="194" spans="1:8" x14ac:dyDescent="0.25">
      <c r="A194">
        <v>4</v>
      </c>
      <c r="B194" t="s">
        <v>757</v>
      </c>
      <c r="C194" t="s">
        <v>722</v>
      </c>
      <c r="D194" t="s">
        <v>749</v>
      </c>
      <c r="E194" t="s">
        <v>758</v>
      </c>
      <c r="F194">
        <v>1.9040629999999999E-2</v>
      </c>
      <c r="G194" t="s">
        <v>203</v>
      </c>
      <c r="H194">
        <v>6.2392000000000003</v>
      </c>
    </row>
    <row r="195" spans="1:8" x14ac:dyDescent="0.25">
      <c r="A195">
        <v>4</v>
      </c>
      <c r="B195" t="s">
        <v>757</v>
      </c>
      <c r="C195" t="s">
        <v>722</v>
      </c>
      <c r="D195" t="s">
        <v>749</v>
      </c>
      <c r="E195" t="s">
        <v>758</v>
      </c>
      <c r="F195">
        <v>3.4356909999999997E-2</v>
      </c>
      <c r="G195" t="s">
        <v>204</v>
      </c>
      <c r="H195">
        <v>5.9944999999999986</v>
      </c>
    </row>
    <row r="196" spans="1:8" x14ac:dyDescent="0.25">
      <c r="A196">
        <v>4</v>
      </c>
      <c r="B196" t="s">
        <v>757</v>
      </c>
      <c r="C196" t="s">
        <v>722</v>
      </c>
      <c r="D196" t="s">
        <v>749</v>
      </c>
      <c r="E196" t="s">
        <v>758</v>
      </c>
      <c r="F196">
        <v>6.8179406999999997E-2</v>
      </c>
      <c r="G196" t="s">
        <v>205</v>
      </c>
      <c r="H196">
        <v>5.0274000000000001</v>
      </c>
    </row>
    <row r="197" spans="1:8" x14ac:dyDescent="0.25">
      <c r="A197">
        <v>4</v>
      </c>
      <c r="B197" t="s">
        <v>757</v>
      </c>
      <c r="C197" t="s">
        <v>722</v>
      </c>
      <c r="D197" t="s">
        <v>749</v>
      </c>
      <c r="E197" t="s">
        <v>758</v>
      </c>
      <c r="F197">
        <v>2.647731E-2</v>
      </c>
      <c r="G197" t="s">
        <v>206</v>
      </c>
      <c r="H197">
        <v>5.9502000000000006</v>
      </c>
    </row>
    <row r="198" spans="1:8" x14ac:dyDescent="0.25">
      <c r="A198">
        <v>4</v>
      </c>
      <c r="B198" t="s">
        <v>757</v>
      </c>
      <c r="C198" t="s">
        <v>722</v>
      </c>
      <c r="D198" t="s">
        <v>749</v>
      </c>
      <c r="E198" t="s">
        <v>758</v>
      </c>
      <c r="F198">
        <v>3.4814924999999997E-2</v>
      </c>
      <c r="G198" t="s">
        <v>207</v>
      </c>
      <c r="H198">
        <v>6.2421000000000006</v>
      </c>
    </row>
    <row r="199" spans="1:8" x14ac:dyDescent="0.25">
      <c r="A199">
        <v>4</v>
      </c>
      <c r="B199" t="s">
        <v>757</v>
      </c>
      <c r="C199" t="s">
        <v>722</v>
      </c>
      <c r="D199" t="s">
        <v>749</v>
      </c>
      <c r="E199" t="s">
        <v>758</v>
      </c>
      <c r="F199">
        <v>2.6439811000000001E-2</v>
      </c>
      <c r="G199" t="s">
        <v>208</v>
      </c>
      <c r="H199">
        <v>4.7843</v>
      </c>
    </row>
    <row r="200" spans="1:8" x14ac:dyDescent="0.25">
      <c r="A200">
        <v>6</v>
      </c>
      <c r="B200" t="s">
        <v>757</v>
      </c>
      <c r="C200" t="s">
        <v>722</v>
      </c>
      <c r="D200" t="s">
        <v>749</v>
      </c>
      <c r="E200" t="s">
        <v>758</v>
      </c>
      <c r="F200">
        <v>2.9437985E-2</v>
      </c>
      <c r="G200" t="s">
        <v>209</v>
      </c>
      <c r="H200">
        <v>3.7613000000000003</v>
      </c>
    </row>
    <row r="201" spans="1:8" x14ac:dyDescent="0.25">
      <c r="A201">
        <v>6</v>
      </c>
      <c r="B201" t="s">
        <v>757</v>
      </c>
      <c r="C201" t="s">
        <v>722</v>
      </c>
      <c r="D201" t="s">
        <v>749</v>
      </c>
      <c r="E201" t="s">
        <v>758</v>
      </c>
      <c r="F201">
        <v>2.9266022999999999E-2</v>
      </c>
      <c r="G201" t="s">
        <v>210</v>
      </c>
      <c r="H201">
        <v>5.6583999999999985</v>
      </c>
    </row>
    <row r="202" spans="1:8" x14ac:dyDescent="0.25">
      <c r="A202">
        <v>6</v>
      </c>
      <c r="B202" t="s">
        <v>757</v>
      </c>
      <c r="C202" t="s">
        <v>722</v>
      </c>
      <c r="D202" t="s">
        <v>749</v>
      </c>
      <c r="E202" t="s">
        <v>758</v>
      </c>
      <c r="F202">
        <v>2.2624179000000001E-2</v>
      </c>
      <c r="G202" t="s">
        <v>211</v>
      </c>
      <c r="H202">
        <v>5.3988999999999994</v>
      </c>
    </row>
    <row r="203" spans="1:8" x14ac:dyDescent="0.25">
      <c r="A203">
        <v>6</v>
      </c>
      <c r="B203" t="s">
        <v>757</v>
      </c>
      <c r="C203" t="s">
        <v>722</v>
      </c>
      <c r="D203" t="s">
        <v>749</v>
      </c>
      <c r="E203" t="s">
        <v>758</v>
      </c>
      <c r="F203">
        <v>3.4093540999999998E-2</v>
      </c>
      <c r="G203" t="s">
        <v>212</v>
      </c>
      <c r="H203">
        <v>5.2259999999999991</v>
      </c>
    </row>
    <row r="204" spans="1:8" x14ac:dyDescent="0.25">
      <c r="A204">
        <v>6</v>
      </c>
      <c r="B204" t="s">
        <v>757</v>
      </c>
      <c r="C204" t="s">
        <v>722</v>
      </c>
      <c r="D204" t="s">
        <v>749</v>
      </c>
      <c r="E204" t="s">
        <v>758</v>
      </c>
      <c r="F204">
        <v>2.86258E-2</v>
      </c>
      <c r="G204" t="s">
        <v>213</v>
      </c>
      <c r="H204">
        <v>4.7298000000000009</v>
      </c>
    </row>
    <row r="205" spans="1:8" x14ac:dyDescent="0.25">
      <c r="A205">
        <v>6</v>
      </c>
      <c r="B205" t="s">
        <v>757</v>
      </c>
      <c r="C205" t="s">
        <v>722</v>
      </c>
      <c r="D205" t="s">
        <v>749</v>
      </c>
      <c r="E205" t="s">
        <v>758</v>
      </c>
      <c r="F205">
        <v>2.0529628000000001E-2</v>
      </c>
      <c r="G205" t="s">
        <v>214</v>
      </c>
      <c r="H205">
        <v>3.6917000000000009</v>
      </c>
    </row>
    <row r="206" spans="1:8" x14ac:dyDescent="0.25">
      <c r="A206">
        <v>8</v>
      </c>
      <c r="B206" t="s">
        <v>757</v>
      </c>
      <c r="C206" t="s">
        <v>722</v>
      </c>
      <c r="D206" t="s">
        <v>749</v>
      </c>
      <c r="E206" t="s">
        <v>758</v>
      </c>
      <c r="F206">
        <v>2.1728381000000001E-2</v>
      </c>
      <c r="G206" t="s">
        <v>215</v>
      </c>
      <c r="H206">
        <v>6.2641000000000009</v>
      </c>
    </row>
    <row r="207" spans="1:8" x14ac:dyDescent="0.25">
      <c r="A207">
        <v>8</v>
      </c>
      <c r="B207" t="s">
        <v>757</v>
      </c>
      <c r="C207" t="s">
        <v>722</v>
      </c>
      <c r="D207" t="s">
        <v>749</v>
      </c>
      <c r="E207" t="s">
        <v>758</v>
      </c>
      <c r="F207">
        <v>2.0895864E-2</v>
      </c>
      <c r="G207" t="s">
        <v>216</v>
      </c>
      <c r="H207">
        <v>4.9191000000000003</v>
      </c>
    </row>
    <row r="208" spans="1:8" x14ac:dyDescent="0.25">
      <c r="A208">
        <v>8</v>
      </c>
      <c r="B208" t="s">
        <v>757</v>
      </c>
      <c r="C208" t="s">
        <v>722</v>
      </c>
      <c r="D208" t="s">
        <v>749</v>
      </c>
      <c r="E208" t="s">
        <v>758</v>
      </c>
      <c r="F208">
        <v>2.2134039000000001E-2</v>
      </c>
      <c r="G208" t="s">
        <v>217</v>
      </c>
      <c r="H208">
        <v>4.7236999999999991</v>
      </c>
    </row>
    <row r="209" spans="1:8" x14ac:dyDescent="0.25">
      <c r="A209">
        <v>8</v>
      </c>
      <c r="B209" t="s">
        <v>757</v>
      </c>
      <c r="C209" t="s">
        <v>722</v>
      </c>
      <c r="D209" t="s">
        <v>749</v>
      </c>
      <c r="E209" t="s">
        <v>758</v>
      </c>
      <c r="F209">
        <v>2.1799309999999999E-2</v>
      </c>
      <c r="G209" t="s">
        <v>218</v>
      </c>
      <c r="H209">
        <v>5.0383999999999993</v>
      </c>
    </row>
    <row r="210" spans="1:8" x14ac:dyDescent="0.25">
      <c r="A210">
        <v>8</v>
      </c>
      <c r="B210" t="s">
        <v>757</v>
      </c>
      <c r="C210" t="s">
        <v>722</v>
      </c>
      <c r="D210" t="s">
        <v>749</v>
      </c>
      <c r="E210" t="s">
        <v>758</v>
      </c>
      <c r="F210">
        <v>1.4853900999999999E-2</v>
      </c>
      <c r="G210" t="s">
        <v>219</v>
      </c>
      <c r="H210">
        <v>5.1909999999999989</v>
      </c>
    </row>
    <row r="211" spans="1:8" x14ac:dyDescent="0.25">
      <c r="A211">
        <v>8</v>
      </c>
      <c r="B211" t="s">
        <v>757</v>
      </c>
      <c r="C211" t="s">
        <v>722</v>
      </c>
      <c r="D211" t="s">
        <v>749</v>
      </c>
      <c r="E211" t="s">
        <v>758</v>
      </c>
      <c r="F211">
        <v>1.6976420999999998E-2</v>
      </c>
      <c r="G211" t="s">
        <v>220</v>
      </c>
      <c r="H211">
        <v>6.3714000000000013</v>
      </c>
    </row>
    <row r="212" spans="1:8" x14ac:dyDescent="0.25">
      <c r="A212">
        <v>10</v>
      </c>
      <c r="B212" t="s">
        <v>757</v>
      </c>
      <c r="C212" t="s">
        <v>722</v>
      </c>
      <c r="D212" t="s">
        <v>749</v>
      </c>
      <c r="E212" t="s">
        <v>758</v>
      </c>
      <c r="F212">
        <v>3.8222389000000002E-2</v>
      </c>
      <c r="G212" t="s">
        <v>221</v>
      </c>
      <c r="H212">
        <v>4.8810000000000002</v>
      </c>
    </row>
    <row r="213" spans="1:8" x14ac:dyDescent="0.25">
      <c r="A213">
        <v>10</v>
      </c>
      <c r="B213" t="s">
        <v>757</v>
      </c>
      <c r="C213" t="s">
        <v>722</v>
      </c>
      <c r="D213" t="s">
        <v>749</v>
      </c>
      <c r="E213" t="s">
        <v>758</v>
      </c>
      <c r="F213">
        <v>1.8313636000000001E-2</v>
      </c>
      <c r="G213" t="s">
        <v>222</v>
      </c>
      <c r="H213">
        <v>5.7378999999999998</v>
      </c>
    </row>
    <row r="214" spans="1:8" x14ac:dyDescent="0.25">
      <c r="A214">
        <v>10</v>
      </c>
      <c r="B214" t="s">
        <v>757</v>
      </c>
      <c r="C214" t="s">
        <v>722</v>
      </c>
      <c r="D214" t="s">
        <v>749</v>
      </c>
      <c r="E214" t="s">
        <v>758</v>
      </c>
      <c r="F214">
        <v>2.5390666999999999E-2</v>
      </c>
      <c r="G214" t="s">
        <v>223</v>
      </c>
      <c r="H214">
        <v>6.5379999999999985</v>
      </c>
    </row>
    <row r="215" spans="1:8" x14ac:dyDescent="0.25">
      <c r="A215">
        <v>10</v>
      </c>
      <c r="B215" t="s">
        <v>757</v>
      </c>
      <c r="C215" t="s">
        <v>722</v>
      </c>
      <c r="D215" t="s">
        <v>749</v>
      </c>
      <c r="E215" t="s">
        <v>758</v>
      </c>
      <c r="F215">
        <v>4.6216134999999998E-2</v>
      </c>
      <c r="G215" t="s">
        <v>224</v>
      </c>
      <c r="H215">
        <v>5.6867999999999999</v>
      </c>
    </row>
    <row r="216" spans="1:8" x14ac:dyDescent="0.25">
      <c r="A216">
        <v>10</v>
      </c>
      <c r="B216" t="s">
        <v>757</v>
      </c>
      <c r="C216" t="s">
        <v>722</v>
      </c>
      <c r="D216" t="s">
        <v>749</v>
      </c>
      <c r="E216" t="s">
        <v>758</v>
      </c>
      <c r="F216">
        <v>1.5454452E-2</v>
      </c>
      <c r="G216" t="s">
        <v>225</v>
      </c>
      <c r="H216">
        <v>4.8250000000000011</v>
      </c>
    </row>
    <row r="217" spans="1:8" x14ac:dyDescent="0.25">
      <c r="A217">
        <v>10</v>
      </c>
      <c r="B217" t="s">
        <v>757</v>
      </c>
      <c r="C217" t="s">
        <v>722</v>
      </c>
      <c r="D217" t="s">
        <v>749</v>
      </c>
      <c r="E217" t="s">
        <v>758</v>
      </c>
      <c r="F217">
        <v>1.5354169000000001E-2</v>
      </c>
      <c r="G217" t="s">
        <v>226</v>
      </c>
      <c r="H217">
        <v>5.8397999999999985</v>
      </c>
    </row>
    <row r="218" spans="1:8" x14ac:dyDescent="0.25">
      <c r="A218">
        <v>0</v>
      </c>
      <c r="B218" t="s">
        <v>743</v>
      </c>
      <c r="C218" t="s">
        <v>756</v>
      </c>
      <c r="D218" t="s">
        <v>752</v>
      </c>
      <c r="E218" t="s">
        <v>758</v>
      </c>
      <c r="F218">
        <v>4.9534913999999999E-2</v>
      </c>
      <c r="G218" t="s">
        <v>299</v>
      </c>
      <c r="H218">
        <v>2.9374000000000002</v>
      </c>
    </row>
    <row r="219" spans="1:8" x14ac:dyDescent="0.25">
      <c r="A219">
        <v>0</v>
      </c>
      <c r="B219" t="s">
        <v>743</v>
      </c>
      <c r="C219" t="s">
        <v>756</v>
      </c>
      <c r="D219" t="s">
        <v>752</v>
      </c>
      <c r="E219" t="s">
        <v>758</v>
      </c>
      <c r="F219">
        <v>9.4316059999999993E-2</v>
      </c>
      <c r="G219" t="s">
        <v>300</v>
      </c>
      <c r="H219">
        <v>3.6896000000000022</v>
      </c>
    </row>
    <row r="220" spans="1:8" x14ac:dyDescent="0.25">
      <c r="A220">
        <v>0</v>
      </c>
      <c r="B220" t="s">
        <v>743</v>
      </c>
      <c r="C220" t="s">
        <v>756</v>
      </c>
      <c r="D220" t="s">
        <v>752</v>
      </c>
      <c r="E220" t="s">
        <v>758</v>
      </c>
      <c r="F220">
        <v>6.5894674E-2</v>
      </c>
      <c r="G220" t="s">
        <v>301</v>
      </c>
      <c r="H220">
        <v>2.5048999999999992</v>
      </c>
    </row>
    <row r="221" spans="1:8" x14ac:dyDescent="0.25">
      <c r="A221">
        <v>0</v>
      </c>
      <c r="B221" t="s">
        <v>743</v>
      </c>
      <c r="C221" t="s">
        <v>756</v>
      </c>
      <c r="D221" t="s">
        <v>752</v>
      </c>
      <c r="E221" t="s">
        <v>758</v>
      </c>
      <c r="F221">
        <v>6.6735353999999997E-2</v>
      </c>
      <c r="G221" t="s">
        <v>302</v>
      </c>
      <c r="H221">
        <v>3.0960999999999999</v>
      </c>
    </row>
    <row r="222" spans="1:8" x14ac:dyDescent="0.25">
      <c r="A222">
        <v>0</v>
      </c>
      <c r="B222" t="s">
        <v>743</v>
      </c>
      <c r="C222" t="s">
        <v>756</v>
      </c>
      <c r="D222" t="s">
        <v>752</v>
      </c>
      <c r="E222" t="s">
        <v>758</v>
      </c>
      <c r="F222">
        <v>5.4597920000000001E-2</v>
      </c>
      <c r="G222" t="s">
        <v>303</v>
      </c>
      <c r="H222">
        <v>3.3542999999999985</v>
      </c>
    </row>
    <row r="223" spans="1:8" x14ac:dyDescent="0.25">
      <c r="A223">
        <v>0</v>
      </c>
      <c r="B223" t="s">
        <v>743</v>
      </c>
      <c r="C223" t="s">
        <v>756</v>
      </c>
      <c r="D223" t="s">
        <v>752</v>
      </c>
      <c r="E223" t="s">
        <v>758</v>
      </c>
      <c r="F223">
        <v>0.110663384</v>
      </c>
      <c r="G223" t="s">
        <v>304</v>
      </c>
      <c r="H223">
        <v>2.9449000000000005</v>
      </c>
    </row>
    <row r="224" spans="1:8" x14ac:dyDescent="0.25">
      <c r="A224">
        <v>2</v>
      </c>
      <c r="B224" t="s">
        <v>743</v>
      </c>
      <c r="C224" t="s">
        <v>756</v>
      </c>
      <c r="D224" t="s">
        <v>752</v>
      </c>
      <c r="E224" t="s">
        <v>758</v>
      </c>
      <c r="F224">
        <v>3.4119312999999998E-2</v>
      </c>
      <c r="G224" t="s">
        <v>305</v>
      </c>
      <c r="H224">
        <v>2.9819999999999993</v>
      </c>
    </row>
    <row r="225" spans="1:8" x14ac:dyDescent="0.25">
      <c r="A225">
        <v>2</v>
      </c>
      <c r="B225" t="s">
        <v>743</v>
      </c>
      <c r="C225" t="s">
        <v>756</v>
      </c>
      <c r="D225" t="s">
        <v>752</v>
      </c>
      <c r="E225" t="s">
        <v>758</v>
      </c>
      <c r="F225">
        <v>0.13771122199999999</v>
      </c>
      <c r="G225" t="s">
        <v>306</v>
      </c>
      <c r="H225">
        <v>1.1766000000000005</v>
      </c>
    </row>
    <row r="226" spans="1:8" x14ac:dyDescent="0.25">
      <c r="A226">
        <v>2</v>
      </c>
      <c r="B226" t="s">
        <v>743</v>
      </c>
      <c r="C226" t="s">
        <v>756</v>
      </c>
      <c r="D226" t="s">
        <v>752</v>
      </c>
      <c r="E226" t="s">
        <v>758</v>
      </c>
      <c r="F226">
        <v>3.8844494E-2</v>
      </c>
      <c r="G226" t="s">
        <v>307</v>
      </c>
      <c r="H226">
        <v>2.5676999999999985</v>
      </c>
    </row>
    <row r="227" spans="1:8" x14ac:dyDescent="0.25">
      <c r="A227">
        <v>2</v>
      </c>
      <c r="B227" t="s">
        <v>743</v>
      </c>
      <c r="C227" t="s">
        <v>756</v>
      </c>
      <c r="D227" t="s">
        <v>752</v>
      </c>
      <c r="E227" t="s">
        <v>758</v>
      </c>
      <c r="F227">
        <v>3.4159044999999999E-2</v>
      </c>
      <c r="G227" t="s">
        <v>308</v>
      </c>
      <c r="H227">
        <v>3.9146000000000001</v>
      </c>
    </row>
    <row r="228" spans="1:8" x14ac:dyDescent="0.25">
      <c r="A228">
        <v>2</v>
      </c>
      <c r="B228" t="s">
        <v>743</v>
      </c>
      <c r="C228" t="s">
        <v>756</v>
      </c>
      <c r="D228" t="s">
        <v>752</v>
      </c>
      <c r="E228" t="s">
        <v>758</v>
      </c>
      <c r="F228">
        <v>0.189112734</v>
      </c>
      <c r="G228" t="s">
        <v>309</v>
      </c>
      <c r="H228">
        <v>2.4101999999999997</v>
      </c>
    </row>
    <row r="229" spans="1:8" x14ac:dyDescent="0.25">
      <c r="A229">
        <v>2</v>
      </c>
      <c r="B229" t="s">
        <v>743</v>
      </c>
      <c r="C229" t="s">
        <v>756</v>
      </c>
      <c r="D229" t="s">
        <v>752</v>
      </c>
      <c r="E229" t="s">
        <v>758</v>
      </c>
      <c r="F229">
        <v>7.3108650999999997E-2</v>
      </c>
      <c r="G229" t="s">
        <v>310</v>
      </c>
      <c r="H229">
        <v>2.5335000000000001</v>
      </c>
    </row>
    <row r="230" spans="1:8" x14ac:dyDescent="0.25">
      <c r="A230">
        <v>4</v>
      </c>
      <c r="B230" t="s">
        <v>743</v>
      </c>
      <c r="C230" t="s">
        <v>756</v>
      </c>
      <c r="D230" t="s">
        <v>752</v>
      </c>
      <c r="E230" t="s">
        <v>758</v>
      </c>
      <c r="F230">
        <v>4.6410221000000002E-2</v>
      </c>
      <c r="G230" t="s">
        <v>311</v>
      </c>
      <c r="H230">
        <v>2.1335999999999977</v>
      </c>
    </row>
    <row r="231" spans="1:8" x14ac:dyDescent="0.25">
      <c r="A231">
        <v>4</v>
      </c>
      <c r="B231" t="s">
        <v>743</v>
      </c>
      <c r="C231" t="s">
        <v>756</v>
      </c>
      <c r="D231" t="s">
        <v>752</v>
      </c>
      <c r="E231" t="s">
        <v>758</v>
      </c>
      <c r="F231">
        <v>5.4321652999999998E-2</v>
      </c>
      <c r="G231" t="s">
        <v>316</v>
      </c>
      <c r="H231">
        <v>1.3476999999999997</v>
      </c>
    </row>
    <row r="232" spans="1:8" x14ac:dyDescent="0.25">
      <c r="A232">
        <v>4</v>
      </c>
      <c r="B232" t="s">
        <v>743</v>
      </c>
      <c r="C232" t="s">
        <v>756</v>
      </c>
      <c r="D232" t="s">
        <v>752</v>
      </c>
      <c r="E232" t="s">
        <v>758</v>
      </c>
      <c r="F232">
        <v>4.7421023999999999E-2</v>
      </c>
      <c r="G232" t="s">
        <v>317</v>
      </c>
      <c r="H232">
        <v>1.9211999999999989</v>
      </c>
    </row>
    <row r="233" spans="1:8" x14ac:dyDescent="0.25">
      <c r="A233">
        <v>4</v>
      </c>
      <c r="B233" t="s">
        <v>743</v>
      </c>
      <c r="C233" t="s">
        <v>756</v>
      </c>
      <c r="D233" t="s">
        <v>752</v>
      </c>
      <c r="E233" t="s">
        <v>758</v>
      </c>
      <c r="F233">
        <v>7.7330001999999995E-2</v>
      </c>
      <c r="G233" t="s">
        <v>318</v>
      </c>
      <c r="H233">
        <v>2.2279000000000018</v>
      </c>
    </row>
    <row r="234" spans="1:8" x14ac:dyDescent="0.25">
      <c r="A234">
        <v>4</v>
      </c>
      <c r="B234" t="s">
        <v>743</v>
      </c>
      <c r="C234" t="s">
        <v>756</v>
      </c>
      <c r="D234" t="s">
        <v>752</v>
      </c>
      <c r="E234" t="s">
        <v>758</v>
      </c>
      <c r="F234">
        <v>6.1659488999999998E-2</v>
      </c>
      <c r="G234" t="s">
        <v>319</v>
      </c>
      <c r="H234">
        <v>1.2642000000000024</v>
      </c>
    </row>
    <row r="235" spans="1:8" x14ac:dyDescent="0.25">
      <c r="A235">
        <v>4</v>
      </c>
      <c r="B235" t="s">
        <v>743</v>
      </c>
      <c r="C235" t="s">
        <v>756</v>
      </c>
      <c r="D235" t="s">
        <v>752</v>
      </c>
      <c r="E235" t="s">
        <v>758</v>
      </c>
      <c r="F235">
        <v>7.5510303000000001E-2</v>
      </c>
      <c r="G235" t="s">
        <v>320</v>
      </c>
      <c r="H235">
        <v>2.5176999999999978</v>
      </c>
    </row>
    <row r="236" spans="1:8" x14ac:dyDescent="0.25">
      <c r="A236">
        <v>6</v>
      </c>
      <c r="B236" t="s">
        <v>743</v>
      </c>
      <c r="C236" t="s">
        <v>756</v>
      </c>
      <c r="D236" t="s">
        <v>752</v>
      </c>
      <c r="E236" t="s">
        <v>758</v>
      </c>
      <c r="F236">
        <v>2.7463652000000002E-2</v>
      </c>
      <c r="G236" t="s">
        <v>321</v>
      </c>
      <c r="H236">
        <v>2.6743999999999986</v>
      </c>
    </row>
    <row r="237" spans="1:8" x14ac:dyDescent="0.25">
      <c r="A237">
        <v>6</v>
      </c>
      <c r="B237" t="s">
        <v>743</v>
      </c>
      <c r="C237" t="s">
        <v>756</v>
      </c>
      <c r="D237" t="s">
        <v>752</v>
      </c>
      <c r="E237" t="s">
        <v>758</v>
      </c>
      <c r="F237">
        <v>5.1562218999999999E-2</v>
      </c>
      <c r="G237" t="s">
        <v>322</v>
      </c>
      <c r="H237">
        <v>1.9014000000000024</v>
      </c>
    </row>
    <row r="238" spans="1:8" x14ac:dyDescent="0.25">
      <c r="A238">
        <v>6</v>
      </c>
      <c r="B238" t="s">
        <v>743</v>
      </c>
      <c r="C238" t="s">
        <v>756</v>
      </c>
      <c r="D238" t="s">
        <v>752</v>
      </c>
      <c r="E238" t="s">
        <v>758</v>
      </c>
      <c r="F238">
        <v>0.177693722</v>
      </c>
      <c r="G238" t="s">
        <v>323</v>
      </c>
      <c r="H238">
        <v>1.8824000000000005</v>
      </c>
    </row>
    <row r="239" spans="1:8" x14ac:dyDescent="0.25">
      <c r="A239">
        <v>6</v>
      </c>
      <c r="B239" t="s">
        <v>743</v>
      </c>
      <c r="C239" t="s">
        <v>756</v>
      </c>
      <c r="D239" t="s">
        <v>752</v>
      </c>
      <c r="E239" t="s">
        <v>758</v>
      </c>
      <c r="F239">
        <v>2.9626976999999999E-2</v>
      </c>
      <c r="G239" t="s">
        <v>324</v>
      </c>
      <c r="H239">
        <v>2.5356000000000023</v>
      </c>
    </row>
    <row r="240" spans="1:8" x14ac:dyDescent="0.25">
      <c r="A240">
        <v>6</v>
      </c>
      <c r="B240" t="s">
        <v>743</v>
      </c>
      <c r="C240" t="s">
        <v>756</v>
      </c>
      <c r="D240" t="s">
        <v>752</v>
      </c>
      <c r="E240" t="s">
        <v>758</v>
      </c>
      <c r="F240">
        <v>4.0356887000000001E-2</v>
      </c>
      <c r="G240" t="s">
        <v>325</v>
      </c>
      <c r="H240">
        <v>1.9125000000000014</v>
      </c>
    </row>
    <row r="241" spans="1:8" x14ac:dyDescent="0.25">
      <c r="A241">
        <v>6</v>
      </c>
      <c r="B241" t="s">
        <v>743</v>
      </c>
      <c r="C241" t="s">
        <v>756</v>
      </c>
      <c r="D241" t="s">
        <v>752</v>
      </c>
      <c r="E241" t="s">
        <v>758</v>
      </c>
      <c r="F241">
        <v>4.8697064999999998E-2</v>
      </c>
      <c r="G241" t="s">
        <v>326</v>
      </c>
      <c r="H241">
        <v>1.6813000000000002</v>
      </c>
    </row>
    <row r="242" spans="1:8" x14ac:dyDescent="0.25">
      <c r="A242">
        <v>8</v>
      </c>
      <c r="B242" t="s">
        <v>743</v>
      </c>
      <c r="C242" t="s">
        <v>756</v>
      </c>
      <c r="D242" t="s">
        <v>752</v>
      </c>
      <c r="E242" t="s">
        <v>758</v>
      </c>
      <c r="F242">
        <v>0.10052003299999999</v>
      </c>
      <c r="G242" t="s">
        <v>327</v>
      </c>
      <c r="H242">
        <v>3.184899999999999</v>
      </c>
    </row>
    <row r="243" spans="1:8" x14ac:dyDescent="0.25">
      <c r="A243">
        <v>8</v>
      </c>
      <c r="B243" t="s">
        <v>743</v>
      </c>
      <c r="C243" t="s">
        <v>756</v>
      </c>
      <c r="D243" t="s">
        <v>752</v>
      </c>
      <c r="E243" t="s">
        <v>758</v>
      </c>
      <c r="F243">
        <v>6.6249061999999997E-2</v>
      </c>
      <c r="G243" t="s">
        <v>328</v>
      </c>
      <c r="H243">
        <v>2.1473000000000013</v>
      </c>
    </row>
    <row r="244" spans="1:8" x14ac:dyDescent="0.25">
      <c r="A244">
        <v>8</v>
      </c>
      <c r="B244" t="s">
        <v>743</v>
      </c>
      <c r="C244" t="s">
        <v>756</v>
      </c>
      <c r="D244" t="s">
        <v>752</v>
      </c>
      <c r="E244" t="s">
        <v>758</v>
      </c>
      <c r="F244">
        <v>0.13599771699999999</v>
      </c>
      <c r="G244" t="s">
        <v>329</v>
      </c>
      <c r="H244">
        <v>1.5919000000000025</v>
      </c>
    </row>
    <row r="245" spans="1:8" x14ac:dyDescent="0.25">
      <c r="A245">
        <v>8</v>
      </c>
      <c r="B245" t="s">
        <v>743</v>
      </c>
      <c r="C245" t="s">
        <v>756</v>
      </c>
      <c r="D245" t="s">
        <v>752</v>
      </c>
      <c r="E245" t="s">
        <v>758</v>
      </c>
      <c r="F245">
        <v>8.6171946999999999E-2</v>
      </c>
      <c r="G245" t="s">
        <v>330</v>
      </c>
      <c r="H245">
        <v>1.8071000000000019</v>
      </c>
    </row>
    <row r="246" spans="1:8" x14ac:dyDescent="0.25">
      <c r="A246">
        <v>8</v>
      </c>
      <c r="B246" t="s">
        <v>743</v>
      </c>
      <c r="C246" t="s">
        <v>756</v>
      </c>
      <c r="D246" t="s">
        <v>752</v>
      </c>
      <c r="E246" t="s">
        <v>758</v>
      </c>
      <c r="F246">
        <v>3.9905603999999997E-2</v>
      </c>
      <c r="G246" t="s">
        <v>331</v>
      </c>
      <c r="H246">
        <v>1.8674999999999997</v>
      </c>
    </row>
    <row r="247" spans="1:8" x14ac:dyDescent="0.25">
      <c r="A247">
        <v>8</v>
      </c>
      <c r="B247" t="s">
        <v>743</v>
      </c>
      <c r="C247" t="s">
        <v>756</v>
      </c>
      <c r="D247" t="s">
        <v>752</v>
      </c>
      <c r="E247" t="s">
        <v>758</v>
      </c>
      <c r="F247">
        <v>7.1484010000000001E-2</v>
      </c>
      <c r="G247" t="s">
        <v>332</v>
      </c>
      <c r="H247">
        <v>2.3421999999999983</v>
      </c>
    </row>
    <row r="248" spans="1:8" x14ac:dyDescent="0.25">
      <c r="A248">
        <v>10</v>
      </c>
      <c r="B248" t="s">
        <v>743</v>
      </c>
      <c r="C248" t="s">
        <v>756</v>
      </c>
      <c r="D248" t="s">
        <v>752</v>
      </c>
      <c r="E248" t="s">
        <v>758</v>
      </c>
      <c r="F248">
        <v>2.6595904E-2</v>
      </c>
      <c r="G248" t="s">
        <v>333</v>
      </c>
      <c r="H248">
        <v>2.8691999999999993</v>
      </c>
    </row>
    <row r="249" spans="1:8" x14ac:dyDescent="0.25">
      <c r="A249">
        <v>10</v>
      </c>
      <c r="B249" t="s">
        <v>743</v>
      </c>
      <c r="C249" t="s">
        <v>756</v>
      </c>
      <c r="D249" t="s">
        <v>752</v>
      </c>
      <c r="E249" t="s">
        <v>758</v>
      </c>
      <c r="F249">
        <v>3.3621316999999998E-2</v>
      </c>
      <c r="G249" t="s">
        <v>334</v>
      </c>
      <c r="H249">
        <v>2.2260999999999989</v>
      </c>
    </row>
    <row r="250" spans="1:8" x14ac:dyDescent="0.25">
      <c r="A250">
        <v>10</v>
      </c>
      <c r="B250" t="s">
        <v>743</v>
      </c>
      <c r="C250" t="s">
        <v>756</v>
      </c>
      <c r="D250" t="s">
        <v>752</v>
      </c>
      <c r="E250" t="s">
        <v>758</v>
      </c>
      <c r="F250">
        <v>2.7361678E-2</v>
      </c>
      <c r="G250" t="s">
        <v>335</v>
      </c>
      <c r="H250">
        <v>3.3763000000000005</v>
      </c>
    </row>
    <row r="251" spans="1:8" x14ac:dyDescent="0.25">
      <c r="A251">
        <v>10</v>
      </c>
      <c r="B251" t="s">
        <v>743</v>
      </c>
      <c r="C251" t="s">
        <v>756</v>
      </c>
      <c r="D251" t="s">
        <v>752</v>
      </c>
      <c r="E251" t="s">
        <v>758</v>
      </c>
      <c r="F251">
        <v>3.4005049000000002E-2</v>
      </c>
      <c r="G251" t="s">
        <v>336</v>
      </c>
      <c r="H251">
        <v>2.3393999999999977</v>
      </c>
    </row>
    <row r="252" spans="1:8" x14ac:dyDescent="0.25">
      <c r="A252">
        <v>10</v>
      </c>
      <c r="B252" t="s">
        <v>743</v>
      </c>
      <c r="C252" t="s">
        <v>756</v>
      </c>
      <c r="D252" t="s">
        <v>752</v>
      </c>
      <c r="E252" t="s">
        <v>758</v>
      </c>
      <c r="F252">
        <v>7.4157010999999995E-2</v>
      </c>
      <c r="G252" t="s">
        <v>337</v>
      </c>
      <c r="H252">
        <v>2.4226000000000028</v>
      </c>
    </row>
    <row r="253" spans="1:8" x14ac:dyDescent="0.25">
      <c r="A253">
        <v>10</v>
      </c>
      <c r="B253" t="s">
        <v>743</v>
      </c>
      <c r="C253" t="s">
        <v>756</v>
      </c>
      <c r="D253" t="s">
        <v>752</v>
      </c>
      <c r="E253" t="s">
        <v>758</v>
      </c>
      <c r="F253">
        <v>3.2016276000000003E-2</v>
      </c>
      <c r="G253" t="s">
        <v>338</v>
      </c>
      <c r="H253">
        <v>2.5261999999999993</v>
      </c>
    </row>
    <row r="254" spans="1:8" x14ac:dyDescent="0.25">
      <c r="A254">
        <v>0</v>
      </c>
      <c r="B254" t="s">
        <v>743</v>
      </c>
      <c r="C254" t="s">
        <v>756</v>
      </c>
      <c r="D254" t="s">
        <v>749</v>
      </c>
      <c r="E254" t="s">
        <v>758</v>
      </c>
      <c r="F254">
        <v>3.5439855999999999E-2</v>
      </c>
      <c r="G254" t="s">
        <v>643</v>
      </c>
      <c r="H254">
        <v>4.7265999999999995</v>
      </c>
    </row>
    <row r="255" spans="1:8" x14ac:dyDescent="0.25">
      <c r="A255">
        <v>0</v>
      </c>
      <c r="B255" t="s">
        <v>743</v>
      </c>
      <c r="C255" t="s">
        <v>756</v>
      </c>
      <c r="D255" t="s">
        <v>749</v>
      </c>
      <c r="E255" t="s">
        <v>758</v>
      </c>
      <c r="F255">
        <v>3.1817106999999997E-2</v>
      </c>
      <c r="G255" t="s">
        <v>644</v>
      </c>
      <c r="H255">
        <v>3.370000000000001</v>
      </c>
    </row>
    <row r="256" spans="1:8" x14ac:dyDescent="0.25">
      <c r="A256">
        <v>0</v>
      </c>
      <c r="B256" t="s">
        <v>743</v>
      </c>
      <c r="C256" t="s">
        <v>756</v>
      </c>
      <c r="D256" t="s">
        <v>749</v>
      </c>
      <c r="E256" t="s">
        <v>758</v>
      </c>
      <c r="F256">
        <v>2.4460783999999999E-2</v>
      </c>
      <c r="G256" t="s">
        <v>681</v>
      </c>
      <c r="H256">
        <v>3.6872999999999987</v>
      </c>
    </row>
    <row r="257" spans="1:8" x14ac:dyDescent="0.25">
      <c r="A257">
        <v>0</v>
      </c>
      <c r="B257" t="s">
        <v>743</v>
      </c>
      <c r="C257" t="s">
        <v>756</v>
      </c>
      <c r="D257" t="s">
        <v>749</v>
      </c>
      <c r="E257" t="s">
        <v>758</v>
      </c>
      <c r="F257">
        <v>5.2423989999999997E-2</v>
      </c>
      <c r="G257" t="s">
        <v>682</v>
      </c>
      <c r="H257">
        <v>3.2009000000000007</v>
      </c>
    </row>
    <row r="258" spans="1:8" x14ac:dyDescent="0.25">
      <c r="A258">
        <v>0</v>
      </c>
      <c r="B258" t="s">
        <v>743</v>
      </c>
      <c r="C258" t="s">
        <v>756</v>
      </c>
      <c r="D258" t="s">
        <v>749</v>
      </c>
      <c r="E258" t="s">
        <v>758</v>
      </c>
      <c r="F258">
        <v>2.8484496000000002E-2</v>
      </c>
      <c r="G258" t="s">
        <v>683</v>
      </c>
      <c r="H258">
        <v>3.2813999999999997</v>
      </c>
    </row>
    <row r="259" spans="1:8" x14ac:dyDescent="0.25">
      <c r="A259">
        <v>0</v>
      </c>
      <c r="B259" t="s">
        <v>743</v>
      </c>
      <c r="C259" t="s">
        <v>756</v>
      </c>
      <c r="D259" t="s">
        <v>749</v>
      </c>
      <c r="E259" t="s">
        <v>758</v>
      </c>
      <c r="F259">
        <v>2.8878048999999999E-2</v>
      </c>
      <c r="G259" t="s">
        <v>684</v>
      </c>
      <c r="H259">
        <v>4.2309999999999999</v>
      </c>
    </row>
    <row r="260" spans="1:8" x14ac:dyDescent="0.25">
      <c r="A260">
        <v>2</v>
      </c>
      <c r="B260" t="s">
        <v>743</v>
      </c>
      <c r="C260" t="s">
        <v>756</v>
      </c>
      <c r="D260" t="s">
        <v>749</v>
      </c>
      <c r="E260" t="s">
        <v>758</v>
      </c>
      <c r="F260">
        <v>4.2042667999999998E-2</v>
      </c>
      <c r="G260" t="s">
        <v>685</v>
      </c>
      <c r="H260">
        <v>2.0763000000000016</v>
      </c>
    </row>
    <row r="261" spans="1:8" x14ac:dyDescent="0.25">
      <c r="A261">
        <v>2</v>
      </c>
      <c r="B261" t="s">
        <v>743</v>
      </c>
      <c r="C261" t="s">
        <v>756</v>
      </c>
      <c r="D261" t="s">
        <v>749</v>
      </c>
      <c r="E261" t="s">
        <v>758</v>
      </c>
      <c r="F261">
        <v>4.3897245000000001E-2</v>
      </c>
      <c r="G261" t="s">
        <v>686</v>
      </c>
      <c r="H261">
        <v>3.6587999999999994</v>
      </c>
    </row>
    <row r="262" spans="1:8" x14ac:dyDescent="0.25">
      <c r="A262">
        <v>2</v>
      </c>
      <c r="B262" t="s">
        <v>743</v>
      </c>
      <c r="C262" t="s">
        <v>756</v>
      </c>
      <c r="D262" t="s">
        <v>749</v>
      </c>
      <c r="E262" t="s">
        <v>758</v>
      </c>
      <c r="F262">
        <v>3.2071409000000002E-2</v>
      </c>
      <c r="G262" t="s">
        <v>687</v>
      </c>
      <c r="H262">
        <v>3.5106999999999999</v>
      </c>
    </row>
    <row r="263" spans="1:8" x14ac:dyDescent="0.25">
      <c r="A263">
        <v>2</v>
      </c>
      <c r="B263" t="s">
        <v>743</v>
      </c>
      <c r="C263" t="s">
        <v>756</v>
      </c>
      <c r="D263" t="s">
        <v>749</v>
      </c>
      <c r="E263" t="s">
        <v>758</v>
      </c>
      <c r="F263">
        <v>2.161534E-2</v>
      </c>
      <c r="G263" t="s">
        <v>688</v>
      </c>
      <c r="H263">
        <v>3.2822000000000013</v>
      </c>
    </row>
    <row r="264" spans="1:8" x14ac:dyDescent="0.25">
      <c r="A264">
        <v>2</v>
      </c>
      <c r="B264" t="s">
        <v>743</v>
      </c>
      <c r="C264" t="s">
        <v>756</v>
      </c>
      <c r="D264" t="s">
        <v>749</v>
      </c>
      <c r="E264" t="s">
        <v>758</v>
      </c>
      <c r="F264">
        <v>2.8614121999999999E-2</v>
      </c>
      <c r="G264" t="s">
        <v>689</v>
      </c>
      <c r="H264">
        <v>3.4377000000000013</v>
      </c>
    </row>
    <row r="265" spans="1:8" x14ac:dyDescent="0.25">
      <c r="A265">
        <v>2</v>
      </c>
      <c r="B265" t="s">
        <v>743</v>
      </c>
      <c r="C265" t="s">
        <v>756</v>
      </c>
      <c r="D265" t="s">
        <v>749</v>
      </c>
      <c r="E265" t="s">
        <v>758</v>
      </c>
      <c r="F265">
        <v>2.3672556000000001E-2</v>
      </c>
      <c r="G265" t="s">
        <v>690</v>
      </c>
      <c r="H265">
        <v>3.3966999999999992</v>
      </c>
    </row>
    <row r="266" spans="1:8" x14ac:dyDescent="0.25">
      <c r="A266">
        <v>4</v>
      </c>
      <c r="B266" t="s">
        <v>743</v>
      </c>
      <c r="C266" t="s">
        <v>756</v>
      </c>
      <c r="D266" t="s">
        <v>749</v>
      </c>
      <c r="E266" t="s">
        <v>758</v>
      </c>
      <c r="F266">
        <v>1.9554780000000001E-2</v>
      </c>
      <c r="G266" t="s">
        <v>691</v>
      </c>
      <c r="H266">
        <v>4.5524000000000004</v>
      </c>
    </row>
    <row r="267" spans="1:8" x14ac:dyDescent="0.25">
      <c r="A267">
        <v>4</v>
      </c>
      <c r="B267" t="s">
        <v>743</v>
      </c>
      <c r="C267" t="s">
        <v>756</v>
      </c>
      <c r="D267" t="s">
        <v>749</v>
      </c>
      <c r="E267" t="s">
        <v>758</v>
      </c>
      <c r="F267">
        <v>2.7465103000000001E-2</v>
      </c>
      <c r="G267" t="s">
        <v>692</v>
      </c>
      <c r="H267">
        <v>3.8445</v>
      </c>
    </row>
    <row r="268" spans="1:8" x14ac:dyDescent="0.25">
      <c r="A268">
        <v>4</v>
      </c>
      <c r="B268" t="s">
        <v>743</v>
      </c>
      <c r="C268" t="s">
        <v>756</v>
      </c>
      <c r="D268" t="s">
        <v>749</v>
      </c>
      <c r="E268" t="s">
        <v>758</v>
      </c>
      <c r="F268">
        <v>2.8391999000000001E-2</v>
      </c>
      <c r="G268" t="s">
        <v>693</v>
      </c>
      <c r="H268">
        <v>3.5276999999999994</v>
      </c>
    </row>
    <row r="269" spans="1:8" x14ac:dyDescent="0.25">
      <c r="A269">
        <v>4</v>
      </c>
      <c r="B269" t="s">
        <v>743</v>
      </c>
      <c r="C269" t="s">
        <v>756</v>
      </c>
      <c r="D269" t="s">
        <v>749</v>
      </c>
      <c r="E269" t="s">
        <v>758</v>
      </c>
      <c r="F269">
        <v>3.6035853999999999E-2</v>
      </c>
      <c r="G269" t="s">
        <v>694</v>
      </c>
      <c r="H269">
        <v>3.8171999999999997</v>
      </c>
    </row>
    <row r="270" spans="1:8" x14ac:dyDescent="0.25">
      <c r="A270">
        <v>4</v>
      </c>
      <c r="B270" t="s">
        <v>743</v>
      </c>
      <c r="C270" t="s">
        <v>756</v>
      </c>
      <c r="D270" t="s">
        <v>749</v>
      </c>
      <c r="E270" t="s">
        <v>758</v>
      </c>
      <c r="F270">
        <v>1.4400845000000001E-2</v>
      </c>
      <c r="G270" t="s">
        <v>695</v>
      </c>
      <c r="H270">
        <v>5.7603000000000009</v>
      </c>
    </row>
    <row r="271" spans="1:8" x14ac:dyDescent="0.25">
      <c r="A271">
        <v>4</v>
      </c>
      <c r="B271" t="s">
        <v>743</v>
      </c>
      <c r="C271" t="s">
        <v>756</v>
      </c>
      <c r="D271" t="s">
        <v>749</v>
      </c>
      <c r="E271" t="s">
        <v>758</v>
      </c>
      <c r="F271">
        <v>2.647358E-2</v>
      </c>
      <c r="G271" t="s">
        <v>696</v>
      </c>
      <c r="H271">
        <v>3.7275000000000009</v>
      </c>
    </row>
    <row r="272" spans="1:8" x14ac:dyDescent="0.25">
      <c r="A272">
        <v>6</v>
      </c>
      <c r="B272" t="s">
        <v>743</v>
      </c>
      <c r="C272" t="s">
        <v>756</v>
      </c>
      <c r="D272" t="s">
        <v>749</v>
      </c>
      <c r="E272" t="s">
        <v>758</v>
      </c>
      <c r="F272">
        <v>2.4956619999999999E-2</v>
      </c>
      <c r="G272" t="s">
        <v>697</v>
      </c>
      <c r="H272">
        <v>3.2503999999999991</v>
      </c>
    </row>
    <row r="273" spans="1:8" x14ac:dyDescent="0.25">
      <c r="A273">
        <v>6</v>
      </c>
      <c r="B273" t="s">
        <v>743</v>
      </c>
      <c r="C273" t="s">
        <v>756</v>
      </c>
      <c r="D273" t="s">
        <v>749</v>
      </c>
      <c r="E273" t="s">
        <v>758</v>
      </c>
      <c r="F273">
        <v>2.9331507999999999E-2</v>
      </c>
      <c r="G273" t="s">
        <v>698</v>
      </c>
      <c r="H273">
        <v>3.7324000000000002</v>
      </c>
    </row>
    <row r="274" spans="1:8" x14ac:dyDescent="0.25">
      <c r="A274">
        <v>6</v>
      </c>
      <c r="B274" t="s">
        <v>743</v>
      </c>
      <c r="C274" t="s">
        <v>756</v>
      </c>
      <c r="D274" t="s">
        <v>749</v>
      </c>
      <c r="E274" t="s">
        <v>758</v>
      </c>
      <c r="F274">
        <v>3.0301571999999999E-2</v>
      </c>
      <c r="G274" t="s">
        <v>699</v>
      </c>
      <c r="H274">
        <v>4.2609000000000012</v>
      </c>
    </row>
    <row r="275" spans="1:8" x14ac:dyDescent="0.25">
      <c r="A275">
        <v>6</v>
      </c>
      <c r="B275" t="s">
        <v>743</v>
      </c>
      <c r="C275" t="s">
        <v>756</v>
      </c>
      <c r="D275" t="s">
        <v>749</v>
      </c>
      <c r="E275" t="s">
        <v>758</v>
      </c>
      <c r="F275">
        <v>2.5046842999999999E-2</v>
      </c>
      <c r="G275" t="s">
        <v>700</v>
      </c>
      <c r="H275">
        <v>3.2843</v>
      </c>
    </row>
    <row r="276" spans="1:8" x14ac:dyDescent="0.25">
      <c r="A276">
        <v>6</v>
      </c>
      <c r="B276" t="s">
        <v>743</v>
      </c>
      <c r="C276" t="s">
        <v>756</v>
      </c>
      <c r="D276" t="s">
        <v>749</v>
      </c>
      <c r="E276" t="s">
        <v>758</v>
      </c>
      <c r="F276">
        <v>2.1140833000000001E-2</v>
      </c>
      <c r="G276" t="s">
        <v>701</v>
      </c>
      <c r="H276">
        <v>4.1342999999999996</v>
      </c>
    </row>
    <row r="277" spans="1:8" x14ac:dyDescent="0.25">
      <c r="A277">
        <v>6</v>
      </c>
      <c r="B277" t="s">
        <v>743</v>
      </c>
      <c r="C277" t="s">
        <v>756</v>
      </c>
      <c r="D277" t="s">
        <v>749</v>
      </c>
      <c r="E277" t="s">
        <v>758</v>
      </c>
      <c r="F277">
        <v>1.8835428000000001E-2</v>
      </c>
      <c r="G277" t="s">
        <v>702</v>
      </c>
      <c r="H277">
        <v>4.1400000000000006</v>
      </c>
    </row>
    <row r="278" spans="1:8" x14ac:dyDescent="0.25">
      <c r="A278">
        <v>8</v>
      </c>
      <c r="B278" t="s">
        <v>743</v>
      </c>
      <c r="C278" t="s">
        <v>756</v>
      </c>
      <c r="D278" t="s">
        <v>749</v>
      </c>
      <c r="E278" t="s">
        <v>758</v>
      </c>
      <c r="F278">
        <v>3.2858824000000002E-2</v>
      </c>
      <c r="G278" t="s">
        <v>703</v>
      </c>
      <c r="H278">
        <v>2.9561999999999991</v>
      </c>
    </row>
    <row r="279" spans="1:8" x14ac:dyDescent="0.25">
      <c r="A279">
        <v>8</v>
      </c>
      <c r="B279" t="s">
        <v>743</v>
      </c>
      <c r="C279" t="s">
        <v>756</v>
      </c>
      <c r="D279" t="s">
        <v>749</v>
      </c>
      <c r="E279" t="s">
        <v>758</v>
      </c>
      <c r="F279">
        <v>3.3659205999999997E-2</v>
      </c>
      <c r="G279" t="s">
        <v>704</v>
      </c>
      <c r="H279">
        <v>4.0203000000000007</v>
      </c>
    </row>
    <row r="280" spans="1:8" x14ac:dyDescent="0.25">
      <c r="A280">
        <v>8</v>
      </c>
      <c r="B280" t="s">
        <v>743</v>
      </c>
      <c r="C280" t="s">
        <v>756</v>
      </c>
      <c r="D280" t="s">
        <v>749</v>
      </c>
      <c r="E280" t="s">
        <v>758</v>
      </c>
      <c r="F280">
        <v>1.9855880999999999E-2</v>
      </c>
      <c r="G280" t="s">
        <v>705</v>
      </c>
      <c r="H280">
        <v>3.8679000000000006</v>
      </c>
    </row>
    <row r="281" spans="1:8" x14ac:dyDescent="0.25">
      <c r="A281">
        <v>8</v>
      </c>
      <c r="B281" t="s">
        <v>743</v>
      </c>
      <c r="C281" t="s">
        <v>756</v>
      </c>
      <c r="D281" t="s">
        <v>749</v>
      </c>
      <c r="E281" t="s">
        <v>758</v>
      </c>
      <c r="F281">
        <v>2.4685579999999999E-2</v>
      </c>
      <c r="G281" t="s">
        <v>706</v>
      </c>
      <c r="H281">
        <v>4.3986000000000001</v>
      </c>
    </row>
    <row r="282" spans="1:8" x14ac:dyDescent="0.25">
      <c r="A282">
        <v>8</v>
      </c>
      <c r="B282" t="s">
        <v>743</v>
      </c>
      <c r="C282" t="s">
        <v>756</v>
      </c>
      <c r="D282" t="s">
        <v>749</v>
      </c>
      <c r="E282" t="s">
        <v>758</v>
      </c>
      <c r="F282">
        <v>2.0706769999999999E-2</v>
      </c>
      <c r="G282" t="s">
        <v>707</v>
      </c>
      <c r="H282">
        <v>4.360199999999999</v>
      </c>
    </row>
    <row r="283" spans="1:8" x14ac:dyDescent="0.25">
      <c r="A283">
        <v>8</v>
      </c>
      <c r="B283" t="s">
        <v>743</v>
      </c>
      <c r="C283" t="s">
        <v>756</v>
      </c>
      <c r="D283" t="s">
        <v>749</v>
      </c>
      <c r="E283" t="s">
        <v>758</v>
      </c>
      <c r="F283">
        <v>2.2588964999999999E-2</v>
      </c>
      <c r="G283" t="s">
        <v>708</v>
      </c>
      <c r="H283">
        <v>3.1494</v>
      </c>
    </row>
    <row r="284" spans="1:8" x14ac:dyDescent="0.25">
      <c r="A284">
        <v>10</v>
      </c>
      <c r="B284" t="s">
        <v>743</v>
      </c>
      <c r="C284" t="s">
        <v>756</v>
      </c>
      <c r="D284" t="s">
        <v>749</v>
      </c>
      <c r="E284" t="s">
        <v>758</v>
      </c>
      <c r="F284">
        <v>2.306099E-2</v>
      </c>
      <c r="G284" t="s">
        <v>709</v>
      </c>
      <c r="H284">
        <v>3.5096000000000007</v>
      </c>
    </row>
    <row r="285" spans="1:8" x14ac:dyDescent="0.25">
      <c r="A285">
        <v>10</v>
      </c>
      <c r="B285" t="s">
        <v>743</v>
      </c>
      <c r="C285" t="s">
        <v>756</v>
      </c>
      <c r="D285" t="s">
        <v>749</v>
      </c>
      <c r="E285" t="s">
        <v>758</v>
      </c>
      <c r="F285">
        <v>2.5883351999999998E-2</v>
      </c>
      <c r="G285" t="s">
        <v>710</v>
      </c>
      <c r="H285">
        <v>3.1516000000000002</v>
      </c>
    </row>
    <row r="286" spans="1:8" x14ac:dyDescent="0.25">
      <c r="A286">
        <v>10</v>
      </c>
      <c r="B286" t="s">
        <v>743</v>
      </c>
      <c r="C286" t="s">
        <v>756</v>
      </c>
      <c r="D286" t="s">
        <v>749</v>
      </c>
      <c r="E286" t="s">
        <v>758</v>
      </c>
      <c r="F286">
        <v>3.1604685E-2</v>
      </c>
      <c r="G286" t="s">
        <v>711</v>
      </c>
      <c r="H286">
        <v>3.6989000000000001</v>
      </c>
    </row>
    <row r="287" spans="1:8" x14ac:dyDescent="0.25">
      <c r="A287">
        <v>10</v>
      </c>
      <c r="B287" t="s">
        <v>743</v>
      </c>
      <c r="C287" t="s">
        <v>756</v>
      </c>
      <c r="D287" t="s">
        <v>749</v>
      </c>
      <c r="E287" t="s">
        <v>758</v>
      </c>
      <c r="F287">
        <v>1.9487688999999999E-2</v>
      </c>
      <c r="G287" t="s">
        <v>712</v>
      </c>
      <c r="H287">
        <v>3.7192999999999987</v>
      </c>
    </row>
    <row r="288" spans="1:8" x14ac:dyDescent="0.25">
      <c r="A288">
        <v>10</v>
      </c>
      <c r="B288" t="s">
        <v>743</v>
      </c>
      <c r="C288" t="s">
        <v>756</v>
      </c>
      <c r="D288" t="s">
        <v>749</v>
      </c>
      <c r="E288" t="s">
        <v>758</v>
      </c>
      <c r="F288">
        <v>3.1149257E-2</v>
      </c>
      <c r="G288" t="s">
        <v>713</v>
      </c>
      <c r="H288">
        <v>2.9069000000000003</v>
      </c>
    </row>
    <row r="289" spans="1:8" x14ac:dyDescent="0.25">
      <c r="A289">
        <v>10</v>
      </c>
      <c r="B289" t="s">
        <v>743</v>
      </c>
      <c r="C289" t="s">
        <v>756</v>
      </c>
      <c r="D289" t="s">
        <v>749</v>
      </c>
      <c r="E289" t="s">
        <v>758</v>
      </c>
      <c r="F289">
        <v>2.3836403999999999E-2</v>
      </c>
      <c r="G289" t="s">
        <v>714</v>
      </c>
      <c r="H289">
        <v>3.8369999999999997</v>
      </c>
    </row>
    <row r="290" spans="1:8" x14ac:dyDescent="0.25">
      <c r="A290">
        <v>0</v>
      </c>
      <c r="B290" t="s">
        <v>743</v>
      </c>
      <c r="C290" t="s">
        <v>743</v>
      </c>
      <c r="D290" t="s">
        <v>752</v>
      </c>
      <c r="E290" t="s">
        <v>758</v>
      </c>
      <c r="G290" t="s">
        <v>299</v>
      </c>
      <c r="H290">
        <v>2.9374000000000002</v>
      </c>
    </row>
    <row r="291" spans="1:8" x14ac:dyDescent="0.25">
      <c r="A291">
        <v>0</v>
      </c>
      <c r="B291" t="s">
        <v>743</v>
      </c>
      <c r="C291" t="s">
        <v>743</v>
      </c>
      <c r="D291" t="s">
        <v>752</v>
      </c>
      <c r="E291" t="s">
        <v>758</v>
      </c>
      <c r="G291" t="s">
        <v>300</v>
      </c>
      <c r="H291">
        <v>3.6896000000000022</v>
      </c>
    </row>
    <row r="292" spans="1:8" x14ac:dyDescent="0.25">
      <c r="A292">
        <v>0</v>
      </c>
      <c r="B292" t="s">
        <v>743</v>
      </c>
      <c r="C292" t="s">
        <v>743</v>
      </c>
      <c r="D292" t="s">
        <v>752</v>
      </c>
      <c r="E292" t="s">
        <v>758</v>
      </c>
      <c r="G292" t="s">
        <v>301</v>
      </c>
      <c r="H292">
        <v>2.5048999999999992</v>
      </c>
    </row>
    <row r="293" spans="1:8" x14ac:dyDescent="0.25">
      <c r="A293">
        <v>0</v>
      </c>
      <c r="B293" t="s">
        <v>743</v>
      </c>
      <c r="C293" t="s">
        <v>743</v>
      </c>
      <c r="D293" t="s">
        <v>752</v>
      </c>
      <c r="E293" t="s">
        <v>758</v>
      </c>
      <c r="G293" t="s">
        <v>302</v>
      </c>
      <c r="H293">
        <v>3.0960999999999999</v>
      </c>
    </row>
    <row r="294" spans="1:8" x14ac:dyDescent="0.25">
      <c r="A294">
        <v>0</v>
      </c>
      <c r="B294" t="s">
        <v>743</v>
      </c>
      <c r="C294" t="s">
        <v>743</v>
      </c>
      <c r="D294" t="s">
        <v>752</v>
      </c>
      <c r="E294" t="s">
        <v>758</v>
      </c>
      <c r="G294" t="s">
        <v>303</v>
      </c>
      <c r="H294">
        <v>3.3542999999999985</v>
      </c>
    </row>
    <row r="295" spans="1:8" x14ac:dyDescent="0.25">
      <c r="A295">
        <v>0</v>
      </c>
      <c r="B295" t="s">
        <v>743</v>
      </c>
      <c r="C295" t="s">
        <v>743</v>
      </c>
      <c r="D295" t="s">
        <v>752</v>
      </c>
      <c r="E295" t="s">
        <v>758</v>
      </c>
      <c r="G295" t="s">
        <v>304</v>
      </c>
      <c r="H295">
        <v>2.9449000000000005</v>
      </c>
    </row>
    <row r="296" spans="1:8" x14ac:dyDescent="0.25">
      <c r="A296">
        <v>2</v>
      </c>
      <c r="B296" t="s">
        <v>743</v>
      </c>
      <c r="C296" t="s">
        <v>743</v>
      </c>
      <c r="D296" t="s">
        <v>752</v>
      </c>
      <c r="E296" t="s">
        <v>758</v>
      </c>
      <c r="G296" t="s">
        <v>305</v>
      </c>
      <c r="H296">
        <v>2.9819999999999993</v>
      </c>
    </row>
    <row r="297" spans="1:8" x14ac:dyDescent="0.25">
      <c r="A297">
        <v>2</v>
      </c>
      <c r="B297" t="s">
        <v>743</v>
      </c>
      <c r="C297" t="s">
        <v>743</v>
      </c>
      <c r="D297" t="s">
        <v>752</v>
      </c>
      <c r="E297" t="s">
        <v>758</v>
      </c>
      <c r="G297" t="s">
        <v>306</v>
      </c>
      <c r="H297">
        <v>1.1766000000000005</v>
      </c>
    </row>
    <row r="298" spans="1:8" x14ac:dyDescent="0.25">
      <c r="A298">
        <v>2</v>
      </c>
      <c r="B298" t="s">
        <v>743</v>
      </c>
      <c r="C298" t="s">
        <v>743</v>
      </c>
      <c r="D298" t="s">
        <v>752</v>
      </c>
      <c r="E298" t="s">
        <v>758</v>
      </c>
      <c r="G298" t="s">
        <v>307</v>
      </c>
      <c r="H298">
        <v>2.5676999999999985</v>
      </c>
    </row>
    <row r="299" spans="1:8" x14ac:dyDescent="0.25">
      <c r="A299">
        <v>2</v>
      </c>
      <c r="B299" t="s">
        <v>743</v>
      </c>
      <c r="C299" t="s">
        <v>743</v>
      </c>
      <c r="D299" t="s">
        <v>752</v>
      </c>
      <c r="E299" t="s">
        <v>758</v>
      </c>
      <c r="G299" t="s">
        <v>308</v>
      </c>
      <c r="H299">
        <v>3.9146000000000001</v>
      </c>
    </row>
    <row r="300" spans="1:8" x14ac:dyDescent="0.25">
      <c r="A300">
        <v>2</v>
      </c>
      <c r="B300" t="s">
        <v>743</v>
      </c>
      <c r="C300" t="s">
        <v>743</v>
      </c>
      <c r="D300" t="s">
        <v>752</v>
      </c>
      <c r="E300" t="s">
        <v>758</v>
      </c>
      <c r="G300" t="s">
        <v>309</v>
      </c>
      <c r="H300">
        <v>2.4101999999999997</v>
      </c>
    </row>
    <row r="301" spans="1:8" x14ac:dyDescent="0.25">
      <c r="A301">
        <v>2</v>
      </c>
      <c r="B301" t="s">
        <v>743</v>
      </c>
      <c r="C301" t="s">
        <v>743</v>
      </c>
      <c r="D301" t="s">
        <v>752</v>
      </c>
      <c r="E301" t="s">
        <v>758</v>
      </c>
      <c r="G301" t="s">
        <v>310</v>
      </c>
      <c r="H301">
        <v>2.5335000000000001</v>
      </c>
    </row>
    <row r="302" spans="1:8" x14ac:dyDescent="0.25">
      <c r="A302">
        <v>4</v>
      </c>
      <c r="B302" t="s">
        <v>743</v>
      </c>
      <c r="C302" t="s">
        <v>743</v>
      </c>
      <c r="D302" t="s">
        <v>752</v>
      </c>
      <c r="E302" t="s">
        <v>758</v>
      </c>
      <c r="G302" t="s">
        <v>311</v>
      </c>
      <c r="H302">
        <v>2.1335999999999977</v>
      </c>
    </row>
    <row r="303" spans="1:8" x14ac:dyDescent="0.25">
      <c r="A303">
        <v>4</v>
      </c>
      <c r="B303" t="s">
        <v>743</v>
      </c>
      <c r="C303" t="s">
        <v>743</v>
      </c>
      <c r="D303" t="s">
        <v>752</v>
      </c>
      <c r="E303" t="s">
        <v>758</v>
      </c>
      <c r="G303" t="s">
        <v>316</v>
      </c>
      <c r="H303">
        <v>1.3476999999999997</v>
      </c>
    </row>
    <row r="304" spans="1:8" x14ac:dyDescent="0.25">
      <c r="A304">
        <v>4</v>
      </c>
      <c r="B304" t="s">
        <v>743</v>
      </c>
      <c r="C304" t="s">
        <v>743</v>
      </c>
      <c r="D304" t="s">
        <v>752</v>
      </c>
      <c r="E304" t="s">
        <v>758</v>
      </c>
      <c r="G304" t="s">
        <v>317</v>
      </c>
      <c r="H304">
        <v>1.9211999999999989</v>
      </c>
    </row>
    <row r="305" spans="1:8" x14ac:dyDescent="0.25">
      <c r="A305">
        <v>4</v>
      </c>
      <c r="B305" t="s">
        <v>743</v>
      </c>
      <c r="C305" t="s">
        <v>743</v>
      </c>
      <c r="D305" t="s">
        <v>752</v>
      </c>
      <c r="E305" t="s">
        <v>758</v>
      </c>
      <c r="G305" t="s">
        <v>318</v>
      </c>
      <c r="H305">
        <v>2.2279000000000018</v>
      </c>
    </row>
    <row r="306" spans="1:8" x14ac:dyDescent="0.25">
      <c r="A306">
        <v>4</v>
      </c>
      <c r="B306" t="s">
        <v>743</v>
      </c>
      <c r="C306" t="s">
        <v>743</v>
      </c>
      <c r="D306" t="s">
        <v>752</v>
      </c>
      <c r="E306" t="s">
        <v>758</v>
      </c>
      <c r="G306" t="s">
        <v>319</v>
      </c>
      <c r="H306">
        <v>1.2642000000000024</v>
      </c>
    </row>
    <row r="307" spans="1:8" x14ac:dyDescent="0.25">
      <c r="A307">
        <v>4</v>
      </c>
      <c r="B307" t="s">
        <v>743</v>
      </c>
      <c r="C307" t="s">
        <v>743</v>
      </c>
      <c r="D307" t="s">
        <v>752</v>
      </c>
      <c r="E307" t="s">
        <v>758</v>
      </c>
      <c r="G307" t="s">
        <v>320</v>
      </c>
      <c r="H307">
        <v>2.5176999999999978</v>
      </c>
    </row>
    <row r="308" spans="1:8" x14ac:dyDescent="0.25">
      <c r="A308">
        <v>6</v>
      </c>
      <c r="B308" t="s">
        <v>743</v>
      </c>
      <c r="C308" t="s">
        <v>743</v>
      </c>
      <c r="D308" t="s">
        <v>752</v>
      </c>
      <c r="E308" t="s">
        <v>758</v>
      </c>
      <c r="G308" t="s">
        <v>321</v>
      </c>
      <c r="H308">
        <v>2.6743999999999986</v>
      </c>
    </row>
    <row r="309" spans="1:8" x14ac:dyDescent="0.25">
      <c r="A309">
        <v>6</v>
      </c>
      <c r="B309" t="s">
        <v>743</v>
      </c>
      <c r="C309" t="s">
        <v>743</v>
      </c>
      <c r="D309" t="s">
        <v>752</v>
      </c>
      <c r="E309" t="s">
        <v>758</v>
      </c>
      <c r="G309" t="s">
        <v>322</v>
      </c>
      <c r="H309">
        <v>1.9014000000000024</v>
      </c>
    </row>
    <row r="310" spans="1:8" x14ac:dyDescent="0.25">
      <c r="A310">
        <v>6</v>
      </c>
      <c r="B310" t="s">
        <v>743</v>
      </c>
      <c r="C310" t="s">
        <v>743</v>
      </c>
      <c r="D310" t="s">
        <v>752</v>
      </c>
      <c r="E310" t="s">
        <v>758</v>
      </c>
      <c r="G310" t="s">
        <v>323</v>
      </c>
      <c r="H310">
        <v>1.8824000000000005</v>
      </c>
    </row>
    <row r="311" spans="1:8" x14ac:dyDescent="0.25">
      <c r="A311">
        <v>6</v>
      </c>
      <c r="B311" t="s">
        <v>743</v>
      </c>
      <c r="C311" t="s">
        <v>743</v>
      </c>
      <c r="D311" t="s">
        <v>752</v>
      </c>
      <c r="E311" t="s">
        <v>758</v>
      </c>
      <c r="G311" t="s">
        <v>324</v>
      </c>
      <c r="H311">
        <v>2.5356000000000023</v>
      </c>
    </row>
    <row r="312" spans="1:8" x14ac:dyDescent="0.25">
      <c r="A312">
        <v>6</v>
      </c>
      <c r="B312" t="s">
        <v>743</v>
      </c>
      <c r="C312" t="s">
        <v>743</v>
      </c>
      <c r="D312" t="s">
        <v>752</v>
      </c>
      <c r="E312" t="s">
        <v>758</v>
      </c>
      <c r="G312" t="s">
        <v>325</v>
      </c>
      <c r="H312">
        <v>1.9125000000000014</v>
      </c>
    </row>
    <row r="313" spans="1:8" x14ac:dyDescent="0.25">
      <c r="A313">
        <v>6</v>
      </c>
      <c r="B313" t="s">
        <v>743</v>
      </c>
      <c r="C313" t="s">
        <v>743</v>
      </c>
      <c r="D313" t="s">
        <v>752</v>
      </c>
      <c r="E313" t="s">
        <v>758</v>
      </c>
      <c r="G313" t="s">
        <v>326</v>
      </c>
      <c r="H313">
        <v>1.6813000000000002</v>
      </c>
    </row>
    <row r="314" spans="1:8" x14ac:dyDescent="0.25">
      <c r="A314">
        <v>8</v>
      </c>
      <c r="B314" t="s">
        <v>743</v>
      </c>
      <c r="C314" t="s">
        <v>743</v>
      </c>
      <c r="D314" t="s">
        <v>752</v>
      </c>
      <c r="E314" t="s">
        <v>758</v>
      </c>
      <c r="G314" t="s">
        <v>327</v>
      </c>
      <c r="H314">
        <v>3.184899999999999</v>
      </c>
    </row>
    <row r="315" spans="1:8" x14ac:dyDescent="0.25">
      <c r="A315">
        <v>8</v>
      </c>
      <c r="B315" t="s">
        <v>743</v>
      </c>
      <c r="C315" t="s">
        <v>743</v>
      </c>
      <c r="D315" t="s">
        <v>752</v>
      </c>
      <c r="E315" t="s">
        <v>758</v>
      </c>
      <c r="G315" t="s">
        <v>328</v>
      </c>
      <c r="H315">
        <v>2.1473000000000013</v>
      </c>
    </row>
    <row r="316" spans="1:8" x14ac:dyDescent="0.25">
      <c r="A316">
        <v>8</v>
      </c>
      <c r="B316" t="s">
        <v>743</v>
      </c>
      <c r="C316" t="s">
        <v>743</v>
      </c>
      <c r="D316" t="s">
        <v>752</v>
      </c>
      <c r="E316" t="s">
        <v>758</v>
      </c>
      <c r="G316" t="s">
        <v>329</v>
      </c>
      <c r="H316">
        <v>1.5919000000000025</v>
      </c>
    </row>
    <row r="317" spans="1:8" x14ac:dyDescent="0.25">
      <c r="A317">
        <v>8</v>
      </c>
      <c r="B317" t="s">
        <v>743</v>
      </c>
      <c r="C317" t="s">
        <v>743</v>
      </c>
      <c r="D317" t="s">
        <v>752</v>
      </c>
      <c r="E317" t="s">
        <v>758</v>
      </c>
      <c r="G317" t="s">
        <v>330</v>
      </c>
      <c r="H317">
        <v>1.8071000000000019</v>
      </c>
    </row>
    <row r="318" spans="1:8" x14ac:dyDescent="0.25">
      <c r="A318">
        <v>8</v>
      </c>
      <c r="B318" t="s">
        <v>743</v>
      </c>
      <c r="C318" t="s">
        <v>743</v>
      </c>
      <c r="D318" t="s">
        <v>752</v>
      </c>
      <c r="E318" t="s">
        <v>758</v>
      </c>
      <c r="G318" t="s">
        <v>331</v>
      </c>
      <c r="H318">
        <v>1.8674999999999997</v>
      </c>
    </row>
    <row r="319" spans="1:8" x14ac:dyDescent="0.25">
      <c r="A319">
        <v>8</v>
      </c>
      <c r="B319" t="s">
        <v>743</v>
      </c>
      <c r="C319" t="s">
        <v>743</v>
      </c>
      <c r="D319" t="s">
        <v>752</v>
      </c>
      <c r="E319" t="s">
        <v>758</v>
      </c>
      <c r="G319" t="s">
        <v>332</v>
      </c>
      <c r="H319">
        <v>2.3421999999999983</v>
      </c>
    </row>
    <row r="320" spans="1:8" x14ac:dyDescent="0.25">
      <c r="A320">
        <v>10</v>
      </c>
      <c r="B320" t="s">
        <v>743</v>
      </c>
      <c r="C320" t="s">
        <v>743</v>
      </c>
      <c r="D320" t="s">
        <v>752</v>
      </c>
      <c r="E320" t="s">
        <v>758</v>
      </c>
      <c r="G320" t="s">
        <v>333</v>
      </c>
      <c r="H320">
        <v>2.8691999999999993</v>
      </c>
    </row>
    <row r="321" spans="1:8" x14ac:dyDescent="0.25">
      <c r="A321">
        <v>10</v>
      </c>
      <c r="B321" t="s">
        <v>743</v>
      </c>
      <c r="C321" t="s">
        <v>743</v>
      </c>
      <c r="D321" t="s">
        <v>752</v>
      </c>
      <c r="E321" t="s">
        <v>758</v>
      </c>
      <c r="G321" t="s">
        <v>334</v>
      </c>
      <c r="H321">
        <v>2.2260999999999989</v>
      </c>
    </row>
    <row r="322" spans="1:8" x14ac:dyDescent="0.25">
      <c r="A322">
        <v>10</v>
      </c>
      <c r="B322" t="s">
        <v>743</v>
      </c>
      <c r="C322" t="s">
        <v>743</v>
      </c>
      <c r="D322" t="s">
        <v>752</v>
      </c>
      <c r="E322" t="s">
        <v>758</v>
      </c>
      <c r="G322" t="s">
        <v>335</v>
      </c>
      <c r="H322">
        <v>3.3763000000000005</v>
      </c>
    </row>
    <row r="323" spans="1:8" x14ac:dyDescent="0.25">
      <c r="A323">
        <v>10</v>
      </c>
      <c r="B323" t="s">
        <v>743</v>
      </c>
      <c r="C323" t="s">
        <v>743</v>
      </c>
      <c r="D323" t="s">
        <v>752</v>
      </c>
      <c r="E323" t="s">
        <v>758</v>
      </c>
      <c r="G323" t="s">
        <v>336</v>
      </c>
      <c r="H323">
        <v>2.3393999999999977</v>
      </c>
    </row>
    <row r="324" spans="1:8" x14ac:dyDescent="0.25">
      <c r="A324">
        <v>10</v>
      </c>
      <c r="B324" t="s">
        <v>743</v>
      </c>
      <c r="C324" t="s">
        <v>743</v>
      </c>
      <c r="D324" t="s">
        <v>752</v>
      </c>
      <c r="E324" t="s">
        <v>758</v>
      </c>
      <c r="G324" t="s">
        <v>337</v>
      </c>
      <c r="H324">
        <v>2.4226000000000028</v>
      </c>
    </row>
    <row r="325" spans="1:8" x14ac:dyDescent="0.25">
      <c r="A325">
        <v>10</v>
      </c>
      <c r="B325" t="s">
        <v>743</v>
      </c>
      <c r="C325" t="s">
        <v>743</v>
      </c>
      <c r="D325" t="s">
        <v>752</v>
      </c>
      <c r="E325" t="s">
        <v>758</v>
      </c>
      <c r="G325" t="s">
        <v>338</v>
      </c>
      <c r="H325">
        <v>2.5261999999999993</v>
      </c>
    </row>
    <row r="326" spans="1:8" x14ac:dyDescent="0.25">
      <c r="A326">
        <v>0</v>
      </c>
      <c r="B326" t="s">
        <v>743</v>
      </c>
      <c r="C326" t="s">
        <v>743</v>
      </c>
      <c r="D326" t="s">
        <v>749</v>
      </c>
      <c r="E326" t="s">
        <v>758</v>
      </c>
      <c r="F326">
        <v>97.547717919999997</v>
      </c>
      <c r="G326" t="s">
        <v>643</v>
      </c>
      <c r="H326">
        <v>4.7265999999999995</v>
      </c>
    </row>
    <row r="327" spans="1:8" x14ac:dyDescent="0.25">
      <c r="A327">
        <v>0</v>
      </c>
      <c r="B327" t="s">
        <v>743</v>
      </c>
      <c r="C327" t="s">
        <v>743</v>
      </c>
      <c r="D327" t="s">
        <v>749</v>
      </c>
      <c r="E327" t="s">
        <v>758</v>
      </c>
      <c r="F327">
        <v>105.2068112</v>
      </c>
      <c r="G327" t="s">
        <v>644</v>
      </c>
      <c r="H327">
        <v>3.370000000000001</v>
      </c>
    </row>
    <row r="328" spans="1:8" x14ac:dyDescent="0.25">
      <c r="A328">
        <v>0</v>
      </c>
      <c r="B328" t="s">
        <v>743</v>
      </c>
      <c r="C328" t="s">
        <v>743</v>
      </c>
      <c r="D328" t="s">
        <v>749</v>
      </c>
      <c r="E328" t="s">
        <v>758</v>
      </c>
      <c r="F328">
        <v>104.0471325</v>
      </c>
      <c r="G328" t="s">
        <v>681</v>
      </c>
      <c r="H328">
        <v>3.6872999999999987</v>
      </c>
    </row>
    <row r="329" spans="1:8" x14ac:dyDescent="0.25">
      <c r="A329">
        <v>0</v>
      </c>
      <c r="B329" t="s">
        <v>743</v>
      </c>
      <c r="C329" t="s">
        <v>743</v>
      </c>
      <c r="D329" t="s">
        <v>749</v>
      </c>
      <c r="E329" t="s">
        <v>758</v>
      </c>
      <c r="F329">
        <v>87.833911909999998</v>
      </c>
      <c r="G329" t="s">
        <v>682</v>
      </c>
      <c r="H329">
        <v>3.2009000000000007</v>
      </c>
    </row>
    <row r="330" spans="1:8" x14ac:dyDescent="0.25">
      <c r="A330">
        <v>0</v>
      </c>
      <c r="B330" t="s">
        <v>743</v>
      </c>
      <c r="C330" t="s">
        <v>743</v>
      </c>
      <c r="D330" t="s">
        <v>749</v>
      </c>
      <c r="E330" t="s">
        <v>758</v>
      </c>
      <c r="F330">
        <v>85.270588599999996</v>
      </c>
      <c r="G330" t="s">
        <v>683</v>
      </c>
      <c r="H330">
        <v>3.2813999999999997</v>
      </c>
    </row>
    <row r="331" spans="1:8" x14ac:dyDescent="0.25">
      <c r="A331">
        <v>0</v>
      </c>
      <c r="B331" t="s">
        <v>743</v>
      </c>
      <c r="C331" t="s">
        <v>743</v>
      </c>
      <c r="D331" t="s">
        <v>749</v>
      </c>
      <c r="E331" t="s">
        <v>758</v>
      </c>
      <c r="F331">
        <v>110.28002960000001</v>
      </c>
      <c r="G331" t="s">
        <v>684</v>
      </c>
      <c r="H331">
        <v>4.2309999999999999</v>
      </c>
    </row>
    <row r="332" spans="1:8" x14ac:dyDescent="0.25">
      <c r="A332">
        <v>2</v>
      </c>
      <c r="B332" t="s">
        <v>743</v>
      </c>
      <c r="C332" t="s">
        <v>743</v>
      </c>
      <c r="D332" t="s">
        <v>749</v>
      </c>
      <c r="E332" t="s">
        <v>758</v>
      </c>
      <c r="F332">
        <v>124.71360249999999</v>
      </c>
      <c r="G332" t="s">
        <v>685</v>
      </c>
      <c r="H332">
        <v>2.0763000000000016</v>
      </c>
    </row>
    <row r="333" spans="1:8" x14ac:dyDescent="0.25">
      <c r="A333">
        <v>2</v>
      </c>
      <c r="B333" t="s">
        <v>743</v>
      </c>
      <c r="C333" t="s">
        <v>743</v>
      </c>
      <c r="D333" t="s">
        <v>749</v>
      </c>
      <c r="E333" t="s">
        <v>758</v>
      </c>
      <c r="F333">
        <v>93.836162939999994</v>
      </c>
      <c r="G333" t="s">
        <v>686</v>
      </c>
      <c r="H333">
        <v>3.6587999999999994</v>
      </c>
    </row>
    <row r="334" spans="1:8" x14ac:dyDescent="0.25">
      <c r="A334">
        <v>2</v>
      </c>
      <c r="B334" t="s">
        <v>743</v>
      </c>
      <c r="C334" t="s">
        <v>743</v>
      </c>
      <c r="D334" t="s">
        <v>749</v>
      </c>
      <c r="E334" t="s">
        <v>758</v>
      </c>
      <c r="F334">
        <v>131.91516050000001</v>
      </c>
      <c r="G334" t="s">
        <v>687</v>
      </c>
      <c r="H334">
        <v>3.5106999999999999</v>
      </c>
    </row>
    <row r="335" spans="1:8" x14ac:dyDescent="0.25">
      <c r="A335">
        <v>2</v>
      </c>
      <c r="B335" t="s">
        <v>743</v>
      </c>
      <c r="C335" t="s">
        <v>743</v>
      </c>
      <c r="D335" t="s">
        <v>749</v>
      </c>
      <c r="E335" t="s">
        <v>758</v>
      </c>
      <c r="F335">
        <v>238.15018900000001</v>
      </c>
      <c r="G335" t="s">
        <v>688</v>
      </c>
      <c r="H335">
        <v>3.2822000000000013</v>
      </c>
    </row>
    <row r="336" spans="1:8" x14ac:dyDescent="0.25">
      <c r="A336">
        <v>2</v>
      </c>
      <c r="B336" t="s">
        <v>743</v>
      </c>
      <c r="C336" t="s">
        <v>743</v>
      </c>
      <c r="D336" t="s">
        <v>749</v>
      </c>
      <c r="E336" t="s">
        <v>758</v>
      </c>
      <c r="F336">
        <v>126.14219370000001</v>
      </c>
      <c r="G336" t="s">
        <v>689</v>
      </c>
      <c r="H336">
        <v>3.4377000000000013</v>
      </c>
    </row>
    <row r="337" spans="1:8" x14ac:dyDescent="0.25">
      <c r="A337">
        <v>2</v>
      </c>
      <c r="B337" t="s">
        <v>743</v>
      </c>
      <c r="C337" t="s">
        <v>743</v>
      </c>
      <c r="D337" t="s">
        <v>749</v>
      </c>
      <c r="E337" t="s">
        <v>758</v>
      </c>
      <c r="F337">
        <v>93.014318180000004</v>
      </c>
      <c r="G337" t="s">
        <v>690</v>
      </c>
      <c r="H337">
        <v>3.3966999999999992</v>
      </c>
    </row>
    <row r="338" spans="1:8" x14ac:dyDescent="0.25">
      <c r="A338">
        <v>4</v>
      </c>
      <c r="B338" t="s">
        <v>743</v>
      </c>
      <c r="C338" t="s">
        <v>743</v>
      </c>
      <c r="D338" t="s">
        <v>749</v>
      </c>
      <c r="E338" t="s">
        <v>758</v>
      </c>
      <c r="F338">
        <v>54.029562230000003</v>
      </c>
      <c r="G338" t="s">
        <v>691</v>
      </c>
      <c r="H338">
        <v>4.5524000000000004</v>
      </c>
    </row>
    <row r="339" spans="1:8" x14ac:dyDescent="0.25">
      <c r="A339">
        <v>4</v>
      </c>
      <c r="B339" t="s">
        <v>743</v>
      </c>
      <c r="C339" t="s">
        <v>743</v>
      </c>
      <c r="D339" t="s">
        <v>749</v>
      </c>
      <c r="E339" t="s">
        <v>758</v>
      </c>
      <c r="F339">
        <v>83.944714540000007</v>
      </c>
      <c r="G339" t="s">
        <v>692</v>
      </c>
      <c r="H339">
        <v>3.8445</v>
      </c>
    </row>
    <row r="340" spans="1:8" x14ac:dyDescent="0.25">
      <c r="A340">
        <v>4</v>
      </c>
      <c r="B340" t="s">
        <v>743</v>
      </c>
      <c r="C340" t="s">
        <v>743</v>
      </c>
      <c r="D340" t="s">
        <v>749</v>
      </c>
      <c r="E340" t="s">
        <v>758</v>
      </c>
      <c r="F340">
        <v>95.165979840000006</v>
      </c>
      <c r="G340" t="s">
        <v>693</v>
      </c>
      <c r="H340">
        <v>3.5276999999999994</v>
      </c>
    </row>
    <row r="341" spans="1:8" x14ac:dyDescent="0.25">
      <c r="A341">
        <v>4</v>
      </c>
      <c r="B341" t="s">
        <v>743</v>
      </c>
      <c r="C341" t="s">
        <v>743</v>
      </c>
      <c r="D341" t="s">
        <v>749</v>
      </c>
      <c r="E341" t="s">
        <v>758</v>
      </c>
      <c r="F341">
        <v>108.8411455</v>
      </c>
      <c r="G341" t="s">
        <v>694</v>
      </c>
      <c r="H341">
        <v>3.8171999999999997</v>
      </c>
    </row>
    <row r="342" spans="1:8" x14ac:dyDescent="0.25">
      <c r="A342">
        <v>4</v>
      </c>
      <c r="B342" t="s">
        <v>743</v>
      </c>
      <c r="C342" t="s">
        <v>743</v>
      </c>
      <c r="D342" t="s">
        <v>749</v>
      </c>
      <c r="E342" t="s">
        <v>758</v>
      </c>
      <c r="F342">
        <v>107.8351603</v>
      </c>
      <c r="G342" t="s">
        <v>695</v>
      </c>
      <c r="H342">
        <v>5.7603000000000009</v>
      </c>
    </row>
    <row r="343" spans="1:8" x14ac:dyDescent="0.25">
      <c r="A343">
        <v>4</v>
      </c>
      <c r="B343" t="s">
        <v>743</v>
      </c>
      <c r="C343" t="s">
        <v>743</v>
      </c>
      <c r="D343" t="s">
        <v>749</v>
      </c>
      <c r="E343" t="s">
        <v>758</v>
      </c>
      <c r="F343">
        <v>112.551148</v>
      </c>
      <c r="G343" t="s">
        <v>696</v>
      </c>
      <c r="H343">
        <v>3.7275000000000009</v>
      </c>
    </row>
    <row r="344" spans="1:8" x14ac:dyDescent="0.25">
      <c r="A344">
        <v>6</v>
      </c>
      <c r="B344" t="s">
        <v>743</v>
      </c>
      <c r="C344" t="s">
        <v>743</v>
      </c>
      <c r="D344" t="s">
        <v>749</v>
      </c>
      <c r="E344" t="s">
        <v>758</v>
      </c>
      <c r="F344">
        <v>103.9346865</v>
      </c>
      <c r="G344" t="s">
        <v>697</v>
      </c>
      <c r="H344">
        <v>3.2503999999999991</v>
      </c>
    </row>
    <row r="345" spans="1:8" x14ac:dyDescent="0.25">
      <c r="A345">
        <v>6</v>
      </c>
      <c r="B345" t="s">
        <v>743</v>
      </c>
      <c r="C345" t="s">
        <v>743</v>
      </c>
      <c r="D345" t="s">
        <v>749</v>
      </c>
      <c r="E345" t="s">
        <v>758</v>
      </c>
      <c r="F345">
        <v>133.1324122</v>
      </c>
      <c r="G345" t="s">
        <v>698</v>
      </c>
      <c r="H345">
        <v>3.7324000000000002</v>
      </c>
    </row>
    <row r="346" spans="1:8" x14ac:dyDescent="0.25">
      <c r="A346">
        <v>6</v>
      </c>
      <c r="B346" t="s">
        <v>743</v>
      </c>
      <c r="C346" t="s">
        <v>743</v>
      </c>
      <c r="D346" t="s">
        <v>749</v>
      </c>
      <c r="E346" t="s">
        <v>758</v>
      </c>
      <c r="F346">
        <v>177.201436</v>
      </c>
      <c r="G346" t="s">
        <v>699</v>
      </c>
      <c r="H346">
        <v>4.2609000000000012</v>
      </c>
    </row>
    <row r="347" spans="1:8" x14ac:dyDescent="0.25">
      <c r="A347">
        <v>6</v>
      </c>
      <c r="B347" t="s">
        <v>743</v>
      </c>
      <c r="C347" t="s">
        <v>743</v>
      </c>
      <c r="D347" t="s">
        <v>749</v>
      </c>
      <c r="E347" t="s">
        <v>758</v>
      </c>
      <c r="F347">
        <v>80.286470899999998</v>
      </c>
      <c r="G347" t="s">
        <v>700</v>
      </c>
      <c r="H347">
        <v>3.2843</v>
      </c>
    </row>
    <row r="348" spans="1:8" x14ac:dyDescent="0.25">
      <c r="A348">
        <v>6</v>
      </c>
      <c r="B348" t="s">
        <v>743</v>
      </c>
      <c r="C348" t="s">
        <v>743</v>
      </c>
      <c r="D348" t="s">
        <v>749</v>
      </c>
      <c r="E348" t="s">
        <v>758</v>
      </c>
      <c r="F348">
        <v>107.9943699</v>
      </c>
      <c r="G348" t="s">
        <v>701</v>
      </c>
      <c r="H348">
        <v>4.1342999999999996</v>
      </c>
    </row>
    <row r="349" spans="1:8" x14ac:dyDescent="0.25">
      <c r="A349">
        <v>6</v>
      </c>
      <c r="B349" t="s">
        <v>743</v>
      </c>
      <c r="C349" t="s">
        <v>743</v>
      </c>
      <c r="D349" t="s">
        <v>749</v>
      </c>
      <c r="E349" t="s">
        <v>758</v>
      </c>
      <c r="F349">
        <v>75.820710480000002</v>
      </c>
      <c r="G349" t="s">
        <v>702</v>
      </c>
      <c r="H349">
        <v>4.1400000000000006</v>
      </c>
    </row>
    <row r="350" spans="1:8" x14ac:dyDescent="0.25">
      <c r="A350">
        <v>8</v>
      </c>
      <c r="B350" t="s">
        <v>743</v>
      </c>
      <c r="C350" t="s">
        <v>743</v>
      </c>
      <c r="D350" t="s">
        <v>749</v>
      </c>
      <c r="E350" t="s">
        <v>758</v>
      </c>
      <c r="F350">
        <v>98.346690150000001</v>
      </c>
      <c r="G350" t="s">
        <v>703</v>
      </c>
      <c r="H350">
        <v>2.9561999999999991</v>
      </c>
    </row>
    <row r="351" spans="1:8" x14ac:dyDescent="0.25">
      <c r="A351">
        <v>8</v>
      </c>
      <c r="B351" t="s">
        <v>743</v>
      </c>
      <c r="C351" t="s">
        <v>743</v>
      </c>
      <c r="D351" t="s">
        <v>749</v>
      </c>
      <c r="E351" t="s">
        <v>758</v>
      </c>
      <c r="F351">
        <v>55.304871110000001</v>
      </c>
      <c r="G351" t="s">
        <v>704</v>
      </c>
      <c r="H351">
        <v>4.0203000000000007</v>
      </c>
    </row>
    <row r="352" spans="1:8" x14ac:dyDescent="0.25">
      <c r="A352">
        <v>8</v>
      </c>
      <c r="B352" t="s">
        <v>743</v>
      </c>
      <c r="C352" t="s">
        <v>743</v>
      </c>
      <c r="D352" t="s">
        <v>749</v>
      </c>
      <c r="E352" t="s">
        <v>758</v>
      </c>
      <c r="F352">
        <v>68.318164120000006</v>
      </c>
      <c r="G352" t="s">
        <v>705</v>
      </c>
      <c r="H352">
        <v>3.8679000000000006</v>
      </c>
    </row>
    <row r="353" spans="1:8" x14ac:dyDescent="0.25">
      <c r="A353">
        <v>8</v>
      </c>
      <c r="B353" t="s">
        <v>743</v>
      </c>
      <c r="C353" t="s">
        <v>743</v>
      </c>
      <c r="D353" t="s">
        <v>749</v>
      </c>
      <c r="E353" t="s">
        <v>758</v>
      </c>
      <c r="F353">
        <v>77.373046639999998</v>
      </c>
      <c r="G353" t="s">
        <v>706</v>
      </c>
      <c r="H353">
        <v>4.3986000000000001</v>
      </c>
    </row>
    <row r="354" spans="1:8" x14ac:dyDescent="0.25">
      <c r="A354">
        <v>8</v>
      </c>
      <c r="B354" t="s">
        <v>743</v>
      </c>
      <c r="C354" t="s">
        <v>743</v>
      </c>
      <c r="D354" t="s">
        <v>749</v>
      </c>
      <c r="E354" t="s">
        <v>758</v>
      </c>
      <c r="F354">
        <v>86.440727800000005</v>
      </c>
      <c r="G354" t="s">
        <v>707</v>
      </c>
      <c r="H354">
        <v>4.360199999999999</v>
      </c>
    </row>
    <row r="355" spans="1:8" x14ac:dyDescent="0.25">
      <c r="A355">
        <v>8</v>
      </c>
      <c r="B355" t="s">
        <v>743</v>
      </c>
      <c r="C355" t="s">
        <v>743</v>
      </c>
      <c r="D355" t="s">
        <v>749</v>
      </c>
      <c r="E355" t="s">
        <v>758</v>
      </c>
      <c r="F355">
        <v>134.219346</v>
      </c>
      <c r="G355" t="s">
        <v>708</v>
      </c>
      <c r="H355">
        <v>3.1494</v>
      </c>
    </row>
    <row r="356" spans="1:8" x14ac:dyDescent="0.25">
      <c r="A356">
        <v>10</v>
      </c>
      <c r="B356" t="s">
        <v>743</v>
      </c>
      <c r="C356" t="s">
        <v>743</v>
      </c>
      <c r="D356" t="s">
        <v>749</v>
      </c>
      <c r="E356" t="s">
        <v>758</v>
      </c>
      <c r="F356">
        <v>102.4324273</v>
      </c>
      <c r="G356" t="s">
        <v>709</v>
      </c>
      <c r="H356">
        <v>3.5096000000000007</v>
      </c>
    </row>
    <row r="357" spans="1:8" x14ac:dyDescent="0.25">
      <c r="A357">
        <v>10</v>
      </c>
      <c r="B357" t="s">
        <v>743</v>
      </c>
      <c r="C357" t="s">
        <v>743</v>
      </c>
      <c r="D357" t="s">
        <v>749</v>
      </c>
      <c r="E357" t="s">
        <v>758</v>
      </c>
      <c r="F357">
        <v>56.136999410000001</v>
      </c>
      <c r="G357" t="s">
        <v>710</v>
      </c>
      <c r="H357">
        <v>3.1516000000000002</v>
      </c>
    </row>
    <row r="358" spans="1:8" x14ac:dyDescent="0.25">
      <c r="A358">
        <v>10</v>
      </c>
      <c r="B358" t="s">
        <v>743</v>
      </c>
      <c r="C358" t="s">
        <v>743</v>
      </c>
      <c r="D358" t="s">
        <v>749</v>
      </c>
      <c r="E358" t="s">
        <v>758</v>
      </c>
      <c r="F358">
        <v>149.7004603</v>
      </c>
      <c r="G358" t="s">
        <v>711</v>
      </c>
      <c r="H358">
        <v>3.6989000000000001</v>
      </c>
    </row>
    <row r="359" spans="1:8" x14ac:dyDescent="0.25">
      <c r="A359">
        <v>10</v>
      </c>
      <c r="B359" t="s">
        <v>743</v>
      </c>
      <c r="C359" t="s">
        <v>743</v>
      </c>
      <c r="D359" t="s">
        <v>749</v>
      </c>
      <c r="E359" t="s">
        <v>758</v>
      </c>
      <c r="F359">
        <v>69.830489999999998</v>
      </c>
      <c r="G359" t="s">
        <v>712</v>
      </c>
      <c r="H359">
        <v>3.7192999999999987</v>
      </c>
    </row>
    <row r="360" spans="1:8" x14ac:dyDescent="0.25">
      <c r="A360">
        <v>10</v>
      </c>
      <c r="B360" t="s">
        <v>743</v>
      </c>
      <c r="C360" t="s">
        <v>743</v>
      </c>
      <c r="D360" t="s">
        <v>749</v>
      </c>
      <c r="E360" t="s">
        <v>758</v>
      </c>
      <c r="F360">
        <v>51.568367369999997</v>
      </c>
      <c r="G360" t="s">
        <v>713</v>
      </c>
      <c r="H360">
        <v>2.9069000000000003</v>
      </c>
    </row>
    <row r="361" spans="1:8" x14ac:dyDescent="0.25">
      <c r="A361">
        <v>10</v>
      </c>
      <c r="B361" t="s">
        <v>743</v>
      </c>
      <c r="C361" t="s">
        <v>743</v>
      </c>
      <c r="D361" t="s">
        <v>749</v>
      </c>
      <c r="E361" t="s">
        <v>758</v>
      </c>
      <c r="F361">
        <v>114.5675617</v>
      </c>
      <c r="G361" t="s">
        <v>714</v>
      </c>
      <c r="H361">
        <v>3.8369999999999997</v>
      </c>
    </row>
    <row r="362" spans="1:8" x14ac:dyDescent="0.25">
      <c r="A362">
        <v>0</v>
      </c>
      <c r="B362" t="s">
        <v>744</v>
      </c>
      <c r="C362" t="s">
        <v>744</v>
      </c>
      <c r="D362" t="s">
        <v>752</v>
      </c>
      <c r="E362" t="s">
        <v>758</v>
      </c>
      <c r="F362">
        <v>4.267677087</v>
      </c>
      <c r="G362" t="s">
        <v>340</v>
      </c>
      <c r="H362">
        <v>1.6634999999999991</v>
      </c>
    </row>
    <row r="363" spans="1:8" x14ac:dyDescent="0.25">
      <c r="A363">
        <v>0</v>
      </c>
      <c r="B363" t="s">
        <v>744</v>
      </c>
      <c r="C363" t="s">
        <v>744</v>
      </c>
      <c r="D363" t="s">
        <v>752</v>
      </c>
      <c r="E363" t="s">
        <v>758</v>
      </c>
      <c r="F363">
        <v>5.7219568289999998</v>
      </c>
      <c r="G363" t="s">
        <v>341</v>
      </c>
      <c r="H363">
        <v>2.0777999999999999</v>
      </c>
    </row>
    <row r="364" spans="1:8" x14ac:dyDescent="0.25">
      <c r="A364">
        <v>0</v>
      </c>
      <c r="B364" t="s">
        <v>744</v>
      </c>
      <c r="C364" t="s">
        <v>744</v>
      </c>
      <c r="D364" t="s">
        <v>752</v>
      </c>
      <c r="E364" t="s">
        <v>758</v>
      </c>
      <c r="F364">
        <v>1.7488978369999999</v>
      </c>
      <c r="G364" t="s">
        <v>342</v>
      </c>
      <c r="H364">
        <v>2.593</v>
      </c>
    </row>
    <row r="365" spans="1:8" x14ac:dyDescent="0.25">
      <c r="A365">
        <v>0</v>
      </c>
      <c r="B365" t="s">
        <v>744</v>
      </c>
      <c r="C365" t="s">
        <v>744</v>
      </c>
      <c r="D365" t="s">
        <v>752</v>
      </c>
      <c r="E365" t="s">
        <v>758</v>
      </c>
      <c r="F365">
        <v>0.80645694099999998</v>
      </c>
      <c r="G365" t="s">
        <v>343</v>
      </c>
      <c r="H365">
        <v>2.8358000000000025</v>
      </c>
    </row>
    <row r="366" spans="1:8" x14ac:dyDescent="0.25">
      <c r="A366">
        <v>0</v>
      </c>
      <c r="B366" t="s">
        <v>744</v>
      </c>
      <c r="C366" t="s">
        <v>744</v>
      </c>
      <c r="D366" t="s">
        <v>752</v>
      </c>
      <c r="E366" t="s">
        <v>758</v>
      </c>
      <c r="F366">
        <v>10.639255110000001</v>
      </c>
      <c r="G366" t="s">
        <v>344</v>
      </c>
      <c r="H366">
        <v>1.8572000000000024</v>
      </c>
    </row>
    <row r="367" spans="1:8" x14ac:dyDescent="0.25">
      <c r="A367">
        <v>0</v>
      </c>
      <c r="B367" t="s">
        <v>744</v>
      </c>
      <c r="C367" t="s">
        <v>744</v>
      </c>
      <c r="D367" t="s">
        <v>752</v>
      </c>
      <c r="E367" t="s">
        <v>758</v>
      </c>
      <c r="F367">
        <v>3.6886390480000002</v>
      </c>
      <c r="G367" t="s">
        <v>345</v>
      </c>
      <c r="H367">
        <v>1.1209999999999987</v>
      </c>
    </row>
    <row r="368" spans="1:8" x14ac:dyDescent="0.25">
      <c r="A368">
        <v>2</v>
      </c>
      <c r="B368" t="s">
        <v>744</v>
      </c>
      <c r="C368" t="s">
        <v>744</v>
      </c>
      <c r="D368" t="s">
        <v>752</v>
      </c>
      <c r="E368" t="s">
        <v>758</v>
      </c>
      <c r="F368">
        <v>1.640306185</v>
      </c>
      <c r="G368" t="s">
        <v>346</v>
      </c>
      <c r="H368">
        <v>2.2455999999999996</v>
      </c>
    </row>
    <row r="369" spans="1:8" x14ac:dyDescent="0.25">
      <c r="A369">
        <v>2</v>
      </c>
      <c r="B369" t="s">
        <v>744</v>
      </c>
      <c r="C369" t="s">
        <v>744</v>
      </c>
      <c r="D369" t="s">
        <v>752</v>
      </c>
      <c r="E369" t="s">
        <v>758</v>
      </c>
      <c r="F369">
        <v>5.6398643369999997</v>
      </c>
      <c r="G369" t="s">
        <v>347</v>
      </c>
      <c r="H369">
        <v>2.4943999999999988</v>
      </c>
    </row>
    <row r="370" spans="1:8" x14ac:dyDescent="0.25">
      <c r="A370">
        <v>2</v>
      </c>
      <c r="B370" t="s">
        <v>744</v>
      </c>
      <c r="C370" t="s">
        <v>744</v>
      </c>
      <c r="D370" t="s">
        <v>752</v>
      </c>
      <c r="E370" t="s">
        <v>758</v>
      </c>
      <c r="F370">
        <v>0.98522483400000005</v>
      </c>
      <c r="G370" t="s">
        <v>348</v>
      </c>
      <c r="H370">
        <v>2.5987000000000009</v>
      </c>
    </row>
    <row r="371" spans="1:8" x14ac:dyDescent="0.25">
      <c r="A371">
        <v>2</v>
      </c>
      <c r="B371" t="s">
        <v>744</v>
      </c>
      <c r="C371" t="s">
        <v>744</v>
      </c>
      <c r="D371" t="s">
        <v>752</v>
      </c>
      <c r="E371" t="s">
        <v>758</v>
      </c>
      <c r="F371">
        <v>1.159396793</v>
      </c>
      <c r="G371" t="s">
        <v>349</v>
      </c>
      <c r="H371">
        <v>2.0733999999999995</v>
      </c>
    </row>
    <row r="372" spans="1:8" x14ac:dyDescent="0.25">
      <c r="A372">
        <v>2</v>
      </c>
      <c r="B372" t="s">
        <v>744</v>
      </c>
      <c r="C372" t="s">
        <v>744</v>
      </c>
      <c r="D372" t="s">
        <v>752</v>
      </c>
      <c r="E372" t="s">
        <v>758</v>
      </c>
      <c r="F372">
        <v>2.57235133</v>
      </c>
      <c r="G372" t="s">
        <v>350</v>
      </c>
      <c r="H372">
        <v>1.9886000000000017</v>
      </c>
    </row>
    <row r="373" spans="1:8" x14ac:dyDescent="0.25">
      <c r="A373">
        <v>2</v>
      </c>
      <c r="B373" t="s">
        <v>744</v>
      </c>
      <c r="C373" t="s">
        <v>744</v>
      </c>
      <c r="D373" t="s">
        <v>752</v>
      </c>
      <c r="E373" t="s">
        <v>758</v>
      </c>
      <c r="F373">
        <v>3.1900264900000002</v>
      </c>
      <c r="G373" t="s">
        <v>351</v>
      </c>
      <c r="H373">
        <v>2.7614999999999981</v>
      </c>
    </row>
    <row r="374" spans="1:8" x14ac:dyDescent="0.25">
      <c r="A374">
        <v>4</v>
      </c>
      <c r="B374" t="s">
        <v>744</v>
      </c>
      <c r="C374" t="s">
        <v>744</v>
      </c>
      <c r="D374" t="s">
        <v>752</v>
      </c>
      <c r="E374" t="s">
        <v>758</v>
      </c>
      <c r="F374">
        <v>2.3898983999999999</v>
      </c>
      <c r="G374" t="s">
        <v>352</v>
      </c>
      <c r="H374">
        <v>1.8155999999999999</v>
      </c>
    </row>
    <row r="375" spans="1:8" x14ac:dyDescent="0.25">
      <c r="A375">
        <v>4</v>
      </c>
      <c r="B375" t="s">
        <v>744</v>
      </c>
      <c r="C375" t="s">
        <v>744</v>
      </c>
      <c r="D375" t="s">
        <v>752</v>
      </c>
      <c r="E375" t="s">
        <v>758</v>
      </c>
      <c r="F375">
        <v>1.7808584080000001</v>
      </c>
      <c r="G375" t="s">
        <v>353</v>
      </c>
      <c r="H375">
        <v>3.0818000000000012</v>
      </c>
    </row>
    <row r="376" spans="1:8" x14ac:dyDescent="0.25">
      <c r="A376">
        <v>4</v>
      </c>
      <c r="B376" t="s">
        <v>744</v>
      </c>
      <c r="C376" t="s">
        <v>744</v>
      </c>
      <c r="D376" t="s">
        <v>752</v>
      </c>
      <c r="E376" t="s">
        <v>758</v>
      </c>
      <c r="F376">
        <v>1.0882202599999999</v>
      </c>
      <c r="G376" t="s">
        <v>354</v>
      </c>
      <c r="H376">
        <v>2.8690999999999995</v>
      </c>
    </row>
    <row r="377" spans="1:8" x14ac:dyDescent="0.25">
      <c r="A377">
        <v>4</v>
      </c>
      <c r="B377" t="s">
        <v>744</v>
      </c>
      <c r="C377" t="s">
        <v>744</v>
      </c>
      <c r="D377" t="s">
        <v>752</v>
      </c>
      <c r="E377" t="s">
        <v>758</v>
      </c>
      <c r="F377">
        <v>1.8293402860000001</v>
      </c>
      <c r="G377" t="s">
        <v>355</v>
      </c>
      <c r="H377">
        <v>2.2879000000000005</v>
      </c>
    </row>
    <row r="378" spans="1:8" x14ac:dyDescent="0.25">
      <c r="A378">
        <v>4</v>
      </c>
      <c r="B378" t="s">
        <v>744</v>
      </c>
      <c r="C378" t="s">
        <v>744</v>
      </c>
      <c r="D378" t="s">
        <v>752</v>
      </c>
      <c r="E378" t="s">
        <v>758</v>
      </c>
      <c r="F378">
        <v>2.3459294119999998</v>
      </c>
      <c r="G378" t="s">
        <v>356</v>
      </c>
      <c r="H378">
        <v>2.7459999999999987</v>
      </c>
    </row>
    <row r="379" spans="1:8" x14ac:dyDescent="0.25">
      <c r="A379">
        <v>4</v>
      </c>
      <c r="B379" t="s">
        <v>744</v>
      </c>
      <c r="C379" t="s">
        <v>744</v>
      </c>
      <c r="D379" t="s">
        <v>752</v>
      </c>
      <c r="E379" t="s">
        <v>758</v>
      </c>
      <c r="F379">
        <v>5.2910925359999998</v>
      </c>
      <c r="G379" t="s">
        <v>357</v>
      </c>
      <c r="H379">
        <v>2.2357000000000014</v>
      </c>
    </row>
    <row r="380" spans="1:8" x14ac:dyDescent="0.25">
      <c r="A380">
        <v>6</v>
      </c>
      <c r="B380" t="s">
        <v>744</v>
      </c>
      <c r="C380" t="s">
        <v>744</v>
      </c>
      <c r="D380" t="s">
        <v>752</v>
      </c>
      <c r="E380" t="s">
        <v>758</v>
      </c>
      <c r="F380">
        <v>2.1001736050000002</v>
      </c>
      <c r="G380" t="s">
        <v>358</v>
      </c>
      <c r="H380">
        <v>2.9968000000000004</v>
      </c>
    </row>
    <row r="381" spans="1:8" x14ac:dyDescent="0.25">
      <c r="A381">
        <v>6</v>
      </c>
      <c r="B381" t="s">
        <v>744</v>
      </c>
      <c r="C381" t="s">
        <v>744</v>
      </c>
      <c r="D381" t="s">
        <v>752</v>
      </c>
      <c r="E381" t="s">
        <v>758</v>
      </c>
      <c r="F381">
        <v>1.1148101930000001</v>
      </c>
      <c r="G381" t="s">
        <v>361</v>
      </c>
      <c r="H381">
        <v>2.5794999999999995</v>
      </c>
    </row>
    <row r="382" spans="1:8" x14ac:dyDescent="0.25">
      <c r="A382">
        <v>6</v>
      </c>
      <c r="B382" t="s">
        <v>744</v>
      </c>
      <c r="C382" t="s">
        <v>744</v>
      </c>
      <c r="D382" t="s">
        <v>752</v>
      </c>
      <c r="E382" t="s">
        <v>758</v>
      </c>
      <c r="F382">
        <v>1.3786980449999999</v>
      </c>
      <c r="G382" t="s">
        <v>362</v>
      </c>
      <c r="H382">
        <v>2.5534999999999997</v>
      </c>
    </row>
    <row r="383" spans="1:8" x14ac:dyDescent="0.25">
      <c r="A383">
        <v>6</v>
      </c>
      <c r="B383" t="s">
        <v>744</v>
      </c>
      <c r="C383" t="s">
        <v>744</v>
      </c>
      <c r="D383" t="s">
        <v>752</v>
      </c>
      <c r="E383" t="s">
        <v>758</v>
      </c>
      <c r="F383">
        <v>2.2537048130000001</v>
      </c>
      <c r="G383" t="s">
        <v>363</v>
      </c>
      <c r="H383">
        <v>1.8000000000000007</v>
      </c>
    </row>
    <row r="384" spans="1:8" x14ac:dyDescent="0.25">
      <c r="A384">
        <v>6</v>
      </c>
      <c r="B384" t="s">
        <v>744</v>
      </c>
      <c r="C384" t="s">
        <v>744</v>
      </c>
      <c r="D384" t="s">
        <v>752</v>
      </c>
      <c r="E384" t="s">
        <v>758</v>
      </c>
      <c r="F384">
        <v>5.3767539720000004</v>
      </c>
      <c r="G384" t="s">
        <v>364</v>
      </c>
      <c r="H384">
        <v>2.2347999999999999</v>
      </c>
    </row>
    <row r="385" spans="1:8" x14ac:dyDescent="0.25">
      <c r="A385">
        <v>6</v>
      </c>
      <c r="B385" t="s">
        <v>744</v>
      </c>
      <c r="C385" t="s">
        <v>744</v>
      </c>
      <c r="D385" t="s">
        <v>752</v>
      </c>
      <c r="E385" t="s">
        <v>758</v>
      </c>
      <c r="F385">
        <v>1.702141197</v>
      </c>
      <c r="G385" t="s">
        <v>365</v>
      </c>
      <c r="H385">
        <v>1.7367000000000026</v>
      </c>
    </row>
    <row r="386" spans="1:8" x14ac:dyDescent="0.25">
      <c r="A386">
        <v>8</v>
      </c>
      <c r="B386" t="s">
        <v>744</v>
      </c>
      <c r="C386" t="s">
        <v>744</v>
      </c>
      <c r="D386" t="s">
        <v>752</v>
      </c>
      <c r="E386" t="s">
        <v>758</v>
      </c>
      <c r="F386">
        <v>1.181846159</v>
      </c>
      <c r="G386" t="s">
        <v>359</v>
      </c>
      <c r="H386">
        <v>2.8781000000000034</v>
      </c>
    </row>
    <row r="387" spans="1:8" x14ac:dyDescent="0.25">
      <c r="A387">
        <v>8</v>
      </c>
      <c r="B387" t="s">
        <v>744</v>
      </c>
      <c r="C387" t="s">
        <v>744</v>
      </c>
      <c r="D387" t="s">
        <v>752</v>
      </c>
      <c r="E387" t="s">
        <v>758</v>
      </c>
      <c r="F387">
        <v>0.74644524499999998</v>
      </c>
      <c r="G387" t="s">
        <v>366</v>
      </c>
      <c r="H387">
        <v>3.0125999999999991</v>
      </c>
    </row>
    <row r="388" spans="1:8" x14ac:dyDescent="0.25">
      <c r="A388">
        <v>8</v>
      </c>
      <c r="B388" t="s">
        <v>744</v>
      </c>
      <c r="C388" t="s">
        <v>744</v>
      </c>
      <c r="D388" t="s">
        <v>752</v>
      </c>
      <c r="E388" t="s">
        <v>758</v>
      </c>
      <c r="F388">
        <v>6.0602414050000002</v>
      </c>
      <c r="G388" t="s">
        <v>367</v>
      </c>
      <c r="H388">
        <v>2.2215999999999987</v>
      </c>
    </row>
    <row r="389" spans="1:8" x14ac:dyDescent="0.25">
      <c r="A389">
        <v>8</v>
      </c>
      <c r="B389" t="s">
        <v>744</v>
      </c>
      <c r="C389" t="s">
        <v>744</v>
      </c>
      <c r="D389" t="s">
        <v>752</v>
      </c>
      <c r="E389" t="s">
        <v>758</v>
      </c>
      <c r="F389">
        <v>3.9790743370000001</v>
      </c>
      <c r="G389" t="s">
        <v>368</v>
      </c>
      <c r="H389">
        <v>2.0760000000000005</v>
      </c>
    </row>
    <row r="390" spans="1:8" x14ac:dyDescent="0.25">
      <c r="A390">
        <v>8</v>
      </c>
      <c r="B390" t="s">
        <v>744</v>
      </c>
      <c r="C390" t="s">
        <v>744</v>
      </c>
      <c r="D390" t="s">
        <v>752</v>
      </c>
      <c r="E390" t="s">
        <v>758</v>
      </c>
      <c r="F390">
        <v>0.90171308999999999</v>
      </c>
      <c r="G390" t="s">
        <v>369</v>
      </c>
      <c r="H390">
        <v>1.7310999999999979</v>
      </c>
    </row>
    <row r="391" spans="1:8" x14ac:dyDescent="0.25">
      <c r="A391">
        <v>8</v>
      </c>
      <c r="B391" t="s">
        <v>744</v>
      </c>
      <c r="C391" t="s">
        <v>744</v>
      </c>
      <c r="D391" t="s">
        <v>752</v>
      </c>
      <c r="E391" t="s">
        <v>758</v>
      </c>
      <c r="F391">
        <v>3.4524488940000002</v>
      </c>
      <c r="G391" t="s">
        <v>370</v>
      </c>
      <c r="H391">
        <v>2.0160000000000018</v>
      </c>
    </row>
    <row r="392" spans="1:8" x14ac:dyDescent="0.25">
      <c r="A392">
        <v>10</v>
      </c>
      <c r="B392" t="s">
        <v>744</v>
      </c>
      <c r="C392" t="s">
        <v>744</v>
      </c>
      <c r="D392" t="s">
        <v>752</v>
      </c>
      <c r="E392" t="s">
        <v>758</v>
      </c>
      <c r="F392">
        <v>1.5748398990000001</v>
      </c>
      <c r="G392" t="s">
        <v>360</v>
      </c>
      <c r="H392">
        <v>2.0917999999999992</v>
      </c>
    </row>
    <row r="393" spans="1:8" x14ac:dyDescent="0.25">
      <c r="A393">
        <v>10</v>
      </c>
      <c r="B393" t="s">
        <v>744</v>
      </c>
      <c r="C393" t="s">
        <v>744</v>
      </c>
      <c r="D393" t="s">
        <v>752</v>
      </c>
      <c r="E393" t="s">
        <v>758</v>
      </c>
      <c r="F393">
        <v>1.123669198</v>
      </c>
      <c r="G393" t="s">
        <v>371</v>
      </c>
      <c r="H393">
        <v>1.8812999999999995</v>
      </c>
    </row>
    <row r="394" spans="1:8" x14ac:dyDescent="0.25">
      <c r="A394">
        <v>10</v>
      </c>
      <c r="B394" t="s">
        <v>744</v>
      </c>
      <c r="C394" t="s">
        <v>744</v>
      </c>
      <c r="D394" t="s">
        <v>752</v>
      </c>
      <c r="E394" t="s">
        <v>758</v>
      </c>
      <c r="F394">
        <v>2.5586543279999998</v>
      </c>
      <c r="G394" t="s">
        <v>372</v>
      </c>
      <c r="H394">
        <v>2.2103999999999999</v>
      </c>
    </row>
    <row r="395" spans="1:8" x14ac:dyDescent="0.25">
      <c r="A395">
        <v>10</v>
      </c>
      <c r="B395" t="s">
        <v>744</v>
      </c>
      <c r="C395" t="s">
        <v>744</v>
      </c>
      <c r="D395" t="s">
        <v>752</v>
      </c>
      <c r="E395" t="s">
        <v>758</v>
      </c>
      <c r="F395">
        <v>1.949552248</v>
      </c>
      <c r="G395" t="s">
        <v>373</v>
      </c>
      <c r="H395">
        <v>3.2010000000000005</v>
      </c>
    </row>
    <row r="396" spans="1:8" x14ac:dyDescent="0.25">
      <c r="A396">
        <v>10</v>
      </c>
      <c r="B396" t="s">
        <v>744</v>
      </c>
      <c r="C396" t="s">
        <v>744</v>
      </c>
      <c r="D396" t="s">
        <v>752</v>
      </c>
      <c r="E396" t="s">
        <v>758</v>
      </c>
      <c r="F396">
        <v>2.179127319</v>
      </c>
      <c r="G396" t="s">
        <v>374</v>
      </c>
      <c r="H396">
        <v>2.6893999999999991</v>
      </c>
    </row>
    <row r="397" spans="1:8" x14ac:dyDescent="0.25">
      <c r="A397">
        <v>10</v>
      </c>
      <c r="B397" t="s">
        <v>744</v>
      </c>
      <c r="C397" t="s">
        <v>744</v>
      </c>
      <c r="D397" t="s">
        <v>752</v>
      </c>
      <c r="E397" t="s">
        <v>758</v>
      </c>
      <c r="F397">
        <v>1.130277738</v>
      </c>
      <c r="G397" t="s">
        <v>375</v>
      </c>
      <c r="H397">
        <v>2.3257000000000012</v>
      </c>
    </row>
    <row r="398" spans="1:8" x14ac:dyDescent="0.25">
      <c r="A398">
        <v>0</v>
      </c>
      <c r="B398" t="s">
        <v>744</v>
      </c>
      <c r="C398" t="s">
        <v>755</v>
      </c>
      <c r="D398" t="s">
        <v>752</v>
      </c>
      <c r="E398" t="s">
        <v>758</v>
      </c>
      <c r="F398" s="3">
        <v>5.9000000000000003E-6</v>
      </c>
      <c r="G398" t="s">
        <v>340</v>
      </c>
      <c r="H398">
        <v>1.6634999999999991</v>
      </c>
    </row>
    <row r="399" spans="1:8" x14ac:dyDescent="0.25">
      <c r="A399">
        <v>0</v>
      </c>
      <c r="B399" t="s">
        <v>744</v>
      </c>
      <c r="C399" t="s">
        <v>755</v>
      </c>
      <c r="D399" t="s">
        <v>752</v>
      </c>
      <c r="E399" t="s">
        <v>758</v>
      </c>
      <c r="F399" s="3">
        <v>3.1999999999999999E-6</v>
      </c>
      <c r="G399" t="s">
        <v>341</v>
      </c>
      <c r="H399">
        <v>2.0777999999999999</v>
      </c>
    </row>
    <row r="400" spans="1:8" x14ac:dyDescent="0.25">
      <c r="A400">
        <v>0</v>
      </c>
      <c r="B400" t="s">
        <v>744</v>
      </c>
      <c r="C400" t="s">
        <v>755</v>
      </c>
      <c r="D400" t="s">
        <v>752</v>
      </c>
      <c r="E400" t="s">
        <v>758</v>
      </c>
      <c r="F400" s="3">
        <v>1.59E-5</v>
      </c>
      <c r="G400" t="s">
        <v>342</v>
      </c>
      <c r="H400">
        <v>2.593</v>
      </c>
    </row>
    <row r="401" spans="1:8" x14ac:dyDescent="0.25">
      <c r="A401">
        <v>0</v>
      </c>
      <c r="B401" t="s">
        <v>744</v>
      </c>
      <c r="C401" t="s">
        <v>755</v>
      </c>
      <c r="D401" t="s">
        <v>752</v>
      </c>
      <c r="E401" t="s">
        <v>758</v>
      </c>
      <c r="F401" s="3">
        <v>3.8299999999999998E-6</v>
      </c>
      <c r="G401" t="s">
        <v>343</v>
      </c>
      <c r="H401">
        <v>2.8358000000000025</v>
      </c>
    </row>
    <row r="402" spans="1:8" x14ac:dyDescent="0.25">
      <c r="A402">
        <v>0</v>
      </c>
      <c r="B402" t="s">
        <v>744</v>
      </c>
      <c r="C402" t="s">
        <v>755</v>
      </c>
      <c r="D402" t="s">
        <v>752</v>
      </c>
      <c r="E402" t="s">
        <v>758</v>
      </c>
      <c r="F402">
        <v>0</v>
      </c>
      <c r="G402" t="s">
        <v>344</v>
      </c>
      <c r="H402">
        <v>1.8572000000000024</v>
      </c>
    </row>
    <row r="403" spans="1:8" x14ac:dyDescent="0.25">
      <c r="A403">
        <v>0</v>
      </c>
      <c r="B403" t="s">
        <v>744</v>
      </c>
      <c r="C403" t="s">
        <v>755</v>
      </c>
      <c r="D403" t="s">
        <v>752</v>
      </c>
      <c r="E403" t="s">
        <v>758</v>
      </c>
      <c r="F403" s="3">
        <v>1.9400000000000001E-6</v>
      </c>
      <c r="G403" t="s">
        <v>345</v>
      </c>
      <c r="H403">
        <v>1.1209999999999987</v>
      </c>
    </row>
    <row r="404" spans="1:8" x14ac:dyDescent="0.25">
      <c r="A404">
        <v>2</v>
      </c>
      <c r="B404" t="s">
        <v>744</v>
      </c>
      <c r="C404" t="s">
        <v>755</v>
      </c>
      <c r="D404" t="s">
        <v>752</v>
      </c>
      <c r="E404" t="s">
        <v>758</v>
      </c>
      <c r="F404">
        <v>0</v>
      </c>
      <c r="G404" t="s">
        <v>346</v>
      </c>
      <c r="H404">
        <v>2.2455999999999996</v>
      </c>
    </row>
    <row r="405" spans="1:8" x14ac:dyDescent="0.25">
      <c r="A405">
        <v>2</v>
      </c>
      <c r="B405" t="s">
        <v>744</v>
      </c>
      <c r="C405" t="s">
        <v>755</v>
      </c>
      <c r="D405" t="s">
        <v>752</v>
      </c>
      <c r="E405" t="s">
        <v>758</v>
      </c>
      <c r="F405" s="3">
        <v>2.2000000000000001E-6</v>
      </c>
      <c r="G405" t="s">
        <v>347</v>
      </c>
      <c r="H405">
        <v>2.4943999999999988</v>
      </c>
    </row>
    <row r="406" spans="1:8" x14ac:dyDescent="0.25">
      <c r="A406">
        <v>2</v>
      </c>
      <c r="B406" t="s">
        <v>744</v>
      </c>
      <c r="C406" t="s">
        <v>755</v>
      </c>
      <c r="D406" t="s">
        <v>752</v>
      </c>
      <c r="E406" t="s">
        <v>758</v>
      </c>
      <c r="F406" s="3">
        <v>1.72E-6</v>
      </c>
      <c r="G406" t="s">
        <v>348</v>
      </c>
      <c r="H406">
        <v>2.5987000000000009</v>
      </c>
    </row>
    <row r="407" spans="1:8" x14ac:dyDescent="0.25">
      <c r="A407">
        <v>2</v>
      </c>
      <c r="B407" t="s">
        <v>744</v>
      </c>
      <c r="C407" t="s">
        <v>755</v>
      </c>
      <c r="D407" t="s">
        <v>752</v>
      </c>
      <c r="E407" t="s">
        <v>758</v>
      </c>
      <c r="F407">
        <v>0</v>
      </c>
      <c r="G407" t="s">
        <v>349</v>
      </c>
      <c r="H407">
        <v>2.0733999999999995</v>
      </c>
    </row>
    <row r="408" spans="1:8" x14ac:dyDescent="0.25">
      <c r="A408">
        <v>2</v>
      </c>
      <c r="B408" t="s">
        <v>744</v>
      </c>
      <c r="C408" t="s">
        <v>755</v>
      </c>
      <c r="D408" t="s">
        <v>752</v>
      </c>
      <c r="E408" t="s">
        <v>758</v>
      </c>
      <c r="F408" s="3">
        <v>1.1600000000000001E-5</v>
      </c>
      <c r="G408" t="s">
        <v>350</v>
      </c>
      <c r="H408">
        <v>1.9886000000000017</v>
      </c>
    </row>
    <row r="409" spans="1:8" x14ac:dyDescent="0.25">
      <c r="A409">
        <v>2</v>
      </c>
      <c r="B409" t="s">
        <v>744</v>
      </c>
      <c r="C409" t="s">
        <v>755</v>
      </c>
      <c r="D409" t="s">
        <v>752</v>
      </c>
      <c r="E409" t="s">
        <v>758</v>
      </c>
      <c r="F409" s="3">
        <v>1.04E-5</v>
      </c>
      <c r="G409" t="s">
        <v>351</v>
      </c>
      <c r="H409">
        <v>2.7614999999999981</v>
      </c>
    </row>
    <row r="410" spans="1:8" x14ac:dyDescent="0.25">
      <c r="A410">
        <v>4</v>
      </c>
      <c r="B410" t="s">
        <v>744</v>
      </c>
      <c r="C410" t="s">
        <v>755</v>
      </c>
      <c r="D410" t="s">
        <v>752</v>
      </c>
      <c r="E410" t="s">
        <v>758</v>
      </c>
      <c r="F410" s="3">
        <v>6.6900000000000003E-6</v>
      </c>
      <c r="G410" t="s">
        <v>352</v>
      </c>
      <c r="H410">
        <v>1.8155999999999999</v>
      </c>
    </row>
    <row r="411" spans="1:8" x14ac:dyDescent="0.25">
      <c r="A411">
        <v>4</v>
      </c>
      <c r="B411" t="s">
        <v>744</v>
      </c>
      <c r="C411" t="s">
        <v>755</v>
      </c>
      <c r="D411" t="s">
        <v>752</v>
      </c>
      <c r="E411" t="s">
        <v>758</v>
      </c>
      <c r="F411" s="3">
        <v>6.02E-6</v>
      </c>
      <c r="G411" t="s">
        <v>353</v>
      </c>
      <c r="H411">
        <v>3.0818000000000012</v>
      </c>
    </row>
    <row r="412" spans="1:8" x14ac:dyDescent="0.25">
      <c r="A412">
        <v>4</v>
      </c>
      <c r="B412" t="s">
        <v>744</v>
      </c>
      <c r="C412" t="s">
        <v>755</v>
      </c>
      <c r="D412" t="s">
        <v>752</v>
      </c>
      <c r="E412" t="s">
        <v>758</v>
      </c>
      <c r="F412">
        <v>0</v>
      </c>
      <c r="G412" t="s">
        <v>354</v>
      </c>
      <c r="H412">
        <v>2.8690999999999995</v>
      </c>
    </row>
    <row r="413" spans="1:8" x14ac:dyDescent="0.25">
      <c r="A413">
        <v>4</v>
      </c>
      <c r="B413" t="s">
        <v>744</v>
      </c>
      <c r="C413" t="s">
        <v>755</v>
      </c>
      <c r="D413" t="s">
        <v>752</v>
      </c>
      <c r="E413" t="s">
        <v>758</v>
      </c>
      <c r="F413" s="3">
        <v>7.9100000000000005E-6</v>
      </c>
      <c r="G413" t="s">
        <v>355</v>
      </c>
      <c r="H413">
        <v>2.2879000000000005</v>
      </c>
    </row>
    <row r="414" spans="1:8" x14ac:dyDescent="0.25">
      <c r="A414">
        <v>4</v>
      </c>
      <c r="B414" t="s">
        <v>744</v>
      </c>
      <c r="C414" t="s">
        <v>755</v>
      </c>
      <c r="D414" t="s">
        <v>752</v>
      </c>
      <c r="E414" t="s">
        <v>758</v>
      </c>
      <c r="F414" s="3">
        <v>1.0100000000000001E-6</v>
      </c>
      <c r="G414" t="s">
        <v>356</v>
      </c>
      <c r="H414">
        <v>2.7459999999999987</v>
      </c>
    </row>
    <row r="415" spans="1:8" x14ac:dyDescent="0.25">
      <c r="A415">
        <v>4</v>
      </c>
      <c r="B415" t="s">
        <v>744</v>
      </c>
      <c r="C415" t="s">
        <v>755</v>
      </c>
      <c r="D415" t="s">
        <v>752</v>
      </c>
      <c r="E415" t="s">
        <v>758</v>
      </c>
      <c r="F415">
        <v>0</v>
      </c>
      <c r="G415" t="s">
        <v>357</v>
      </c>
      <c r="H415">
        <v>2.2357000000000014</v>
      </c>
    </row>
    <row r="416" spans="1:8" x14ac:dyDescent="0.25">
      <c r="A416">
        <v>6</v>
      </c>
      <c r="B416" t="s">
        <v>744</v>
      </c>
      <c r="C416" t="s">
        <v>755</v>
      </c>
      <c r="D416" t="s">
        <v>752</v>
      </c>
      <c r="E416" t="s">
        <v>758</v>
      </c>
      <c r="F416" s="3">
        <v>1.28E-6</v>
      </c>
      <c r="G416" t="s">
        <v>358</v>
      </c>
      <c r="H416">
        <v>2.9968000000000004</v>
      </c>
    </row>
    <row r="417" spans="1:8" x14ac:dyDescent="0.25">
      <c r="A417">
        <v>6</v>
      </c>
      <c r="B417" t="s">
        <v>744</v>
      </c>
      <c r="C417" t="s">
        <v>755</v>
      </c>
      <c r="D417" t="s">
        <v>752</v>
      </c>
      <c r="E417" t="s">
        <v>758</v>
      </c>
      <c r="F417" s="3">
        <v>9.9199999999999999E-7</v>
      </c>
      <c r="G417" t="s">
        <v>361</v>
      </c>
      <c r="H417">
        <v>2.5794999999999995</v>
      </c>
    </row>
    <row r="418" spans="1:8" x14ac:dyDescent="0.25">
      <c r="A418">
        <v>6</v>
      </c>
      <c r="B418" t="s">
        <v>744</v>
      </c>
      <c r="C418" t="s">
        <v>755</v>
      </c>
      <c r="D418" t="s">
        <v>752</v>
      </c>
      <c r="E418" t="s">
        <v>758</v>
      </c>
      <c r="F418">
        <v>0</v>
      </c>
      <c r="G418" t="s">
        <v>362</v>
      </c>
      <c r="H418">
        <v>2.5534999999999997</v>
      </c>
    </row>
    <row r="419" spans="1:8" x14ac:dyDescent="0.25">
      <c r="A419">
        <v>6</v>
      </c>
      <c r="B419" t="s">
        <v>744</v>
      </c>
      <c r="C419" t="s">
        <v>755</v>
      </c>
      <c r="D419" t="s">
        <v>752</v>
      </c>
      <c r="E419" t="s">
        <v>758</v>
      </c>
      <c r="F419" s="3">
        <v>4.7099999999999998E-6</v>
      </c>
      <c r="G419" t="s">
        <v>363</v>
      </c>
      <c r="H419">
        <v>1.8000000000000007</v>
      </c>
    </row>
    <row r="420" spans="1:8" x14ac:dyDescent="0.25">
      <c r="A420">
        <v>6</v>
      </c>
      <c r="B420" t="s">
        <v>744</v>
      </c>
      <c r="C420" t="s">
        <v>755</v>
      </c>
      <c r="D420" t="s">
        <v>752</v>
      </c>
      <c r="E420" t="s">
        <v>758</v>
      </c>
      <c r="F420" s="3">
        <v>4.1699999999999999E-6</v>
      </c>
      <c r="G420" t="s">
        <v>364</v>
      </c>
      <c r="H420">
        <v>2.2347999999999999</v>
      </c>
    </row>
    <row r="421" spans="1:8" x14ac:dyDescent="0.25">
      <c r="A421">
        <v>6</v>
      </c>
      <c r="B421" t="s">
        <v>744</v>
      </c>
      <c r="C421" t="s">
        <v>755</v>
      </c>
      <c r="D421" t="s">
        <v>752</v>
      </c>
      <c r="E421" t="s">
        <v>758</v>
      </c>
      <c r="F421" s="3">
        <v>1.9199999999999998E-6</v>
      </c>
      <c r="G421" t="s">
        <v>365</v>
      </c>
      <c r="H421">
        <v>1.7367000000000026</v>
      </c>
    </row>
    <row r="422" spans="1:8" x14ac:dyDescent="0.25">
      <c r="A422">
        <v>8</v>
      </c>
      <c r="B422" t="s">
        <v>744</v>
      </c>
      <c r="C422" t="s">
        <v>755</v>
      </c>
      <c r="D422" t="s">
        <v>752</v>
      </c>
      <c r="E422" t="s">
        <v>758</v>
      </c>
      <c r="F422">
        <v>0</v>
      </c>
      <c r="G422" t="s">
        <v>359</v>
      </c>
      <c r="H422">
        <v>2.8781000000000034</v>
      </c>
    </row>
    <row r="423" spans="1:8" x14ac:dyDescent="0.25">
      <c r="A423">
        <v>8</v>
      </c>
      <c r="B423" t="s">
        <v>744</v>
      </c>
      <c r="C423" t="s">
        <v>755</v>
      </c>
      <c r="D423" t="s">
        <v>752</v>
      </c>
      <c r="E423" t="s">
        <v>758</v>
      </c>
      <c r="F423" s="3">
        <v>9.4099999999999997E-7</v>
      </c>
      <c r="G423" t="s">
        <v>366</v>
      </c>
      <c r="H423">
        <v>3.0125999999999991</v>
      </c>
    </row>
    <row r="424" spans="1:8" x14ac:dyDescent="0.25">
      <c r="A424">
        <v>8</v>
      </c>
      <c r="B424" t="s">
        <v>744</v>
      </c>
      <c r="C424" t="s">
        <v>755</v>
      </c>
      <c r="D424" t="s">
        <v>752</v>
      </c>
      <c r="E424" t="s">
        <v>758</v>
      </c>
      <c r="F424" s="3">
        <v>1.19E-5</v>
      </c>
      <c r="G424" t="s">
        <v>367</v>
      </c>
      <c r="H424">
        <v>2.2215999999999987</v>
      </c>
    </row>
    <row r="425" spans="1:8" x14ac:dyDescent="0.25">
      <c r="A425">
        <v>8</v>
      </c>
      <c r="B425" t="s">
        <v>744</v>
      </c>
      <c r="C425" t="s">
        <v>755</v>
      </c>
      <c r="D425" t="s">
        <v>752</v>
      </c>
      <c r="E425" t="s">
        <v>758</v>
      </c>
      <c r="F425" s="3">
        <v>1.4399999999999999E-5</v>
      </c>
      <c r="G425" t="s">
        <v>368</v>
      </c>
      <c r="H425">
        <v>2.0760000000000005</v>
      </c>
    </row>
    <row r="426" spans="1:8" x14ac:dyDescent="0.25">
      <c r="A426">
        <v>8</v>
      </c>
      <c r="B426" t="s">
        <v>744</v>
      </c>
      <c r="C426" t="s">
        <v>755</v>
      </c>
      <c r="D426" t="s">
        <v>752</v>
      </c>
      <c r="E426" t="s">
        <v>758</v>
      </c>
      <c r="F426" s="3">
        <v>6.4699999999999999E-6</v>
      </c>
      <c r="G426" t="s">
        <v>369</v>
      </c>
      <c r="H426">
        <v>1.7310999999999979</v>
      </c>
    </row>
    <row r="427" spans="1:8" x14ac:dyDescent="0.25">
      <c r="A427">
        <v>8</v>
      </c>
      <c r="B427" t="s">
        <v>744</v>
      </c>
      <c r="C427" t="s">
        <v>755</v>
      </c>
      <c r="D427" t="s">
        <v>752</v>
      </c>
      <c r="E427" t="s">
        <v>758</v>
      </c>
      <c r="F427" s="3">
        <v>1.08E-5</v>
      </c>
      <c r="G427" t="s">
        <v>370</v>
      </c>
      <c r="H427">
        <v>2.0160000000000018</v>
      </c>
    </row>
    <row r="428" spans="1:8" x14ac:dyDescent="0.25">
      <c r="A428">
        <v>10</v>
      </c>
      <c r="B428" t="s">
        <v>744</v>
      </c>
      <c r="C428" t="s">
        <v>755</v>
      </c>
      <c r="D428" t="s">
        <v>752</v>
      </c>
      <c r="E428" t="s">
        <v>758</v>
      </c>
      <c r="F428" s="3">
        <v>2.6000000000000001E-6</v>
      </c>
      <c r="G428" t="s">
        <v>360</v>
      </c>
      <c r="H428">
        <v>2.0917999999999992</v>
      </c>
    </row>
    <row r="429" spans="1:8" x14ac:dyDescent="0.25">
      <c r="A429">
        <v>10</v>
      </c>
      <c r="B429" t="s">
        <v>744</v>
      </c>
      <c r="C429" t="s">
        <v>755</v>
      </c>
      <c r="D429" t="s">
        <v>752</v>
      </c>
      <c r="E429" t="s">
        <v>758</v>
      </c>
      <c r="F429">
        <v>0</v>
      </c>
      <c r="G429" t="s">
        <v>371</v>
      </c>
      <c r="H429">
        <v>1.8812999999999995</v>
      </c>
    </row>
    <row r="430" spans="1:8" x14ac:dyDescent="0.25">
      <c r="A430">
        <v>10</v>
      </c>
      <c r="B430" t="s">
        <v>744</v>
      </c>
      <c r="C430" t="s">
        <v>755</v>
      </c>
      <c r="D430" t="s">
        <v>752</v>
      </c>
      <c r="E430" t="s">
        <v>758</v>
      </c>
      <c r="F430" s="3">
        <v>5.3000000000000001E-6</v>
      </c>
      <c r="G430" t="s">
        <v>372</v>
      </c>
      <c r="H430">
        <v>2.2103999999999999</v>
      </c>
    </row>
    <row r="431" spans="1:8" x14ac:dyDescent="0.25">
      <c r="A431">
        <v>10</v>
      </c>
      <c r="B431" t="s">
        <v>744</v>
      </c>
      <c r="C431" t="s">
        <v>755</v>
      </c>
      <c r="D431" t="s">
        <v>752</v>
      </c>
      <c r="E431" t="s">
        <v>758</v>
      </c>
      <c r="F431">
        <v>0</v>
      </c>
      <c r="G431" t="s">
        <v>373</v>
      </c>
      <c r="H431">
        <v>3.2010000000000005</v>
      </c>
    </row>
    <row r="432" spans="1:8" x14ac:dyDescent="0.25">
      <c r="A432">
        <v>10</v>
      </c>
      <c r="B432" t="s">
        <v>744</v>
      </c>
      <c r="C432" t="s">
        <v>755</v>
      </c>
      <c r="D432" t="s">
        <v>752</v>
      </c>
      <c r="E432" t="s">
        <v>758</v>
      </c>
      <c r="F432">
        <v>0</v>
      </c>
      <c r="G432" t="s">
        <v>374</v>
      </c>
      <c r="H432">
        <v>2.6893999999999991</v>
      </c>
    </row>
    <row r="433" spans="1:8" x14ac:dyDescent="0.25">
      <c r="A433">
        <v>10</v>
      </c>
      <c r="B433" t="s">
        <v>744</v>
      </c>
      <c r="C433" t="s">
        <v>755</v>
      </c>
      <c r="D433" t="s">
        <v>752</v>
      </c>
      <c r="E433" t="s">
        <v>758</v>
      </c>
      <c r="F433" s="3">
        <v>3.0900000000000001E-6</v>
      </c>
      <c r="G433" t="s">
        <v>375</v>
      </c>
      <c r="H433">
        <v>2.3257000000000012</v>
      </c>
    </row>
    <row r="434" spans="1:8" x14ac:dyDescent="0.25">
      <c r="A434">
        <v>0</v>
      </c>
      <c r="B434" t="s">
        <v>744</v>
      </c>
      <c r="C434" t="s">
        <v>754</v>
      </c>
      <c r="D434" t="s">
        <v>752</v>
      </c>
      <c r="E434" t="s">
        <v>758</v>
      </c>
      <c r="F434" s="3">
        <v>4.6600000000000001E-5</v>
      </c>
      <c r="G434" t="s">
        <v>340</v>
      </c>
      <c r="H434">
        <v>1.6634999999999991</v>
      </c>
    </row>
    <row r="435" spans="1:8" x14ac:dyDescent="0.25">
      <c r="A435">
        <v>0</v>
      </c>
      <c r="B435" t="s">
        <v>744</v>
      </c>
      <c r="C435" t="s">
        <v>754</v>
      </c>
      <c r="D435" t="s">
        <v>752</v>
      </c>
      <c r="E435" t="s">
        <v>758</v>
      </c>
      <c r="F435">
        <v>1.80044E-4</v>
      </c>
      <c r="G435" t="s">
        <v>341</v>
      </c>
      <c r="H435">
        <v>2.0777999999999999</v>
      </c>
    </row>
    <row r="436" spans="1:8" x14ac:dyDescent="0.25">
      <c r="A436">
        <v>0</v>
      </c>
      <c r="B436" t="s">
        <v>744</v>
      </c>
      <c r="C436" t="s">
        <v>754</v>
      </c>
      <c r="D436" t="s">
        <v>752</v>
      </c>
      <c r="E436" t="s">
        <v>758</v>
      </c>
      <c r="F436" s="3">
        <v>7.7399999999999998E-5</v>
      </c>
      <c r="G436" t="s">
        <v>342</v>
      </c>
      <c r="H436">
        <v>2.593</v>
      </c>
    </row>
    <row r="437" spans="1:8" x14ac:dyDescent="0.25">
      <c r="A437">
        <v>0</v>
      </c>
      <c r="B437" t="s">
        <v>744</v>
      </c>
      <c r="C437" t="s">
        <v>754</v>
      </c>
      <c r="D437" t="s">
        <v>752</v>
      </c>
      <c r="E437" t="s">
        <v>758</v>
      </c>
      <c r="F437" s="3">
        <v>4.9400000000000001E-5</v>
      </c>
      <c r="G437" t="s">
        <v>343</v>
      </c>
      <c r="H437">
        <v>2.8358000000000025</v>
      </c>
    </row>
    <row r="438" spans="1:8" x14ac:dyDescent="0.25">
      <c r="A438">
        <v>0</v>
      </c>
      <c r="B438" t="s">
        <v>744</v>
      </c>
      <c r="C438" t="s">
        <v>754</v>
      </c>
      <c r="D438" t="s">
        <v>752</v>
      </c>
      <c r="E438" t="s">
        <v>758</v>
      </c>
      <c r="F438">
        <v>3.5286999999999997E-4</v>
      </c>
      <c r="G438" t="s">
        <v>344</v>
      </c>
      <c r="H438">
        <v>1.8572000000000024</v>
      </c>
    </row>
    <row r="439" spans="1:8" x14ac:dyDescent="0.25">
      <c r="A439">
        <v>0</v>
      </c>
      <c r="B439" t="s">
        <v>744</v>
      </c>
      <c r="C439" t="s">
        <v>754</v>
      </c>
      <c r="D439" t="s">
        <v>752</v>
      </c>
      <c r="E439" t="s">
        <v>758</v>
      </c>
      <c r="F439">
        <v>2.81637E-4</v>
      </c>
      <c r="G439" t="s">
        <v>345</v>
      </c>
      <c r="H439">
        <v>1.1209999999999987</v>
      </c>
    </row>
    <row r="440" spans="1:8" x14ac:dyDescent="0.25">
      <c r="A440">
        <v>2</v>
      </c>
      <c r="B440" t="s">
        <v>744</v>
      </c>
      <c r="C440" t="s">
        <v>754</v>
      </c>
      <c r="D440" t="s">
        <v>752</v>
      </c>
      <c r="E440" t="s">
        <v>758</v>
      </c>
      <c r="F440" s="3">
        <v>3.6199999999999999E-5</v>
      </c>
      <c r="G440" t="s">
        <v>346</v>
      </c>
      <c r="H440">
        <v>2.2455999999999996</v>
      </c>
    </row>
    <row r="441" spans="1:8" x14ac:dyDescent="0.25">
      <c r="A441">
        <v>2</v>
      </c>
      <c r="B441" t="s">
        <v>744</v>
      </c>
      <c r="C441" t="s">
        <v>754</v>
      </c>
      <c r="D441" t="s">
        <v>752</v>
      </c>
      <c r="E441" t="s">
        <v>758</v>
      </c>
      <c r="F441" s="3">
        <v>6.9499999999999995E-5</v>
      </c>
      <c r="G441" t="s">
        <v>347</v>
      </c>
      <c r="H441">
        <v>2.4943999999999988</v>
      </c>
    </row>
    <row r="442" spans="1:8" x14ac:dyDescent="0.25">
      <c r="A442">
        <v>2</v>
      </c>
      <c r="B442" t="s">
        <v>744</v>
      </c>
      <c r="C442" t="s">
        <v>754</v>
      </c>
      <c r="D442" t="s">
        <v>752</v>
      </c>
      <c r="E442" t="s">
        <v>758</v>
      </c>
      <c r="F442" s="3">
        <v>1.27E-5</v>
      </c>
      <c r="G442" t="s">
        <v>348</v>
      </c>
      <c r="H442">
        <v>2.5987000000000009</v>
      </c>
    </row>
    <row r="443" spans="1:8" x14ac:dyDescent="0.25">
      <c r="A443">
        <v>2</v>
      </c>
      <c r="B443" t="s">
        <v>744</v>
      </c>
      <c r="C443" t="s">
        <v>754</v>
      </c>
      <c r="D443" t="s">
        <v>752</v>
      </c>
      <c r="E443" t="s">
        <v>758</v>
      </c>
      <c r="F443" s="3">
        <v>5.38E-5</v>
      </c>
      <c r="G443" t="s">
        <v>349</v>
      </c>
      <c r="H443">
        <v>2.0733999999999995</v>
      </c>
    </row>
    <row r="444" spans="1:8" x14ac:dyDescent="0.25">
      <c r="A444">
        <v>2</v>
      </c>
      <c r="B444" t="s">
        <v>744</v>
      </c>
      <c r="C444" t="s">
        <v>754</v>
      </c>
      <c r="D444" t="s">
        <v>752</v>
      </c>
      <c r="E444" t="s">
        <v>758</v>
      </c>
      <c r="F444">
        <v>1.4099499999999999E-4</v>
      </c>
      <c r="G444" t="s">
        <v>350</v>
      </c>
      <c r="H444">
        <v>1.9886000000000017</v>
      </c>
    </row>
    <row r="445" spans="1:8" x14ac:dyDescent="0.25">
      <c r="A445">
        <v>2</v>
      </c>
      <c r="B445" t="s">
        <v>744</v>
      </c>
      <c r="C445" t="s">
        <v>754</v>
      </c>
      <c r="D445" t="s">
        <v>752</v>
      </c>
      <c r="E445" t="s">
        <v>758</v>
      </c>
      <c r="F445" s="3">
        <v>9.5299999999999999E-5</v>
      </c>
      <c r="G445" t="s">
        <v>351</v>
      </c>
      <c r="H445">
        <v>2.7614999999999981</v>
      </c>
    </row>
    <row r="446" spans="1:8" x14ac:dyDescent="0.25">
      <c r="A446">
        <v>4</v>
      </c>
      <c r="B446" t="s">
        <v>744</v>
      </c>
      <c r="C446" t="s">
        <v>754</v>
      </c>
      <c r="D446" t="s">
        <v>752</v>
      </c>
      <c r="E446" t="s">
        <v>758</v>
      </c>
      <c r="F446" s="3">
        <v>6.2700000000000006E-5</v>
      </c>
      <c r="G446" t="s">
        <v>352</v>
      </c>
      <c r="H446">
        <v>1.8155999999999999</v>
      </c>
    </row>
    <row r="447" spans="1:8" x14ac:dyDescent="0.25">
      <c r="A447">
        <v>4</v>
      </c>
      <c r="B447" t="s">
        <v>744</v>
      </c>
      <c r="C447" t="s">
        <v>754</v>
      </c>
      <c r="D447" t="s">
        <v>752</v>
      </c>
      <c r="E447" t="s">
        <v>758</v>
      </c>
      <c r="F447" s="3">
        <v>6.3399999999999996E-5</v>
      </c>
      <c r="G447" t="s">
        <v>353</v>
      </c>
      <c r="H447">
        <v>3.0818000000000012</v>
      </c>
    </row>
    <row r="448" spans="1:8" x14ac:dyDescent="0.25">
      <c r="A448">
        <v>4</v>
      </c>
      <c r="B448" t="s">
        <v>744</v>
      </c>
      <c r="C448" t="s">
        <v>754</v>
      </c>
      <c r="D448" t="s">
        <v>752</v>
      </c>
      <c r="E448" t="s">
        <v>758</v>
      </c>
      <c r="F448" s="3">
        <v>3.9900000000000001E-5</v>
      </c>
      <c r="G448" t="s">
        <v>354</v>
      </c>
      <c r="H448">
        <v>2.8690999999999995</v>
      </c>
    </row>
    <row r="449" spans="1:8" x14ac:dyDescent="0.25">
      <c r="A449">
        <v>4</v>
      </c>
      <c r="B449" t="s">
        <v>744</v>
      </c>
      <c r="C449" t="s">
        <v>754</v>
      </c>
      <c r="D449" t="s">
        <v>752</v>
      </c>
      <c r="E449" t="s">
        <v>758</v>
      </c>
      <c r="F449" s="3">
        <v>5.0699999999999999E-5</v>
      </c>
      <c r="G449" t="s">
        <v>355</v>
      </c>
      <c r="H449">
        <v>2.2879000000000005</v>
      </c>
    </row>
    <row r="450" spans="1:8" x14ac:dyDescent="0.25">
      <c r="A450">
        <v>4</v>
      </c>
      <c r="B450" t="s">
        <v>744</v>
      </c>
      <c r="C450" t="s">
        <v>754</v>
      </c>
      <c r="D450" t="s">
        <v>752</v>
      </c>
      <c r="E450" t="s">
        <v>758</v>
      </c>
      <c r="F450" s="3">
        <v>3.5299999999999997E-5</v>
      </c>
      <c r="G450" t="s">
        <v>356</v>
      </c>
      <c r="H450">
        <v>2.7459999999999987</v>
      </c>
    </row>
    <row r="451" spans="1:8" x14ac:dyDescent="0.25">
      <c r="A451">
        <v>4</v>
      </c>
      <c r="B451" t="s">
        <v>744</v>
      </c>
      <c r="C451" t="s">
        <v>754</v>
      </c>
      <c r="D451" t="s">
        <v>752</v>
      </c>
      <c r="E451" t="s">
        <v>758</v>
      </c>
      <c r="F451">
        <v>1.2664999999999999E-4</v>
      </c>
      <c r="G451" t="s">
        <v>357</v>
      </c>
      <c r="H451">
        <v>2.2357000000000014</v>
      </c>
    </row>
    <row r="452" spans="1:8" x14ac:dyDescent="0.25">
      <c r="A452">
        <v>6</v>
      </c>
      <c r="B452" t="s">
        <v>744</v>
      </c>
      <c r="C452" t="s">
        <v>754</v>
      </c>
      <c r="D452" t="s">
        <v>752</v>
      </c>
      <c r="E452" t="s">
        <v>758</v>
      </c>
      <c r="F452" s="3">
        <v>1.45E-5</v>
      </c>
      <c r="G452" t="s">
        <v>358</v>
      </c>
      <c r="H452">
        <v>2.9968000000000004</v>
      </c>
    </row>
    <row r="453" spans="1:8" x14ac:dyDescent="0.25">
      <c r="A453">
        <v>6</v>
      </c>
      <c r="B453" t="s">
        <v>744</v>
      </c>
      <c r="C453" t="s">
        <v>754</v>
      </c>
      <c r="D453" t="s">
        <v>752</v>
      </c>
      <c r="E453" t="s">
        <v>758</v>
      </c>
      <c r="F453" s="3">
        <v>5.7399999999999999E-5</v>
      </c>
      <c r="G453" t="s">
        <v>361</v>
      </c>
      <c r="H453">
        <v>2.5794999999999995</v>
      </c>
    </row>
    <row r="454" spans="1:8" x14ac:dyDescent="0.25">
      <c r="A454">
        <v>6</v>
      </c>
      <c r="B454" t="s">
        <v>744</v>
      </c>
      <c r="C454" t="s">
        <v>754</v>
      </c>
      <c r="D454" t="s">
        <v>752</v>
      </c>
      <c r="E454" t="s">
        <v>758</v>
      </c>
      <c r="F454" s="3">
        <v>3.7799999999999997E-5</v>
      </c>
      <c r="G454" t="s">
        <v>362</v>
      </c>
      <c r="H454">
        <v>2.5534999999999997</v>
      </c>
    </row>
    <row r="455" spans="1:8" x14ac:dyDescent="0.25">
      <c r="A455">
        <v>6</v>
      </c>
      <c r="B455" t="s">
        <v>744</v>
      </c>
      <c r="C455" t="s">
        <v>754</v>
      </c>
      <c r="D455" t="s">
        <v>752</v>
      </c>
      <c r="E455" t="s">
        <v>758</v>
      </c>
      <c r="F455" s="3">
        <v>4.46E-5</v>
      </c>
      <c r="G455" t="s">
        <v>363</v>
      </c>
      <c r="H455">
        <v>1.8000000000000007</v>
      </c>
    </row>
    <row r="456" spans="1:8" x14ac:dyDescent="0.25">
      <c r="A456">
        <v>6</v>
      </c>
      <c r="B456" t="s">
        <v>744</v>
      </c>
      <c r="C456" t="s">
        <v>754</v>
      </c>
      <c r="D456" t="s">
        <v>752</v>
      </c>
      <c r="E456" t="s">
        <v>758</v>
      </c>
      <c r="F456" s="3">
        <v>7.7399999999999998E-5</v>
      </c>
      <c r="G456" t="s">
        <v>364</v>
      </c>
      <c r="H456">
        <v>2.2347999999999999</v>
      </c>
    </row>
    <row r="457" spans="1:8" x14ac:dyDescent="0.25">
      <c r="A457">
        <v>6</v>
      </c>
      <c r="B457" t="s">
        <v>744</v>
      </c>
      <c r="C457" t="s">
        <v>754</v>
      </c>
      <c r="D457" t="s">
        <v>752</v>
      </c>
      <c r="E457" t="s">
        <v>758</v>
      </c>
      <c r="F457" s="3">
        <v>4.2599999999999999E-5</v>
      </c>
      <c r="G457" t="s">
        <v>365</v>
      </c>
      <c r="H457">
        <v>1.7367000000000026</v>
      </c>
    </row>
    <row r="458" spans="1:8" x14ac:dyDescent="0.25">
      <c r="A458">
        <v>8</v>
      </c>
      <c r="B458" t="s">
        <v>744</v>
      </c>
      <c r="C458" t="s">
        <v>754</v>
      </c>
      <c r="D458" t="s">
        <v>752</v>
      </c>
      <c r="E458" t="s">
        <v>758</v>
      </c>
      <c r="F458" s="3">
        <v>2.9E-5</v>
      </c>
      <c r="G458" t="s">
        <v>359</v>
      </c>
      <c r="H458">
        <v>2.8781000000000034</v>
      </c>
    </row>
    <row r="459" spans="1:8" x14ac:dyDescent="0.25">
      <c r="A459">
        <v>8</v>
      </c>
      <c r="B459" t="s">
        <v>744</v>
      </c>
      <c r="C459" t="s">
        <v>754</v>
      </c>
      <c r="D459" t="s">
        <v>752</v>
      </c>
      <c r="E459" t="s">
        <v>758</v>
      </c>
      <c r="F459" s="3">
        <v>4.0599999999999998E-5</v>
      </c>
      <c r="G459" t="s">
        <v>366</v>
      </c>
      <c r="H459">
        <v>3.0125999999999991</v>
      </c>
    </row>
    <row r="460" spans="1:8" x14ac:dyDescent="0.25">
      <c r="A460">
        <v>8</v>
      </c>
      <c r="B460" t="s">
        <v>744</v>
      </c>
      <c r="C460" t="s">
        <v>754</v>
      </c>
      <c r="D460" t="s">
        <v>752</v>
      </c>
      <c r="E460" t="s">
        <v>758</v>
      </c>
      <c r="F460">
        <v>1.3944200000000001E-4</v>
      </c>
      <c r="G460" t="s">
        <v>367</v>
      </c>
      <c r="H460">
        <v>2.2215999999999987</v>
      </c>
    </row>
    <row r="461" spans="1:8" x14ac:dyDescent="0.25">
      <c r="A461">
        <v>8</v>
      </c>
      <c r="B461" t="s">
        <v>744</v>
      </c>
      <c r="C461" t="s">
        <v>754</v>
      </c>
      <c r="D461" t="s">
        <v>752</v>
      </c>
      <c r="E461" t="s">
        <v>758</v>
      </c>
      <c r="F461" s="3">
        <v>8.4599999999999996E-5</v>
      </c>
      <c r="G461" t="s">
        <v>368</v>
      </c>
      <c r="H461">
        <v>2.0760000000000005</v>
      </c>
    </row>
    <row r="462" spans="1:8" x14ac:dyDescent="0.25">
      <c r="A462">
        <v>8</v>
      </c>
      <c r="B462" t="s">
        <v>744</v>
      </c>
      <c r="C462" t="s">
        <v>754</v>
      </c>
      <c r="D462" t="s">
        <v>752</v>
      </c>
      <c r="E462" t="s">
        <v>758</v>
      </c>
      <c r="F462" s="3">
        <v>8.92E-5</v>
      </c>
      <c r="G462" t="s">
        <v>369</v>
      </c>
      <c r="H462">
        <v>1.7310999999999979</v>
      </c>
    </row>
    <row r="463" spans="1:8" x14ac:dyDescent="0.25">
      <c r="A463">
        <v>8</v>
      </c>
      <c r="B463" t="s">
        <v>744</v>
      </c>
      <c r="C463" t="s">
        <v>754</v>
      </c>
      <c r="D463" t="s">
        <v>752</v>
      </c>
      <c r="E463" t="s">
        <v>758</v>
      </c>
      <c r="F463">
        <v>1.30999E-4</v>
      </c>
      <c r="G463" t="s">
        <v>370</v>
      </c>
      <c r="H463">
        <v>2.0160000000000018</v>
      </c>
    </row>
    <row r="464" spans="1:8" x14ac:dyDescent="0.25">
      <c r="A464">
        <v>10</v>
      </c>
      <c r="B464" t="s">
        <v>744</v>
      </c>
      <c r="C464" t="s">
        <v>754</v>
      </c>
      <c r="D464" t="s">
        <v>752</v>
      </c>
      <c r="E464" t="s">
        <v>758</v>
      </c>
      <c r="F464" s="3">
        <v>4.1199999999999999E-5</v>
      </c>
      <c r="G464" t="s">
        <v>360</v>
      </c>
      <c r="H464">
        <v>2.0917999999999992</v>
      </c>
    </row>
    <row r="465" spans="1:8" x14ac:dyDescent="0.25">
      <c r="A465">
        <v>10</v>
      </c>
      <c r="B465" t="s">
        <v>744</v>
      </c>
      <c r="C465" t="s">
        <v>754</v>
      </c>
      <c r="D465" t="s">
        <v>752</v>
      </c>
      <c r="E465" t="s">
        <v>758</v>
      </c>
      <c r="F465">
        <v>1.1709600000000001E-4</v>
      </c>
      <c r="G465" t="s">
        <v>371</v>
      </c>
      <c r="H465">
        <v>1.8812999999999995</v>
      </c>
    </row>
    <row r="466" spans="1:8" x14ac:dyDescent="0.25">
      <c r="A466">
        <v>10</v>
      </c>
      <c r="B466" t="s">
        <v>744</v>
      </c>
      <c r="C466" t="s">
        <v>754</v>
      </c>
      <c r="D466" t="s">
        <v>752</v>
      </c>
      <c r="E466" t="s">
        <v>758</v>
      </c>
      <c r="F466" s="3">
        <v>3.7400000000000001E-5</v>
      </c>
      <c r="G466" t="s">
        <v>372</v>
      </c>
      <c r="H466">
        <v>2.2103999999999999</v>
      </c>
    </row>
    <row r="467" spans="1:8" x14ac:dyDescent="0.25">
      <c r="A467">
        <v>10</v>
      </c>
      <c r="B467" t="s">
        <v>744</v>
      </c>
      <c r="C467" t="s">
        <v>754</v>
      </c>
      <c r="D467" t="s">
        <v>752</v>
      </c>
      <c r="E467" t="s">
        <v>758</v>
      </c>
      <c r="F467" s="3">
        <v>1.22E-5</v>
      </c>
      <c r="G467" t="s">
        <v>373</v>
      </c>
      <c r="H467">
        <v>3.2010000000000005</v>
      </c>
    </row>
    <row r="468" spans="1:8" x14ac:dyDescent="0.25">
      <c r="A468">
        <v>10</v>
      </c>
      <c r="B468" t="s">
        <v>744</v>
      </c>
      <c r="C468" t="s">
        <v>754</v>
      </c>
      <c r="D468" t="s">
        <v>752</v>
      </c>
      <c r="E468" t="s">
        <v>758</v>
      </c>
      <c r="F468">
        <v>1.11086E-4</v>
      </c>
      <c r="G468" t="s">
        <v>374</v>
      </c>
      <c r="H468">
        <v>2.6893999999999991</v>
      </c>
    </row>
    <row r="469" spans="1:8" x14ac:dyDescent="0.25">
      <c r="A469">
        <v>10</v>
      </c>
      <c r="B469" t="s">
        <v>744</v>
      </c>
      <c r="C469" t="s">
        <v>754</v>
      </c>
      <c r="D469" t="s">
        <v>752</v>
      </c>
      <c r="E469" t="s">
        <v>758</v>
      </c>
      <c r="F469" s="3">
        <v>2.6999999999999999E-5</v>
      </c>
      <c r="G469" t="s">
        <v>375</v>
      </c>
      <c r="H469">
        <v>2.3257000000000012</v>
      </c>
    </row>
    <row r="470" spans="1:8" x14ac:dyDescent="0.25">
      <c r="A470">
        <v>0</v>
      </c>
      <c r="B470" t="s">
        <v>744</v>
      </c>
      <c r="C470" t="s">
        <v>744</v>
      </c>
      <c r="D470" t="s">
        <v>749</v>
      </c>
      <c r="E470" t="s">
        <v>758</v>
      </c>
      <c r="F470">
        <v>40.64853462</v>
      </c>
      <c r="G470" t="s">
        <v>675</v>
      </c>
      <c r="H470">
        <v>3.7439</v>
      </c>
    </row>
    <row r="471" spans="1:8" x14ac:dyDescent="0.25">
      <c r="A471">
        <v>0</v>
      </c>
      <c r="B471" t="s">
        <v>744</v>
      </c>
      <c r="C471" t="s">
        <v>744</v>
      </c>
      <c r="D471" t="s">
        <v>749</v>
      </c>
      <c r="E471" t="s">
        <v>758</v>
      </c>
      <c r="F471">
        <v>48.475199189999998</v>
      </c>
      <c r="G471" t="s">
        <v>676</v>
      </c>
      <c r="H471">
        <v>4.0324000000000009</v>
      </c>
    </row>
    <row r="472" spans="1:8" x14ac:dyDescent="0.25">
      <c r="A472">
        <v>0</v>
      </c>
      <c r="B472" t="s">
        <v>744</v>
      </c>
      <c r="C472" t="s">
        <v>744</v>
      </c>
      <c r="D472" t="s">
        <v>749</v>
      </c>
      <c r="E472" t="s">
        <v>758</v>
      </c>
      <c r="F472">
        <v>41.79217276</v>
      </c>
      <c r="G472" t="s">
        <v>677</v>
      </c>
      <c r="H472">
        <v>4.2237999999999989</v>
      </c>
    </row>
    <row r="473" spans="1:8" x14ac:dyDescent="0.25">
      <c r="A473">
        <v>0</v>
      </c>
      <c r="B473" t="s">
        <v>744</v>
      </c>
      <c r="C473" t="s">
        <v>744</v>
      </c>
      <c r="D473" t="s">
        <v>749</v>
      </c>
      <c r="E473" t="s">
        <v>758</v>
      </c>
      <c r="F473">
        <v>24.384276830000001</v>
      </c>
      <c r="G473" t="s">
        <v>678</v>
      </c>
      <c r="H473">
        <v>4.3712999999999997</v>
      </c>
    </row>
    <row r="474" spans="1:8" x14ac:dyDescent="0.25">
      <c r="A474">
        <v>0</v>
      </c>
      <c r="B474" t="s">
        <v>744</v>
      </c>
      <c r="C474" t="s">
        <v>744</v>
      </c>
      <c r="D474" t="s">
        <v>749</v>
      </c>
      <c r="E474" t="s">
        <v>758</v>
      </c>
      <c r="F474">
        <v>77.000376209999999</v>
      </c>
      <c r="G474" t="s">
        <v>679</v>
      </c>
      <c r="H474">
        <v>3.2167999999999992</v>
      </c>
    </row>
    <row r="475" spans="1:8" x14ac:dyDescent="0.25">
      <c r="A475">
        <v>0</v>
      </c>
      <c r="B475" t="s">
        <v>744</v>
      </c>
      <c r="C475" t="s">
        <v>744</v>
      </c>
      <c r="D475" t="s">
        <v>749</v>
      </c>
      <c r="E475" t="s">
        <v>758</v>
      </c>
      <c r="F475">
        <v>48.497215150000002</v>
      </c>
      <c r="G475" t="s">
        <v>680</v>
      </c>
      <c r="H475">
        <v>3.7937999999999992</v>
      </c>
    </row>
    <row r="476" spans="1:8" x14ac:dyDescent="0.25">
      <c r="A476">
        <v>2</v>
      </c>
      <c r="B476" t="s">
        <v>744</v>
      </c>
      <c r="C476" t="s">
        <v>744</v>
      </c>
      <c r="D476" t="s">
        <v>749</v>
      </c>
      <c r="E476" t="s">
        <v>758</v>
      </c>
      <c r="F476">
        <v>21.427727000000001</v>
      </c>
      <c r="G476" t="s">
        <v>645</v>
      </c>
      <c r="H476">
        <v>3.9131999999999998</v>
      </c>
    </row>
    <row r="477" spans="1:8" x14ac:dyDescent="0.25">
      <c r="A477">
        <v>2</v>
      </c>
      <c r="B477" t="s">
        <v>744</v>
      </c>
      <c r="C477" t="s">
        <v>744</v>
      </c>
      <c r="D477" t="s">
        <v>749</v>
      </c>
      <c r="E477" t="s">
        <v>758</v>
      </c>
      <c r="F477">
        <v>25.335851309999999</v>
      </c>
      <c r="G477" t="s">
        <v>646</v>
      </c>
      <c r="H477">
        <v>4.613900000000001</v>
      </c>
    </row>
    <row r="478" spans="1:8" x14ac:dyDescent="0.25">
      <c r="A478">
        <v>2</v>
      </c>
      <c r="B478" t="s">
        <v>744</v>
      </c>
      <c r="C478" t="s">
        <v>744</v>
      </c>
      <c r="D478" t="s">
        <v>749</v>
      </c>
      <c r="E478" t="s">
        <v>758</v>
      </c>
      <c r="F478">
        <v>22.984792089999999</v>
      </c>
      <c r="G478" t="s">
        <v>647</v>
      </c>
      <c r="H478">
        <v>3.7127999999999997</v>
      </c>
    </row>
    <row r="479" spans="1:8" x14ac:dyDescent="0.25">
      <c r="A479">
        <v>2</v>
      </c>
      <c r="B479" t="s">
        <v>744</v>
      </c>
      <c r="C479" t="s">
        <v>744</v>
      </c>
      <c r="D479" t="s">
        <v>749</v>
      </c>
      <c r="E479" t="s">
        <v>758</v>
      </c>
      <c r="F479">
        <v>28.23363196</v>
      </c>
      <c r="G479" t="s">
        <v>648</v>
      </c>
      <c r="H479">
        <v>3.2534999999999989</v>
      </c>
    </row>
    <row r="480" spans="1:8" x14ac:dyDescent="0.25">
      <c r="A480">
        <v>2</v>
      </c>
      <c r="B480" t="s">
        <v>744</v>
      </c>
      <c r="C480" t="s">
        <v>744</v>
      </c>
      <c r="D480" t="s">
        <v>749</v>
      </c>
      <c r="E480" t="s">
        <v>758</v>
      </c>
      <c r="F480">
        <v>27.785848359999999</v>
      </c>
      <c r="G480" t="s">
        <v>649</v>
      </c>
      <c r="H480">
        <v>3.9968000000000004</v>
      </c>
    </row>
    <row r="481" spans="1:8" x14ac:dyDescent="0.25">
      <c r="A481">
        <v>2</v>
      </c>
      <c r="B481" t="s">
        <v>744</v>
      </c>
      <c r="C481" t="s">
        <v>744</v>
      </c>
      <c r="D481" t="s">
        <v>749</v>
      </c>
      <c r="E481" t="s">
        <v>758</v>
      </c>
      <c r="F481">
        <v>25.000063430000001</v>
      </c>
      <c r="G481" t="s">
        <v>650</v>
      </c>
      <c r="H481">
        <v>4.9065999999999992</v>
      </c>
    </row>
    <row r="482" spans="1:8" x14ac:dyDescent="0.25">
      <c r="A482">
        <v>4</v>
      </c>
      <c r="B482" t="s">
        <v>744</v>
      </c>
      <c r="C482" t="s">
        <v>744</v>
      </c>
      <c r="D482" t="s">
        <v>749</v>
      </c>
      <c r="E482" t="s">
        <v>758</v>
      </c>
      <c r="F482">
        <v>19.25500126</v>
      </c>
      <c r="G482" t="s">
        <v>651</v>
      </c>
      <c r="H482">
        <v>4.3729000000000013</v>
      </c>
    </row>
    <row r="483" spans="1:8" x14ac:dyDescent="0.25">
      <c r="A483">
        <v>4</v>
      </c>
      <c r="B483" t="s">
        <v>744</v>
      </c>
      <c r="C483" t="s">
        <v>744</v>
      </c>
      <c r="D483" t="s">
        <v>749</v>
      </c>
      <c r="E483" t="s">
        <v>758</v>
      </c>
      <c r="F483">
        <v>25.00425435</v>
      </c>
      <c r="G483" t="s">
        <v>652</v>
      </c>
      <c r="H483">
        <v>5.1517000000000017</v>
      </c>
    </row>
    <row r="484" spans="1:8" x14ac:dyDescent="0.25">
      <c r="A484">
        <v>4</v>
      </c>
      <c r="B484" t="s">
        <v>744</v>
      </c>
      <c r="C484" t="s">
        <v>744</v>
      </c>
      <c r="D484" t="s">
        <v>749</v>
      </c>
      <c r="E484" t="s">
        <v>758</v>
      </c>
      <c r="F484">
        <v>16.93924625</v>
      </c>
      <c r="G484" t="s">
        <v>653</v>
      </c>
      <c r="H484">
        <v>4.6966999999999999</v>
      </c>
    </row>
    <row r="485" spans="1:8" x14ac:dyDescent="0.25">
      <c r="A485">
        <v>4</v>
      </c>
      <c r="B485" t="s">
        <v>744</v>
      </c>
      <c r="C485" t="s">
        <v>744</v>
      </c>
      <c r="D485" t="s">
        <v>749</v>
      </c>
      <c r="E485" t="s">
        <v>758</v>
      </c>
      <c r="F485">
        <v>19.02585998</v>
      </c>
      <c r="G485" t="s">
        <v>654</v>
      </c>
      <c r="H485">
        <v>4.3734000000000002</v>
      </c>
    </row>
    <row r="486" spans="1:8" x14ac:dyDescent="0.25">
      <c r="A486">
        <v>4</v>
      </c>
      <c r="B486" t="s">
        <v>744</v>
      </c>
      <c r="C486" t="s">
        <v>744</v>
      </c>
      <c r="D486" t="s">
        <v>749</v>
      </c>
      <c r="E486" t="s">
        <v>758</v>
      </c>
      <c r="F486">
        <v>30.351388100000001</v>
      </c>
      <c r="G486" t="s">
        <v>655</v>
      </c>
      <c r="H486">
        <v>4.5143000000000004</v>
      </c>
    </row>
    <row r="487" spans="1:8" x14ac:dyDescent="0.25">
      <c r="A487">
        <v>4</v>
      </c>
      <c r="B487" t="s">
        <v>744</v>
      </c>
      <c r="C487" t="s">
        <v>744</v>
      </c>
      <c r="D487" t="s">
        <v>749</v>
      </c>
      <c r="E487" t="s">
        <v>758</v>
      </c>
      <c r="F487">
        <v>23.645257369999999</v>
      </c>
      <c r="G487" t="s">
        <v>656</v>
      </c>
      <c r="H487">
        <v>4.6927000000000003</v>
      </c>
    </row>
    <row r="488" spans="1:8" x14ac:dyDescent="0.25">
      <c r="A488">
        <v>6</v>
      </c>
      <c r="B488" t="s">
        <v>744</v>
      </c>
      <c r="C488" t="s">
        <v>744</v>
      </c>
      <c r="D488" t="s">
        <v>749</v>
      </c>
      <c r="E488" t="s">
        <v>758</v>
      </c>
      <c r="F488">
        <v>16.91928433</v>
      </c>
      <c r="G488" t="s">
        <v>657</v>
      </c>
      <c r="H488">
        <v>5.4047000000000001</v>
      </c>
    </row>
    <row r="489" spans="1:8" x14ac:dyDescent="0.25">
      <c r="A489">
        <v>6</v>
      </c>
      <c r="B489" t="s">
        <v>744</v>
      </c>
      <c r="C489" t="s">
        <v>744</v>
      </c>
      <c r="D489" t="s">
        <v>749</v>
      </c>
      <c r="E489" t="s">
        <v>758</v>
      </c>
      <c r="F489">
        <v>22.04401189</v>
      </c>
      <c r="G489" t="s">
        <v>658</v>
      </c>
      <c r="H489">
        <v>3.8718999999999983</v>
      </c>
    </row>
    <row r="490" spans="1:8" x14ac:dyDescent="0.25">
      <c r="A490">
        <v>6</v>
      </c>
      <c r="B490" t="s">
        <v>744</v>
      </c>
      <c r="C490" t="s">
        <v>744</v>
      </c>
      <c r="D490" t="s">
        <v>749</v>
      </c>
      <c r="E490" t="s">
        <v>758</v>
      </c>
      <c r="F490">
        <v>23.362433289999998</v>
      </c>
      <c r="G490" t="s">
        <v>659</v>
      </c>
      <c r="H490">
        <v>4.7515000000000001</v>
      </c>
    </row>
    <row r="491" spans="1:8" x14ac:dyDescent="0.25">
      <c r="A491">
        <v>6</v>
      </c>
      <c r="B491" t="s">
        <v>744</v>
      </c>
      <c r="C491" t="s">
        <v>744</v>
      </c>
      <c r="D491" t="s">
        <v>749</v>
      </c>
      <c r="E491" t="s">
        <v>758</v>
      </c>
      <c r="F491">
        <v>23.066769140000002</v>
      </c>
      <c r="G491" t="s">
        <v>660</v>
      </c>
      <c r="H491">
        <v>4.2708999999999993</v>
      </c>
    </row>
    <row r="492" spans="1:8" x14ac:dyDescent="0.25">
      <c r="A492">
        <v>6</v>
      </c>
      <c r="B492" t="s">
        <v>744</v>
      </c>
      <c r="C492" t="s">
        <v>744</v>
      </c>
      <c r="D492" t="s">
        <v>749</v>
      </c>
      <c r="E492" t="s">
        <v>758</v>
      </c>
      <c r="F492">
        <v>24.421902639999999</v>
      </c>
      <c r="G492" t="s">
        <v>661</v>
      </c>
      <c r="H492">
        <v>4.5915999999999997</v>
      </c>
    </row>
    <row r="493" spans="1:8" x14ac:dyDescent="0.25">
      <c r="A493">
        <v>6</v>
      </c>
      <c r="B493" t="s">
        <v>744</v>
      </c>
      <c r="C493" t="s">
        <v>744</v>
      </c>
      <c r="D493" t="s">
        <v>749</v>
      </c>
      <c r="E493" t="s">
        <v>758</v>
      </c>
      <c r="F493">
        <v>21.243195830000001</v>
      </c>
      <c r="G493" t="s">
        <v>662</v>
      </c>
      <c r="H493">
        <v>4.9346999999999994</v>
      </c>
    </row>
    <row r="494" spans="1:8" x14ac:dyDescent="0.25">
      <c r="A494">
        <v>8</v>
      </c>
      <c r="B494" t="s">
        <v>744</v>
      </c>
      <c r="C494" t="s">
        <v>744</v>
      </c>
      <c r="D494" t="s">
        <v>749</v>
      </c>
      <c r="E494" t="s">
        <v>758</v>
      </c>
      <c r="F494">
        <v>18.254916089999998</v>
      </c>
      <c r="G494" t="s">
        <v>663</v>
      </c>
      <c r="H494">
        <v>4.2879000000000005</v>
      </c>
    </row>
    <row r="495" spans="1:8" x14ac:dyDescent="0.25">
      <c r="A495">
        <v>8</v>
      </c>
      <c r="B495" t="s">
        <v>744</v>
      </c>
      <c r="C495" t="s">
        <v>744</v>
      </c>
      <c r="D495" t="s">
        <v>749</v>
      </c>
      <c r="E495" t="s">
        <v>758</v>
      </c>
      <c r="F495">
        <v>20.24836634</v>
      </c>
      <c r="G495" t="s">
        <v>664</v>
      </c>
      <c r="H495">
        <v>3.8404999999999987</v>
      </c>
    </row>
    <row r="496" spans="1:8" x14ac:dyDescent="0.25">
      <c r="A496">
        <v>8</v>
      </c>
      <c r="B496" t="s">
        <v>744</v>
      </c>
      <c r="C496" t="s">
        <v>744</v>
      </c>
      <c r="D496" t="s">
        <v>749</v>
      </c>
      <c r="E496" t="s">
        <v>758</v>
      </c>
      <c r="F496">
        <v>21.33112732</v>
      </c>
      <c r="G496" t="s">
        <v>665</v>
      </c>
      <c r="H496">
        <v>4.6631999999999998</v>
      </c>
    </row>
    <row r="497" spans="1:8" x14ac:dyDescent="0.25">
      <c r="A497">
        <v>8</v>
      </c>
      <c r="B497" t="s">
        <v>744</v>
      </c>
      <c r="C497" t="s">
        <v>744</v>
      </c>
      <c r="D497" t="s">
        <v>749</v>
      </c>
      <c r="E497" t="s">
        <v>758</v>
      </c>
      <c r="F497">
        <v>24.93070926</v>
      </c>
      <c r="G497" t="s">
        <v>666</v>
      </c>
      <c r="H497">
        <v>4.8497000000000003</v>
      </c>
    </row>
    <row r="498" spans="1:8" x14ac:dyDescent="0.25">
      <c r="A498">
        <v>8</v>
      </c>
      <c r="B498" t="s">
        <v>744</v>
      </c>
      <c r="C498" t="s">
        <v>744</v>
      </c>
      <c r="D498" t="s">
        <v>749</v>
      </c>
      <c r="E498" t="s">
        <v>758</v>
      </c>
      <c r="F498">
        <v>21.606991950000001</v>
      </c>
      <c r="G498" t="s">
        <v>667</v>
      </c>
      <c r="H498">
        <v>4.2956999999999983</v>
      </c>
    </row>
    <row r="499" spans="1:8" x14ac:dyDescent="0.25">
      <c r="A499">
        <v>8</v>
      </c>
      <c r="B499" t="s">
        <v>744</v>
      </c>
      <c r="C499" t="s">
        <v>744</v>
      </c>
      <c r="D499" t="s">
        <v>749</v>
      </c>
      <c r="E499" t="s">
        <v>758</v>
      </c>
      <c r="F499">
        <v>30.644442229999999</v>
      </c>
      <c r="G499" t="s">
        <v>668</v>
      </c>
      <c r="H499">
        <v>4.3193999999999999</v>
      </c>
    </row>
    <row r="500" spans="1:8" x14ac:dyDescent="0.25">
      <c r="A500">
        <v>10</v>
      </c>
      <c r="B500" t="s">
        <v>744</v>
      </c>
      <c r="C500" t="s">
        <v>744</v>
      </c>
      <c r="D500" t="s">
        <v>749</v>
      </c>
      <c r="E500" t="s">
        <v>758</v>
      </c>
      <c r="F500">
        <v>12.496643260000001</v>
      </c>
      <c r="G500" t="s">
        <v>669</v>
      </c>
      <c r="H500">
        <v>4.0952000000000002</v>
      </c>
    </row>
    <row r="501" spans="1:8" x14ac:dyDescent="0.25">
      <c r="A501">
        <v>10</v>
      </c>
      <c r="B501" t="s">
        <v>744</v>
      </c>
      <c r="C501" t="s">
        <v>744</v>
      </c>
      <c r="D501" t="s">
        <v>749</v>
      </c>
      <c r="E501" t="s">
        <v>758</v>
      </c>
      <c r="F501">
        <v>29.0739971</v>
      </c>
      <c r="G501" t="s">
        <v>670</v>
      </c>
      <c r="H501">
        <v>3.5968</v>
      </c>
    </row>
    <row r="502" spans="1:8" x14ac:dyDescent="0.25">
      <c r="A502">
        <v>10</v>
      </c>
      <c r="B502" t="s">
        <v>744</v>
      </c>
      <c r="C502" t="s">
        <v>744</v>
      </c>
      <c r="D502" t="s">
        <v>749</v>
      </c>
      <c r="E502" t="s">
        <v>758</v>
      </c>
      <c r="F502">
        <v>26.609991650000001</v>
      </c>
      <c r="G502" t="s">
        <v>671</v>
      </c>
      <c r="H502">
        <v>3.4626999999999999</v>
      </c>
    </row>
    <row r="503" spans="1:8" x14ac:dyDescent="0.25">
      <c r="A503">
        <v>10</v>
      </c>
      <c r="B503" t="s">
        <v>744</v>
      </c>
      <c r="C503" t="s">
        <v>744</v>
      </c>
      <c r="D503" t="s">
        <v>749</v>
      </c>
      <c r="E503" t="s">
        <v>758</v>
      </c>
      <c r="F503">
        <v>18.225403270000001</v>
      </c>
      <c r="G503" t="s">
        <v>672</v>
      </c>
      <c r="H503">
        <v>4.2972999999999999</v>
      </c>
    </row>
    <row r="504" spans="1:8" x14ac:dyDescent="0.25">
      <c r="A504">
        <v>10</v>
      </c>
      <c r="B504" t="s">
        <v>744</v>
      </c>
      <c r="C504" t="s">
        <v>744</v>
      </c>
      <c r="D504" t="s">
        <v>749</v>
      </c>
      <c r="E504" t="s">
        <v>758</v>
      </c>
      <c r="F504">
        <v>25.622848340000001</v>
      </c>
      <c r="G504" t="s">
        <v>673</v>
      </c>
      <c r="H504">
        <v>5.0904000000000007</v>
      </c>
    </row>
    <row r="505" spans="1:8" x14ac:dyDescent="0.25">
      <c r="A505">
        <v>10</v>
      </c>
      <c r="B505" t="s">
        <v>744</v>
      </c>
      <c r="C505" t="s">
        <v>744</v>
      </c>
      <c r="D505" t="s">
        <v>749</v>
      </c>
      <c r="E505" t="s">
        <v>758</v>
      </c>
      <c r="F505">
        <v>18.375234110000001</v>
      </c>
      <c r="G505" t="s">
        <v>674</v>
      </c>
      <c r="H505">
        <v>4.6801000000000013</v>
      </c>
    </row>
    <row r="506" spans="1:8" x14ac:dyDescent="0.25">
      <c r="A506">
        <v>0</v>
      </c>
      <c r="B506" t="s">
        <v>744</v>
      </c>
      <c r="C506" t="s">
        <v>755</v>
      </c>
      <c r="D506" t="s">
        <v>749</v>
      </c>
      <c r="E506" t="s">
        <v>758</v>
      </c>
      <c r="F506" s="3">
        <v>4.1300000000000003E-6</v>
      </c>
      <c r="G506" t="s">
        <v>675</v>
      </c>
      <c r="H506">
        <v>3.7439</v>
      </c>
    </row>
    <row r="507" spans="1:8" x14ac:dyDescent="0.25">
      <c r="A507">
        <v>0</v>
      </c>
      <c r="B507" t="s">
        <v>744</v>
      </c>
      <c r="C507" t="s">
        <v>755</v>
      </c>
      <c r="D507" t="s">
        <v>749</v>
      </c>
      <c r="E507" t="s">
        <v>758</v>
      </c>
      <c r="F507" s="3">
        <v>1.15E-6</v>
      </c>
      <c r="G507" t="s">
        <v>676</v>
      </c>
      <c r="H507">
        <v>4.0324000000000009</v>
      </c>
    </row>
    <row r="508" spans="1:8" x14ac:dyDescent="0.25">
      <c r="A508">
        <v>0</v>
      </c>
      <c r="B508" t="s">
        <v>744</v>
      </c>
      <c r="C508" t="s">
        <v>755</v>
      </c>
      <c r="D508" t="s">
        <v>749</v>
      </c>
      <c r="E508" t="s">
        <v>758</v>
      </c>
      <c r="F508" s="3">
        <v>6.3799999999999997E-7</v>
      </c>
      <c r="G508" t="s">
        <v>677</v>
      </c>
      <c r="H508">
        <v>4.2237999999999989</v>
      </c>
    </row>
    <row r="509" spans="1:8" x14ac:dyDescent="0.25">
      <c r="A509">
        <v>0</v>
      </c>
      <c r="B509" t="s">
        <v>744</v>
      </c>
      <c r="C509" t="s">
        <v>755</v>
      </c>
      <c r="D509" t="s">
        <v>749</v>
      </c>
      <c r="E509" t="s">
        <v>758</v>
      </c>
      <c r="F509" s="3">
        <v>7.92E-7</v>
      </c>
      <c r="G509" t="s">
        <v>678</v>
      </c>
      <c r="H509">
        <v>4.3712999999999997</v>
      </c>
    </row>
    <row r="510" spans="1:8" x14ac:dyDescent="0.25">
      <c r="A510">
        <v>0</v>
      </c>
      <c r="B510" t="s">
        <v>744</v>
      </c>
      <c r="C510" t="s">
        <v>755</v>
      </c>
      <c r="D510" t="s">
        <v>749</v>
      </c>
      <c r="E510" t="s">
        <v>758</v>
      </c>
      <c r="F510">
        <v>0</v>
      </c>
      <c r="G510" t="s">
        <v>679</v>
      </c>
      <c r="H510">
        <v>3.2167999999999992</v>
      </c>
    </row>
    <row r="511" spans="1:8" x14ac:dyDescent="0.25">
      <c r="A511">
        <v>0</v>
      </c>
      <c r="B511" t="s">
        <v>744</v>
      </c>
      <c r="C511" t="s">
        <v>755</v>
      </c>
      <c r="D511" t="s">
        <v>749</v>
      </c>
      <c r="E511" t="s">
        <v>758</v>
      </c>
      <c r="F511" s="3">
        <v>1.7999999999999999E-6</v>
      </c>
      <c r="G511" t="s">
        <v>680</v>
      </c>
      <c r="H511">
        <v>3.7937999999999992</v>
      </c>
    </row>
    <row r="512" spans="1:8" x14ac:dyDescent="0.25">
      <c r="A512">
        <v>2</v>
      </c>
      <c r="B512" t="s">
        <v>744</v>
      </c>
      <c r="C512" t="s">
        <v>755</v>
      </c>
      <c r="D512" t="s">
        <v>749</v>
      </c>
      <c r="E512" t="s">
        <v>758</v>
      </c>
      <c r="F512" s="3">
        <v>2.6800000000000002E-7</v>
      </c>
      <c r="G512" t="s">
        <v>645</v>
      </c>
      <c r="H512">
        <v>3.9131999999999998</v>
      </c>
    </row>
    <row r="513" spans="1:8" x14ac:dyDescent="0.25">
      <c r="A513">
        <v>2</v>
      </c>
      <c r="B513" t="s">
        <v>744</v>
      </c>
      <c r="C513" t="s">
        <v>755</v>
      </c>
      <c r="D513" t="s">
        <v>749</v>
      </c>
      <c r="E513" t="s">
        <v>758</v>
      </c>
      <c r="F513" s="3">
        <v>3.4499999999999998E-7</v>
      </c>
      <c r="G513" t="s">
        <v>646</v>
      </c>
      <c r="H513">
        <v>4.613900000000001</v>
      </c>
    </row>
    <row r="514" spans="1:8" x14ac:dyDescent="0.25">
      <c r="A514">
        <v>2</v>
      </c>
      <c r="B514" t="s">
        <v>744</v>
      </c>
      <c r="C514" t="s">
        <v>755</v>
      </c>
      <c r="D514" t="s">
        <v>749</v>
      </c>
      <c r="E514" t="s">
        <v>758</v>
      </c>
      <c r="F514" s="3">
        <v>9.2099999999999995E-7</v>
      </c>
      <c r="G514" t="s">
        <v>647</v>
      </c>
      <c r="H514">
        <v>3.7127999999999997</v>
      </c>
    </row>
    <row r="515" spans="1:8" x14ac:dyDescent="0.25">
      <c r="A515">
        <v>2</v>
      </c>
      <c r="B515" t="s">
        <v>744</v>
      </c>
      <c r="C515" t="s">
        <v>755</v>
      </c>
      <c r="D515" t="s">
        <v>749</v>
      </c>
      <c r="E515" t="s">
        <v>758</v>
      </c>
      <c r="F515" s="3">
        <v>4.46E-7</v>
      </c>
      <c r="G515" t="s">
        <v>648</v>
      </c>
      <c r="H515">
        <v>3.2534999999999989</v>
      </c>
    </row>
    <row r="516" spans="1:8" x14ac:dyDescent="0.25">
      <c r="A516">
        <v>2</v>
      </c>
      <c r="B516" t="s">
        <v>744</v>
      </c>
      <c r="C516" t="s">
        <v>755</v>
      </c>
      <c r="D516" t="s">
        <v>749</v>
      </c>
      <c r="E516" t="s">
        <v>758</v>
      </c>
      <c r="F516" s="3">
        <v>4.9999999999999998E-7</v>
      </c>
      <c r="G516" t="s">
        <v>649</v>
      </c>
      <c r="H516">
        <v>3.9968000000000004</v>
      </c>
    </row>
    <row r="517" spans="1:8" x14ac:dyDescent="0.25">
      <c r="A517">
        <v>2</v>
      </c>
      <c r="B517" t="s">
        <v>744</v>
      </c>
      <c r="C517" t="s">
        <v>755</v>
      </c>
      <c r="D517" t="s">
        <v>749</v>
      </c>
      <c r="E517" t="s">
        <v>758</v>
      </c>
      <c r="F517" s="3">
        <v>3.7E-7</v>
      </c>
      <c r="G517" t="s">
        <v>650</v>
      </c>
      <c r="H517">
        <v>4.9065999999999992</v>
      </c>
    </row>
    <row r="518" spans="1:8" x14ac:dyDescent="0.25">
      <c r="A518">
        <v>4</v>
      </c>
      <c r="B518" t="s">
        <v>744</v>
      </c>
      <c r="C518" t="s">
        <v>755</v>
      </c>
      <c r="D518" t="s">
        <v>749</v>
      </c>
      <c r="E518" t="s">
        <v>758</v>
      </c>
      <c r="F518" s="3">
        <v>1.5E-6</v>
      </c>
      <c r="G518" t="s">
        <v>651</v>
      </c>
      <c r="H518">
        <v>4.3729000000000013</v>
      </c>
    </row>
    <row r="519" spans="1:8" x14ac:dyDescent="0.25">
      <c r="A519">
        <v>4</v>
      </c>
      <c r="B519" t="s">
        <v>744</v>
      </c>
      <c r="C519" t="s">
        <v>755</v>
      </c>
      <c r="D519" t="s">
        <v>749</v>
      </c>
      <c r="E519" t="s">
        <v>758</v>
      </c>
      <c r="F519" s="3">
        <v>6.3499999999999996E-7</v>
      </c>
      <c r="G519" t="s">
        <v>652</v>
      </c>
      <c r="H519">
        <v>5.1517000000000017</v>
      </c>
    </row>
    <row r="520" spans="1:8" x14ac:dyDescent="0.25">
      <c r="A520">
        <v>4</v>
      </c>
      <c r="B520" t="s">
        <v>744</v>
      </c>
      <c r="C520" t="s">
        <v>755</v>
      </c>
      <c r="D520" t="s">
        <v>749</v>
      </c>
      <c r="E520" t="s">
        <v>758</v>
      </c>
      <c r="F520" s="3">
        <v>5.6400000000000002E-7</v>
      </c>
      <c r="G520" t="s">
        <v>653</v>
      </c>
      <c r="H520">
        <v>4.6966999999999999</v>
      </c>
    </row>
    <row r="521" spans="1:8" x14ac:dyDescent="0.25">
      <c r="A521">
        <v>4</v>
      </c>
      <c r="B521" t="s">
        <v>744</v>
      </c>
      <c r="C521" t="s">
        <v>755</v>
      </c>
      <c r="D521" t="s">
        <v>749</v>
      </c>
      <c r="E521" t="s">
        <v>758</v>
      </c>
      <c r="F521">
        <v>0</v>
      </c>
      <c r="G521" t="s">
        <v>654</v>
      </c>
      <c r="H521">
        <v>4.3734000000000002</v>
      </c>
    </row>
    <row r="522" spans="1:8" x14ac:dyDescent="0.25">
      <c r="A522">
        <v>4</v>
      </c>
      <c r="B522" t="s">
        <v>744</v>
      </c>
      <c r="C522" t="s">
        <v>755</v>
      </c>
      <c r="D522" t="s">
        <v>749</v>
      </c>
      <c r="E522" t="s">
        <v>758</v>
      </c>
      <c r="F522" s="3">
        <v>8.09E-7</v>
      </c>
      <c r="G522" t="s">
        <v>655</v>
      </c>
      <c r="H522">
        <v>4.5143000000000004</v>
      </c>
    </row>
    <row r="523" spans="1:8" x14ac:dyDescent="0.25">
      <c r="A523">
        <v>4</v>
      </c>
      <c r="B523" t="s">
        <v>744</v>
      </c>
      <c r="C523" t="s">
        <v>755</v>
      </c>
      <c r="D523" t="s">
        <v>749</v>
      </c>
      <c r="E523" t="s">
        <v>758</v>
      </c>
      <c r="F523" s="3">
        <v>1.9600000000000001E-7</v>
      </c>
      <c r="G523" t="s">
        <v>656</v>
      </c>
      <c r="H523">
        <v>4.6927000000000003</v>
      </c>
    </row>
    <row r="524" spans="1:8" x14ac:dyDescent="0.25">
      <c r="A524">
        <v>6</v>
      </c>
      <c r="B524" t="s">
        <v>744</v>
      </c>
      <c r="C524" t="s">
        <v>755</v>
      </c>
      <c r="D524" t="s">
        <v>749</v>
      </c>
      <c r="E524" t="s">
        <v>758</v>
      </c>
      <c r="F524" s="3">
        <v>8.2099999999999995E-7</v>
      </c>
      <c r="G524" t="s">
        <v>657</v>
      </c>
      <c r="H524">
        <v>5.4047000000000001</v>
      </c>
    </row>
    <row r="525" spans="1:8" x14ac:dyDescent="0.25">
      <c r="A525">
        <v>6</v>
      </c>
      <c r="B525" t="s">
        <v>744</v>
      </c>
      <c r="C525" t="s">
        <v>755</v>
      </c>
      <c r="D525" t="s">
        <v>749</v>
      </c>
      <c r="E525" t="s">
        <v>758</v>
      </c>
      <c r="F525" s="3">
        <v>7.3200000000000004E-7</v>
      </c>
      <c r="G525" t="s">
        <v>658</v>
      </c>
      <c r="H525">
        <v>3.8718999999999983</v>
      </c>
    </row>
    <row r="526" spans="1:8" x14ac:dyDescent="0.25">
      <c r="A526">
        <v>6</v>
      </c>
      <c r="B526" t="s">
        <v>744</v>
      </c>
      <c r="C526" t="s">
        <v>755</v>
      </c>
      <c r="D526" t="s">
        <v>749</v>
      </c>
      <c r="E526" t="s">
        <v>758</v>
      </c>
      <c r="F526" s="3">
        <v>3.8200000000000001E-7</v>
      </c>
      <c r="G526" t="s">
        <v>659</v>
      </c>
      <c r="H526">
        <v>4.7515000000000001</v>
      </c>
    </row>
    <row r="527" spans="1:8" x14ac:dyDescent="0.25">
      <c r="A527">
        <v>6</v>
      </c>
      <c r="B527" t="s">
        <v>744</v>
      </c>
      <c r="C527" t="s">
        <v>755</v>
      </c>
      <c r="D527" t="s">
        <v>749</v>
      </c>
      <c r="E527" t="s">
        <v>758</v>
      </c>
      <c r="F527" s="3">
        <v>1.4500000000000001E-6</v>
      </c>
      <c r="G527" t="s">
        <v>660</v>
      </c>
      <c r="H527">
        <v>4.2708999999999993</v>
      </c>
    </row>
    <row r="528" spans="1:8" x14ac:dyDescent="0.25">
      <c r="A528">
        <v>6</v>
      </c>
      <c r="B528" t="s">
        <v>744</v>
      </c>
      <c r="C528" t="s">
        <v>755</v>
      </c>
      <c r="D528" t="s">
        <v>749</v>
      </c>
      <c r="E528" t="s">
        <v>758</v>
      </c>
      <c r="F528" s="3">
        <v>1.19E-6</v>
      </c>
      <c r="G528" t="s">
        <v>661</v>
      </c>
      <c r="H528">
        <v>4.5915999999999997</v>
      </c>
    </row>
    <row r="529" spans="1:8" x14ac:dyDescent="0.25">
      <c r="A529">
        <v>6</v>
      </c>
      <c r="B529" t="s">
        <v>744</v>
      </c>
      <c r="C529" t="s">
        <v>755</v>
      </c>
      <c r="D529" t="s">
        <v>749</v>
      </c>
      <c r="E529" t="s">
        <v>758</v>
      </c>
      <c r="F529" s="3">
        <v>1.04E-7</v>
      </c>
      <c r="G529" t="s">
        <v>662</v>
      </c>
      <c r="H529">
        <v>4.9346999999999994</v>
      </c>
    </row>
    <row r="530" spans="1:8" x14ac:dyDescent="0.25">
      <c r="A530">
        <v>8</v>
      </c>
      <c r="B530" t="s">
        <v>744</v>
      </c>
      <c r="C530" t="s">
        <v>755</v>
      </c>
      <c r="D530" t="s">
        <v>749</v>
      </c>
      <c r="E530" t="s">
        <v>758</v>
      </c>
      <c r="F530" s="3">
        <v>7.4300000000000002E-7</v>
      </c>
      <c r="G530" t="s">
        <v>663</v>
      </c>
      <c r="H530">
        <v>4.2879000000000005</v>
      </c>
    </row>
    <row r="531" spans="1:8" x14ac:dyDescent="0.25">
      <c r="A531">
        <v>8</v>
      </c>
      <c r="B531" t="s">
        <v>744</v>
      </c>
      <c r="C531" t="s">
        <v>755</v>
      </c>
      <c r="D531" t="s">
        <v>749</v>
      </c>
      <c r="E531" t="s">
        <v>758</v>
      </c>
      <c r="F531" s="3">
        <v>1.2699999999999999E-6</v>
      </c>
      <c r="G531" t="s">
        <v>664</v>
      </c>
      <c r="H531">
        <v>3.8404999999999987</v>
      </c>
    </row>
    <row r="532" spans="1:8" x14ac:dyDescent="0.25">
      <c r="A532">
        <v>8</v>
      </c>
      <c r="B532" t="s">
        <v>744</v>
      </c>
      <c r="C532" t="s">
        <v>755</v>
      </c>
      <c r="D532" t="s">
        <v>749</v>
      </c>
      <c r="E532" t="s">
        <v>758</v>
      </c>
      <c r="F532" s="3">
        <v>5.1799999999999995E-7</v>
      </c>
      <c r="G532" t="s">
        <v>665</v>
      </c>
      <c r="H532">
        <v>4.6631999999999998</v>
      </c>
    </row>
    <row r="533" spans="1:8" x14ac:dyDescent="0.25">
      <c r="A533">
        <v>8</v>
      </c>
      <c r="B533" t="s">
        <v>744</v>
      </c>
      <c r="C533" t="s">
        <v>755</v>
      </c>
      <c r="D533" t="s">
        <v>749</v>
      </c>
      <c r="E533" t="s">
        <v>758</v>
      </c>
      <c r="F533" s="3">
        <v>1.6199999999999999E-7</v>
      </c>
      <c r="G533" t="s">
        <v>666</v>
      </c>
      <c r="H533">
        <v>4.8497000000000003</v>
      </c>
    </row>
    <row r="534" spans="1:8" x14ac:dyDescent="0.25">
      <c r="A534">
        <v>8</v>
      </c>
      <c r="B534" t="s">
        <v>744</v>
      </c>
      <c r="C534" t="s">
        <v>755</v>
      </c>
      <c r="D534" t="s">
        <v>749</v>
      </c>
      <c r="E534" t="s">
        <v>758</v>
      </c>
      <c r="F534" s="3">
        <v>2.4999999999999999E-7</v>
      </c>
      <c r="G534" t="s">
        <v>667</v>
      </c>
      <c r="H534">
        <v>4.2956999999999983</v>
      </c>
    </row>
    <row r="535" spans="1:8" x14ac:dyDescent="0.25">
      <c r="A535">
        <v>8</v>
      </c>
      <c r="B535" t="s">
        <v>744</v>
      </c>
      <c r="C535" t="s">
        <v>755</v>
      </c>
      <c r="D535" t="s">
        <v>749</v>
      </c>
      <c r="E535" t="s">
        <v>758</v>
      </c>
      <c r="F535" s="3">
        <v>5.1600000000000001E-7</v>
      </c>
      <c r="G535" t="s">
        <v>668</v>
      </c>
      <c r="H535">
        <v>4.3193999999999999</v>
      </c>
    </row>
    <row r="536" spans="1:8" x14ac:dyDescent="0.25">
      <c r="A536">
        <v>10</v>
      </c>
      <c r="B536" t="s">
        <v>744</v>
      </c>
      <c r="C536" t="s">
        <v>755</v>
      </c>
      <c r="D536" t="s">
        <v>749</v>
      </c>
      <c r="E536" t="s">
        <v>758</v>
      </c>
      <c r="F536" s="3">
        <v>8.78E-7</v>
      </c>
      <c r="G536" t="s">
        <v>669</v>
      </c>
      <c r="H536">
        <v>4.0952000000000002</v>
      </c>
    </row>
    <row r="537" spans="1:8" x14ac:dyDescent="0.25">
      <c r="A537">
        <v>10</v>
      </c>
      <c r="B537" t="s">
        <v>744</v>
      </c>
      <c r="C537" t="s">
        <v>755</v>
      </c>
      <c r="D537" t="s">
        <v>749</v>
      </c>
      <c r="E537" t="s">
        <v>758</v>
      </c>
      <c r="F537" s="3">
        <v>2.6300000000000001E-7</v>
      </c>
      <c r="G537" t="s">
        <v>670</v>
      </c>
      <c r="H537">
        <v>3.5968</v>
      </c>
    </row>
    <row r="538" spans="1:8" x14ac:dyDescent="0.25">
      <c r="A538">
        <v>10</v>
      </c>
      <c r="B538" t="s">
        <v>744</v>
      </c>
      <c r="C538" t="s">
        <v>755</v>
      </c>
      <c r="D538" t="s">
        <v>749</v>
      </c>
      <c r="E538" t="s">
        <v>758</v>
      </c>
      <c r="F538" s="3">
        <v>6.61E-7</v>
      </c>
      <c r="G538" t="s">
        <v>671</v>
      </c>
      <c r="H538">
        <v>3.4626999999999999</v>
      </c>
    </row>
    <row r="539" spans="1:8" x14ac:dyDescent="0.25">
      <c r="A539">
        <v>10</v>
      </c>
      <c r="B539" t="s">
        <v>744</v>
      </c>
      <c r="C539" t="s">
        <v>755</v>
      </c>
      <c r="D539" t="s">
        <v>749</v>
      </c>
      <c r="E539" t="s">
        <v>758</v>
      </c>
      <c r="F539" s="3">
        <v>9.8599999999999996E-7</v>
      </c>
      <c r="G539" t="s">
        <v>672</v>
      </c>
      <c r="H539">
        <v>4.2972999999999999</v>
      </c>
    </row>
    <row r="540" spans="1:8" x14ac:dyDescent="0.25">
      <c r="A540">
        <v>10</v>
      </c>
      <c r="B540" t="s">
        <v>744</v>
      </c>
      <c r="C540" t="s">
        <v>755</v>
      </c>
      <c r="D540" t="s">
        <v>749</v>
      </c>
      <c r="E540" t="s">
        <v>758</v>
      </c>
      <c r="F540" s="3">
        <v>2.08E-6</v>
      </c>
      <c r="G540" t="s">
        <v>673</v>
      </c>
      <c r="H540">
        <v>5.0904000000000007</v>
      </c>
    </row>
    <row r="541" spans="1:8" x14ac:dyDescent="0.25">
      <c r="A541">
        <v>10</v>
      </c>
      <c r="B541" t="s">
        <v>744</v>
      </c>
      <c r="C541" t="s">
        <v>755</v>
      </c>
      <c r="D541" t="s">
        <v>749</v>
      </c>
      <c r="E541" t="s">
        <v>758</v>
      </c>
      <c r="F541" s="3">
        <v>1.9000000000000001E-7</v>
      </c>
      <c r="G541" t="s">
        <v>674</v>
      </c>
      <c r="H541">
        <v>4.6801000000000013</v>
      </c>
    </row>
    <row r="542" spans="1:8" x14ac:dyDescent="0.25">
      <c r="A542">
        <v>0</v>
      </c>
      <c r="B542" t="s">
        <v>744</v>
      </c>
      <c r="C542" t="s">
        <v>754</v>
      </c>
      <c r="D542" t="s">
        <v>749</v>
      </c>
      <c r="E542" t="s">
        <v>758</v>
      </c>
      <c r="F542" s="3">
        <v>5.4400000000000001E-5</v>
      </c>
      <c r="G542" t="s">
        <v>675</v>
      </c>
      <c r="H542">
        <v>3.7439</v>
      </c>
    </row>
    <row r="543" spans="1:8" x14ac:dyDescent="0.25">
      <c r="A543">
        <v>0</v>
      </c>
      <c r="B543" t="s">
        <v>744</v>
      </c>
      <c r="C543" t="s">
        <v>754</v>
      </c>
      <c r="D543" t="s">
        <v>749</v>
      </c>
      <c r="E543" t="s">
        <v>758</v>
      </c>
      <c r="F543" s="3">
        <v>2.6400000000000001E-5</v>
      </c>
      <c r="G543" t="s">
        <v>676</v>
      </c>
      <c r="H543">
        <v>4.0324000000000009</v>
      </c>
    </row>
    <row r="544" spans="1:8" x14ac:dyDescent="0.25">
      <c r="A544">
        <v>0</v>
      </c>
      <c r="B544" t="s">
        <v>744</v>
      </c>
      <c r="C544" t="s">
        <v>754</v>
      </c>
      <c r="D544" t="s">
        <v>749</v>
      </c>
      <c r="E544" t="s">
        <v>758</v>
      </c>
      <c r="F544">
        <v>1.3287300000000001E-4</v>
      </c>
      <c r="G544" t="s">
        <v>677</v>
      </c>
      <c r="H544">
        <v>4.2237999999999989</v>
      </c>
    </row>
    <row r="545" spans="1:8" x14ac:dyDescent="0.25">
      <c r="A545">
        <v>0</v>
      </c>
      <c r="B545" t="s">
        <v>744</v>
      </c>
      <c r="C545" t="s">
        <v>754</v>
      </c>
      <c r="D545" t="s">
        <v>749</v>
      </c>
      <c r="E545" t="s">
        <v>758</v>
      </c>
      <c r="F545" s="3">
        <v>3.2799999999999998E-5</v>
      </c>
      <c r="G545" t="s">
        <v>678</v>
      </c>
      <c r="H545">
        <v>4.3712999999999997</v>
      </c>
    </row>
    <row r="546" spans="1:8" x14ac:dyDescent="0.25">
      <c r="A546">
        <v>0</v>
      </c>
      <c r="B546" t="s">
        <v>744</v>
      </c>
      <c r="C546" t="s">
        <v>754</v>
      </c>
      <c r="D546" t="s">
        <v>749</v>
      </c>
      <c r="E546" t="s">
        <v>758</v>
      </c>
      <c r="F546">
        <v>1.1858000000000001E-4</v>
      </c>
      <c r="G546" t="s">
        <v>679</v>
      </c>
      <c r="H546">
        <v>3.2167999999999992</v>
      </c>
    </row>
    <row r="547" spans="1:8" x14ac:dyDescent="0.25">
      <c r="A547">
        <v>0</v>
      </c>
      <c r="B547" t="s">
        <v>744</v>
      </c>
      <c r="C547" t="s">
        <v>754</v>
      </c>
      <c r="D547" t="s">
        <v>749</v>
      </c>
      <c r="E547" t="s">
        <v>758</v>
      </c>
      <c r="F547" s="3">
        <v>3.1999999999999999E-5</v>
      </c>
      <c r="G547" t="s">
        <v>680</v>
      </c>
      <c r="H547">
        <v>3.7937999999999992</v>
      </c>
    </row>
    <row r="548" spans="1:8" x14ac:dyDescent="0.25">
      <c r="A548">
        <v>2</v>
      </c>
      <c r="B548" t="s">
        <v>744</v>
      </c>
      <c r="C548" t="s">
        <v>754</v>
      </c>
      <c r="D548" t="s">
        <v>749</v>
      </c>
      <c r="E548" t="s">
        <v>758</v>
      </c>
      <c r="F548" s="3">
        <v>8.0699999999999996E-5</v>
      </c>
      <c r="G548" t="s">
        <v>645</v>
      </c>
      <c r="H548">
        <v>3.9131999999999998</v>
      </c>
    </row>
    <row r="549" spans="1:8" x14ac:dyDescent="0.25">
      <c r="A549">
        <v>2</v>
      </c>
      <c r="B549" t="s">
        <v>744</v>
      </c>
      <c r="C549" t="s">
        <v>754</v>
      </c>
      <c r="D549" t="s">
        <v>749</v>
      </c>
      <c r="E549" t="s">
        <v>758</v>
      </c>
      <c r="F549" s="3">
        <v>1.6399999999999999E-5</v>
      </c>
      <c r="G549" t="s">
        <v>646</v>
      </c>
      <c r="H549">
        <v>4.613900000000001</v>
      </c>
    </row>
    <row r="550" spans="1:8" x14ac:dyDescent="0.25">
      <c r="A550">
        <v>2</v>
      </c>
      <c r="B550" t="s">
        <v>744</v>
      </c>
      <c r="C550" t="s">
        <v>754</v>
      </c>
      <c r="D550" t="s">
        <v>749</v>
      </c>
      <c r="E550" t="s">
        <v>758</v>
      </c>
      <c r="F550" s="3">
        <v>2.8600000000000001E-5</v>
      </c>
      <c r="G550" t="s">
        <v>647</v>
      </c>
      <c r="H550">
        <v>3.7127999999999997</v>
      </c>
    </row>
    <row r="551" spans="1:8" x14ac:dyDescent="0.25">
      <c r="A551">
        <v>2</v>
      </c>
      <c r="B551" t="s">
        <v>744</v>
      </c>
      <c r="C551" t="s">
        <v>754</v>
      </c>
      <c r="D551" t="s">
        <v>749</v>
      </c>
      <c r="E551" t="s">
        <v>758</v>
      </c>
      <c r="F551" s="3">
        <v>2.2500000000000001E-5</v>
      </c>
      <c r="G551" t="s">
        <v>648</v>
      </c>
      <c r="H551">
        <v>3.2534999999999989</v>
      </c>
    </row>
    <row r="552" spans="1:8" x14ac:dyDescent="0.25">
      <c r="A552">
        <v>2</v>
      </c>
      <c r="B552" t="s">
        <v>744</v>
      </c>
      <c r="C552" t="s">
        <v>754</v>
      </c>
      <c r="D552" t="s">
        <v>749</v>
      </c>
      <c r="E552" t="s">
        <v>758</v>
      </c>
      <c r="F552" s="3">
        <v>5.3999999999999998E-5</v>
      </c>
      <c r="G552" t="s">
        <v>649</v>
      </c>
      <c r="H552">
        <v>3.9968000000000004</v>
      </c>
    </row>
    <row r="553" spans="1:8" x14ac:dyDescent="0.25">
      <c r="A553">
        <v>2</v>
      </c>
      <c r="B553" t="s">
        <v>744</v>
      </c>
      <c r="C553" t="s">
        <v>754</v>
      </c>
      <c r="D553" t="s">
        <v>749</v>
      </c>
      <c r="E553" t="s">
        <v>758</v>
      </c>
      <c r="F553" s="3">
        <v>2.26E-5</v>
      </c>
      <c r="G553" t="s">
        <v>650</v>
      </c>
      <c r="H553">
        <v>4.9065999999999992</v>
      </c>
    </row>
    <row r="554" spans="1:8" x14ac:dyDescent="0.25">
      <c r="A554">
        <v>4</v>
      </c>
      <c r="B554" t="s">
        <v>744</v>
      </c>
      <c r="C554" t="s">
        <v>754</v>
      </c>
      <c r="D554" t="s">
        <v>749</v>
      </c>
      <c r="E554" t="s">
        <v>758</v>
      </c>
      <c r="F554" s="3">
        <v>2.1699999999999999E-5</v>
      </c>
      <c r="G554" t="s">
        <v>651</v>
      </c>
      <c r="H554">
        <v>4.3729000000000013</v>
      </c>
    </row>
    <row r="555" spans="1:8" x14ac:dyDescent="0.25">
      <c r="A555">
        <v>4</v>
      </c>
      <c r="B555" t="s">
        <v>744</v>
      </c>
      <c r="C555" t="s">
        <v>754</v>
      </c>
      <c r="D555" t="s">
        <v>749</v>
      </c>
      <c r="E555" t="s">
        <v>758</v>
      </c>
      <c r="F555" s="3">
        <v>1.43E-5</v>
      </c>
      <c r="G555" t="s">
        <v>652</v>
      </c>
      <c r="H555">
        <v>5.1517000000000017</v>
      </c>
    </row>
    <row r="556" spans="1:8" x14ac:dyDescent="0.25">
      <c r="A556">
        <v>4</v>
      </c>
      <c r="B556" t="s">
        <v>744</v>
      </c>
      <c r="C556" t="s">
        <v>754</v>
      </c>
      <c r="D556" t="s">
        <v>749</v>
      </c>
      <c r="E556" t="s">
        <v>758</v>
      </c>
      <c r="F556" s="3">
        <v>4.8600000000000002E-5</v>
      </c>
      <c r="G556" t="s">
        <v>653</v>
      </c>
      <c r="H556">
        <v>4.6966999999999999</v>
      </c>
    </row>
    <row r="557" spans="1:8" x14ac:dyDescent="0.25">
      <c r="A557">
        <v>4</v>
      </c>
      <c r="B557" t="s">
        <v>744</v>
      </c>
      <c r="C557" t="s">
        <v>754</v>
      </c>
      <c r="D557" t="s">
        <v>749</v>
      </c>
      <c r="E557" t="s">
        <v>758</v>
      </c>
      <c r="F557" s="3">
        <v>4.6799999999999999E-5</v>
      </c>
      <c r="G557" t="s">
        <v>654</v>
      </c>
      <c r="H557">
        <v>4.3734000000000002</v>
      </c>
    </row>
    <row r="558" spans="1:8" x14ac:dyDescent="0.25">
      <c r="A558">
        <v>4</v>
      </c>
      <c r="B558" t="s">
        <v>744</v>
      </c>
      <c r="C558" t="s">
        <v>754</v>
      </c>
      <c r="D558" t="s">
        <v>749</v>
      </c>
      <c r="E558" t="s">
        <v>758</v>
      </c>
      <c r="F558" s="3">
        <v>1.29E-5</v>
      </c>
      <c r="G558" t="s">
        <v>655</v>
      </c>
      <c r="H558">
        <v>4.5143000000000004</v>
      </c>
    </row>
    <row r="559" spans="1:8" x14ac:dyDescent="0.25">
      <c r="A559">
        <v>4</v>
      </c>
      <c r="B559" t="s">
        <v>744</v>
      </c>
      <c r="C559" t="s">
        <v>754</v>
      </c>
      <c r="D559" t="s">
        <v>749</v>
      </c>
      <c r="E559" t="s">
        <v>758</v>
      </c>
      <c r="F559" s="3">
        <v>9.8200000000000008E-6</v>
      </c>
      <c r="G559" t="s">
        <v>656</v>
      </c>
      <c r="H559">
        <v>4.6927000000000003</v>
      </c>
    </row>
    <row r="560" spans="1:8" x14ac:dyDescent="0.25">
      <c r="A560">
        <v>6</v>
      </c>
      <c r="B560" t="s">
        <v>744</v>
      </c>
      <c r="C560" t="s">
        <v>754</v>
      </c>
      <c r="D560" t="s">
        <v>749</v>
      </c>
      <c r="E560" t="s">
        <v>758</v>
      </c>
      <c r="F560" s="3">
        <v>1.2999999999999999E-5</v>
      </c>
      <c r="G560" t="s">
        <v>657</v>
      </c>
      <c r="H560">
        <v>5.4047000000000001</v>
      </c>
    </row>
    <row r="561" spans="1:8" x14ac:dyDescent="0.25">
      <c r="A561">
        <v>6</v>
      </c>
      <c r="B561" t="s">
        <v>744</v>
      </c>
      <c r="C561" t="s">
        <v>754</v>
      </c>
      <c r="D561" t="s">
        <v>749</v>
      </c>
      <c r="E561" t="s">
        <v>758</v>
      </c>
      <c r="F561" s="3">
        <v>4.5899999999999998E-5</v>
      </c>
      <c r="G561" t="s">
        <v>658</v>
      </c>
      <c r="H561">
        <v>3.8718999999999983</v>
      </c>
    </row>
    <row r="562" spans="1:8" x14ac:dyDescent="0.25">
      <c r="A562">
        <v>6</v>
      </c>
      <c r="B562" t="s">
        <v>744</v>
      </c>
      <c r="C562" t="s">
        <v>754</v>
      </c>
      <c r="D562" t="s">
        <v>749</v>
      </c>
      <c r="E562" t="s">
        <v>758</v>
      </c>
      <c r="F562" s="3">
        <v>2.65E-5</v>
      </c>
      <c r="G562" t="s">
        <v>659</v>
      </c>
      <c r="H562">
        <v>4.7515000000000001</v>
      </c>
    </row>
    <row r="563" spans="1:8" x14ac:dyDescent="0.25">
      <c r="A563">
        <v>6</v>
      </c>
      <c r="B563" t="s">
        <v>744</v>
      </c>
      <c r="C563" t="s">
        <v>754</v>
      </c>
      <c r="D563" t="s">
        <v>749</v>
      </c>
      <c r="E563" t="s">
        <v>758</v>
      </c>
      <c r="F563" s="3">
        <v>3.54E-5</v>
      </c>
      <c r="G563" t="s">
        <v>660</v>
      </c>
      <c r="H563">
        <v>4.2708999999999993</v>
      </c>
    </row>
    <row r="564" spans="1:8" x14ac:dyDescent="0.25">
      <c r="A564">
        <v>6</v>
      </c>
      <c r="B564" t="s">
        <v>744</v>
      </c>
      <c r="C564" t="s">
        <v>754</v>
      </c>
      <c r="D564" t="s">
        <v>749</v>
      </c>
      <c r="E564" t="s">
        <v>758</v>
      </c>
      <c r="F564" s="3">
        <v>1.8700000000000001E-5</v>
      </c>
      <c r="G564" t="s">
        <v>661</v>
      </c>
      <c r="H564">
        <v>4.5915999999999997</v>
      </c>
    </row>
    <row r="565" spans="1:8" x14ac:dyDescent="0.25">
      <c r="A565">
        <v>6</v>
      </c>
      <c r="B565" t="s">
        <v>744</v>
      </c>
      <c r="C565" t="s">
        <v>754</v>
      </c>
      <c r="D565" t="s">
        <v>749</v>
      </c>
      <c r="E565" t="s">
        <v>758</v>
      </c>
      <c r="F565" s="3">
        <v>7.9200000000000004E-6</v>
      </c>
      <c r="G565" t="s">
        <v>662</v>
      </c>
      <c r="H565">
        <v>4.9346999999999994</v>
      </c>
    </row>
    <row r="566" spans="1:8" x14ac:dyDescent="0.25">
      <c r="A566">
        <v>8</v>
      </c>
      <c r="B566" t="s">
        <v>744</v>
      </c>
      <c r="C566" t="s">
        <v>754</v>
      </c>
      <c r="D566" t="s">
        <v>749</v>
      </c>
      <c r="E566" t="s">
        <v>758</v>
      </c>
      <c r="F566" s="3">
        <v>1.8600000000000001E-5</v>
      </c>
      <c r="G566" t="s">
        <v>663</v>
      </c>
      <c r="H566">
        <v>4.2879000000000005</v>
      </c>
    </row>
    <row r="567" spans="1:8" x14ac:dyDescent="0.25">
      <c r="A567">
        <v>8</v>
      </c>
      <c r="B567" t="s">
        <v>744</v>
      </c>
      <c r="C567" t="s">
        <v>754</v>
      </c>
      <c r="D567" t="s">
        <v>749</v>
      </c>
      <c r="E567" t="s">
        <v>758</v>
      </c>
      <c r="F567" s="3">
        <v>4.3000000000000002E-5</v>
      </c>
      <c r="G567" t="s">
        <v>664</v>
      </c>
      <c r="H567">
        <v>3.8404999999999987</v>
      </c>
    </row>
    <row r="568" spans="1:8" x14ac:dyDescent="0.25">
      <c r="A568">
        <v>8</v>
      </c>
      <c r="B568" t="s">
        <v>744</v>
      </c>
      <c r="C568" t="s">
        <v>754</v>
      </c>
      <c r="D568" t="s">
        <v>749</v>
      </c>
      <c r="E568" t="s">
        <v>758</v>
      </c>
      <c r="F568" s="3">
        <v>1.2999999999999999E-5</v>
      </c>
      <c r="G568" t="s">
        <v>665</v>
      </c>
      <c r="H568">
        <v>4.6631999999999998</v>
      </c>
    </row>
    <row r="569" spans="1:8" x14ac:dyDescent="0.25">
      <c r="A569">
        <v>8</v>
      </c>
      <c r="B569" t="s">
        <v>744</v>
      </c>
      <c r="C569" t="s">
        <v>754</v>
      </c>
      <c r="D569" t="s">
        <v>749</v>
      </c>
      <c r="E569" t="s">
        <v>758</v>
      </c>
      <c r="F569" s="3">
        <v>3.6900000000000002E-5</v>
      </c>
      <c r="G569" t="s">
        <v>666</v>
      </c>
      <c r="H569">
        <v>4.8497000000000003</v>
      </c>
    </row>
    <row r="570" spans="1:8" x14ac:dyDescent="0.25">
      <c r="A570">
        <v>8</v>
      </c>
      <c r="B570" t="s">
        <v>744</v>
      </c>
      <c r="C570" t="s">
        <v>754</v>
      </c>
      <c r="D570" t="s">
        <v>749</v>
      </c>
      <c r="E570" t="s">
        <v>758</v>
      </c>
      <c r="F570" s="3">
        <v>2.5999999999999998E-5</v>
      </c>
      <c r="G570" t="s">
        <v>667</v>
      </c>
      <c r="H570">
        <v>4.2956999999999983</v>
      </c>
    </row>
    <row r="571" spans="1:8" x14ac:dyDescent="0.25">
      <c r="A571">
        <v>8</v>
      </c>
      <c r="B571" t="s">
        <v>744</v>
      </c>
      <c r="C571" t="s">
        <v>754</v>
      </c>
      <c r="D571" t="s">
        <v>749</v>
      </c>
      <c r="E571" t="s">
        <v>758</v>
      </c>
      <c r="F571" s="3">
        <v>2.6599999999999999E-5</v>
      </c>
      <c r="G571" t="s">
        <v>668</v>
      </c>
      <c r="H571">
        <v>4.3193999999999999</v>
      </c>
    </row>
    <row r="572" spans="1:8" x14ac:dyDescent="0.25">
      <c r="A572">
        <v>10</v>
      </c>
      <c r="B572" t="s">
        <v>744</v>
      </c>
      <c r="C572" t="s">
        <v>754</v>
      </c>
      <c r="D572" t="s">
        <v>749</v>
      </c>
      <c r="E572" t="s">
        <v>758</v>
      </c>
      <c r="F572" s="3">
        <v>8.2600000000000002E-5</v>
      </c>
      <c r="G572" t="s">
        <v>669</v>
      </c>
      <c r="H572">
        <v>4.0952000000000002</v>
      </c>
    </row>
    <row r="573" spans="1:8" x14ac:dyDescent="0.25">
      <c r="A573">
        <v>10</v>
      </c>
      <c r="B573" t="s">
        <v>744</v>
      </c>
      <c r="C573" t="s">
        <v>754</v>
      </c>
      <c r="D573" t="s">
        <v>749</v>
      </c>
      <c r="E573" t="s">
        <v>758</v>
      </c>
      <c r="F573" s="3">
        <v>6.7599999999999997E-6</v>
      </c>
      <c r="G573" t="s">
        <v>670</v>
      </c>
      <c r="H573">
        <v>3.5968</v>
      </c>
    </row>
    <row r="574" spans="1:8" x14ac:dyDescent="0.25">
      <c r="A574">
        <v>10</v>
      </c>
      <c r="B574" t="s">
        <v>744</v>
      </c>
      <c r="C574" t="s">
        <v>754</v>
      </c>
      <c r="D574" t="s">
        <v>749</v>
      </c>
      <c r="E574" t="s">
        <v>758</v>
      </c>
      <c r="F574" s="3">
        <v>4.0599999999999998E-5</v>
      </c>
      <c r="G574" t="s">
        <v>671</v>
      </c>
      <c r="H574">
        <v>3.4626999999999999</v>
      </c>
    </row>
    <row r="575" spans="1:8" x14ac:dyDescent="0.25">
      <c r="A575">
        <v>10</v>
      </c>
      <c r="B575" t="s">
        <v>744</v>
      </c>
      <c r="C575" t="s">
        <v>754</v>
      </c>
      <c r="D575" t="s">
        <v>749</v>
      </c>
      <c r="E575" t="s">
        <v>758</v>
      </c>
      <c r="F575" s="3">
        <v>1.8E-5</v>
      </c>
      <c r="G575" t="s">
        <v>672</v>
      </c>
      <c r="H575">
        <v>4.2972999999999999</v>
      </c>
    </row>
    <row r="576" spans="1:8" x14ac:dyDescent="0.25">
      <c r="A576">
        <v>10</v>
      </c>
      <c r="B576" t="s">
        <v>744</v>
      </c>
      <c r="C576" t="s">
        <v>754</v>
      </c>
      <c r="D576" t="s">
        <v>749</v>
      </c>
      <c r="E576" t="s">
        <v>758</v>
      </c>
      <c r="F576" s="3">
        <v>2.8200000000000001E-5</v>
      </c>
      <c r="G576" t="s">
        <v>673</v>
      </c>
      <c r="H576">
        <v>5.0904000000000007</v>
      </c>
    </row>
    <row r="577" spans="1:8" x14ac:dyDescent="0.25">
      <c r="A577">
        <v>10</v>
      </c>
      <c r="B577" t="s">
        <v>744</v>
      </c>
      <c r="C577" t="s">
        <v>754</v>
      </c>
      <c r="D577" t="s">
        <v>749</v>
      </c>
      <c r="E577" t="s">
        <v>758</v>
      </c>
      <c r="F577" s="3">
        <v>5.4500000000000003E-5</v>
      </c>
      <c r="G577" t="s">
        <v>674</v>
      </c>
      <c r="H577">
        <v>4.6801000000000013</v>
      </c>
    </row>
    <row r="578" spans="1:8" x14ac:dyDescent="0.25">
      <c r="A578">
        <v>0</v>
      </c>
      <c r="B578" t="s">
        <v>637</v>
      </c>
      <c r="C578" t="s">
        <v>637</v>
      </c>
      <c r="D578" t="s">
        <v>752</v>
      </c>
      <c r="E578" t="s">
        <v>758</v>
      </c>
      <c r="F578">
        <v>0.93093989899999996</v>
      </c>
      <c r="G578" t="s">
        <v>57</v>
      </c>
      <c r="H578">
        <v>2.2851999999999997</v>
      </c>
    </row>
    <row r="579" spans="1:8" x14ac:dyDescent="0.25">
      <c r="A579">
        <v>0</v>
      </c>
      <c r="B579" t="s">
        <v>637</v>
      </c>
      <c r="C579" t="s">
        <v>637</v>
      </c>
      <c r="D579" t="s">
        <v>752</v>
      </c>
      <c r="E579" t="s">
        <v>758</v>
      </c>
      <c r="F579">
        <v>1.4711396569999999</v>
      </c>
      <c r="G579" t="s">
        <v>58</v>
      </c>
      <c r="H579">
        <v>2.0488</v>
      </c>
    </row>
    <row r="580" spans="1:8" x14ac:dyDescent="0.25">
      <c r="A580">
        <v>0</v>
      </c>
      <c r="B580" t="s">
        <v>637</v>
      </c>
      <c r="C580" t="s">
        <v>637</v>
      </c>
      <c r="D580" t="s">
        <v>752</v>
      </c>
      <c r="E580" t="s">
        <v>758</v>
      </c>
      <c r="F580">
        <v>0.82934082399999998</v>
      </c>
      <c r="G580" t="s">
        <v>59</v>
      </c>
      <c r="H580">
        <v>1.7639999999999993</v>
      </c>
    </row>
    <row r="581" spans="1:8" x14ac:dyDescent="0.25">
      <c r="A581">
        <v>0</v>
      </c>
      <c r="B581" t="s">
        <v>637</v>
      </c>
      <c r="C581" t="s">
        <v>637</v>
      </c>
      <c r="D581" t="s">
        <v>752</v>
      </c>
      <c r="E581" t="s">
        <v>758</v>
      </c>
      <c r="F581">
        <v>0.83354175399999997</v>
      </c>
      <c r="G581" t="s">
        <v>60</v>
      </c>
      <c r="H581">
        <v>1.5246700000000004</v>
      </c>
    </row>
    <row r="582" spans="1:8" x14ac:dyDescent="0.25">
      <c r="A582">
        <v>0</v>
      </c>
      <c r="B582" t="s">
        <v>637</v>
      </c>
      <c r="C582" t="s">
        <v>637</v>
      </c>
      <c r="D582" t="s">
        <v>752</v>
      </c>
      <c r="E582" t="s">
        <v>758</v>
      </c>
      <c r="F582">
        <v>0.62294824000000004</v>
      </c>
      <c r="G582" t="s">
        <v>61</v>
      </c>
      <c r="H582">
        <v>1.1919000000000004</v>
      </c>
    </row>
    <row r="583" spans="1:8" x14ac:dyDescent="0.25">
      <c r="A583">
        <v>0</v>
      </c>
      <c r="B583" t="s">
        <v>637</v>
      </c>
      <c r="C583" t="s">
        <v>637</v>
      </c>
      <c r="D583" t="s">
        <v>752</v>
      </c>
      <c r="E583" t="s">
        <v>758</v>
      </c>
      <c r="F583">
        <v>0.78432732000000005</v>
      </c>
      <c r="G583" t="s">
        <v>62</v>
      </c>
      <c r="H583">
        <v>2.5988000000000007</v>
      </c>
    </row>
    <row r="584" spans="1:8" x14ac:dyDescent="0.25">
      <c r="A584">
        <v>2</v>
      </c>
      <c r="B584" t="s">
        <v>637</v>
      </c>
      <c r="C584" t="s">
        <v>637</v>
      </c>
      <c r="D584" t="s">
        <v>752</v>
      </c>
      <c r="E584" t="s">
        <v>758</v>
      </c>
      <c r="F584">
        <v>1.110827258</v>
      </c>
      <c r="G584" t="s">
        <v>63</v>
      </c>
      <c r="H584">
        <v>1.2971000000000004</v>
      </c>
    </row>
    <row r="585" spans="1:8" x14ac:dyDescent="0.25">
      <c r="A585">
        <v>2</v>
      </c>
      <c r="B585" t="s">
        <v>637</v>
      </c>
      <c r="C585" t="s">
        <v>637</v>
      </c>
      <c r="D585" t="s">
        <v>752</v>
      </c>
      <c r="E585" t="s">
        <v>758</v>
      </c>
      <c r="F585">
        <v>0.72315099400000005</v>
      </c>
      <c r="G585" t="s">
        <v>64</v>
      </c>
      <c r="H585">
        <v>1.7873000000000019</v>
      </c>
    </row>
    <row r="586" spans="1:8" x14ac:dyDescent="0.25">
      <c r="A586">
        <v>2</v>
      </c>
      <c r="B586" t="s">
        <v>637</v>
      </c>
      <c r="C586" t="s">
        <v>637</v>
      </c>
      <c r="D586" t="s">
        <v>752</v>
      </c>
      <c r="E586" t="s">
        <v>758</v>
      </c>
      <c r="F586">
        <v>0.72766123000000005</v>
      </c>
      <c r="G586" t="s">
        <v>65</v>
      </c>
      <c r="H586">
        <v>2.1662999999999997</v>
      </c>
    </row>
    <row r="587" spans="1:8" x14ac:dyDescent="0.25">
      <c r="A587">
        <v>2</v>
      </c>
      <c r="B587" t="s">
        <v>637</v>
      </c>
      <c r="C587" t="s">
        <v>637</v>
      </c>
      <c r="D587" t="s">
        <v>752</v>
      </c>
      <c r="E587" t="s">
        <v>758</v>
      </c>
      <c r="F587">
        <v>0.68021389300000001</v>
      </c>
      <c r="G587" t="s">
        <v>66</v>
      </c>
      <c r="H587">
        <v>2.6310000000000002</v>
      </c>
    </row>
    <row r="588" spans="1:8" x14ac:dyDescent="0.25">
      <c r="A588">
        <v>2</v>
      </c>
      <c r="B588" t="s">
        <v>637</v>
      </c>
      <c r="C588" t="s">
        <v>637</v>
      </c>
      <c r="D588" t="s">
        <v>752</v>
      </c>
      <c r="E588" t="s">
        <v>758</v>
      </c>
      <c r="F588">
        <v>1.0642779179999999</v>
      </c>
      <c r="G588" t="s">
        <v>67</v>
      </c>
      <c r="H588">
        <v>1.7103000000000002</v>
      </c>
    </row>
    <row r="589" spans="1:8" x14ac:dyDescent="0.25">
      <c r="A589">
        <v>2</v>
      </c>
      <c r="B589" t="s">
        <v>637</v>
      </c>
      <c r="C589" t="s">
        <v>637</v>
      </c>
      <c r="D589" t="s">
        <v>752</v>
      </c>
      <c r="E589" t="s">
        <v>758</v>
      </c>
      <c r="F589">
        <v>0.36848481599999999</v>
      </c>
      <c r="G589" t="s">
        <v>68</v>
      </c>
      <c r="H589">
        <v>1.8285000000000018</v>
      </c>
    </row>
    <row r="590" spans="1:8" x14ac:dyDescent="0.25">
      <c r="A590">
        <v>4</v>
      </c>
      <c r="B590" t="s">
        <v>637</v>
      </c>
      <c r="C590" t="s">
        <v>637</v>
      </c>
      <c r="D590" t="s">
        <v>752</v>
      </c>
      <c r="E590" t="s">
        <v>758</v>
      </c>
      <c r="F590">
        <v>0.63518285699999999</v>
      </c>
      <c r="G590" t="s">
        <v>69</v>
      </c>
      <c r="H590">
        <v>1.5064999999999991</v>
      </c>
    </row>
    <row r="591" spans="1:8" x14ac:dyDescent="0.25">
      <c r="A591">
        <v>4</v>
      </c>
      <c r="B591" t="s">
        <v>637</v>
      </c>
      <c r="C591" t="s">
        <v>637</v>
      </c>
      <c r="D591" t="s">
        <v>752</v>
      </c>
      <c r="E591" t="s">
        <v>758</v>
      </c>
      <c r="F591">
        <v>0.57262464899999999</v>
      </c>
      <c r="G591" t="s">
        <v>70</v>
      </c>
      <c r="H591">
        <v>1.5336999999999996</v>
      </c>
    </row>
    <row r="592" spans="1:8" x14ac:dyDescent="0.25">
      <c r="A592">
        <v>4</v>
      </c>
      <c r="B592" t="s">
        <v>637</v>
      </c>
      <c r="C592" t="s">
        <v>637</v>
      </c>
      <c r="D592" t="s">
        <v>752</v>
      </c>
      <c r="E592" t="s">
        <v>758</v>
      </c>
      <c r="F592">
        <v>0.504992098</v>
      </c>
      <c r="G592" t="s">
        <v>71</v>
      </c>
      <c r="H592">
        <v>1.8419999999999987</v>
      </c>
    </row>
    <row r="593" spans="1:8" x14ac:dyDescent="0.25">
      <c r="A593">
        <v>4</v>
      </c>
      <c r="B593" t="s">
        <v>637</v>
      </c>
      <c r="C593" t="s">
        <v>637</v>
      </c>
      <c r="D593" t="s">
        <v>752</v>
      </c>
      <c r="E593" t="s">
        <v>758</v>
      </c>
      <c r="F593">
        <v>0.46549435</v>
      </c>
      <c r="G593" t="s">
        <v>72</v>
      </c>
      <c r="H593">
        <v>1.5187999999999988</v>
      </c>
    </row>
    <row r="594" spans="1:8" x14ac:dyDescent="0.25">
      <c r="A594">
        <v>4</v>
      </c>
      <c r="B594" t="s">
        <v>637</v>
      </c>
      <c r="C594" t="s">
        <v>637</v>
      </c>
      <c r="D594" t="s">
        <v>752</v>
      </c>
      <c r="E594" t="s">
        <v>758</v>
      </c>
      <c r="F594">
        <v>0.50928604099999997</v>
      </c>
      <c r="G594" t="s">
        <v>73</v>
      </c>
      <c r="H594">
        <v>2.1926000000000023</v>
      </c>
    </row>
    <row r="595" spans="1:8" x14ac:dyDescent="0.25">
      <c r="A595">
        <v>4</v>
      </c>
      <c r="B595" t="s">
        <v>637</v>
      </c>
      <c r="C595" t="s">
        <v>637</v>
      </c>
      <c r="D595" t="s">
        <v>752</v>
      </c>
      <c r="E595" t="s">
        <v>758</v>
      </c>
      <c r="F595">
        <v>0.28485446199999997</v>
      </c>
      <c r="G595" t="s">
        <v>74</v>
      </c>
      <c r="H595">
        <v>1.6119000000000021</v>
      </c>
    </row>
    <row r="596" spans="1:8" x14ac:dyDescent="0.25">
      <c r="A596">
        <v>6</v>
      </c>
      <c r="B596" t="s">
        <v>637</v>
      </c>
      <c r="C596" t="s">
        <v>637</v>
      </c>
      <c r="D596" t="s">
        <v>752</v>
      </c>
      <c r="E596" t="s">
        <v>758</v>
      </c>
      <c r="F596">
        <v>0.62355419000000001</v>
      </c>
      <c r="G596" t="s">
        <v>75</v>
      </c>
      <c r="H596">
        <v>1.5703999999999994</v>
      </c>
    </row>
    <row r="597" spans="1:8" x14ac:dyDescent="0.25">
      <c r="A597">
        <v>6</v>
      </c>
      <c r="B597" t="s">
        <v>637</v>
      </c>
      <c r="C597" t="s">
        <v>637</v>
      </c>
      <c r="D597" t="s">
        <v>752</v>
      </c>
      <c r="E597" t="s">
        <v>758</v>
      </c>
      <c r="F597">
        <v>0.93853435600000001</v>
      </c>
      <c r="G597" t="s">
        <v>76</v>
      </c>
      <c r="H597">
        <v>1.6677</v>
      </c>
    </row>
    <row r="598" spans="1:8" x14ac:dyDescent="0.25">
      <c r="A598">
        <v>6</v>
      </c>
      <c r="B598" t="s">
        <v>637</v>
      </c>
      <c r="C598" t="s">
        <v>637</v>
      </c>
      <c r="D598" t="s">
        <v>752</v>
      </c>
      <c r="E598" t="s">
        <v>758</v>
      </c>
      <c r="F598">
        <v>0.95949920499999997</v>
      </c>
      <c r="G598" t="s">
        <v>77</v>
      </c>
      <c r="H598">
        <v>2.5714999999999968</v>
      </c>
    </row>
    <row r="599" spans="1:8" x14ac:dyDescent="0.25">
      <c r="A599">
        <v>6</v>
      </c>
      <c r="B599" t="s">
        <v>637</v>
      </c>
      <c r="C599" t="s">
        <v>637</v>
      </c>
      <c r="D599" t="s">
        <v>752</v>
      </c>
      <c r="E599" t="s">
        <v>758</v>
      </c>
      <c r="F599">
        <v>0.91041936199999995</v>
      </c>
      <c r="G599" t="s">
        <v>78</v>
      </c>
      <c r="H599">
        <v>2.3475000000000001</v>
      </c>
    </row>
    <row r="600" spans="1:8" x14ac:dyDescent="0.25">
      <c r="A600">
        <v>6</v>
      </c>
      <c r="B600" t="s">
        <v>637</v>
      </c>
      <c r="C600" t="s">
        <v>637</v>
      </c>
      <c r="D600" t="s">
        <v>752</v>
      </c>
      <c r="E600" t="s">
        <v>758</v>
      </c>
      <c r="F600">
        <v>0.86796391299999998</v>
      </c>
      <c r="G600" t="s">
        <v>79</v>
      </c>
      <c r="H600">
        <v>1.4964000000000013</v>
      </c>
    </row>
    <row r="601" spans="1:8" x14ac:dyDescent="0.25">
      <c r="A601">
        <v>6</v>
      </c>
      <c r="B601" t="s">
        <v>637</v>
      </c>
      <c r="C601" t="s">
        <v>637</v>
      </c>
      <c r="D601" t="s">
        <v>752</v>
      </c>
      <c r="E601" t="s">
        <v>758</v>
      </c>
      <c r="F601">
        <v>0.734727511</v>
      </c>
      <c r="G601" t="s">
        <v>80</v>
      </c>
      <c r="H601">
        <v>2.0290999999999997</v>
      </c>
    </row>
    <row r="602" spans="1:8" x14ac:dyDescent="0.25">
      <c r="A602">
        <v>8</v>
      </c>
      <c r="B602" t="s">
        <v>637</v>
      </c>
      <c r="C602" t="s">
        <v>637</v>
      </c>
      <c r="D602" t="s">
        <v>752</v>
      </c>
      <c r="E602" t="s">
        <v>758</v>
      </c>
      <c r="F602">
        <v>0.61332795699999998</v>
      </c>
      <c r="G602" t="s">
        <v>81</v>
      </c>
      <c r="H602">
        <v>2.7225999999999999</v>
      </c>
    </row>
    <row r="603" spans="1:8" x14ac:dyDescent="0.25">
      <c r="A603">
        <v>8</v>
      </c>
      <c r="B603" t="s">
        <v>637</v>
      </c>
      <c r="C603" t="s">
        <v>637</v>
      </c>
      <c r="D603" t="s">
        <v>752</v>
      </c>
      <c r="E603" t="s">
        <v>758</v>
      </c>
      <c r="F603">
        <v>0.41117541499999999</v>
      </c>
      <c r="G603" t="s">
        <v>82</v>
      </c>
      <c r="H603">
        <v>2.5538999999999987</v>
      </c>
    </row>
    <row r="604" spans="1:8" x14ac:dyDescent="0.25">
      <c r="A604">
        <v>8</v>
      </c>
      <c r="B604" t="s">
        <v>637</v>
      </c>
      <c r="C604" t="s">
        <v>637</v>
      </c>
      <c r="D604" t="s">
        <v>752</v>
      </c>
      <c r="E604" t="s">
        <v>758</v>
      </c>
      <c r="F604">
        <v>0.20072562099999999</v>
      </c>
      <c r="G604" t="s">
        <v>83</v>
      </c>
      <c r="H604">
        <v>1.7762000000000029</v>
      </c>
    </row>
    <row r="605" spans="1:8" x14ac:dyDescent="0.25">
      <c r="A605">
        <v>8</v>
      </c>
      <c r="B605" t="s">
        <v>637</v>
      </c>
      <c r="C605" t="s">
        <v>637</v>
      </c>
      <c r="D605" t="s">
        <v>752</v>
      </c>
      <c r="E605" t="s">
        <v>758</v>
      </c>
      <c r="F605">
        <v>0.28406530800000002</v>
      </c>
      <c r="G605" t="s">
        <v>84</v>
      </c>
      <c r="H605">
        <v>1.6490000000000009</v>
      </c>
    </row>
    <row r="606" spans="1:8" x14ac:dyDescent="0.25">
      <c r="A606">
        <v>8</v>
      </c>
      <c r="B606" t="s">
        <v>637</v>
      </c>
      <c r="C606" t="s">
        <v>637</v>
      </c>
      <c r="D606" t="s">
        <v>752</v>
      </c>
      <c r="E606" t="s">
        <v>758</v>
      </c>
      <c r="F606">
        <v>1.106344271</v>
      </c>
      <c r="G606" t="s">
        <v>85</v>
      </c>
      <c r="H606">
        <v>1.084500000000002</v>
      </c>
    </row>
    <row r="607" spans="1:8" x14ac:dyDescent="0.25">
      <c r="A607">
        <v>8</v>
      </c>
      <c r="B607" t="s">
        <v>637</v>
      </c>
      <c r="C607" t="s">
        <v>637</v>
      </c>
      <c r="D607" t="s">
        <v>752</v>
      </c>
      <c r="E607" t="s">
        <v>758</v>
      </c>
      <c r="F607">
        <v>0.71086038500000004</v>
      </c>
      <c r="G607" t="s">
        <v>86</v>
      </c>
      <c r="H607">
        <v>1.7103999999999999</v>
      </c>
    </row>
    <row r="608" spans="1:8" x14ac:dyDescent="0.25">
      <c r="A608">
        <v>10</v>
      </c>
      <c r="B608" t="s">
        <v>637</v>
      </c>
      <c r="C608" t="s">
        <v>637</v>
      </c>
      <c r="D608" t="s">
        <v>752</v>
      </c>
      <c r="E608" t="s">
        <v>758</v>
      </c>
      <c r="F608">
        <v>0.41777656000000002</v>
      </c>
      <c r="G608" t="s">
        <v>87</v>
      </c>
      <c r="H608">
        <v>0.93029999999999902</v>
      </c>
    </row>
    <row r="609" spans="1:8" x14ac:dyDescent="0.25">
      <c r="A609">
        <v>10</v>
      </c>
      <c r="B609" t="s">
        <v>637</v>
      </c>
      <c r="C609" t="s">
        <v>637</v>
      </c>
      <c r="D609" t="s">
        <v>752</v>
      </c>
      <c r="E609" t="s">
        <v>758</v>
      </c>
      <c r="F609">
        <v>0.60216824999999996</v>
      </c>
      <c r="G609" t="s">
        <v>88</v>
      </c>
      <c r="H609">
        <v>1.3548000000000009</v>
      </c>
    </row>
    <row r="610" spans="1:8" x14ac:dyDescent="0.25">
      <c r="A610">
        <v>10</v>
      </c>
      <c r="B610" t="s">
        <v>637</v>
      </c>
      <c r="C610" t="s">
        <v>637</v>
      </c>
      <c r="D610" t="s">
        <v>752</v>
      </c>
      <c r="E610" t="s">
        <v>758</v>
      </c>
      <c r="F610">
        <v>0.560831784</v>
      </c>
      <c r="G610" t="s">
        <v>89</v>
      </c>
      <c r="H610">
        <v>1.9137999999999984</v>
      </c>
    </row>
    <row r="611" spans="1:8" x14ac:dyDescent="0.25">
      <c r="A611">
        <v>10</v>
      </c>
      <c r="B611" t="s">
        <v>637</v>
      </c>
      <c r="C611" t="s">
        <v>637</v>
      </c>
      <c r="D611" t="s">
        <v>752</v>
      </c>
      <c r="E611" t="s">
        <v>758</v>
      </c>
      <c r="F611">
        <v>0.68715390899999995</v>
      </c>
      <c r="G611" t="s">
        <v>90</v>
      </c>
      <c r="H611">
        <v>2.1421000000000028</v>
      </c>
    </row>
    <row r="612" spans="1:8" x14ac:dyDescent="0.25">
      <c r="A612">
        <v>10</v>
      </c>
      <c r="B612" t="s">
        <v>637</v>
      </c>
      <c r="C612" t="s">
        <v>637</v>
      </c>
      <c r="D612" t="s">
        <v>752</v>
      </c>
      <c r="E612" t="s">
        <v>758</v>
      </c>
      <c r="F612">
        <v>0.65406422600000003</v>
      </c>
      <c r="G612" t="s">
        <v>91</v>
      </c>
      <c r="H612">
        <v>1.555299999999999</v>
      </c>
    </row>
    <row r="613" spans="1:8" x14ac:dyDescent="0.25">
      <c r="A613">
        <v>10</v>
      </c>
      <c r="B613" t="s">
        <v>637</v>
      </c>
      <c r="C613" t="s">
        <v>637</v>
      </c>
      <c r="D613" t="s">
        <v>752</v>
      </c>
      <c r="E613" t="s">
        <v>758</v>
      </c>
      <c r="F613">
        <v>0.48922356099999997</v>
      </c>
      <c r="G613" t="s">
        <v>92</v>
      </c>
      <c r="H613">
        <v>1.4596000000000018</v>
      </c>
    </row>
    <row r="614" spans="1:8" x14ac:dyDescent="0.25">
      <c r="A614">
        <v>0</v>
      </c>
      <c r="B614" t="s">
        <v>637</v>
      </c>
      <c r="C614" t="s">
        <v>751</v>
      </c>
      <c r="D614" t="s">
        <v>752</v>
      </c>
      <c r="E614" t="s">
        <v>758</v>
      </c>
      <c r="F614">
        <v>3.0925012000000002E-2</v>
      </c>
      <c r="G614" t="s">
        <v>57</v>
      </c>
      <c r="H614">
        <v>2.2851999999999997</v>
      </c>
    </row>
    <row r="615" spans="1:8" x14ac:dyDescent="0.25">
      <c r="A615">
        <v>0</v>
      </c>
      <c r="B615" t="s">
        <v>637</v>
      </c>
      <c r="C615" t="s">
        <v>751</v>
      </c>
      <c r="D615" t="s">
        <v>752</v>
      </c>
      <c r="E615" t="s">
        <v>758</v>
      </c>
      <c r="F615">
        <v>3.7731710000000002E-2</v>
      </c>
      <c r="G615" t="s">
        <v>58</v>
      </c>
      <c r="H615">
        <v>2.0488</v>
      </c>
    </row>
    <row r="616" spans="1:8" x14ac:dyDescent="0.25">
      <c r="A616">
        <v>0</v>
      </c>
      <c r="B616" t="s">
        <v>637</v>
      </c>
      <c r="C616" t="s">
        <v>751</v>
      </c>
      <c r="D616" t="s">
        <v>752</v>
      </c>
      <c r="E616" t="s">
        <v>758</v>
      </c>
      <c r="F616">
        <v>2.6661740999999999E-2</v>
      </c>
      <c r="G616" t="s">
        <v>59</v>
      </c>
      <c r="H616">
        <v>1.7639999999999993</v>
      </c>
    </row>
    <row r="617" spans="1:8" x14ac:dyDescent="0.25">
      <c r="A617">
        <v>0</v>
      </c>
      <c r="B617" t="s">
        <v>637</v>
      </c>
      <c r="C617" t="s">
        <v>751</v>
      </c>
      <c r="D617" t="s">
        <v>752</v>
      </c>
      <c r="E617" t="s">
        <v>758</v>
      </c>
      <c r="F617">
        <v>4.2852147E-2</v>
      </c>
      <c r="G617" t="s">
        <v>60</v>
      </c>
      <c r="H617">
        <v>1.5246700000000004</v>
      </c>
    </row>
    <row r="618" spans="1:8" x14ac:dyDescent="0.25">
      <c r="A618">
        <v>0</v>
      </c>
      <c r="B618" t="s">
        <v>637</v>
      </c>
      <c r="C618" t="s">
        <v>751</v>
      </c>
      <c r="D618" t="s">
        <v>752</v>
      </c>
      <c r="E618" t="s">
        <v>758</v>
      </c>
      <c r="F618">
        <v>3.0868109000000001E-2</v>
      </c>
      <c r="G618" t="s">
        <v>61</v>
      </c>
      <c r="H618">
        <v>1.1919000000000004</v>
      </c>
    </row>
    <row r="619" spans="1:8" x14ac:dyDescent="0.25">
      <c r="A619">
        <v>0</v>
      </c>
      <c r="B619" t="s">
        <v>637</v>
      </c>
      <c r="C619" t="s">
        <v>751</v>
      </c>
      <c r="D619" t="s">
        <v>752</v>
      </c>
      <c r="E619" t="s">
        <v>758</v>
      </c>
      <c r="F619">
        <v>2.6820600999999999E-2</v>
      </c>
      <c r="G619" t="s">
        <v>62</v>
      </c>
      <c r="H619">
        <v>2.5988000000000007</v>
      </c>
    </row>
    <row r="620" spans="1:8" x14ac:dyDescent="0.25">
      <c r="A620">
        <v>2</v>
      </c>
      <c r="B620" t="s">
        <v>637</v>
      </c>
      <c r="C620" t="s">
        <v>751</v>
      </c>
      <c r="D620" t="s">
        <v>752</v>
      </c>
      <c r="E620" t="s">
        <v>758</v>
      </c>
      <c r="F620">
        <v>4.4374750999999997E-2</v>
      </c>
      <c r="G620" t="s">
        <v>63</v>
      </c>
      <c r="H620">
        <v>1.2971000000000004</v>
      </c>
    </row>
    <row r="621" spans="1:8" x14ac:dyDescent="0.25">
      <c r="A621">
        <v>2</v>
      </c>
      <c r="B621" t="s">
        <v>637</v>
      </c>
      <c r="C621" t="s">
        <v>751</v>
      </c>
      <c r="D621" t="s">
        <v>752</v>
      </c>
      <c r="E621" t="s">
        <v>758</v>
      </c>
      <c r="F621">
        <v>3.5777188000000001E-2</v>
      </c>
      <c r="G621" t="s">
        <v>64</v>
      </c>
      <c r="H621">
        <v>1.7873000000000019</v>
      </c>
    </row>
    <row r="622" spans="1:8" x14ac:dyDescent="0.25">
      <c r="A622">
        <v>2</v>
      </c>
      <c r="B622" t="s">
        <v>637</v>
      </c>
      <c r="C622" t="s">
        <v>751</v>
      </c>
      <c r="D622" t="s">
        <v>752</v>
      </c>
      <c r="E622" t="s">
        <v>758</v>
      </c>
      <c r="F622">
        <v>3.0967108E-2</v>
      </c>
      <c r="G622" t="s">
        <v>65</v>
      </c>
      <c r="H622">
        <v>2.1662999999999997</v>
      </c>
    </row>
    <row r="623" spans="1:8" x14ac:dyDescent="0.25">
      <c r="A623">
        <v>2</v>
      </c>
      <c r="B623" t="s">
        <v>637</v>
      </c>
      <c r="C623" t="s">
        <v>751</v>
      </c>
      <c r="D623" t="s">
        <v>752</v>
      </c>
      <c r="E623" t="s">
        <v>758</v>
      </c>
      <c r="F623">
        <v>2.2701672999999999E-2</v>
      </c>
      <c r="G623" t="s">
        <v>66</v>
      </c>
      <c r="H623">
        <v>2.6310000000000002</v>
      </c>
    </row>
    <row r="624" spans="1:8" x14ac:dyDescent="0.25">
      <c r="A624">
        <v>2</v>
      </c>
      <c r="B624" t="s">
        <v>637</v>
      </c>
      <c r="C624" t="s">
        <v>751</v>
      </c>
      <c r="D624" t="s">
        <v>752</v>
      </c>
      <c r="E624" t="s">
        <v>758</v>
      </c>
      <c r="F624">
        <v>3.7104329999999998E-2</v>
      </c>
      <c r="G624" t="s">
        <v>67</v>
      </c>
      <c r="H624">
        <v>1.7103000000000002</v>
      </c>
    </row>
    <row r="625" spans="1:8" x14ac:dyDescent="0.25">
      <c r="A625">
        <v>2</v>
      </c>
      <c r="B625" t="s">
        <v>637</v>
      </c>
      <c r="C625" t="s">
        <v>751</v>
      </c>
      <c r="D625" t="s">
        <v>752</v>
      </c>
      <c r="E625" t="s">
        <v>758</v>
      </c>
      <c r="F625">
        <v>2.1613391999999999E-2</v>
      </c>
      <c r="G625" t="s">
        <v>68</v>
      </c>
      <c r="H625">
        <v>1.8285000000000018</v>
      </c>
    </row>
    <row r="626" spans="1:8" x14ac:dyDescent="0.25">
      <c r="A626">
        <v>4</v>
      </c>
      <c r="B626" t="s">
        <v>637</v>
      </c>
      <c r="C626" t="s">
        <v>751</v>
      </c>
      <c r="D626" t="s">
        <v>752</v>
      </c>
      <c r="E626" t="s">
        <v>758</v>
      </c>
      <c r="F626">
        <v>2.7889840999999999E-2</v>
      </c>
      <c r="G626" t="s">
        <v>69</v>
      </c>
      <c r="H626">
        <v>1.5064999999999991</v>
      </c>
    </row>
    <row r="627" spans="1:8" x14ac:dyDescent="0.25">
      <c r="A627">
        <v>4</v>
      </c>
      <c r="B627" t="s">
        <v>637</v>
      </c>
      <c r="C627" t="s">
        <v>751</v>
      </c>
      <c r="D627" t="s">
        <v>752</v>
      </c>
      <c r="E627" t="s">
        <v>758</v>
      </c>
      <c r="F627">
        <v>2.3804326000000001E-2</v>
      </c>
      <c r="G627" t="s">
        <v>70</v>
      </c>
      <c r="H627">
        <v>1.5336999999999996</v>
      </c>
    </row>
    <row r="628" spans="1:8" x14ac:dyDescent="0.25">
      <c r="A628">
        <v>4</v>
      </c>
      <c r="B628" t="s">
        <v>637</v>
      </c>
      <c r="C628" t="s">
        <v>751</v>
      </c>
      <c r="D628" t="s">
        <v>752</v>
      </c>
      <c r="E628" t="s">
        <v>758</v>
      </c>
      <c r="F628">
        <v>1.8175218E-2</v>
      </c>
      <c r="G628" t="s">
        <v>71</v>
      </c>
      <c r="H628">
        <v>1.8419999999999987</v>
      </c>
    </row>
    <row r="629" spans="1:8" x14ac:dyDescent="0.25">
      <c r="A629">
        <v>4</v>
      </c>
      <c r="B629" t="s">
        <v>637</v>
      </c>
      <c r="C629" t="s">
        <v>751</v>
      </c>
      <c r="D629" t="s">
        <v>752</v>
      </c>
      <c r="E629" t="s">
        <v>758</v>
      </c>
      <c r="F629">
        <v>2.4380721000000001E-2</v>
      </c>
      <c r="G629" t="s">
        <v>72</v>
      </c>
      <c r="H629">
        <v>1.5187999999999988</v>
      </c>
    </row>
    <row r="630" spans="1:8" x14ac:dyDescent="0.25">
      <c r="A630">
        <v>4</v>
      </c>
      <c r="B630" t="s">
        <v>637</v>
      </c>
      <c r="C630" t="s">
        <v>751</v>
      </c>
      <c r="D630" t="s">
        <v>752</v>
      </c>
      <c r="E630" t="s">
        <v>758</v>
      </c>
      <c r="F630">
        <v>1.6311275E-2</v>
      </c>
      <c r="G630" t="s">
        <v>73</v>
      </c>
      <c r="H630">
        <v>2.1926000000000023</v>
      </c>
    </row>
    <row r="631" spans="1:8" x14ac:dyDescent="0.25">
      <c r="A631">
        <v>4</v>
      </c>
      <c r="B631" t="s">
        <v>637</v>
      </c>
      <c r="C631" t="s">
        <v>751</v>
      </c>
      <c r="D631" t="s">
        <v>752</v>
      </c>
      <c r="E631" t="s">
        <v>758</v>
      </c>
      <c r="F631">
        <v>1.8788566999999999E-2</v>
      </c>
      <c r="G631" t="s">
        <v>74</v>
      </c>
      <c r="H631">
        <v>1.6119000000000021</v>
      </c>
    </row>
    <row r="632" spans="1:8" x14ac:dyDescent="0.25">
      <c r="A632">
        <v>6</v>
      </c>
      <c r="B632" t="s">
        <v>637</v>
      </c>
      <c r="C632" t="s">
        <v>751</v>
      </c>
      <c r="D632" t="s">
        <v>752</v>
      </c>
      <c r="E632" t="s">
        <v>758</v>
      </c>
      <c r="F632">
        <v>3.1996396000000003E-2</v>
      </c>
      <c r="G632" t="s">
        <v>75</v>
      </c>
      <c r="H632">
        <v>1.5703999999999994</v>
      </c>
    </row>
    <row r="633" spans="1:8" x14ac:dyDescent="0.25">
      <c r="A633">
        <v>6</v>
      </c>
      <c r="B633" t="s">
        <v>637</v>
      </c>
      <c r="C633" t="s">
        <v>751</v>
      </c>
      <c r="D633" t="s">
        <v>752</v>
      </c>
      <c r="E633" t="s">
        <v>758</v>
      </c>
      <c r="F633">
        <v>4.1847321E-2</v>
      </c>
      <c r="G633" t="s">
        <v>76</v>
      </c>
      <c r="H633">
        <v>1.6677</v>
      </c>
    </row>
    <row r="634" spans="1:8" x14ac:dyDescent="0.25">
      <c r="A634">
        <v>6</v>
      </c>
      <c r="B634" t="s">
        <v>637</v>
      </c>
      <c r="C634" t="s">
        <v>751</v>
      </c>
      <c r="D634" t="s">
        <v>752</v>
      </c>
      <c r="E634" t="s">
        <v>758</v>
      </c>
      <c r="F634">
        <v>2.8252158999999999E-2</v>
      </c>
      <c r="G634" t="s">
        <v>77</v>
      </c>
      <c r="H634">
        <v>2.5714999999999968</v>
      </c>
    </row>
    <row r="635" spans="1:8" x14ac:dyDescent="0.25">
      <c r="A635">
        <v>6</v>
      </c>
      <c r="B635" t="s">
        <v>637</v>
      </c>
      <c r="C635" t="s">
        <v>751</v>
      </c>
      <c r="D635" t="s">
        <v>752</v>
      </c>
      <c r="E635" t="s">
        <v>758</v>
      </c>
      <c r="F635">
        <v>2.5813790999999999E-2</v>
      </c>
      <c r="G635" t="s">
        <v>78</v>
      </c>
      <c r="H635">
        <v>2.3475000000000001</v>
      </c>
    </row>
    <row r="636" spans="1:8" x14ac:dyDescent="0.25">
      <c r="A636">
        <v>6</v>
      </c>
      <c r="B636" t="s">
        <v>637</v>
      </c>
      <c r="C636" t="s">
        <v>751</v>
      </c>
      <c r="D636" t="s">
        <v>752</v>
      </c>
      <c r="E636" t="s">
        <v>758</v>
      </c>
      <c r="F636">
        <v>3.3702049999999997E-2</v>
      </c>
      <c r="G636" t="s">
        <v>79</v>
      </c>
      <c r="H636">
        <v>1.4964000000000013</v>
      </c>
    </row>
    <row r="637" spans="1:8" x14ac:dyDescent="0.25">
      <c r="A637">
        <v>6</v>
      </c>
      <c r="B637" t="s">
        <v>637</v>
      </c>
      <c r="C637" t="s">
        <v>751</v>
      </c>
      <c r="D637" t="s">
        <v>752</v>
      </c>
      <c r="E637" t="s">
        <v>758</v>
      </c>
      <c r="F637">
        <v>2.5461477E-2</v>
      </c>
      <c r="G637" t="s">
        <v>80</v>
      </c>
      <c r="H637">
        <v>2.0290999999999997</v>
      </c>
    </row>
    <row r="638" spans="1:8" x14ac:dyDescent="0.25">
      <c r="A638">
        <v>8</v>
      </c>
      <c r="B638" t="s">
        <v>637</v>
      </c>
      <c r="C638" t="s">
        <v>751</v>
      </c>
      <c r="D638" t="s">
        <v>752</v>
      </c>
      <c r="E638" t="s">
        <v>758</v>
      </c>
      <c r="F638">
        <v>2.0895885999999999E-2</v>
      </c>
      <c r="G638" t="s">
        <v>81</v>
      </c>
      <c r="H638">
        <v>2.7225999999999999</v>
      </c>
    </row>
    <row r="639" spans="1:8" x14ac:dyDescent="0.25">
      <c r="A639">
        <v>8</v>
      </c>
      <c r="B639" t="s">
        <v>637</v>
      </c>
      <c r="C639" t="s">
        <v>751</v>
      </c>
      <c r="D639" t="s">
        <v>752</v>
      </c>
      <c r="E639" t="s">
        <v>758</v>
      </c>
      <c r="F639">
        <v>1.3192473999999999E-2</v>
      </c>
      <c r="G639" t="s">
        <v>82</v>
      </c>
      <c r="H639">
        <v>2.5538999999999987</v>
      </c>
    </row>
    <row r="640" spans="1:8" x14ac:dyDescent="0.25">
      <c r="A640">
        <v>8</v>
      </c>
      <c r="B640" t="s">
        <v>637</v>
      </c>
      <c r="C640" t="s">
        <v>751</v>
      </c>
      <c r="D640" t="s">
        <v>752</v>
      </c>
      <c r="E640" t="s">
        <v>758</v>
      </c>
      <c r="F640">
        <v>1.8943591999999999E-2</v>
      </c>
      <c r="G640" t="s">
        <v>83</v>
      </c>
      <c r="H640">
        <v>1.7762000000000029</v>
      </c>
    </row>
    <row r="641" spans="1:8" x14ac:dyDescent="0.25">
      <c r="A641">
        <v>8</v>
      </c>
      <c r="B641" t="s">
        <v>637</v>
      </c>
      <c r="C641" t="s">
        <v>751</v>
      </c>
      <c r="D641" t="s">
        <v>752</v>
      </c>
      <c r="E641" t="s">
        <v>758</v>
      </c>
      <c r="F641">
        <v>1.4735257999999999E-2</v>
      </c>
      <c r="G641" t="s">
        <v>84</v>
      </c>
      <c r="H641">
        <v>1.6490000000000009</v>
      </c>
    </row>
    <row r="642" spans="1:8" x14ac:dyDescent="0.25">
      <c r="A642">
        <v>8</v>
      </c>
      <c r="B642" t="s">
        <v>637</v>
      </c>
      <c r="C642" t="s">
        <v>751</v>
      </c>
      <c r="D642" t="s">
        <v>752</v>
      </c>
      <c r="E642" t="s">
        <v>758</v>
      </c>
      <c r="F642">
        <v>3.5114211999999999E-2</v>
      </c>
      <c r="G642" t="s">
        <v>85</v>
      </c>
      <c r="H642">
        <v>1.084500000000002</v>
      </c>
    </row>
    <row r="643" spans="1:8" x14ac:dyDescent="0.25">
      <c r="A643">
        <v>8</v>
      </c>
      <c r="B643" t="s">
        <v>637</v>
      </c>
      <c r="C643" t="s">
        <v>751</v>
      </c>
      <c r="D643" t="s">
        <v>752</v>
      </c>
      <c r="E643" t="s">
        <v>758</v>
      </c>
      <c r="F643">
        <v>2.085619E-2</v>
      </c>
      <c r="G643" t="s">
        <v>86</v>
      </c>
      <c r="H643">
        <v>1.7103999999999999</v>
      </c>
    </row>
    <row r="644" spans="1:8" x14ac:dyDescent="0.25">
      <c r="A644">
        <v>10</v>
      </c>
      <c r="B644" t="s">
        <v>637</v>
      </c>
      <c r="C644" t="s">
        <v>751</v>
      </c>
      <c r="D644" t="s">
        <v>752</v>
      </c>
      <c r="E644" t="s">
        <v>758</v>
      </c>
      <c r="F644">
        <v>2.9186033E-2</v>
      </c>
      <c r="G644" t="s">
        <v>87</v>
      </c>
      <c r="H644">
        <v>0.93029999999999902</v>
      </c>
    </row>
    <row r="645" spans="1:8" x14ac:dyDescent="0.25">
      <c r="A645">
        <v>10</v>
      </c>
      <c r="B645" t="s">
        <v>637</v>
      </c>
      <c r="C645" t="s">
        <v>751</v>
      </c>
      <c r="D645" t="s">
        <v>752</v>
      </c>
      <c r="E645" t="s">
        <v>758</v>
      </c>
      <c r="F645">
        <v>2.2615275000000001E-2</v>
      </c>
      <c r="G645" t="s">
        <v>88</v>
      </c>
      <c r="H645">
        <v>1.3548000000000009</v>
      </c>
    </row>
    <row r="646" spans="1:8" x14ac:dyDescent="0.25">
      <c r="A646">
        <v>10</v>
      </c>
      <c r="B646" t="s">
        <v>637</v>
      </c>
      <c r="C646" t="s">
        <v>751</v>
      </c>
      <c r="D646" t="s">
        <v>752</v>
      </c>
      <c r="E646" t="s">
        <v>758</v>
      </c>
      <c r="F646">
        <v>2.2153020999999998E-2</v>
      </c>
      <c r="G646" t="s">
        <v>89</v>
      </c>
      <c r="H646">
        <v>1.9137999999999984</v>
      </c>
    </row>
    <row r="647" spans="1:8" x14ac:dyDescent="0.25">
      <c r="A647">
        <v>10</v>
      </c>
      <c r="B647" t="s">
        <v>637</v>
      </c>
      <c r="C647" t="s">
        <v>751</v>
      </c>
      <c r="D647" t="s">
        <v>752</v>
      </c>
      <c r="E647" t="s">
        <v>758</v>
      </c>
      <c r="F647">
        <v>2.0433617000000001E-2</v>
      </c>
      <c r="G647" t="s">
        <v>90</v>
      </c>
      <c r="H647">
        <v>2.1421000000000028</v>
      </c>
    </row>
    <row r="648" spans="1:8" x14ac:dyDescent="0.25">
      <c r="A648">
        <v>10</v>
      </c>
      <c r="B648" t="s">
        <v>637</v>
      </c>
      <c r="C648" t="s">
        <v>751</v>
      </c>
      <c r="D648" t="s">
        <v>752</v>
      </c>
      <c r="E648" t="s">
        <v>758</v>
      </c>
      <c r="F648">
        <v>2.4962956000000001E-2</v>
      </c>
      <c r="G648" t="s">
        <v>91</v>
      </c>
      <c r="H648">
        <v>1.555299999999999</v>
      </c>
    </row>
    <row r="649" spans="1:8" x14ac:dyDescent="0.25">
      <c r="A649">
        <v>10</v>
      </c>
      <c r="B649" t="s">
        <v>637</v>
      </c>
      <c r="C649" t="s">
        <v>751</v>
      </c>
      <c r="D649" t="s">
        <v>752</v>
      </c>
      <c r="E649" t="s">
        <v>758</v>
      </c>
      <c r="F649">
        <v>1.9790782999999999E-2</v>
      </c>
      <c r="G649" t="s">
        <v>92</v>
      </c>
      <c r="H649">
        <v>1.4596000000000018</v>
      </c>
    </row>
    <row r="650" spans="1:8" x14ac:dyDescent="0.25">
      <c r="A650">
        <v>0</v>
      </c>
      <c r="B650" t="s">
        <v>637</v>
      </c>
      <c r="C650" t="s">
        <v>750</v>
      </c>
      <c r="D650" t="s">
        <v>752</v>
      </c>
      <c r="E650" t="s">
        <v>758</v>
      </c>
      <c r="F650">
        <v>3.1020473E-2</v>
      </c>
      <c r="G650" t="s">
        <v>57</v>
      </c>
      <c r="H650">
        <v>2.2851999999999997</v>
      </c>
    </row>
    <row r="651" spans="1:8" x14ac:dyDescent="0.25">
      <c r="A651">
        <v>0</v>
      </c>
      <c r="B651" t="s">
        <v>637</v>
      </c>
      <c r="C651" t="s">
        <v>750</v>
      </c>
      <c r="D651" t="s">
        <v>752</v>
      </c>
      <c r="E651" t="s">
        <v>758</v>
      </c>
      <c r="F651">
        <v>3.5801545999999997E-2</v>
      </c>
      <c r="G651" t="s">
        <v>58</v>
      </c>
      <c r="H651">
        <v>2.0488</v>
      </c>
    </row>
    <row r="652" spans="1:8" x14ac:dyDescent="0.25">
      <c r="A652">
        <v>0</v>
      </c>
      <c r="B652" t="s">
        <v>637</v>
      </c>
      <c r="C652" t="s">
        <v>750</v>
      </c>
      <c r="D652" t="s">
        <v>752</v>
      </c>
      <c r="E652" t="s">
        <v>758</v>
      </c>
      <c r="F652">
        <v>2.8804318999999998E-2</v>
      </c>
      <c r="G652" t="s">
        <v>59</v>
      </c>
      <c r="H652">
        <v>1.7639999999999993</v>
      </c>
    </row>
    <row r="653" spans="1:8" x14ac:dyDescent="0.25">
      <c r="A653">
        <v>0</v>
      </c>
      <c r="B653" t="s">
        <v>637</v>
      </c>
      <c r="C653" t="s">
        <v>750</v>
      </c>
      <c r="D653" t="s">
        <v>752</v>
      </c>
      <c r="E653" t="s">
        <v>758</v>
      </c>
      <c r="F653">
        <v>6.4771270000000006E-2</v>
      </c>
      <c r="G653" t="s">
        <v>60</v>
      </c>
      <c r="H653">
        <v>1.5246700000000004</v>
      </c>
    </row>
    <row r="654" spans="1:8" x14ac:dyDescent="0.25">
      <c r="A654">
        <v>0</v>
      </c>
      <c r="B654" t="s">
        <v>637</v>
      </c>
      <c r="C654" t="s">
        <v>750</v>
      </c>
      <c r="D654" t="s">
        <v>752</v>
      </c>
      <c r="E654" t="s">
        <v>758</v>
      </c>
      <c r="F654">
        <v>2.9820333000000001E-2</v>
      </c>
      <c r="G654" t="s">
        <v>61</v>
      </c>
      <c r="H654">
        <v>1.1919000000000004</v>
      </c>
    </row>
    <row r="655" spans="1:8" x14ac:dyDescent="0.25">
      <c r="A655">
        <v>0</v>
      </c>
      <c r="B655" t="s">
        <v>637</v>
      </c>
      <c r="C655" t="s">
        <v>750</v>
      </c>
      <c r="D655" t="s">
        <v>752</v>
      </c>
      <c r="E655" t="s">
        <v>758</v>
      </c>
      <c r="F655">
        <v>5.2649353000000003E-2</v>
      </c>
      <c r="G655" t="s">
        <v>62</v>
      </c>
      <c r="H655">
        <v>2.5988000000000007</v>
      </c>
    </row>
    <row r="656" spans="1:8" x14ac:dyDescent="0.25">
      <c r="A656">
        <v>2</v>
      </c>
      <c r="B656" t="s">
        <v>637</v>
      </c>
      <c r="C656" t="s">
        <v>750</v>
      </c>
      <c r="D656" t="s">
        <v>752</v>
      </c>
      <c r="E656" t="s">
        <v>758</v>
      </c>
      <c r="F656">
        <v>3.4835971E-2</v>
      </c>
      <c r="G656" t="s">
        <v>63</v>
      </c>
      <c r="H656">
        <v>1.2971000000000004</v>
      </c>
    </row>
    <row r="657" spans="1:8" x14ac:dyDescent="0.25">
      <c r="A657">
        <v>2</v>
      </c>
      <c r="B657" t="s">
        <v>637</v>
      </c>
      <c r="C657" t="s">
        <v>750</v>
      </c>
      <c r="D657" t="s">
        <v>752</v>
      </c>
      <c r="E657" t="s">
        <v>758</v>
      </c>
      <c r="F657">
        <v>2.8938729999999999E-2</v>
      </c>
      <c r="G657" t="s">
        <v>64</v>
      </c>
      <c r="H657">
        <v>1.7873000000000019</v>
      </c>
    </row>
    <row r="658" spans="1:8" x14ac:dyDescent="0.25">
      <c r="A658">
        <v>2</v>
      </c>
      <c r="B658" t="s">
        <v>637</v>
      </c>
      <c r="C658" t="s">
        <v>750</v>
      </c>
      <c r="D658" t="s">
        <v>752</v>
      </c>
      <c r="E658" t="s">
        <v>758</v>
      </c>
      <c r="F658">
        <v>6.4748791E-2</v>
      </c>
      <c r="G658" t="s">
        <v>65</v>
      </c>
      <c r="H658">
        <v>2.1662999999999997</v>
      </c>
    </row>
    <row r="659" spans="1:8" x14ac:dyDescent="0.25">
      <c r="A659">
        <v>2</v>
      </c>
      <c r="B659" t="s">
        <v>637</v>
      </c>
      <c r="C659" t="s">
        <v>750</v>
      </c>
      <c r="D659" t="s">
        <v>752</v>
      </c>
      <c r="E659" t="s">
        <v>758</v>
      </c>
      <c r="F659">
        <v>2.6458289999999999E-2</v>
      </c>
      <c r="G659" t="s">
        <v>66</v>
      </c>
      <c r="H659">
        <v>2.6310000000000002</v>
      </c>
    </row>
    <row r="660" spans="1:8" x14ac:dyDescent="0.25">
      <c r="A660">
        <v>2</v>
      </c>
      <c r="B660" t="s">
        <v>637</v>
      </c>
      <c r="C660" t="s">
        <v>750</v>
      </c>
      <c r="D660" t="s">
        <v>752</v>
      </c>
      <c r="E660" t="s">
        <v>758</v>
      </c>
      <c r="F660">
        <v>5.2672357000000003E-2</v>
      </c>
      <c r="G660" t="s">
        <v>67</v>
      </c>
      <c r="H660">
        <v>1.7103000000000002</v>
      </c>
    </row>
    <row r="661" spans="1:8" x14ac:dyDescent="0.25">
      <c r="A661">
        <v>2</v>
      </c>
      <c r="B661" t="s">
        <v>637</v>
      </c>
      <c r="C661" t="s">
        <v>750</v>
      </c>
      <c r="D661" t="s">
        <v>752</v>
      </c>
      <c r="E661" t="s">
        <v>758</v>
      </c>
      <c r="F661">
        <v>2.4666206E-2</v>
      </c>
      <c r="G661" t="s">
        <v>68</v>
      </c>
      <c r="H661">
        <v>1.8285000000000018</v>
      </c>
    </row>
    <row r="662" spans="1:8" x14ac:dyDescent="0.25">
      <c r="A662">
        <v>4</v>
      </c>
      <c r="B662" t="s">
        <v>637</v>
      </c>
      <c r="C662" t="s">
        <v>750</v>
      </c>
      <c r="D662" t="s">
        <v>752</v>
      </c>
      <c r="E662" t="s">
        <v>758</v>
      </c>
      <c r="F662">
        <v>1.7652336000000001E-2</v>
      </c>
      <c r="G662" t="s">
        <v>69</v>
      </c>
      <c r="H662">
        <v>1.5064999999999991</v>
      </c>
    </row>
    <row r="663" spans="1:8" x14ac:dyDescent="0.25">
      <c r="A663">
        <v>4</v>
      </c>
      <c r="B663" t="s">
        <v>637</v>
      </c>
      <c r="C663" t="s">
        <v>750</v>
      </c>
      <c r="D663" t="s">
        <v>752</v>
      </c>
      <c r="E663" t="s">
        <v>758</v>
      </c>
      <c r="F663">
        <v>3.2085926000000001E-2</v>
      </c>
      <c r="G663" t="s">
        <v>70</v>
      </c>
      <c r="H663">
        <v>1.5336999999999996</v>
      </c>
    </row>
    <row r="664" spans="1:8" x14ac:dyDescent="0.25">
      <c r="A664">
        <v>4</v>
      </c>
      <c r="B664" t="s">
        <v>637</v>
      </c>
      <c r="C664" t="s">
        <v>750</v>
      </c>
      <c r="D664" t="s">
        <v>752</v>
      </c>
      <c r="E664" t="s">
        <v>758</v>
      </c>
      <c r="F664">
        <v>6.7286459999999996E-3</v>
      </c>
      <c r="G664" t="s">
        <v>71</v>
      </c>
      <c r="H664">
        <v>1.8419999999999987</v>
      </c>
    </row>
    <row r="665" spans="1:8" x14ac:dyDescent="0.25">
      <c r="A665">
        <v>4</v>
      </c>
      <c r="B665" t="s">
        <v>637</v>
      </c>
      <c r="C665" t="s">
        <v>750</v>
      </c>
      <c r="D665" t="s">
        <v>752</v>
      </c>
      <c r="E665" t="s">
        <v>758</v>
      </c>
      <c r="F665">
        <v>1.1207839000000001E-2</v>
      </c>
      <c r="G665" t="s">
        <v>72</v>
      </c>
      <c r="H665">
        <v>1.5187999999999988</v>
      </c>
    </row>
    <row r="666" spans="1:8" x14ac:dyDescent="0.25">
      <c r="A666">
        <v>4</v>
      </c>
      <c r="B666" t="s">
        <v>637</v>
      </c>
      <c r="C666" t="s">
        <v>750</v>
      </c>
      <c r="D666" t="s">
        <v>752</v>
      </c>
      <c r="E666" t="s">
        <v>758</v>
      </c>
      <c r="F666">
        <v>2.0254525999999998E-2</v>
      </c>
      <c r="G666" t="s">
        <v>73</v>
      </c>
      <c r="H666">
        <v>2.1926000000000023</v>
      </c>
    </row>
    <row r="667" spans="1:8" x14ac:dyDescent="0.25">
      <c r="A667">
        <v>4</v>
      </c>
      <c r="B667" t="s">
        <v>637</v>
      </c>
      <c r="C667" t="s">
        <v>750</v>
      </c>
      <c r="D667" t="s">
        <v>752</v>
      </c>
      <c r="E667" t="s">
        <v>758</v>
      </c>
      <c r="F667">
        <v>1.2125832E-2</v>
      </c>
      <c r="G667" t="s">
        <v>74</v>
      </c>
      <c r="H667">
        <v>1.6119000000000021</v>
      </c>
    </row>
    <row r="668" spans="1:8" x14ac:dyDescent="0.25">
      <c r="A668">
        <v>6</v>
      </c>
      <c r="B668" t="s">
        <v>637</v>
      </c>
      <c r="C668" t="s">
        <v>750</v>
      </c>
      <c r="D668" t="s">
        <v>752</v>
      </c>
      <c r="E668" t="s">
        <v>758</v>
      </c>
      <c r="F668">
        <v>1.8090742E-2</v>
      </c>
      <c r="G668" t="s">
        <v>75</v>
      </c>
      <c r="H668">
        <v>1.5703999999999994</v>
      </c>
    </row>
    <row r="669" spans="1:8" x14ac:dyDescent="0.25">
      <c r="A669">
        <v>6</v>
      </c>
      <c r="B669" t="s">
        <v>637</v>
      </c>
      <c r="C669" t="s">
        <v>750</v>
      </c>
      <c r="D669" t="s">
        <v>752</v>
      </c>
      <c r="E669" t="s">
        <v>758</v>
      </c>
      <c r="F669">
        <v>5.6814923000000003E-2</v>
      </c>
      <c r="G669" t="s">
        <v>76</v>
      </c>
      <c r="H669">
        <v>1.6677</v>
      </c>
    </row>
    <row r="670" spans="1:8" x14ac:dyDescent="0.25">
      <c r="A670">
        <v>6</v>
      </c>
      <c r="B670" t="s">
        <v>637</v>
      </c>
      <c r="C670" t="s">
        <v>750</v>
      </c>
      <c r="D670" t="s">
        <v>752</v>
      </c>
      <c r="E670" t="s">
        <v>758</v>
      </c>
      <c r="F670">
        <v>3.2434833000000003E-2</v>
      </c>
      <c r="G670" t="s">
        <v>77</v>
      </c>
      <c r="H670">
        <v>2.5714999999999968</v>
      </c>
    </row>
    <row r="671" spans="1:8" x14ac:dyDescent="0.25">
      <c r="A671">
        <v>6</v>
      </c>
      <c r="B671" t="s">
        <v>637</v>
      </c>
      <c r="C671" t="s">
        <v>750</v>
      </c>
      <c r="D671" t="s">
        <v>752</v>
      </c>
      <c r="E671" t="s">
        <v>758</v>
      </c>
      <c r="F671">
        <v>3.4345963E-2</v>
      </c>
      <c r="G671" t="s">
        <v>78</v>
      </c>
      <c r="H671">
        <v>2.3475000000000001</v>
      </c>
    </row>
    <row r="672" spans="1:8" x14ac:dyDescent="0.25">
      <c r="A672">
        <v>6</v>
      </c>
      <c r="B672" t="s">
        <v>637</v>
      </c>
      <c r="C672" t="s">
        <v>750</v>
      </c>
      <c r="D672" t="s">
        <v>752</v>
      </c>
      <c r="E672" t="s">
        <v>758</v>
      </c>
      <c r="F672">
        <v>4.7158055999999997E-2</v>
      </c>
      <c r="G672" t="s">
        <v>79</v>
      </c>
      <c r="H672">
        <v>1.4964000000000013</v>
      </c>
    </row>
    <row r="673" spans="1:8" x14ac:dyDescent="0.25">
      <c r="A673">
        <v>6</v>
      </c>
      <c r="B673" t="s">
        <v>637</v>
      </c>
      <c r="C673" t="s">
        <v>750</v>
      </c>
      <c r="D673" t="s">
        <v>752</v>
      </c>
      <c r="E673" t="s">
        <v>758</v>
      </c>
      <c r="F673">
        <v>2.875954E-2</v>
      </c>
      <c r="G673" t="s">
        <v>80</v>
      </c>
      <c r="H673">
        <v>2.0290999999999997</v>
      </c>
    </row>
    <row r="674" spans="1:8" x14ac:dyDescent="0.25">
      <c r="A674">
        <v>8</v>
      </c>
      <c r="B674" t="s">
        <v>637</v>
      </c>
      <c r="C674" t="s">
        <v>750</v>
      </c>
      <c r="D674" t="s">
        <v>752</v>
      </c>
      <c r="E674" t="s">
        <v>758</v>
      </c>
      <c r="F674">
        <v>3.4899068999999998E-2</v>
      </c>
      <c r="G674" t="s">
        <v>81</v>
      </c>
      <c r="H674">
        <v>2.7225999999999999</v>
      </c>
    </row>
    <row r="675" spans="1:8" x14ac:dyDescent="0.25">
      <c r="A675">
        <v>8</v>
      </c>
      <c r="B675" t="s">
        <v>637</v>
      </c>
      <c r="C675" t="s">
        <v>750</v>
      </c>
      <c r="D675" t="s">
        <v>752</v>
      </c>
      <c r="E675" t="s">
        <v>758</v>
      </c>
      <c r="F675">
        <v>1.5955837E-2</v>
      </c>
      <c r="G675" t="s">
        <v>82</v>
      </c>
      <c r="H675">
        <v>2.5538999999999987</v>
      </c>
    </row>
    <row r="676" spans="1:8" x14ac:dyDescent="0.25">
      <c r="A676">
        <v>8</v>
      </c>
      <c r="B676" t="s">
        <v>637</v>
      </c>
      <c r="C676" t="s">
        <v>750</v>
      </c>
      <c r="D676" t="s">
        <v>752</v>
      </c>
      <c r="E676" t="s">
        <v>758</v>
      </c>
      <c r="F676">
        <v>1.8512879999999999E-2</v>
      </c>
      <c r="G676" t="s">
        <v>83</v>
      </c>
      <c r="H676">
        <v>1.7762000000000029</v>
      </c>
    </row>
    <row r="677" spans="1:8" x14ac:dyDescent="0.25">
      <c r="A677">
        <v>8</v>
      </c>
      <c r="B677" t="s">
        <v>637</v>
      </c>
      <c r="C677" t="s">
        <v>750</v>
      </c>
      <c r="D677" t="s">
        <v>752</v>
      </c>
      <c r="E677" t="s">
        <v>758</v>
      </c>
      <c r="F677">
        <v>1.280366E-2</v>
      </c>
      <c r="G677" t="s">
        <v>84</v>
      </c>
      <c r="H677">
        <v>1.6490000000000009</v>
      </c>
    </row>
    <row r="678" spans="1:8" x14ac:dyDescent="0.25">
      <c r="A678">
        <v>8</v>
      </c>
      <c r="B678" t="s">
        <v>637</v>
      </c>
      <c r="C678" t="s">
        <v>750</v>
      </c>
      <c r="D678" t="s">
        <v>752</v>
      </c>
      <c r="E678" t="s">
        <v>758</v>
      </c>
      <c r="F678">
        <v>1.8338371999999999E-2</v>
      </c>
      <c r="G678" t="s">
        <v>85</v>
      </c>
      <c r="H678">
        <v>1.084500000000002</v>
      </c>
    </row>
    <row r="679" spans="1:8" x14ac:dyDescent="0.25">
      <c r="A679">
        <v>8</v>
      </c>
      <c r="B679" t="s">
        <v>637</v>
      </c>
      <c r="C679" t="s">
        <v>750</v>
      </c>
      <c r="D679" t="s">
        <v>752</v>
      </c>
      <c r="E679" t="s">
        <v>758</v>
      </c>
      <c r="F679">
        <v>1.4965762000000001E-2</v>
      </c>
      <c r="G679" t="s">
        <v>86</v>
      </c>
      <c r="H679">
        <v>1.7103999999999999</v>
      </c>
    </row>
    <row r="680" spans="1:8" x14ac:dyDescent="0.25">
      <c r="A680">
        <v>10</v>
      </c>
      <c r="B680" t="s">
        <v>637</v>
      </c>
      <c r="C680" t="s">
        <v>750</v>
      </c>
      <c r="D680" t="s">
        <v>752</v>
      </c>
      <c r="E680" t="s">
        <v>758</v>
      </c>
      <c r="F680" s="3">
        <v>4.3400000000000001E-3</v>
      </c>
      <c r="G680" t="s">
        <v>87</v>
      </c>
      <c r="H680">
        <v>0.93029999999999902</v>
      </c>
    </row>
    <row r="681" spans="1:8" x14ac:dyDescent="0.25">
      <c r="A681">
        <v>10</v>
      </c>
      <c r="B681" t="s">
        <v>637</v>
      </c>
      <c r="C681" t="s">
        <v>750</v>
      </c>
      <c r="D681" t="s">
        <v>752</v>
      </c>
      <c r="E681" t="s">
        <v>758</v>
      </c>
      <c r="F681">
        <v>8.2392349999999993E-3</v>
      </c>
      <c r="G681" t="s">
        <v>88</v>
      </c>
      <c r="H681">
        <v>1.3548000000000009</v>
      </c>
    </row>
    <row r="682" spans="1:8" x14ac:dyDescent="0.25">
      <c r="A682">
        <v>10</v>
      </c>
      <c r="B682" t="s">
        <v>637</v>
      </c>
      <c r="C682" t="s">
        <v>750</v>
      </c>
      <c r="D682" t="s">
        <v>752</v>
      </c>
      <c r="E682" t="s">
        <v>758</v>
      </c>
      <c r="F682">
        <v>6.4172040000000001E-3</v>
      </c>
      <c r="G682" t="s">
        <v>89</v>
      </c>
      <c r="H682">
        <v>1.9137999999999984</v>
      </c>
    </row>
    <row r="683" spans="1:8" x14ac:dyDescent="0.25">
      <c r="A683">
        <v>10</v>
      </c>
      <c r="B683" t="s">
        <v>637</v>
      </c>
      <c r="C683" t="s">
        <v>750</v>
      </c>
      <c r="D683" t="s">
        <v>752</v>
      </c>
      <c r="E683" t="s">
        <v>758</v>
      </c>
      <c r="F683">
        <v>1.8902715E-2</v>
      </c>
      <c r="G683" t="s">
        <v>90</v>
      </c>
      <c r="H683">
        <v>2.1421000000000028</v>
      </c>
    </row>
    <row r="684" spans="1:8" x14ac:dyDescent="0.25">
      <c r="A684">
        <v>10</v>
      </c>
      <c r="B684" t="s">
        <v>637</v>
      </c>
      <c r="C684" t="s">
        <v>750</v>
      </c>
      <c r="D684" t="s">
        <v>752</v>
      </c>
      <c r="E684" t="s">
        <v>758</v>
      </c>
      <c r="F684">
        <v>1.8992786000000001E-2</v>
      </c>
      <c r="G684" t="s">
        <v>91</v>
      </c>
      <c r="H684">
        <v>1.555299999999999</v>
      </c>
    </row>
    <row r="685" spans="1:8" x14ac:dyDescent="0.25">
      <c r="A685">
        <v>10</v>
      </c>
      <c r="B685" t="s">
        <v>637</v>
      </c>
      <c r="C685" t="s">
        <v>750</v>
      </c>
      <c r="D685" t="s">
        <v>752</v>
      </c>
      <c r="E685" t="s">
        <v>758</v>
      </c>
      <c r="F685">
        <v>6.5905319999999996E-3</v>
      </c>
      <c r="G685" t="s">
        <v>92</v>
      </c>
      <c r="H685">
        <v>1.4596000000000018</v>
      </c>
    </row>
    <row r="686" spans="1:8" x14ac:dyDescent="0.25">
      <c r="A686">
        <v>0</v>
      </c>
      <c r="B686" t="s">
        <v>637</v>
      </c>
      <c r="C686" t="s">
        <v>637</v>
      </c>
      <c r="D686" t="s">
        <v>749</v>
      </c>
      <c r="E686" t="s">
        <v>758</v>
      </c>
      <c r="F686">
        <v>4.1304348280000003</v>
      </c>
      <c r="G686" t="s">
        <v>227</v>
      </c>
      <c r="H686">
        <v>5.4580000000000002</v>
      </c>
    </row>
    <row r="687" spans="1:8" x14ac:dyDescent="0.25">
      <c r="A687">
        <v>0</v>
      </c>
      <c r="B687" t="s">
        <v>637</v>
      </c>
      <c r="C687" t="s">
        <v>637</v>
      </c>
      <c r="D687" t="s">
        <v>749</v>
      </c>
      <c r="E687" t="s">
        <v>758</v>
      </c>
      <c r="F687">
        <v>2.9857163290000002</v>
      </c>
      <c r="G687" t="s">
        <v>228</v>
      </c>
      <c r="H687">
        <v>6.1905999999999999</v>
      </c>
    </row>
    <row r="688" spans="1:8" x14ac:dyDescent="0.25">
      <c r="A688">
        <v>0</v>
      </c>
      <c r="B688" t="s">
        <v>637</v>
      </c>
      <c r="C688" t="s">
        <v>637</v>
      </c>
      <c r="D688" t="s">
        <v>749</v>
      </c>
      <c r="E688" t="s">
        <v>758</v>
      </c>
      <c r="F688">
        <v>1.6427332750000001</v>
      </c>
      <c r="G688" t="s">
        <v>229</v>
      </c>
      <c r="H688">
        <v>4.3950999999999993</v>
      </c>
    </row>
    <row r="689" spans="1:8" x14ac:dyDescent="0.25">
      <c r="A689">
        <v>0</v>
      </c>
      <c r="B689" t="s">
        <v>637</v>
      </c>
      <c r="C689" t="s">
        <v>637</v>
      </c>
      <c r="D689" t="s">
        <v>749</v>
      </c>
      <c r="E689" t="s">
        <v>758</v>
      </c>
      <c r="F689">
        <v>2.414613283</v>
      </c>
      <c r="G689" t="s">
        <v>230</v>
      </c>
      <c r="H689">
        <v>6.781900000000002</v>
      </c>
    </row>
    <row r="690" spans="1:8" x14ac:dyDescent="0.25">
      <c r="A690">
        <v>0</v>
      </c>
      <c r="B690" t="s">
        <v>637</v>
      </c>
      <c r="C690" t="s">
        <v>637</v>
      </c>
      <c r="D690" t="s">
        <v>749</v>
      </c>
      <c r="E690" t="s">
        <v>758</v>
      </c>
      <c r="F690">
        <v>5.7718080130000002</v>
      </c>
      <c r="G690" t="s">
        <v>231</v>
      </c>
      <c r="H690">
        <v>5.4237000000000002</v>
      </c>
    </row>
    <row r="691" spans="1:8" x14ac:dyDescent="0.25">
      <c r="A691">
        <v>0</v>
      </c>
      <c r="B691" t="s">
        <v>637</v>
      </c>
      <c r="C691" t="s">
        <v>637</v>
      </c>
      <c r="D691" t="s">
        <v>749</v>
      </c>
      <c r="E691" t="s">
        <v>758</v>
      </c>
      <c r="F691">
        <v>1.9376260350000001</v>
      </c>
      <c r="G691" t="s">
        <v>232</v>
      </c>
      <c r="H691">
        <v>3.5566999999999993</v>
      </c>
    </row>
    <row r="692" spans="1:8" x14ac:dyDescent="0.25">
      <c r="A692">
        <v>2</v>
      </c>
      <c r="B692" t="s">
        <v>637</v>
      </c>
      <c r="C692" t="s">
        <v>637</v>
      </c>
      <c r="D692" t="s">
        <v>749</v>
      </c>
      <c r="E692" t="s">
        <v>758</v>
      </c>
      <c r="F692">
        <v>2.2715204490000001</v>
      </c>
      <c r="G692" t="s">
        <v>233</v>
      </c>
      <c r="H692">
        <v>5.9406999999999996</v>
      </c>
    </row>
    <row r="693" spans="1:8" x14ac:dyDescent="0.25">
      <c r="A693">
        <v>2</v>
      </c>
      <c r="B693" t="s">
        <v>637</v>
      </c>
      <c r="C693" t="s">
        <v>637</v>
      </c>
      <c r="D693" t="s">
        <v>749</v>
      </c>
      <c r="E693" t="s">
        <v>758</v>
      </c>
      <c r="F693">
        <v>4.9182864459999998</v>
      </c>
      <c r="G693" t="s">
        <v>234</v>
      </c>
      <c r="H693">
        <v>6.1285000000000007</v>
      </c>
    </row>
    <row r="694" spans="1:8" x14ac:dyDescent="0.25">
      <c r="A694">
        <v>2</v>
      </c>
      <c r="B694" t="s">
        <v>637</v>
      </c>
      <c r="C694" t="s">
        <v>637</v>
      </c>
      <c r="D694" t="s">
        <v>749</v>
      </c>
      <c r="E694" t="s">
        <v>758</v>
      </c>
      <c r="F694">
        <v>5.681194498</v>
      </c>
      <c r="G694" t="s">
        <v>235</v>
      </c>
      <c r="H694">
        <v>5.9535999999999998</v>
      </c>
    </row>
    <row r="695" spans="1:8" x14ac:dyDescent="0.25">
      <c r="A695">
        <v>2</v>
      </c>
      <c r="B695" t="s">
        <v>637</v>
      </c>
      <c r="C695" t="s">
        <v>637</v>
      </c>
      <c r="D695" t="s">
        <v>749</v>
      </c>
      <c r="E695" t="s">
        <v>758</v>
      </c>
      <c r="F695">
        <v>3.706855988</v>
      </c>
      <c r="G695" t="s">
        <v>236</v>
      </c>
      <c r="H695">
        <v>6.2288999999999994</v>
      </c>
    </row>
    <row r="696" spans="1:8" x14ac:dyDescent="0.25">
      <c r="A696">
        <v>2</v>
      </c>
      <c r="B696" t="s">
        <v>637</v>
      </c>
      <c r="C696" t="s">
        <v>637</v>
      </c>
      <c r="D696" t="s">
        <v>749</v>
      </c>
      <c r="E696" t="s">
        <v>758</v>
      </c>
      <c r="F696">
        <v>7.0401720069999998</v>
      </c>
      <c r="G696" t="s">
        <v>237</v>
      </c>
      <c r="H696">
        <v>5.9157999999999991</v>
      </c>
    </row>
    <row r="697" spans="1:8" x14ac:dyDescent="0.25">
      <c r="A697">
        <v>2</v>
      </c>
      <c r="B697" t="s">
        <v>637</v>
      </c>
      <c r="C697" t="s">
        <v>637</v>
      </c>
      <c r="D697" t="s">
        <v>749</v>
      </c>
      <c r="E697" t="s">
        <v>758</v>
      </c>
      <c r="F697">
        <v>5.5548550560000001</v>
      </c>
      <c r="G697" t="s">
        <v>238</v>
      </c>
      <c r="H697">
        <v>4.7454000000000001</v>
      </c>
    </row>
    <row r="698" spans="1:8" x14ac:dyDescent="0.25">
      <c r="A698">
        <v>4</v>
      </c>
      <c r="B698" t="s">
        <v>637</v>
      </c>
      <c r="C698" t="s">
        <v>637</v>
      </c>
      <c r="D698" t="s">
        <v>749</v>
      </c>
      <c r="E698" t="s">
        <v>758</v>
      </c>
      <c r="F698">
        <v>2.0329103220000002</v>
      </c>
      <c r="G698" t="s">
        <v>239</v>
      </c>
      <c r="H698">
        <v>4.9232999999999993</v>
      </c>
    </row>
    <row r="699" spans="1:8" x14ac:dyDescent="0.25">
      <c r="A699">
        <v>4</v>
      </c>
      <c r="B699" t="s">
        <v>637</v>
      </c>
      <c r="C699" t="s">
        <v>637</v>
      </c>
      <c r="D699" t="s">
        <v>749</v>
      </c>
      <c r="E699" t="s">
        <v>758</v>
      </c>
      <c r="F699">
        <v>4.664332334</v>
      </c>
      <c r="G699" t="s">
        <v>240</v>
      </c>
      <c r="H699">
        <v>5.3201999999999998</v>
      </c>
    </row>
    <row r="700" spans="1:8" x14ac:dyDescent="0.25">
      <c r="A700">
        <v>4</v>
      </c>
      <c r="B700" t="s">
        <v>637</v>
      </c>
      <c r="C700" t="s">
        <v>637</v>
      </c>
      <c r="D700" t="s">
        <v>749</v>
      </c>
      <c r="E700" t="s">
        <v>758</v>
      </c>
      <c r="F700">
        <v>2.7344734659999999</v>
      </c>
      <c r="G700" t="s">
        <v>241</v>
      </c>
      <c r="H700">
        <v>4.7738999999999994</v>
      </c>
    </row>
    <row r="701" spans="1:8" x14ac:dyDescent="0.25">
      <c r="A701">
        <v>4</v>
      </c>
      <c r="B701" t="s">
        <v>637</v>
      </c>
      <c r="C701" t="s">
        <v>637</v>
      </c>
      <c r="D701" t="s">
        <v>749</v>
      </c>
      <c r="E701" t="s">
        <v>758</v>
      </c>
      <c r="F701">
        <v>2.622252408</v>
      </c>
      <c r="G701" t="s">
        <v>242</v>
      </c>
      <c r="H701">
        <v>7.1451999999999991</v>
      </c>
    </row>
    <row r="702" spans="1:8" x14ac:dyDescent="0.25">
      <c r="A702">
        <v>4</v>
      </c>
      <c r="B702" t="s">
        <v>637</v>
      </c>
      <c r="C702" t="s">
        <v>637</v>
      </c>
      <c r="D702" t="s">
        <v>749</v>
      </c>
      <c r="E702" t="s">
        <v>758</v>
      </c>
      <c r="F702">
        <v>4.1325482119999997</v>
      </c>
      <c r="G702" t="s">
        <v>243</v>
      </c>
      <c r="H702">
        <v>6.5241000000000007</v>
      </c>
    </row>
    <row r="703" spans="1:8" x14ac:dyDescent="0.25">
      <c r="A703">
        <v>4</v>
      </c>
      <c r="B703" t="s">
        <v>637</v>
      </c>
      <c r="C703" t="s">
        <v>637</v>
      </c>
      <c r="D703" t="s">
        <v>749</v>
      </c>
      <c r="E703" t="s">
        <v>758</v>
      </c>
      <c r="F703">
        <v>3.8066348539999999</v>
      </c>
      <c r="G703" t="s">
        <v>244</v>
      </c>
      <c r="H703">
        <v>5.3293999999999997</v>
      </c>
    </row>
    <row r="704" spans="1:8" x14ac:dyDescent="0.25">
      <c r="A704">
        <v>6</v>
      </c>
      <c r="B704" t="s">
        <v>637</v>
      </c>
      <c r="C704" t="s">
        <v>637</v>
      </c>
      <c r="D704" t="s">
        <v>749</v>
      </c>
      <c r="E704" t="s">
        <v>758</v>
      </c>
      <c r="F704">
        <v>4.2025972310000004</v>
      </c>
      <c r="G704" t="s">
        <v>245</v>
      </c>
      <c r="H704">
        <v>4.5371000000000006</v>
      </c>
    </row>
    <row r="705" spans="1:8" x14ac:dyDescent="0.25">
      <c r="A705">
        <v>6</v>
      </c>
      <c r="B705" t="s">
        <v>637</v>
      </c>
      <c r="C705" t="s">
        <v>637</v>
      </c>
      <c r="D705" t="s">
        <v>749</v>
      </c>
      <c r="E705" t="s">
        <v>758</v>
      </c>
      <c r="F705">
        <v>4.5025120430000003</v>
      </c>
      <c r="G705" t="s">
        <v>246</v>
      </c>
      <c r="H705">
        <v>4.6491000000000007</v>
      </c>
    </row>
    <row r="706" spans="1:8" x14ac:dyDescent="0.25">
      <c r="A706">
        <v>6</v>
      </c>
      <c r="B706" t="s">
        <v>637</v>
      </c>
      <c r="C706" t="s">
        <v>637</v>
      </c>
      <c r="D706" t="s">
        <v>749</v>
      </c>
      <c r="E706" t="s">
        <v>758</v>
      </c>
      <c r="F706">
        <v>2.7900645439999998</v>
      </c>
      <c r="G706" t="s">
        <v>247</v>
      </c>
      <c r="H706">
        <v>5.8005000000000013</v>
      </c>
    </row>
    <row r="707" spans="1:8" x14ac:dyDescent="0.25">
      <c r="A707">
        <v>6</v>
      </c>
      <c r="B707" t="s">
        <v>637</v>
      </c>
      <c r="C707" t="s">
        <v>637</v>
      </c>
      <c r="D707" t="s">
        <v>749</v>
      </c>
      <c r="E707" t="s">
        <v>758</v>
      </c>
      <c r="F707">
        <v>3.9664552080000002</v>
      </c>
      <c r="G707" t="s">
        <v>248</v>
      </c>
      <c r="H707">
        <v>5.1028000000000002</v>
      </c>
    </row>
    <row r="708" spans="1:8" x14ac:dyDescent="0.25">
      <c r="A708">
        <v>6</v>
      </c>
      <c r="B708" t="s">
        <v>637</v>
      </c>
      <c r="C708" t="s">
        <v>637</v>
      </c>
      <c r="D708" t="s">
        <v>749</v>
      </c>
      <c r="E708" t="s">
        <v>758</v>
      </c>
      <c r="F708">
        <v>2.7311700769999998</v>
      </c>
      <c r="G708" t="s">
        <v>249</v>
      </c>
      <c r="H708">
        <v>4.7868999999999993</v>
      </c>
    </row>
    <row r="709" spans="1:8" x14ac:dyDescent="0.25">
      <c r="A709">
        <v>6</v>
      </c>
      <c r="B709" t="s">
        <v>637</v>
      </c>
      <c r="C709" t="s">
        <v>637</v>
      </c>
      <c r="D709" t="s">
        <v>749</v>
      </c>
      <c r="E709" t="s">
        <v>758</v>
      </c>
      <c r="F709">
        <v>3.6171168489999999</v>
      </c>
      <c r="G709" t="s">
        <v>250</v>
      </c>
      <c r="H709">
        <v>4.7983999999999991</v>
      </c>
    </row>
    <row r="710" spans="1:8" x14ac:dyDescent="0.25">
      <c r="A710">
        <v>8</v>
      </c>
      <c r="B710" t="s">
        <v>637</v>
      </c>
      <c r="C710" t="s">
        <v>637</v>
      </c>
      <c r="D710" t="s">
        <v>749</v>
      </c>
      <c r="E710" t="s">
        <v>758</v>
      </c>
      <c r="F710">
        <v>3.1535684310000001</v>
      </c>
      <c r="G710" t="s">
        <v>251</v>
      </c>
      <c r="H710">
        <v>4.5081000000000007</v>
      </c>
    </row>
    <row r="711" spans="1:8" x14ac:dyDescent="0.25">
      <c r="A711">
        <v>8</v>
      </c>
      <c r="B711" t="s">
        <v>637</v>
      </c>
      <c r="C711" t="s">
        <v>637</v>
      </c>
      <c r="D711" t="s">
        <v>749</v>
      </c>
      <c r="E711" t="s">
        <v>758</v>
      </c>
      <c r="F711">
        <v>4.0909398350000004</v>
      </c>
      <c r="G711" t="s">
        <v>252</v>
      </c>
      <c r="H711">
        <v>5.1817000000000011</v>
      </c>
    </row>
    <row r="712" spans="1:8" x14ac:dyDescent="0.25">
      <c r="A712">
        <v>8</v>
      </c>
      <c r="B712" t="s">
        <v>637</v>
      </c>
      <c r="C712" t="s">
        <v>637</v>
      </c>
      <c r="D712" t="s">
        <v>749</v>
      </c>
      <c r="E712" t="s">
        <v>758</v>
      </c>
      <c r="F712">
        <v>4.9104530139999998</v>
      </c>
      <c r="G712" t="s">
        <v>253</v>
      </c>
      <c r="H712">
        <v>3.809099999999999</v>
      </c>
    </row>
    <row r="713" spans="1:8" x14ac:dyDescent="0.25">
      <c r="A713">
        <v>8</v>
      </c>
      <c r="B713" t="s">
        <v>637</v>
      </c>
      <c r="C713" t="s">
        <v>637</v>
      </c>
      <c r="D713" t="s">
        <v>749</v>
      </c>
      <c r="E713" t="s">
        <v>758</v>
      </c>
      <c r="F713">
        <v>3.7801442000000001</v>
      </c>
      <c r="G713" t="s">
        <v>254</v>
      </c>
      <c r="H713">
        <v>5.7578000000000014</v>
      </c>
    </row>
    <row r="714" spans="1:8" x14ac:dyDescent="0.25">
      <c r="A714">
        <v>8</v>
      </c>
      <c r="B714" t="s">
        <v>637</v>
      </c>
      <c r="C714" t="s">
        <v>637</v>
      </c>
      <c r="D714" t="s">
        <v>749</v>
      </c>
      <c r="E714" t="s">
        <v>758</v>
      </c>
      <c r="F714">
        <v>4.0371908010000004</v>
      </c>
      <c r="G714" t="s">
        <v>255</v>
      </c>
      <c r="H714">
        <v>4.5233999999999988</v>
      </c>
    </row>
    <row r="715" spans="1:8" x14ac:dyDescent="0.25">
      <c r="A715">
        <v>8</v>
      </c>
      <c r="B715" t="s">
        <v>637</v>
      </c>
      <c r="C715" t="s">
        <v>637</v>
      </c>
      <c r="D715" t="s">
        <v>749</v>
      </c>
      <c r="E715" t="s">
        <v>758</v>
      </c>
      <c r="F715">
        <v>2.929395097</v>
      </c>
      <c r="G715" t="s">
        <v>256</v>
      </c>
      <c r="H715">
        <v>5.4905000000000008</v>
      </c>
    </row>
    <row r="716" spans="1:8" x14ac:dyDescent="0.25">
      <c r="A716">
        <v>10</v>
      </c>
      <c r="B716" t="s">
        <v>637</v>
      </c>
      <c r="C716" t="s">
        <v>637</v>
      </c>
      <c r="D716" t="s">
        <v>749</v>
      </c>
      <c r="E716" t="s">
        <v>758</v>
      </c>
      <c r="F716">
        <v>3.5323525519999999</v>
      </c>
      <c r="G716" t="s">
        <v>257</v>
      </c>
      <c r="H716">
        <v>4.2801000000000009</v>
      </c>
    </row>
    <row r="717" spans="1:8" x14ac:dyDescent="0.25">
      <c r="A717">
        <v>10</v>
      </c>
      <c r="B717" t="s">
        <v>637</v>
      </c>
      <c r="C717" t="s">
        <v>637</v>
      </c>
      <c r="D717" t="s">
        <v>749</v>
      </c>
      <c r="E717" t="s">
        <v>758</v>
      </c>
      <c r="F717">
        <v>2.533600442</v>
      </c>
      <c r="G717" t="s">
        <v>258</v>
      </c>
      <c r="H717">
        <v>5.7299000000000007</v>
      </c>
    </row>
    <row r="718" spans="1:8" x14ac:dyDescent="0.25">
      <c r="A718">
        <v>10</v>
      </c>
      <c r="B718" t="s">
        <v>637</v>
      </c>
      <c r="C718" t="s">
        <v>637</v>
      </c>
      <c r="D718" t="s">
        <v>749</v>
      </c>
      <c r="E718" t="s">
        <v>758</v>
      </c>
      <c r="F718">
        <v>2.5989367959999998</v>
      </c>
      <c r="G718" t="s">
        <v>259</v>
      </c>
      <c r="H718">
        <v>6.3423999999999996</v>
      </c>
    </row>
    <row r="719" spans="1:8" x14ac:dyDescent="0.25">
      <c r="A719">
        <v>10</v>
      </c>
      <c r="B719" t="s">
        <v>637</v>
      </c>
      <c r="C719" t="s">
        <v>637</v>
      </c>
      <c r="D719" t="s">
        <v>749</v>
      </c>
      <c r="E719" t="s">
        <v>758</v>
      </c>
      <c r="F719">
        <v>2.560020486</v>
      </c>
      <c r="G719" t="s">
        <v>260</v>
      </c>
      <c r="H719">
        <v>7.2480999999999991</v>
      </c>
    </row>
    <row r="720" spans="1:8" x14ac:dyDescent="0.25">
      <c r="A720">
        <v>10</v>
      </c>
      <c r="B720" t="s">
        <v>637</v>
      </c>
      <c r="C720" t="s">
        <v>637</v>
      </c>
      <c r="D720" t="s">
        <v>749</v>
      </c>
      <c r="E720" t="s">
        <v>758</v>
      </c>
      <c r="F720">
        <v>3.9462668249999999</v>
      </c>
      <c r="G720" t="s">
        <v>261</v>
      </c>
      <c r="H720">
        <v>5.3277000000000001</v>
      </c>
    </row>
    <row r="721" spans="1:8" x14ac:dyDescent="0.25">
      <c r="A721">
        <v>10</v>
      </c>
      <c r="B721" t="s">
        <v>637</v>
      </c>
      <c r="C721" t="s">
        <v>637</v>
      </c>
      <c r="D721" t="s">
        <v>749</v>
      </c>
      <c r="E721" t="s">
        <v>758</v>
      </c>
      <c r="F721">
        <v>2.772104224</v>
      </c>
      <c r="G721" t="s">
        <v>262</v>
      </c>
      <c r="H721">
        <v>5.4112000000000009</v>
      </c>
    </row>
    <row r="722" spans="1:8" x14ac:dyDescent="0.25">
      <c r="A722">
        <v>0</v>
      </c>
      <c r="B722" t="s">
        <v>637</v>
      </c>
      <c r="C722" t="s">
        <v>751</v>
      </c>
      <c r="D722" t="s">
        <v>749</v>
      </c>
      <c r="E722" t="s">
        <v>758</v>
      </c>
      <c r="F722">
        <v>2.3383019000000001E-2</v>
      </c>
      <c r="G722" t="s">
        <v>227</v>
      </c>
      <c r="H722">
        <v>5.4580000000000002</v>
      </c>
    </row>
    <row r="723" spans="1:8" x14ac:dyDescent="0.25">
      <c r="A723">
        <v>0</v>
      </c>
      <c r="B723" t="s">
        <v>637</v>
      </c>
      <c r="C723" t="s">
        <v>751</v>
      </c>
      <c r="D723" t="s">
        <v>749</v>
      </c>
      <c r="E723" t="s">
        <v>758</v>
      </c>
      <c r="F723">
        <v>3.4459616999999998E-2</v>
      </c>
      <c r="G723" t="s">
        <v>228</v>
      </c>
      <c r="H723">
        <v>6.1905999999999999</v>
      </c>
    </row>
    <row r="724" spans="1:8" x14ac:dyDescent="0.25">
      <c r="A724">
        <v>0</v>
      </c>
      <c r="B724" t="s">
        <v>637</v>
      </c>
      <c r="C724" t="s">
        <v>751</v>
      </c>
      <c r="D724" t="s">
        <v>749</v>
      </c>
      <c r="E724" t="s">
        <v>758</v>
      </c>
      <c r="F724">
        <v>1.8938601999999999E-2</v>
      </c>
      <c r="G724" t="s">
        <v>229</v>
      </c>
      <c r="H724">
        <v>4.3950999999999993</v>
      </c>
    </row>
    <row r="725" spans="1:8" x14ac:dyDescent="0.25">
      <c r="A725">
        <v>0</v>
      </c>
      <c r="B725" t="s">
        <v>637</v>
      </c>
      <c r="C725" t="s">
        <v>751</v>
      </c>
      <c r="D725" t="s">
        <v>749</v>
      </c>
      <c r="E725" t="s">
        <v>758</v>
      </c>
      <c r="F725">
        <v>1.5594197000000001E-2</v>
      </c>
      <c r="G725" t="s">
        <v>230</v>
      </c>
      <c r="H725">
        <v>6.781900000000002</v>
      </c>
    </row>
    <row r="726" spans="1:8" x14ac:dyDescent="0.25">
      <c r="A726">
        <v>0</v>
      </c>
      <c r="B726" t="s">
        <v>637</v>
      </c>
      <c r="C726" t="s">
        <v>751</v>
      </c>
      <c r="D726" t="s">
        <v>749</v>
      </c>
      <c r="E726" t="s">
        <v>758</v>
      </c>
      <c r="F726">
        <v>1.2549233999999999E-2</v>
      </c>
      <c r="G726" t="s">
        <v>231</v>
      </c>
      <c r="H726">
        <v>5.4237000000000002</v>
      </c>
    </row>
    <row r="727" spans="1:8" x14ac:dyDescent="0.25">
      <c r="A727">
        <v>0</v>
      </c>
      <c r="B727" t="s">
        <v>637</v>
      </c>
      <c r="C727" t="s">
        <v>751</v>
      </c>
      <c r="D727" t="s">
        <v>749</v>
      </c>
      <c r="E727" t="s">
        <v>758</v>
      </c>
      <c r="F727">
        <v>2.5096849000000001E-2</v>
      </c>
      <c r="G727" t="s">
        <v>232</v>
      </c>
      <c r="H727">
        <v>3.5566999999999993</v>
      </c>
    </row>
    <row r="728" spans="1:8" x14ac:dyDescent="0.25">
      <c r="A728">
        <v>2</v>
      </c>
      <c r="B728" t="s">
        <v>637</v>
      </c>
      <c r="C728" t="s">
        <v>751</v>
      </c>
      <c r="D728" t="s">
        <v>749</v>
      </c>
      <c r="E728" t="s">
        <v>758</v>
      </c>
      <c r="F728">
        <v>2.2855057000000002E-2</v>
      </c>
      <c r="G728" t="s">
        <v>233</v>
      </c>
      <c r="H728">
        <v>5.9406999999999996</v>
      </c>
    </row>
    <row r="729" spans="1:8" x14ac:dyDescent="0.25">
      <c r="A729">
        <v>2</v>
      </c>
      <c r="B729" t="s">
        <v>637</v>
      </c>
      <c r="C729" t="s">
        <v>751</v>
      </c>
      <c r="D729" t="s">
        <v>749</v>
      </c>
      <c r="E729" t="s">
        <v>758</v>
      </c>
      <c r="F729">
        <v>3.5275055E-2</v>
      </c>
      <c r="G729" t="s">
        <v>234</v>
      </c>
      <c r="H729">
        <v>6.1285000000000007</v>
      </c>
    </row>
    <row r="730" spans="1:8" x14ac:dyDescent="0.25">
      <c r="A730">
        <v>2</v>
      </c>
      <c r="B730" t="s">
        <v>637</v>
      </c>
      <c r="C730" t="s">
        <v>751</v>
      </c>
      <c r="D730" t="s">
        <v>749</v>
      </c>
      <c r="E730" t="s">
        <v>758</v>
      </c>
      <c r="F730">
        <v>3.4032869E-2</v>
      </c>
      <c r="G730" t="s">
        <v>235</v>
      </c>
      <c r="H730">
        <v>5.9535999999999998</v>
      </c>
    </row>
    <row r="731" spans="1:8" x14ac:dyDescent="0.25">
      <c r="A731">
        <v>2</v>
      </c>
      <c r="B731" t="s">
        <v>637</v>
      </c>
      <c r="C731" t="s">
        <v>751</v>
      </c>
      <c r="D731" t="s">
        <v>749</v>
      </c>
      <c r="E731" t="s">
        <v>758</v>
      </c>
      <c r="F731">
        <v>3.5527016000000002E-2</v>
      </c>
      <c r="G731" t="s">
        <v>236</v>
      </c>
      <c r="H731">
        <v>6.2288999999999994</v>
      </c>
    </row>
    <row r="732" spans="1:8" x14ac:dyDescent="0.25">
      <c r="A732">
        <v>2</v>
      </c>
      <c r="B732" t="s">
        <v>637</v>
      </c>
      <c r="C732" t="s">
        <v>751</v>
      </c>
      <c r="D732" t="s">
        <v>749</v>
      </c>
      <c r="E732" t="s">
        <v>758</v>
      </c>
      <c r="F732">
        <v>2.0038117000000001E-2</v>
      </c>
      <c r="G732" t="s">
        <v>237</v>
      </c>
      <c r="H732">
        <v>5.9157999999999991</v>
      </c>
    </row>
    <row r="733" spans="1:8" x14ac:dyDescent="0.25">
      <c r="A733">
        <v>2</v>
      </c>
      <c r="B733" t="s">
        <v>637</v>
      </c>
      <c r="C733" t="s">
        <v>751</v>
      </c>
      <c r="D733" t="s">
        <v>749</v>
      </c>
      <c r="E733" t="s">
        <v>758</v>
      </c>
      <c r="F733">
        <v>3.323951E-2</v>
      </c>
      <c r="G733" t="s">
        <v>238</v>
      </c>
      <c r="H733">
        <v>4.7454000000000001</v>
      </c>
    </row>
    <row r="734" spans="1:8" x14ac:dyDescent="0.25">
      <c r="A734">
        <v>4</v>
      </c>
      <c r="B734" t="s">
        <v>637</v>
      </c>
      <c r="C734" t="s">
        <v>751</v>
      </c>
      <c r="D734" t="s">
        <v>749</v>
      </c>
      <c r="E734" t="s">
        <v>758</v>
      </c>
      <c r="F734">
        <v>2.4216646000000001E-2</v>
      </c>
      <c r="G734" t="s">
        <v>239</v>
      </c>
      <c r="H734">
        <v>4.9232999999999993</v>
      </c>
    </row>
    <row r="735" spans="1:8" x14ac:dyDescent="0.25">
      <c r="A735">
        <v>4</v>
      </c>
      <c r="B735" t="s">
        <v>637</v>
      </c>
      <c r="C735" t="s">
        <v>751</v>
      </c>
      <c r="D735" t="s">
        <v>749</v>
      </c>
      <c r="E735" t="s">
        <v>758</v>
      </c>
      <c r="F735">
        <v>2.5176624000000002E-2</v>
      </c>
      <c r="G735" t="s">
        <v>240</v>
      </c>
      <c r="H735">
        <v>5.3201999999999998</v>
      </c>
    </row>
    <row r="736" spans="1:8" x14ac:dyDescent="0.25">
      <c r="A736">
        <v>4</v>
      </c>
      <c r="B736" t="s">
        <v>637</v>
      </c>
      <c r="C736" t="s">
        <v>751</v>
      </c>
      <c r="D736" t="s">
        <v>749</v>
      </c>
      <c r="E736" t="s">
        <v>758</v>
      </c>
      <c r="F736">
        <v>1.7406320999999999E-2</v>
      </c>
      <c r="G736" t="s">
        <v>241</v>
      </c>
      <c r="H736">
        <v>4.7738999999999994</v>
      </c>
    </row>
    <row r="737" spans="1:8" x14ac:dyDescent="0.25">
      <c r="A737">
        <v>4</v>
      </c>
      <c r="B737" t="s">
        <v>637</v>
      </c>
      <c r="C737" t="s">
        <v>751</v>
      </c>
      <c r="D737" t="s">
        <v>749</v>
      </c>
      <c r="E737" t="s">
        <v>758</v>
      </c>
      <c r="F737">
        <v>2.040865E-2</v>
      </c>
      <c r="G737" t="s">
        <v>242</v>
      </c>
      <c r="H737">
        <v>7.1451999999999991</v>
      </c>
    </row>
    <row r="738" spans="1:8" x14ac:dyDescent="0.25">
      <c r="A738">
        <v>4</v>
      </c>
      <c r="B738" t="s">
        <v>637</v>
      </c>
      <c r="C738" t="s">
        <v>751</v>
      </c>
      <c r="D738" t="s">
        <v>749</v>
      </c>
      <c r="E738" t="s">
        <v>758</v>
      </c>
      <c r="F738">
        <v>2.1092277999999999E-2</v>
      </c>
      <c r="G738" t="s">
        <v>243</v>
      </c>
      <c r="H738">
        <v>6.5241000000000007</v>
      </c>
    </row>
    <row r="739" spans="1:8" x14ac:dyDescent="0.25">
      <c r="A739">
        <v>4</v>
      </c>
      <c r="B739" t="s">
        <v>637</v>
      </c>
      <c r="C739" t="s">
        <v>751</v>
      </c>
      <c r="D739" t="s">
        <v>749</v>
      </c>
      <c r="E739" t="s">
        <v>758</v>
      </c>
      <c r="F739">
        <v>1.6782978E-2</v>
      </c>
      <c r="G739" t="s">
        <v>244</v>
      </c>
      <c r="H739">
        <v>5.3293999999999997</v>
      </c>
    </row>
    <row r="740" spans="1:8" x14ac:dyDescent="0.25">
      <c r="A740">
        <v>6</v>
      </c>
      <c r="B740" t="s">
        <v>637</v>
      </c>
      <c r="C740" t="s">
        <v>751</v>
      </c>
      <c r="D740" t="s">
        <v>749</v>
      </c>
      <c r="E740" t="s">
        <v>758</v>
      </c>
      <c r="F740">
        <v>3.3211492000000002E-2</v>
      </c>
      <c r="G740" t="s">
        <v>245</v>
      </c>
      <c r="H740">
        <v>4.5371000000000006</v>
      </c>
    </row>
    <row r="741" spans="1:8" x14ac:dyDescent="0.25">
      <c r="A741">
        <v>6</v>
      </c>
      <c r="B741" t="s">
        <v>637</v>
      </c>
      <c r="C741" t="s">
        <v>751</v>
      </c>
      <c r="D741" t="s">
        <v>749</v>
      </c>
      <c r="E741" t="s">
        <v>758</v>
      </c>
      <c r="F741">
        <v>3.8990929000000001E-2</v>
      </c>
      <c r="G741" t="s">
        <v>246</v>
      </c>
      <c r="H741">
        <v>4.6491000000000007</v>
      </c>
    </row>
    <row r="742" spans="1:8" x14ac:dyDescent="0.25">
      <c r="A742">
        <v>6</v>
      </c>
      <c r="B742" t="s">
        <v>637</v>
      </c>
      <c r="C742" t="s">
        <v>751</v>
      </c>
      <c r="D742" t="s">
        <v>749</v>
      </c>
      <c r="E742" t="s">
        <v>758</v>
      </c>
      <c r="F742">
        <v>3.1608355999999997E-2</v>
      </c>
      <c r="G742" t="s">
        <v>247</v>
      </c>
      <c r="H742">
        <v>5.8005000000000013</v>
      </c>
    </row>
    <row r="743" spans="1:8" x14ac:dyDescent="0.25">
      <c r="A743">
        <v>6</v>
      </c>
      <c r="B743" t="s">
        <v>637</v>
      </c>
      <c r="C743" t="s">
        <v>751</v>
      </c>
      <c r="D743" t="s">
        <v>749</v>
      </c>
      <c r="E743" t="s">
        <v>758</v>
      </c>
      <c r="F743">
        <v>5.2069650000000002E-2</v>
      </c>
      <c r="G743" t="s">
        <v>248</v>
      </c>
      <c r="H743">
        <v>5.1028000000000002</v>
      </c>
    </row>
    <row r="744" spans="1:8" x14ac:dyDescent="0.25">
      <c r="A744">
        <v>6</v>
      </c>
      <c r="B744" t="s">
        <v>637</v>
      </c>
      <c r="C744" t="s">
        <v>751</v>
      </c>
      <c r="D744" t="s">
        <v>749</v>
      </c>
      <c r="E744" t="s">
        <v>758</v>
      </c>
      <c r="F744">
        <v>3.1737082E-2</v>
      </c>
      <c r="G744" t="s">
        <v>249</v>
      </c>
      <c r="H744">
        <v>4.7868999999999993</v>
      </c>
    </row>
    <row r="745" spans="1:8" x14ac:dyDescent="0.25">
      <c r="A745">
        <v>6</v>
      </c>
      <c r="B745" t="s">
        <v>637</v>
      </c>
      <c r="C745" t="s">
        <v>751</v>
      </c>
      <c r="D745" t="s">
        <v>749</v>
      </c>
      <c r="E745" t="s">
        <v>758</v>
      </c>
      <c r="F745">
        <v>3.4116474000000001E-2</v>
      </c>
      <c r="G745" t="s">
        <v>250</v>
      </c>
      <c r="H745">
        <v>4.7983999999999991</v>
      </c>
    </row>
    <row r="746" spans="1:8" x14ac:dyDescent="0.25">
      <c r="A746">
        <v>8</v>
      </c>
      <c r="B746" t="s">
        <v>637</v>
      </c>
      <c r="C746" t="s">
        <v>751</v>
      </c>
      <c r="D746" t="s">
        <v>749</v>
      </c>
      <c r="E746" t="s">
        <v>758</v>
      </c>
      <c r="F746">
        <v>3.7146450999999997E-2</v>
      </c>
      <c r="G746" t="s">
        <v>251</v>
      </c>
      <c r="H746">
        <v>4.5081000000000007</v>
      </c>
    </row>
    <row r="747" spans="1:8" x14ac:dyDescent="0.25">
      <c r="A747">
        <v>8</v>
      </c>
      <c r="B747" t="s">
        <v>637</v>
      </c>
      <c r="C747" t="s">
        <v>751</v>
      </c>
      <c r="D747" t="s">
        <v>749</v>
      </c>
      <c r="E747" t="s">
        <v>758</v>
      </c>
      <c r="F747">
        <v>1.9451827000000001E-2</v>
      </c>
      <c r="G747" t="s">
        <v>252</v>
      </c>
      <c r="H747">
        <v>5.1817000000000011</v>
      </c>
    </row>
    <row r="748" spans="1:8" x14ac:dyDescent="0.25">
      <c r="A748">
        <v>8</v>
      </c>
      <c r="B748" t="s">
        <v>637</v>
      </c>
      <c r="C748" t="s">
        <v>751</v>
      </c>
      <c r="D748" t="s">
        <v>749</v>
      </c>
      <c r="E748" t="s">
        <v>758</v>
      </c>
      <c r="F748">
        <v>1.5873267999999999E-2</v>
      </c>
      <c r="G748" t="s">
        <v>253</v>
      </c>
      <c r="H748">
        <v>3.809099999999999</v>
      </c>
    </row>
    <row r="749" spans="1:8" x14ac:dyDescent="0.25">
      <c r="A749">
        <v>8</v>
      </c>
      <c r="B749" t="s">
        <v>637</v>
      </c>
      <c r="C749" t="s">
        <v>751</v>
      </c>
      <c r="D749" t="s">
        <v>749</v>
      </c>
      <c r="E749" t="s">
        <v>758</v>
      </c>
      <c r="F749">
        <v>1.1619412000000001E-2</v>
      </c>
      <c r="G749" t="s">
        <v>254</v>
      </c>
      <c r="H749">
        <v>5.7578000000000014</v>
      </c>
    </row>
    <row r="750" spans="1:8" x14ac:dyDescent="0.25">
      <c r="A750">
        <v>8</v>
      </c>
      <c r="B750" t="s">
        <v>637</v>
      </c>
      <c r="C750" t="s">
        <v>751</v>
      </c>
      <c r="D750" t="s">
        <v>749</v>
      </c>
      <c r="E750" t="s">
        <v>758</v>
      </c>
      <c r="F750">
        <v>1.5409513999999999E-2</v>
      </c>
      <c r="G750" t="s">
        <v>255</v>
      </c>
      <c r="H750">
        <v>4.5233999999999988</v>
      </c>
    </row>
    <row r="751" spans="1:8" x14ac:dyDescent="0.25">
      <c r="A751">
        <v>8</v>
      </c>
      <c r="B751" t="s">
        <v>637</v>
      </c>
      <c r="C751" t="s">
        <v>751</v>
      </c>
      <c r="D751" t="s">
        <v>749</v>
      </c>
      <c r="E751" t="s">
        <v>758</v>
      </c>
      <c r="F751">
        <v>2.2520861999999999E-2</v>
      </c>
      <c r="G751" t="s">
        <v>256</v>
      </c>
      <c r="H751">
        <v>5.4905000000000008</v>
      </c>
    </row>
    <row r="752" spans="1:8" x14ac:dyDescent="0.25">
      <c r="A752">
        <v>10</v>
      </c>
      <c r="B752" t="s">
        <v>637</v>
      </c>
      <c r="C752" t="s">
        <v>751</v>
      </c>
      <c r="D752" t="s">
        <v>749</v>
      </c>
      <c r="E752" t="s">
        <v>758</v>
      </c>
      <c r="F752">
        <v>4.0201602000000003E-2</v>
      </c>
      <c r="G752" t="s">
        <v>257</v>
      </c>
      <c r="H752">
        <v>4.2801000000000009</v>
      </c>
    </row>
    <row r="753" spans="1:8" x14ac:dyDescent="0.25">
      <c r="A753">
        <v>10</v>
      </c>
      <c r="B753" t="s">
        <v>637</v>
      </c>
      <c r="C753" t="s">
        <v>751</v>
      </c>
      <c r="D753" t="s">
        <v>749</v>
      </c>
      <c r="E753" t="s">
        <v>758</v>
      </c>
      <c r="F753">
        <v>1.6608673000000001E-2</v>
      </c>
      <c r="G753" t="s">
        <v>258</v>
      </c>
      <c r="H753">
        <v>5.7299000000000007</v>
      </c>
    </row>
    <row r="754" spans="1:8" x14ac:dyDescent="0.25">
      <c r="A754">
        <v>10</v>
      </c>
      <c r="B754" t="s">
        <v>637</v>
      </c>
      <c r="C754" t="s">
        <v>751</v>
      </c>
      <c r="D754" t="s">
        <v>749</v>
      </c>
      <c r="E754" t="s">
        <v>758</v>
      </c>
      <c r="F754">
        <v>2.5642399E-2</v>
      </c>
      <c r="G754" t="s">
        <v>259</v>
      </c>
      <c r="H754">
        <v>6.3423999999999996</v>
      </c>
    </row>
    <row r="755" spans="1:8" x14ac:dyDescent="0.25">
      <c r="A755">
        <v>10</v>
      </c>
      <c r="B755" t="s">
        <v>637</v>
      </c>
      <c r="C755" t="s">
        <v>751</v>
      </c>
      <c r="D755" t="s">
        <v>749</v>
      </c>
      <c r="E755" t="s">
        <v>758</v>
      </c>
      <c r="F755">
        <v>3.2503444999999999E-2</v>
      </c>
      <c r="G755" t="s">
        <v>260</v>
      </c>
      <c r="H755">
        <v>7.2480999999999991</v>
      </c>
    </row>
    <row r="756" spans="1:8" x14ac:dyDescent="0.25">
      <c r="A756">
        <v>10</v>
      </c>
      <c r="B756" t="s">
        <v>637</v>
      </c>
      <c r="C756" t="s">
        <v>751</v>
      </c>
      <c r="D756" t="s">
        <v>749</v>
      </c>
      <c r="E756" t="s">
        <v>758</v>
      </c>
      <c r="F756">
        <v>1.7486227E-2</v>
      </c>
      <c r="G756" t="s">
        <v>261</v>
      </c>
      <c r="H756">
        <v>5.3277000000000001</v>
      </c>
    </row>
    <row r="757" spans="1:8" x14ac:dyDescent="0.25">
      <c r="A757">
        <v>10</v>
      </c>
      <c r="B757" t="s">
        <v>637</v>
      </c>
      <c r="C757" t="s">
        <v>751</v>
      </c>
      <c r="D757" t="s">
        <v>749</v>
      </c>
      <c r="E757" t="s">
        <v>758</v>
      </c>
      <c r="F757">
        <v>1.0579041000000001E-2</v>
      </c>
      <c r="G757" t="s">
        <v>262</v>
      </c>
      <c r="H757">
        <v>5.4112000000000009</v>
      </c>
    </row>
    <row r="758" spans="1:8" x14ac:dyDescent="0.25">
      <c r="A758">
        <v>0</v>
      </c>
      <c r="B758" t="s">
        <v>637</v>
      </c>
      <c r="C758" t="s">
        <v>750</v>
      </c>
      <c r="D758" t="s">
        <v>749</v>
      </c>
      <c r="E758" t="s">
        <v>758</v>
      </c>
      <c r="F758">
        <v>3.7591563000000001E-2</v>
      </c>
      <c r="G758" t="s">
        <v>227</v>
      </c>
      <c r="H758">
        <v>5.4580000000000002</v>
      </c>
    </row>
    <row r="759" spans="1:8" x14ac:dyDescent="0.25">
      <c r="A759">
        <v>0</v>
      </c>
      <c r="B759" t="s">
        <v>637</v>
      </c>
      <c r="C759" t="s">
        <v>750</v>
      </c>
      <c r="D759" t="s">
        <v>749</v>
      </c>
      <c r="E759" t="s">
        <v>758</v>
      </c>
      <c r="F759">
        <v>5.1386041E-2</v>
      </c>
      <c r="G759" t="s">
        <v>228</v>
      </c>
      <c r="H759">
        <v>6.1905999999999999</v>
      </c>
    </row>
    <row r="760" spans="1:8" x14ac:dyDescent="0.25">
      <c r="A760">
        <v>0</v>
      </c>
      <c r="B760" t="s">
        <v>637</v>
      </c>
      <c r="C760" t="s">
        <v>750</v>
      </c>
      <c r="D760" t="s">
        <v>749</v>
      </c>
      <c r="E760" t="s">
        <v>758</v>
      </c>
      <c r="F760">
        <v>2.0572407000000001E-2</v>
      </c>
      <c r="G760" t="s">
        <v>229</v>
      </c>
      <c r="H760">
        <v>4.3950999999999993</v>
      </c>
    </row>
    <row r="761" spans="1:8" x14ac:dyDescent="0.25">
      <c r="A761">
        <v>0</v>
      </c>
      <c r="B761" t="s">
        <v>637</v>
      </c>
      <c r="C761" t="s">
        <v>750</v>
      </c>
      <c r="D761" t="s">
        <v>749</v>
      </c>
      <c r="E761" t="s">
        <v>758</v>
      </c>
      <c r="F761">
        <v>2.3961171999999999E-2</v>
      </c>
      <c r="G761" t="s">
        <v>230</v>
      </c>
      <c r="H761">
        <v>6.781900000000002</v>
      </c>
    </row>
    <row r="762" spans="1:8" x14ac:dyDescent="0.25">
      <c r="A762">
        <v>0</v>
      </c>
      <c r="B762" t="s">
        <v>637</v>
      </c>
      <c r="C762" t="s">
        <v>750</v>
      </c>
      <c r="D762" t="s">
        <v>749</v>
      </c>
      <c r="E762" t="s">
        <v>758</v>
      </c>
      <c r="F762">
        <v>2.1567223E-2</v>
      </c>
      <c r="G762" t="s">
        <v>231</v>
      </c>
      <c r="H762">
        <v>5.4237000000000002</v>
      </c>
    </row>
    <row r="763" spans="1:8" x14ac:dyDescent="0.25">
      <c r="A763">
        <v>0</v>
      </c>
      <c r="B763" t="s">
        <v>637</v>
      </c>
      <c r="C763" t="s">
        <v>750</v>
      </c>
      <c r="D763" t="s">
        <v>749</v>
      </c>
      <c r="E763" t="s">
        <v>758</v>
      </c>
      <c r="F763">
        <v>2.3976819999999999E-2</v>
      </c>
      <c r="G763" t="s">
        <v>232</v>
      </c>
      <c r="H763">
        <v>3.5566999999999993</v>
      </c>
    </row>
    <row r="764" spans="1:8" x14ac:dyDescent="0.25">
      <c r="A764">
        <v>2</v>
      </c>
      <c r="B764" t="s">
        <v>637</v>
      </c>
      <c r="C764" t="s">
        <v>750</v>
      </c>
      <c r="D764" t="s">
        <v>749</v>
      </c>
      <c r="E764" t="s">
        <v>758</v>
      </c>
      <c r="F764">
        <v>3.1398910000000002E-2</v>
      </c>
      <c r="G764" t="s">
        <v>233</v>
      </c>
      <c r="H764">
        <v>5.9406999999999996</v>
      </c>
    </row>
    <row r="765" spans="1:8" x14ac:dyDescent="0.25">
      <c r="A765">
        <v>2</v>
      </c>
      <c r="B765" t="s">
        <v>637</v>
      </c>
      <c r="C765" t="s">
        <v>750</v>
      </c>
      <c r="D765" t="s">
        <v>749</v>
      </c>
      <c r="E765" t="s">
        <v>758</v>
      </c>
      <c r="F765">
        <v>6.3616649999999997E-2</v>
      </c>
      <c r="G765" t="s">
        <v>234</v>
      </c>
      <c r="H765">
        <v>6.1285000000000007</v>
      </c>
    </row>
    <row r="766" spans="1:8" x14ac:dyDescent="0.25">
      <c r="A766">
        <v>2</v>
      </c>
      <c r="B766" t="s">
        <v>637</v>
      </c>
      <c r="C766" t="s">
        <v>750</v>
      </c>
      <c r="D766" t="s">
        <v>749</v>
      </c>
      <c r="E766" t="s">
        <v>758</v>
      </c>
      <c r="F766">
        <v>4.8784437999999999E-2</v>
      </c>
      <c r="G766" t="s">
        <v>235</v>
      </c>
      <c r="H766">
        <v>5.9535999999999998</v>
      </c>
    </row>
    <row r="767" spans="1:8" x14ac:dyDescent="0.25">
      <c r="A767">
        <v>2</v>
      </c>
      <c r="B767" t="s">
        <v>637</v>
      </c>
      <c r="C767" t="s">
        <v>750</v>
      </c>
      <c r="D767" t="s">
        <v>749</v>
      </c>
      <c r="E767" t="s">
        <v>758</v>
      </c>
      <c r="F767">
        <v>4.6872853999999999E-2</v>
      </c>
      <c r="G767" t="s">
        <v>236</v>
      </c>
      <c r="H767">
        <v>6.2288999999999994</v>
      </c>
    </row>
    <row r="768" spans="1:8" x14ac:dyDescent="0.25">
      <c r="A768">
        <v>2</v>
      </c>
      <c r="B768" t="s">
        <v>637</v>
      </c>
      <c r="C768" t="s">
        <v>750</v>
      </c>
      <c r="D768" t="s">
        <v>749</v>
      </c>
      <c r="E768" t="s">
        <v>758</v>
      </c>
      <c r="F768">
        <v>2.8444341000000001E-2</v>
      </c>
      <c r="G768" t="s">
        <v>237</v>
      </c>
      <c r="H768">
        <v>5.9157999999999991</v>
      </c>
    </row>
    <row r="769" spans="1:8" x14ac:dyDescent="0.25">
      <c r="A769">
        <v>2</v>
      </c>
      <c r="B769" t="s">
        <v>637</v>
      </c>
      <c r="C769" t="s">
        <v>750</v>
      </c>
      <c r="D769" t="s">
        <v>749</v>
      </c>
      <c r="E769" t="s">
        <v>758</v>
      </c>
      <c r="F769">
        <v>5.2058563000000002E-2</v>
      </c>
      <c r="G769" t="s">
        <v>238</v>
      </c>
      <c r="H769">
        <v>4.7454000000000001</v>
      </c>
    </row>
    <row r="770" spans="1:8" x14ac:dyDescent="0.25">
      <c r="A770">
        <v>4</v>
      </c>
      <c r="B770" t="s">
        <v>637</v>
      </c>
      <c r="C770" t="s">
        <v>750</v>
      </c>
      <c r="D770" t="s">
        <v>749</v>
      </c>
      <c r="E770" t="s">
        <v>758</v>
      </c>
      <c r="F770">
        <v>2.779243E-2</v>
      </c>
      <c r="G770" t="s">
        <v>239</v>
      </c>
      <c r="H770">
        <v>4.9232999999999993</v>
      </c>
    </row>
    <row r="771" spans="1:8" x14ac:dyDescent="0.25">
      <c r="A771">
        <v>4</v>
      </c>
      <c r="B771" t="s">
        <v>637</v>
      </c>
      <c r="C771" t="s">
        <v>750</v>
      </c>
      <c r="D771" t="s">
        <v>749</v>
      </c>
      <c r="E771" t="s">
        <v>758</v>
      </c>
      <c r="F771">
        <v>3.7478617999999998E-2</v>
      </c>
      <c r="G771" t="s">
        <v>240</v>
      </c>
      <c r="H771">
        <v>5.3201999999999998</v>
      </c>
    </row>
    <row r="772" spans="1:8" x14ac:dyDescent="0.25">
      <c r="A772">
        <v>4</v>
      </c>
      <c r="B772" t="s">
        <v>637</v>
      </c>
      <c r="C772" t="s">
        <v>750</v>
      </c>
      <c r="D772" t="s">
        <v>749</v>
      </c>
      <c r="E772" t="s">
        <v>758</v>
      </c>
      <c r="F772">
        <v>2.0439402999999998E-2</v>
      </c>
      <c r="G772" t="s">
        <v>241</v>
      </c>
      <c r="H772">
        <v>4.7738999999999994</v>
      </c>
    </row>
    <row r="773" spans="1:8" x14ac:dyDescent="0.25">
      <c r="A773">
        <v>4</v>
      </c>
      <c r="B773" t="s">
        <v>637</v>
      </c>
      <c r="C773" t="s">
        <v>750</v>
      </c>
      <c r="D773" t="s">
        <v>749</v>
      </c>
      <c r="E773" t="s">
        <v>758</v>
      </c>
      <c r="F773">
        <v>3.1670542000000003E-2</v>
      </c>
      <c r="G773" t="s">
        <v>242</v>
      </c>
      <c r="H773">
        <v>7.1451999999999991</v>
      </c>
    </row>
    <row r="774" spans="1:8" x14ac:dyDescent="0.25">
      <c r="A774">
        <v>4</v>
      </c>
      <c r="B774" t="s">
        <v>637</v>
      </c>
      <c r="C774" t="s">
        <v>750</v>
      </c>
      <c r="D774" t="s">
        <v>749</v>
      </c>
      <c r="E774" t="s">
        <v>758</v>
      </c>
      <c r="F774">
        <v>2.8765840000000001E-2</v>
      </c>
      <c r="G774" t="s">
        <v>243</v>
      </c>
      <c r="H774">
        <v>6.5241000000000007</v>
      </c>
    </row>
    <row r="775" spans="1:8" x14ac:dyDescent="0.25">
      <c r="A775">
        <v>4</v>
      </c>
      <c r="B775" t="s">
        <v>637</v>
      </c>
      <c r="C775" t="s">
        <v>750</v>
      </c>
      <c r="D775" t="s">
        <v>749</v>
      </c>
      <c r="E775" t="s">
        <v>758</v>
      </c>
      <c r="F775">
        <v>1.7877629999999999E-2</v>
      </c>
      <c r="G775" t="s">
        <v>244</v>
      </c>
      <c r="H775">
        <v>5.3293999999999997</v>
      </c>
    </row>
    <row r="776" spans="1:8" x14ac:dyDescent="0.25">
      <c r="A776">
        <v>6</v>
      </c>
      <c r="B776" t="s">
        <v>637</v>
      </c>
      <c r="C776" t="s">
        <v>750</v>
      </c>
      <c r="D776" t="s">
        <v>749</v>
      </c>
      <c r="E776" t="s">
        <v>758</v>
      </c>
      <c r="F776">
        <v>4.9122051999999999E-2</v>
      </c>
      <c r="G776" t="s">
        <v>245</v>
      </c>
      <c r="H776">
        <v>4.5371000000000006</v>
      </c>
    </row>
    <row r="777" spans="1:8" x14ac:dyDescent="0.25">
      <c r="A777">
        <v>6</v>
      </c>
      <c r="B777" t="s">
        <v>637</v>
      </c>
      <c r="C777" t="s">
        <v>750</v>
      </c>
      <c r="D777" t="s">
        <v>749</v>
      </c>
      <c r="E777" t="s">
        <v>758</v>
      </c>
      <c r="F777">
        <v>6.0758054999999998E-2</v>
      </c>
      <c r="G777" t="s">
        <v>246</v>
      </c>
      <c r="H777">
        <v>4.6491000000000007</v>
      </c>
    </row>
    <row r="778" spans="1:8" x14ac:dyDescent="0.25">
      <c r="A778">
        <v>6</v>
      </c>
      <c r="B778" t="s">
        <v>637</v>
      </c>
      <c r="C778" t="s">
        <v>750</v>
      </c>
      <c r="D778" t="s">
        <v>749</v>
      </c>
      <c r="E778" t="s">
        <v>758</v>
      </c>
      <c r="F778">
        <v>4.5419868000000002E-2</v>
      </c>
      <c r="G778" t="s">
        <v>247</v>
      </c>
      <c r="H778">
        <v>5.8005000000000013</v>
      </c>
    </row>
    <row r="779" spans="1:8" x14ac:dyDescent="0.25">
      <c r="A779">
        <v>6</v>
      </c>
      <c r="B779" t="s">
        <v>637</v>
      </c>
      <c r="C779" t="s">
        <v>750</v>
      </c>
      <c r="D779" t="s">
        <v>749</v>
      </c>
      <c r="E779" t="s">
        <v>758</v>
      </c>
      <c r="F779">
        <v>8.0290575000000003E-2</v>
      </c>
      <c r="G779" t="s">
        <v>248</v>
      </c>
      <c r="H779">
        <v>5.1028000000000002</v>
      </c>
    </row>
    <row r="780" spans="1:8" x14ac:dyDescent="0.25">
      <c r="A780">
        <v>6</v>
      </c>
      <c r="B780" t="s">
        <v>637</v>
      </c>
      <c r="C780" t="s">
        <v>750</v>
      </c>
      <c r="D780" t="s">
        <v>749</v>
      </c>
      <c r="E780" t="s">
        <v>758</v>
      </c>
      <c r="F780">
        <v>5.4031456999999998E-2</v>
      </c>
      <c r="G780" t="s">
        <v>249</v>
      </c>
      <c r="H780">
        <v>4.7868999999999993</v>
      </c>
    </row>
    <row r="781" spans="1:8" x14ac:dyDescent="0.25">
      <c r="A781">
        <v>6</v>
      </c>
      <c r="B781" t="s">
        <v>637</v>
      </c>
      <c r="C781" t="s">
        <v>750</v>
      </c>
      <c r="D781" t="s">
        <v>749</v>
      </c>
      <c r="E781" t="s">
        <v>758</v>
      </c>
      <c r="F781">
        <v>5.3096259999999999E-2</v>
      </c>
      <c r="G781" t="s">
        <v>250</v>
      </c>
      <c r="H781">
        <v>4.7983999999999991</v>
      </c>
    </row>
    <row r="782" spans="1:8" x14ac:dyDescent="0.25">
      <c r="A782">
        <v>8</v>
      </c>
      <c r="B782" t="s">
        <v>637</v>
      </c>
      <c r="C782" t="s">
        <v>750</v>
      </c>
      <c r="D782" t="s">
        <v>749</v>
      </c>
      <c r="E782" t="s">
        <v>758</v>
      </c>
      <c r="F782">
        <v>5.7258053000000003E-2</v>
      </c>
      <c r="G782" t="s">
        <v>251</v>
      </c>
      <c r="H782">
        <v>4.5081000000000007</v>
      </c>
    </row>
    <row r="783" spans="1:8" x14ac:dyDescent="0.25">
      <c r="A783">
        <v>8</v>
      </c>
      <c r="B783" t="s">
        <v>637</v>
      </c>
      <c r="C783" t="s">
        <v>750</v>
      </c>
      <c r="D783" t="s">
        <v>749</v>
      </c>
      <c r="E783" t="s">
        <v>758</v>
      </c>
      <c r="F783">
        <v>2.8137927E-2</v>
      </c>
      <c r="G783" t="s">
        <v>252</v>
      </c>
      <c r="H783">
        <v>5.1817000000000011</v>
      </c>
    </row>
    <row r="784" spans="1:8" x14ac:dyDescent="0.25">
      <c r="A784">
        <v>8</v>
      </c>
      <c r="B784" t="s">
        <v>637</v>
      </c>
      <c r="C784" t="s">
        <v>750</v>
      </c>
      <c r="D784" t="s">
        <v>749</v>
      </c>
      <c r="E784" t="s">
        <v>758</v>
      </c>
      <c r="F784">
        <v>1.6198968000000001E-2</v>
      </c>
      <c r="G784" t="s">
        <v>253</v>
      </c>
      <c r="H784">
        <v>3.809099999999999</v>
      </c>
    </row>
    <row r="785" spans="1:8" x14ac:dyDescent="0.25">
      <c r="A785">
        <v>8</v>
      </c>
      <c r="B785" t="s">
        <v>637</v>
      </c>
      <c r="C785" t="s">
        <v>750</v>
      </c>
      <c r="D785" t="s">
        <v>749</v>
      </c>
      <c r="E785" t="s">
        <v>758</v>
      </c>
      <c r="F785">
        <v>1.4838053E-2</v>
      </c>
      <c r="G785" t="s">
        <v>254</v>
      </c>
      <c r="H785">
        <v>5.7578000000000014</v>
      </c>
    </row>
    <row r="786" spans="1:8" x14ac:dyDescent="0.25">
      <c r="A786">
        <v>8</v>
      </c>
      <c r="B786" t="s">
        <v>637</v>
      </c>
      <c r="C786" t="s">
        <v>750</v>
      </c>
      <c r="D786" t="s">
        <v>749</v>
      </c>
      <c r="E786" t="s">
        <v>758</v>
      </c>
      <c r="F786">
        <v>1.6778958E-2</v>
      </c>
      <c r="G786" t="s">
        <v>255</v>
      </c>
      <c r="H786">
        <v>4.5233999999999988</v>
      </c>
    </row>
    <row r="787" spans="1:8" x14ac:dyDescent="0.25">
      <c r="A787">
        <v>8</v>
      </c>
      <c r="B787" t="s">
        <v>637</v>
      </c>
      <c r="C787" t="s">
        <v>750</v>
      </c>
      <c r="D787" t="s">
        <v>749</v>
      </c>
      <c r="E787" t="s">
        <v>758</v>
      </c>
      <c r="F787">
        <v>3.0062794E-2</v>
      </c>
      <c r="G787" t="s">
        <v>256</v>
      </c>
      <c r="H787">
        <v>5.4905000000000008</v>
      </c>
    </row>
    <row r="788" spans="1:8" x14ac:dyDescent="0.25">
      <c r="A788">
        <v>10</v>
      </c>
      <c r="B788" t="s">
        <v>637</v>
      </c>
      <c r="C788" t="s">
        <v>750</v>
      </c>
      <c r="D788" t="s">
        <v>749</v>
      </c>
      <c r="E788" t="s">
        <v>758</v>
      </c>
      <c r="F788">
        <v>6.3309171999999997E-2</v>
      </c>
      <c r="G788" t="s">
        <v>257</v>
      </c>
      <c r="H788">
        <v>4.2801000000000009</v>
      </c>
    </row>
    <row r="789" spans="1:8" x14ac:dyDescent="0.25">
      <c r="A789">
        <v>10</v>
      </c>
      <c r="B789" t="s">
        <v>637</v>
      </c>
      <c r="C789" t="s">
        <v>750</v>
      </c>
      <c r="D789" t="s">
        <v>749</v>
      </c>
      <c r="E789" t="s">
        <v>758</v>
      </c>
      <c r="F789">
        <v>2.3023327E-2</v>
      </c>
      <c r="G789" t="s">
        <v>258</v>
      </c>
      <c r="H789">
        <v>5.7299000000000007</v>
      </c>
    </row>
    <row r="790" spans="1:8" x14ac:dyDescent="0.25">
      <c r="A790">
        <v>10</v>
      </c>
      <c r="B790" t="s">
        <v>637</v>
      </c>
      <c r="C790" t="s">
        <v>750</v>
      </c>
      <c r="D790" t="s">
        <v>749</v>
      </c>
      <c r="E790" t="s">
        <v>758</v>
      </c>
      <c r="F790">
        <v>3.4500067000000002E-2</v>
      </c>
      <c r="G790" t="s">
        <v>259</v>
      </c>
      <c r="H790">
        <v>6.3423999999999996</v>
      </c>
    </row>
    <row r="791" spans="1:8" x14ac:dyDescent="0.25">
      <c r="A791">
        <v>10</v>
      </c>
      <c r="B791" t="s">
        <v>637</v>
      </c>
      <c r="C791" t="s">
        <v>750</v>
      </c>
      <c r="D791" t="s">
        <v>749</v>
      </c>
      <c r="E791" t="s">
        <v>758</v>
      </c>
      <c r="F791">
        <v>5.5564427999999999E-2</v>
      </c>
      <c r="G791" t="s">
        <v>260</v>
      </c>
      <c r="H791">
        <v>7.2480999999999991</v>
      </c>
    </row>
    <row r="792" spans="1:8" x14ac:dyDescent="0.25">
      <c r="A792">
        <v>10</v>
      </c>
      <c r="B792" t="s">
        <v>637</v>
      </c>
      <c r="C792" t="s">
        <v>750</v>
      </c>
      <c r="D792" t="s">
        <v>749</v>
      </c>
      <c r="E792" t="s">
        <v>758</v>
      </c>
      <c r="F792">
        <v>2.3614695000000002E-2</v>
      </c>
      <c r="G792" t="s">
        <v>261</v>
      </c>
      <c r="H792">
        <v>5.3277000000000001</v>
      </c>
    </row>
    <row r="793" spans="1:8" x14ac:dyDescent="0.25">
      <c r="A793">
        <v>10</v>
      </c>
      <c r="B793" t="s">
        <v>637</v>
      </c>
      <c r="C793" t="s">
        <v>750</v>
      </c>
      <c r="D793" t="s">
        <v>749</v>
      </c>
      <c r="E793" t="s">
        <v>758</v>
      </c>
      <c r="F793">
        <v>7.3477000000000004E-3</v>
      </c>
      <c r="G793" t="s">
        <v>262</v>
      </c>
      <c r="H793">
        <v>5.4112000000000009</v>
      </c>
    </row>
    <row r="794" spans="1:8" x14ac:dyDescent="0.25">
      <c r="A794">
        <v>0</v>
      </c>
      <c r="B794" t="s">
        <v>742</v>
      </c>
      <c r="C794" t="s">
        <v>742</v>
      </c>
      <c r="D794" t="s">
        <v>752</v>
      </c>
      <c r="E794" t="s">
        <v>758</v>
      </c>
      <c r="F794">
        <v>0.73148168999999996</v>
      </c>
      <c r="G794" t="s">
        <v>93</v>
      </c>
      <c r="H794">
        <v>1.2582000000000022</v>
      </c>
    </row>
    <row r="795" spans="1:8" x14ac:dyDescent="0.25">
      <c r="A795">
        <v>0</v>
      </c>
      <c r="B795" t="s">
        <v>742</v>
      </c>
      <c r="C795" t="s">
        <v>742</v>
      </c>
      <c r="D795" t="s">
        <v>752</v>
      </c>
      <c r="E795" t="s">
        <v>758</v>
      </c>
      <c r="F795">
        <v>1.058790605</v>
      </c>
      <c r="G795" t="s">
        <v>94</v>
      </c>
      <c r="H795">
        <v>1.8818999999999981</v>
      </c>
    </row>
    <row r="796" spans="1:8" x14ac:dyDescent="0.25">
      <c r="A796">
        <v>0</v>
      </c>
      <c r="B796" t="s">
        <v>742</v>
      </c>
      <c r="C796" t="s">
        <v>742</v>
      </c>
      <c r="D796" t="s">
        <v>752</v>
      </c>
      <c r="E796" t="s">
        <v>758</v>
      </c>
      <c r="F796">
        <v>0.72932182899999998</v>
      </c>
      <c r="G796" t="s">
        <v>95</v>
      </c>
      <c r="H796">
        <v>1.0559000000000012</v>
      </c>
    </row>
    <row r="797" spans="1:8" x14ac:dyDescent="0.25">
      <c r="A797">
        <v>0</v>
      </c>
      <c r="B797" t="s">
        <v>742</v>
      </c>
      <c r="C797" t="s">
        <v>742</v>
      </c>
      <c r="D797" t="s">
        <v>752</v>
      </c>
      <c r="E797" t="s">
        <v>758</v>
      </c>
      <c r="F797">
        <v>0.81366645800000004</v>
      </c>
      <c r="G797" t="s">
        <v>96</v>
      </c>
      <c r="H797">
        <v>1.8364000000000011</v>
      </c>
    </row>
    <row r="798" spans="1:8" x14ac:dyDescent="0.25">
      <c r="A798">
        <v>0</v>
      </c>
      <c r="B798" t="s">
        <v>742</v>
      </c>
      <c r="C798" t="s">
        <v>742</v>
      </c>
      <c r="D798" t="s">
        <v>752</v>
      </c>
      <c r="E798" t="s">
        <v>758</v>
      </c>
      <c r="F798">
        <v>0.60746709799999998</v>
      </c>
      <c r="G798" t="s">
        <v>97</v>
      </c>
      <c r="H798">
        <v>1.055299999999999</v>
      </c>
    </row>
    <row r="799" spans="1:8" x14ac:dyDescent="0.25">
      <c r="A799">
        <v>0</v>
      </c>
      <c r="B799" t="s">
        <v>742</v>
      </c>
      <c r="C799" t="s">
        <v>742</v>
      </c>
      <c r="D799" t="s">
        <v>752</v>
      </c>
      <c r="E799" t="s">
        <v>758</v>
      </c>
      <c r="F799">
        <v>0.58852298700000005</v>
      </c>
      <c r="G799" t="s">
        <v>98</v>
      </c>
      <c r="H799">
        <v>1.2668999999999997</v>
      </c>
    </row>
    <row r="800" spans="1:8" x14ac:dyDescent="0.25">
      <c r="A800">
        <v>2</v>
      </c>
      <c r="B800" t="s">
        <v>742</v>
      </c>
      <c r="C800" t="s">
        <v>742</v>
      </c>
      <c r="D800" t="s">
        <v>752</v>
      </c>
      <c r="E800" t="s">
        <v>758</v>
      </c>
      <c r="F800">
        <v>0.37851152700000001</v>
      </c>
      <c r="G800" t="s">
        <v>99</v>
      </c>
      <c r="H800">
        <v>1.3821000000000012</v>
      </c>
    </row>
    <row r="801" spans="1:8" x14ac:dyDescent="0.25">
      <c r="A801">
        <v>2</v>
      </c>
      <c r="B801" t="s">
        <v>742</v>
      </c>
      <c r="C801" t="s">
        <v>742</v>
      </c>
      <c r="D801" t="s">
        <v>752</v>
      </c>
      <c r="E801" t="s">
        <v>758</v>
      </c>
      <c r="F801">
        <v>0.515549221</v>
      </c>
      <c r="G801" t="s">
        <v>100</v>
      </c>
      <c r="H801">
        <v>2.0607000000000006</v>
      </c>
    </row>
    <row r="802" spans="1:8" x14ac:dyDescent="0.25">
      <c r="A802">
        <v>2</v>
      </c>
      <c r="B802" t="s">
        <v>742</v>
      </c>
      <c r="C802" t="s">
        <v>742</v>
      </c>
      <c r="D802" t="s">
        <v>752</v>
      </c>
      <c r="E802" t="s">
        <v>758</v>
      </c>
      <c r="F802">
        <v>0.24750097300000001</v>
      </c>
      <c r="G802" t="s">
        <v>101</v>
      </c>
      <c r="H802">
        <v>2.6129999999999995</v>
      </c>
    </row>
    <row r="803" spans="1:8" x14ac:dyDescent="0.25">
      <c r="A803">
        <v>2</v>
      </c>
      <c r="B803" t="s">
        <v>742</v>
      </c>
      <c r="C803" t="s">
        <v>742</v>
      </c>
      <c r="D803" t="s">
        <v>752</v>
      </c>
      <c r="E803" t="s">
        <v>758</v>
      </c>
      <c r="F803">
        <v>0.706206114</v>
      </c>
      <c r="G803" t="s">
        <v>102</v>
      </c>
      <c r="H803">
        <v>1.1330999999999989</v>
      </c>
    </row>
    <row r="804" spans="1:8" x14ac:dyDescent="0.25">
      <c r="A804">
        <v>2</v>
      </c>
      <c r="B804" t="s">
        <v>742</v>
      </c>
      <c r="C804" t="s">
        <v>742</v>
      </c>
      <c r="D804" t="s">
        <v>752</v>
      </c>
      <c r="E804" t="s">
        <v>758</v>
      </c>
      <c r="F804">
        <v>0.24562241700000001</v>
      </c>
      <c r="G804" t="s">
        <v>103</v>
      </c>
      <c r="H804">
        <v>1.7317999999999998</v>
      </c>
    </row>
    <row r="805" spans="1:8" x14ac:dyDescent="0.25">
      <c r="A805">
        <v>2</v>
      </c>
      <c r="B805" t="s">
        <v>742</v>
      </c>
      <c r="C805" t="s">
        <v>742</v>
      </c>
      <c r="D805" t="s">
        <v>752</v>
      </c>
      <c r="E805" t="s">
        <v>758</v>
      </c>
      <c r="F805">
        <v>0.393655166</v>
      </c>
      <c r="G805" t="s">
        <v>104</v>
      </c>
      <c r="H805">
        <v>1.361699999999999</v>
      </c>
    </row>
    <row r="806" spans="1:8" x14ac:dyDescent="0.25">
      <c r="A806">
        <v>4</v>
      </c>
      <c r="B806" t="s">
        <v>742</v>
      </c>
      <c r="C806" t="s">
        <v>742</v>
      </c>
      <c r="D806" t="s">
        <v>752</v>
      </c>
      <c r="E806" t="s">
        <v>758</v>
      </c>
      <c r="F806">
        <v>0.32674967900000002</v>
      </c>
      <c r="G806" t="s">
        <v>105</v>
      </c>
      <c r="H806">
        <v>1.4803999999999995</v>
      </c>
    </row>
    <row r="807" spans="1:8" x14ac:dyDescent="0.25">
      <c r="A807">
        <v>4</v>
      </c>
      <c r="B807" t="s">
        <v>742</v>
      </c>
      <c r="C807" t="s">
        <v>742</v>
      </c>
      <c r="D807" t="s">
        <v>752</v>
      </c>
      <c r="E807" t="s">
        <v>758</v>
      </c>
      <c r="F807">
        <v>0.35686015199999999</v>
      </c>
      <c r="G807" t="s">
        <v>106</v>
      </c>
      <c r="H807">
        <v>2.2314000000000007</v>
      </c>
    </row>
    <row r="808" spans="1:8" x14ac:dyDescent="0.25">
      <c r="A808">
        <v>4</v>
      </c>
      <c r="B808" t="s">
        <v>742</v>
      </c>
      <c r="C808" t="s">
        <v>742</v>
      </c>
      <c r="D808" t="s">
        <v>752</v>
      </c>
      <c r="E808" t="s">
        <v>758</v>
      </c>
      <c r="F808">
        <v>1.073747665</v>
      </c>
      <c r="G808" t="s">
        <v>107</v>
      </c>
      <c r="H808">
        <v>1.9358000000000004</v>
      </c>
    </row>
    <row r="809" spans="1:8" x14ac:dyDescent="0.25">
      <c r="A809">
        <v>4</v>
      </c>
      <c r="B809" t="s">
        <v>742</v>
      </c>
      <c r="C809" t="s">
        <v>742</v>
      </c>
      <c r="D809" t="s">
        <v>752</v>
      </c>
      <c r="E809" t="s">
        <v>758</v>
      </c>
      <c r="F809">
        <v>1.2690101410000001</v>
      </c>
      <c r="G809" t="s">
        <v>108</v>
      </c>
      <c r="H809">
        <v>1.5865000000000009</v>
      </c>
    </row>
    <row r="810" spans="1:8" x14ac:dyDescent="0.25">
      <c r="A810">
        <v>4</v>
      </c>
      <c r="B810" t="s">
        <v>742</v>
      </c>
      <c r="C810" t="s">
        <v>742</v>
      </c>
      <c r="D810" t="s">
        <v>752</v>
      </c>
      <c r="E810" t="s">
        <v>758</v>
      </c>
      <c r="F810">
        <v>0.37772219800000001</v>
      </c>
      <c r="G810" t="s">
        <v>109</v>
      </c>
      <c r="H810">
        <v>1.2619999999999969</v>
      </c>
    </row>
    <row r="811" spans="1:8" x14ac:dyDescent="0.25">
      <c r="A811">
        <v>4</v>
      </c>
      <c r="B811" t="s">
        <v>742</v>
      </c>
      <c r="C811" t="s">
        <v>742</v>
      </c>
      <c r="D811" t="s">
        <v>752</v>
      </c>
      <c r="E811" t="s">
        <v>758</v>
      </c>
      <c r="F811">
        <v>0.55755347</v>
      </c>
      <c r="G811" t="s">
        <v>110</v>
      </c>
      <c r="H811">
        <v>1.6033000000000008</v>
      </c>
    </row>
    <row r="812" spans="1:8" x14ac:dyDescent="0.25">
      <c r="A812">
        <v>6</v>
      </c>
      <c r="B812" t="s">
        <v>742</v>
      </c>
      <c r="C812" t="s">
        <v>742</v>
      </c>
      <c r="D812" t="s">
        <v>752</v>
      </c>
      <c r="E812" t="s">
        <v>758</v>
      </c>
      <c r="F812">
        <v>0.10171172000000001</v>
      </c>
      <c r="G812" t="s">
        <v>111</v>
      </c>
      <c r="H812">
        <v>2.9120000000000026</v>
      </c>
    </row>
    <row r="813" spans="1:8" x14ac:dyDescent="0.25">
      <c r="A813">
        <v>6</v>
      </c>
      <c r="B813" t="s">
        <v>742</v>
      </c>
      <c r="C813" t="s">
        <v>742</v>
      </c>
      <c r="D813" t="s">
        <v>752</v>
      </c>
      <c r="E813" t="s">
        <v>758</v>
      </c>
      <c r="F813">
        <v>0.65112937999999998</v>
      </c>
      <c r="G813" t="s">
        <v>112</v>
      </c>
      <c r="H813">
        <v>1.789200000000001</v>
      </c>
    </row>
    <row r="814" spans="1:8" x14ac:dyDescent="0.25">
      <c r="A814">
        <v>6</v>
      </c>
      <c r="B814" t="s">
        <v>742</v>
      </c>
      <c r="C814" t="s">
        <v>742</v>
      </c>
      <c r="D814" t="s">
        <v>752</v>
      </c>
      <c r="E814" t="s">
        <v>758</v>
      </c>
      <c r="F814">
        <v>0.47685798899999998</v>
      </c>
      <c r="G814" t="s">
        <v>113</v>
      </c>
      <c r="H814">
        <v>3.7093999999999987</v>
      </c>
    </row>
    <row r="815" spans="1:8" x14ac:dyDescent="0.25">
      <c r="A815">
        <v>6</v>
      </c>
      <c r="B815" t="s">
        <v>742</v>
      </c>
      <c r="C815" t="s">
        <v>742</v>
      </c>
      <c r="D815" t="s">
        <v>752</v>
      </c>
      <c r="E815" t="s">
        <v>758</v>
      </c>
      <c r="F815">
        <v>0.32561362700000002</v>
      </c>
      <c r="G815" t="s">
        <v>114</v>
      </c>
      <c r="H815">
        <v>3.1880999999999986</v>
      </c>
    </row>
    <row r="816" spans="1:8" x14ac:dyDescent="0.25">
      <c r="A816">
        <v>6</v>
      </c>
      <c r="B816" t="s">
        <v>742</v>
      </c>
      <c r="C816" t="s">
        <v>742</v>
      </c>
      <c r="D816" t="s">
        <v>752</v>
      </c>
      <c r="E816" t="s">
        <v>758</v>
      </c>
      <c r="F816">
        <v>0.24636076400000001</v>
      </c>
      <c r="G816" t="s">
        <v>115</v>
      </c>
      <c r="H816">
        <v>1.6021000000000001</v>
      </c>
    </row>
    <row r="817" spans="1:8" x14ac:dyDescent="0.25">
      <c r="A817">
        <v>6</v>
      </c>
      <c r="B817" t="s">
        <v>742</v>
      </c>
      <c r="C817" t="s">
        <v>742</v>
      </c>
      <c r="D817" t="s">
        <v>752</v>
      </c>
      <c r="E817" t="s">
        <v>758</v>
      </c>
      <c r="F817">
        <v>1.5815940040000001</v>
      </c>
      <c r="G817" t="s">
        <v>116</v>
      </c>
      <c r="H817">
        <v>1.8192999999999984</v>
      </c>
    </row>
    <row r="818" spans="1:8" x14ac:dyDescent="0.25">
      <c r="A818">
        <v>8</v>
      </c>
      <c r="B818" t="s">
        <v>742</v>
      </c>
      <c r="C818" t="s">
        <v>742</v>
      </c>
      <c r="D818" t="s">
        <v>752</v>
      </c>
      <c r="E818" t="s">
        <v>758</v>
      </c>
      <c r="F818">
        <v>0.69248416700000004</v>
      </c>
      <c r="G818" t="s">
        <v>117</v>
      </c>
      <c r="H818">
        <v>2.0295999999999985</v>
      </c>
    </row>
    <row r="819" spans="1:8" x14ac:dyDescent="0.25">
      <c r="A819">
        <v>8</v>
      </c>
      <c r="B819" t="s">
        <v>742</v>
      </c>
      <c r="C819" t="s">
        <v>742</v>
      </c>
      <c r="D819" t="s">
        <v>752</v>
      </c>
      <c r="E819" t="s">
        <v>758</v>
      </c>
      <c r="F819">
        <v>0.42492493799999997</v>
      </c>
      <c r="G819" t="s">
        <v>118</v>
      </c>
      <c r="H819">
        <v>1.7363</v>
      </c>
    </row>
    <row r="820" spans="1:8" x14ac:dyDescent="0.25">
      <c r="A820">
        <v>8</v>
      </c>
      <c r="B820" t="s">
        <v>742</v>
      </c>
      <c r="C820" t="s">
        <v>742</v>
      </c>
      <c r="D820" t="s">
        <v>752</v>
      </c>
      <c r="E820" t="s">
        <v>758</v>
      </c>
      <c r="F820">
        <v>0.57395689999999999</v>
      </c>
      <c r="G820" t="s">
        <v>119</v>
      </c>
      <c r="H820">
        <v>2.1186000000000007</v>
      </c>
    </row>
    <row r="821" spans="1:8" x14ac:dyDescent="0.25">
      <c r="A821">
        <v>8</v>
      </c>
      <c r="B821" t="s">
        <v>742</v>
      </c>
      <c r="C821" t="s">
        <v>742</v>
      </c>
      <c r="D821" t="s">
        <v>752</v>
      </c>
      <c r="E821" t="s">
        <v>758</v>
      </c>
      <c r="F821">
        <v>0.20457921500000001</v>
      </c>
      <c r="G821" t="s">
        <v>120</v>
      </c>
      <c r="H821">
        <v>1.6877999999999993</v>
      </c>
    </row>
    <row r="822" spans="1:8" x14ac:dyDescent="0.25">
      <c r="A822">
        <v>8</v>
      </c>
      <c r="B822" t="s">
        <v>742</v>
      </c>
      <c r="C822" t="s">
        <v>742</v>
      </c>
      <c r="D822" t="s">
        <v>752</v>
      </c>
      <c r="E822" t="s">
        <v>758</v>
      </c>
      <c r="F822">
        <v>0.48417975899999999</v>
      </c>
      <c r="G822" t="s">
        <v>121</v>
      </c>
      <c r="H822">
        <v>1.008300000000002</v>
      </c>
    </row>
    <row r="823" spans="1:8" x14ac:dyDescent="0.25">
      <c r="A823">
        <v>8</v>
      </c>
      <c r="B823" t="s">
        <v>742</v>
      </c>
      <c r="C823" t="s">
        <v>742</v>
      </c>
      <c r="D823" t="s">
        <v>752</v>
      </c>
      <c r="E823" t="s">
        <v>758</v>
      </c>
      <c r="F823">
        <v>0.40593814700000003</v>
      </c>
      <c r="G823" t="s">
        <v>122</v>
      </c>
      <c r="H823">
        <v>1.8333000000000013</v>
      </c>
    </row>
    <row r="824" spans="1:8" x14ac:dyDescent="0.25">
      <c r="A824">
        <v>10</v>
      </c>
      <c r="B824" t="s">
        <v>742</v>
      </c>
      <c r="C824" t="s">
        <v>742</v>
      </c>
      <c r="D824" t="s">
        <v>752</v>
      </c>
      <c r="E824" t="s">
        <v>758</v>
      </c>
      <c r="F824">
        <v>0.405218407</v>
      </c>
      <c r="G824" t="s">
        <v>123</v>
      </c>
      <c r="H824">
        <v>1.5083999999999982</v>
      </c>
    </row>
    <row r="825" spans="1:8" x14ac:dyDescent="0.25">
      <c r="A825">
        <v>10</v>
      </c>
      <c r="B825" t="s">
        <v>742</v>
      </c>
      <c r="C825" t="s">
        <v>742</v>
      </c>
      <c r="D825" t="s">
        <v>752</v>
      </c>
      <c r="E825" t="s">
        <v>758</v>
      </c>
      <c r="F825">
        <v>0.60178759599999998</v>
      </c>
      <c r="G825" t="s">
        <v>124</v>
      </c>
      <c r="H825">
        <v>1.5497000000000014</v>
      </c>
    </row>
    <row r="826" spans="1:8" x14ac:dyDescent="0.25">
      <c r="A826">
        <v>10</v>
      </c>
      <c r="B826" t="s">
        <v>742</v>
      </c>
      <c r="C826" t="s">
        <v>742</v>
      </c>
      <c r="D826" t="s">
        <v>752</v>
      </c>
      <c r="E826" t="s">
        <v>758</v>
      </c>
      <c r="F826">
        <v>0.50105431600000006</v>
      </c>
      <c r="G826" t="s">
        <v>125</v>
      </c>
      <c r="H826">
        <v>1.8832999999999984</v>
      </c>
    </row>
    <row r="827" spans="1:8" x14ac:dyDescent="0.25">
      <c r="A827">
        <v>10</v>
      </c>
      <c r="B827" t="s">
        <v>742</v>
      </c>
      <c r="C827" t="s">
        <v>742</v>
      </c>
      <c r="D827" t="s">
        <v>752</v>
      </c>
      <c r="E827" t="s">
        <v>758</v>
      </c>
      <c r="F827">
        <v>0.63048206100000004</v>
      </c>
      <c r="G827" t="s">
        <v>126</v>
      </c>
      <c r="H827">
        <v>1.4134999999999991</v>
      </c>
    </row>
    <row r="828" spans="1:8" x14ac:dyDescent="0.25">
      <c r="A828">
        <v>10</v>
      </c>
      <c r="B828" t="s">
        <v>742</v>
      </c>
      <c r="C828" t="s">
        <v>742</v>
      </c>
      <c r="D828" t="s">
        <v>752</v>
      </c>
      <c r="E828" t="s">
        <v>758</v>
      </c>
      <c r="F828">
        <v>0.33890135300000002</v>
      </c>
      <c r="G828" t="s">
        <v>127</v>
      </c>
      <c r="H828">
        <v>2.1209000000000024</v>
      </c>
    </row>
    <row r="829" spans="1:8" x14ac:dyDescent="0.25">
      <c r="A829">
        <v>10</v>
      </c>
      <c r="B829" t="s">
        <v>742</v>
      </c>
      <c r="C829" t="s">
        <v>742</v>
      </c>
      <c r="D829" t="s">
        <v>752</v>
      </c>
      <c r="E829" t="s">
        <v>758</v>
      </c>
      <c r="F829">
        <v>0.24219979999999999</v>
      </c>
      <c r="G829" t="s">
        <v>128</v>
      </c>
      <c r="H829">
        <v>2.1167999999999978</v>
      </c>
    </row>
    <row r="830" spans="1:8" x14ac:dyDescent="0.25">
      <c r="A830">
        <v>0</v>
      </c>
      <c r="B830" t="s">
        <v>742</v>
      </c>
      <c r="C830" t="s">
        <v>742</v>
      </c>
      <c r="D830" t="s">
        <v>749</v>
      </c>
      <c r="E830" t="s">
        <v>758</v>
      </c>
      <c r="F830">
        <v>0.79663099199999998</v>
      </c>
      <c r="G830" t="s">
        <v>263</v>
      </c>
      <c r="H830">
        <v>3.718</v>
      </c>
    </row>
    <row r="831" spans="1:8" x14ac:dyDescent="0.25">
      <c r="A831">
        <v>0</v>
      </c>
      <c r="B831" t="s">
        <v>742</v>
      </c>
      <c r="C831" t="s">
        <v>742</v>
      </c>
      <c r="D831" t="s">
        <v>749</v>
      </c>
      <c r="E831" t="s">
        <v>758</v>
      </c>
      <c r="F831">
        <v>0.73091969000000001</v>
      </c>
      <c r="G831" t="s">
        <v>264</v>
      </c>
      <c r="H831">
        <v>4.2134999999999998</v>
      </c>
    </row>
    <row r="832" spans="1:8" x14ac:dyDescent="0.25">
      <c r="A832">
        <v>0</v>
      </c>
      <c r="B832" t="s">
        <v>742</v>
      </c>
      <c r="C832" t="s">
        <v>742</v>
      </c>
      <c r="D832" t="s">
        <v>749</v>
      </c>
      <c r="E832" t="s">
        <v>758</v>
      </c>
      <c r="F832">
        <v>1.9511066850000001</v>
      </c>
      <c r="G832" t="s">
        <v>265</v>
      </c>
      <c r="H832">
        <v>3.9597999999999995</v>
      </c>
    </row>
    <row r="833" spans="1:8" x14ac:dyDescent="0.25">
      <c r="A833">
        <v>0</v>
      </c>
      <c r="B833" t="s">
        <v>742</v>
      </c>
      <c r="C833" t="s">
        <v>742</v>
      </c>
      <c r="D833" t="s">
        <v>749</v>
      </c>
      <c r="E833" t="s">
        <v>758</v>
      </c>
      <c r="F833">
        <v>1.440136114</v>
      </c>
      <c r="G833" t="s">
        <v>266</v>
      </c>
      <c r="H833">
        <v>5.3374000000000006</v>
      </c>
    </row>
    <row r="834" spans="1:8" x14ac:dyDescent="0.25">
      <c r="A834">
        <v>0</v>
      </c>
      <c r="B834" t="s">
        <v>742</v>
      </c>
      <c r="C834" t="s">
        <v>742</v>
      </c>
      <c r="D834" t="s">
        <v>749</v>
      </c>
      <c r="E834" t="s">
        <v>758</v>
      </c>
      <c r="F834">
        <v>1.070180372</v>
      </c>
      <c r="G834" t="s">
        <v>267</v>
      </c>
      <c r="H834">
        <v>3.1012000000000004</v>
      </c>
    </row>
    <row r="835" spans="1:8" x14ac:dyDescent="0.25">
      <c r="A835">
        <v>0</v>
      </c>
      <c r="B835" t="s">
        <v>742</v>
      </c>
      <c r="C835" t="s">
        <v>742</v>
      </c>
      <c r="D835" t="s">
        <v>749</v>
      </c>
      <c r="E835" t="s">
        <v>758</v>
      </c>
      <c r="F835">
        <v>0.872011851</v>
      </c>
      <c r="G835" t="s">
        <v>268</v>
      </c>
      <c r="H835">
        <v>4.225200000000001</v>
      </c>
    </row>
    <row r="836" spans="1:8" x14ac:dyDescent="0.25">
      <c r="A836">
        <v>2</v>
      </c>
      <c r="B836" t="s">
        <v>742</v>
      </c>
      <c r="C836" t="s">
        <v>742</v>
      </c>
      <c r="D836" t="s">
        <v>749</v>
      </c>
      <c r="E836" t="s">
        <v>758</v>
      </c>
      <c r="F836">
        <v>2.4710161519999998</v>
      </c>
      <c r="G836" t="s">
        <v>269</v>
      </c>
      <c r="H836">
        <v>4.1814999999999998</v>
      </c>
    </row>
    <row r="837" spans="1:8" x14ac:dyDescent="0.25">
      <c r="A837">
        <v>2</v>
      </c>
      <c r="B837" t="s">
        <v>742</v>
      </c>
      <c r="C837" t="s">
        <v>742</v>
      </c>
      <c r="D837" t="s">
        <v>749</v>
      </c>
      <c r="E837" t="s">
        <v>758</v>
      </c>
      <c r="F837">
        <v>1.977314477</v>
      </c>
      <c r="G837" t="s">
        <v>270</v>
      </c>
      <c r="H837">
        <v>5.2594000000000012</v>
      </c>
    </row>
    <row r="838" spans="1:8" x14ac:dyDescent="0.25">
      <c r="A838">
        <v>2</v>
      </c>
      <c r="B838" t="s">
        <v>742</v>
      </c>
      <c r="C838" t="s">
        <v>742</v>
      </c>
      <c r="D838" t="s">
        <v>749</v>
      </c>
      <c r="E838" t="s">
        <v>758</v>
      </c>
      <c r="F838">
        <v>1.7285335159999999</v>
      </c>
      <c r="G838" t="s">
        <v>271</v>
      </c>
      <c r="H838">
        <v>4.9766999999999992</v>
      </c>
    </row>
    <row r="839" spans="1:8" x14ac:dyDescent="0.25">
      <c r="A839">
        <v>2</v>
      </c>
      <c r="B839" t="s">
        <v>742</v>
      </c>
      <c r="C839" t="s">
        <v>742</v>
      </c>
      <c r="D839" t="s">
        <v>749</v>
      </c>
      <c r="E839" t="s">
        <v>758</v>
      </c>
      <c r="F839">
        <v>0.687118856</v>
      </c>
      <c r="G839" t="s">
        <v>272</v>
      </c>
      <c r="H839">
        <v>4.6984999999999992</v>
      </c>
    </row>
    <row r="840" spans="1:8" x14ac:dyDescent="0.25">
      <c r="A840">
        <v>2</v>
      </c>
      <c r="B840" t="s">
        <v>742</v>
      </c>
      <c r="C840" t="s">
        <v>742</v>
      </c>
      <c r="D840" t="s">
        <v>749</v>
      </c>
      <c r="E840" t="s">
        <v>758</v>
      </c>
      <c r="F840">
        <v>0.57887766500000004</v>
      </c>
      <c r="G840" t="s">
        <v>273</v>
      </c>
      <c r="H840">
        <v>4.2493999999999996</v>
      </c>
    </row>
    <row r="841" spans="1:8" x14ac:dyDescent="0.25">
      <c r="A841">
        <v>2</v>
      </c>
      <c r="B841" t="s">
        <v>742</v>
      </c>
      <c r="C841" t="s">
        <v>742</v>
      </c>
      <c r="D841" t="s">
        <v>749</v>
      </c>
      <c r="E841" t="s">
        <v>758</v>
      </c>
      <c r="F841">
        <v>1.906194111</v>
      </c>
      <c r="G841" t="s">
        <v>274</v>
      </c>
      <c r="H841">
        <v>4.5536999999999992</v>
      </c>
    </row>
    <row r="842" spans="1:8" x14ac:dyDescent="0.25">
      <c r="A842">
        <v>4</v>
      </c>
      <c r="B842" t="s">
        <v>742</v>
      </c>
      <c r="C842" t="s">
        <v>742</v>
      </c>
      <c r="D842" t="s">
        <v>749</v>
      </c>
      <c r="E842" t="s">
        <v>758</v>
      </c>
      <c r="F842">
        <v>0.208026343</v>
      </c>
      <c r="G842" t="s">
        <v>275</v>
      </c>
      <c r="H842">
        <v>3.4961000000000002</v>
      </c>
    </row>
    <row r="843" spans="1:8" x14ac:dyDescent="0.25">
      <c r="A843">
        <v>4</v>
      </c>
      <c r="B843" t="s">
        <v>742</v>
      </c>
      <c r="C843" t="s">
        <v>742</v>
      </c>
      <c r="D843" t="s">
        <v>749</v>
      </c>
      <c r="E843" t="s">
        <v>758</v>
      </c>
      <c r="F843">
        <v>1.64100778</v>
      </c>
      <c r="G843" t="s">
        <v>276</v>
      </c>
      <c r="H843">
        <v>5.6655999999999995</v>
      </c>
    </row>
    <row r="844" spans="1:8" x14ac:dyDescent="0.25">
      <c r="A844">
        <v>4</v>
      </c>
      <c r="B844" t="s">
        <v>742</v>
      </c>
      <c r="C844" t="s">
        <v>742</v>
      </c>
      <c r="D844" t="s">
        <v>749</v>
      </c>
      <c r="E844" t="s">
        <v>758</v>
      </c>
      <c r="F844">
        <v>0.555449529</v>
      </c>
      <c r="G844" t="s">
        <v>277</v>
      </c>
      <c r="H844">
        <v>4.6614000000000004</v>
      </c>
    </row>
    <row r="845" spans="1:8" x14ac:dyDescent="0.25">
      <c r="A845">
        <v>4</v>
      </c>
      <c r="B845" t="s">
        <v>742</v>
      </c>
      <c r="C845" t="s">
        <v>742</v>
      </c>
      <c r="D845" t="s">
        <v>749</v>
      </c>
      <c r="E845" t="s">
        <v>758</v>
      </c>
      <c r="F845">
        <v>0.60828886500000001</v>
      </c>
      <c r="G845" t="s">
        <v>278</v>
      </c>
      <c r="H845">
        <v>5.7554999999999996</v>
      </c>
    </row>
    <row r="846" spans="1:8" x14ac:dyDescent="0.25">
      <c r="A846">
        <v>4</v>
      </c>
      <c r="B846" t="s">
        <v>742</v>
      </c>
      <c r="C846" t="s">
        <v>742</v>
      </c>
      <c r="D846" t="s">
        <v>749</v>
      </c>
      <c r="E846" t="s">
        <v>758</v>
      </c>
      <c r="F846">
        <v>1.606632646</v>
      </c>
      <c r="G846" t="s">
        <v>279</v>
      </c>
      <c r="H846">
        <v>3.9824000000000002</v>
      </c>
    </row>
    <row r="847" spans="1:8" x14ac:dyDescent="0.25">
      <c r="A847">
        <v>4</v>
      </c>
      <c r="B847" t="s">
        <v>742</v>
      </c>
      <c r="C847" t="s">
        <v>742</v>
      </c>
      <c r="D847" t="s">
        <v>749</v>
      </c>
      <c r="E847" t="s">
        <v>758</v>
      </c>
      <c r="F847">
        <v>0.20172078600000001</v>
      </c>
      <c r="G847" t="s">
        <v>280</v>
      </c>
      <c r="H847">
        <v>5.0252999999999997</v>
      </c>
    </row>
    <row r="848" spans="1:8" x14ac:dyDescent="0.25">
      <c r="A848">
        <v>6</v>
      </c>
      <c r="B848" t="s">
        <v>742</v>
      </c>
      <c r="C848" t="s">
        <v>742</v>
      </c>
      <c r="D848" t="s">
        <v>749</v>
      </c>
      <c r="E848" t="s">
        <v>758</v>
      </c>
      <c r="F848">
        <v>0.87935861400000004</v>
      </c>
      <c r="G848" t="s">
        <v>281</v>
      </c>
      <c r="H848">
        <v>3.7216000000000005</v>
      </c>
    </row>
    <row r="849" spans="1:8" x14ac:dyDescent="0.25">
      <c r="A849">
        <v>6</v>
      </c>
      <c r="B849" t="s">
        <v>742</v>
      </c>
      <c r="C849" t="s">
        <v>742</v>
      </c>
      <c r="D849" t="s">
        <v>749</v>
      </c>
      <c r="E849" t="s">
        <v>758</v>
      </c>
      <c r="F849">
        <v>0.65521954800000004</v>
      </c>
      <c r="G849" t="s">
        <v>282</v>
      </c>
      <c r="H849">
        <v>5.18</v>
      </c>
    </row>
    <row r="850" spans="1:8" x14ac:dyDescent="0.25">
      <c r="A850">
        <v>6</v>
      </c>
      <c r="B850" t="s">
        <v>742</v>
      </c>
      <c r="C850" t="s">
        <v>742</v>
      </c>
      <c r="D850" t="s">
        <v>749</v>
      </c>
      <c r="E850" t="s">
        <v>758</v>
      </c>
      <c r="F850">
        <v>0.20702585600000001</v>
      </c>
      <c r="G850" t="s">
        <v>283</v>
      </c>
      <c r="H850">
        <v>4.1099999999999994</v>
      </c>
    </row>
    <row r="851" spans="1:8" x14ac:dyDescent="0.25">
      <c r="A851">
        <v>6</v>
      </c>
      <c r="B851" t="s">
        <v>742</v>
      </c>
      <c r="C851" t="s">
        <v>742</v>
      </c>
      <c r="D851" t="s">
        <v>749</v>
      </c>
      <c r="E851" t="s">
        <v>758</v>
      </c>
      <c r="F851">
        <v>0.87100947500000003</v>
      </c>
      <c r="G851" t="s">
        <v>284</v>
      </c>
      <c r="H851">
        <v>3.7049000000000003</v>
      </c>
    </row>
    <row r="852" spans="1:8" x14ac:dyDescent="0.25">
      <c r="A852">
        <v>6</v>
      </c>
      <c r="B852" t="s">
        <v>742</v>
      </c>
      <c r="C852" t="s">
        <v>742</v>
      </c>
      <c r="D852" t="s">
        <v>749</v>
      </c>
      <c r="E852" t="s">
        <v>758</v>
      </c>
      <c r="F852">
        <v>0.83952754799999996</v>
      </c>
      <c r="G852" t="s">
        <v>285</v>
      </c>
      <c r="H852">
        <v>3.7961999999999989</v>
      </c>
    </row>
    <row r="853" spans="1:8" x14ac:dyDescent="0.25">
      <c r="A853">
        <v>6</v>
      </c>
      <c r="B853" t="s">
        <v>742</v>
      </c>
      <c r="C853" t="s">
        <v>742</v>
      </c>
      <c r="D853" t="s">
        <v>749</v>
      </c>
      <c r="E853" t="s">
        <v>758</v>
      </c>
      <c r="F853">
        <v>0.63128707900000003</v>
      </c>
      <c r="G853" t="s">
        <v>286</v>
      </c>
      <c r="H853">
        <v>4.1147000000000009</v>
      </c>
    </row>
    <row r="854" spans="1:8" x14ac:dyDescent="0.25">
      <c r="A854">
        <v>8</v>
      </c>
      <c r="B854" t="s">
        <v>742</v>
      </c>
      <c r="C854" t="s">
        <v>742</v>
      </c>
      <c r="D854" t="s">
        <v>749</v>
      </c>
      <c r="E854" t="s">
        <v>758</v>
      </c>
      <c r="F854">
        <v>1.9586686129999999</v>
      </c>
      <c r="G854" t="s">
        <v>287</v>
      </c>
      <c r="H854">
        <v>3.8045999999999989</v>
      </c>
    </row>
    <row r="855" spans="1:8" x14ac:dyDescent="0.25">
      <c r="A855">
        <v>8</v>
      </c>
      <c r="B855" t="s">
        <v>742</v>
      </c>
      <c r="C855" t="s">
        <v>742</v>
      </c>
      <c r="D855" t="s">
        <v>749</v>
      </c>
      <c r="E855" t="s">
        <v>758</v>
      </c>
      <c r="F855">
        <v>0.93464698099999999</v>
      </c>
      <c r="G855" t="s">
        <v>288</v>
      </c>
      <c r="H855">
        <v>5.3611000000000004</v>
      </c>
    </row>
    <row r="856" spans="1:8" x14ac:dyDescent="0.25">
      <c r="A856">
        <v>8</v>
      </c>
      <c r="B856" t="s">
        <v>742</v>
      </c>
      <c r="C856" t="s">
        <v>742</v>
      </c>
      <c r="D856" t="s">
        <v>749</v>
      </c>
      <c r="E856" t="s">
        <v>758</v>
      </c>
      <c r="F856">
        <v>0.84643898900000003</v>
      </c>
      <c r="G856" t="s">
        <v>289</v>
      </c>
      <c r="H856">
        <v>4.1426999999999996</v>
      </c>
    </row>
    <row r="857" spans="1:8" x14ac:dyDescent="0.25">
      <c r="A857">
        <v>8</v>
      </c>
      <c r="B857" t="s">
        <v>742</v>
      </c>
      <c r="C857" t="s">
        <v>742</v>
      </c>
      <c r="D857" t="s">
        <v>749</v>
      </c>
      <c r="E857" t="s">
        <v>758</v>
      </c>
      <c r="F857">
        <v>0.321096879</v>
      </c>
      <c r="G857" t="s">
        <v>290</v>
      </c>
      <c r="H857">
        <v>5.3966999999999992</v>
      </c>
    </row>
    <row r="858" spans="1:8" x14ac:dyDescent="0.25">
      <c r="A858">
        <v>8</v>
      </c>
      <c r="B858" t="s">
        <v>742</v>
      </c>
      <c r="C858" t="s">
        <v>742</v>
      </c>
      <c r="D858" t="s">
        <v>749</v>
      </c>
      <c r="E858" t="s">
        <v>758</v>
      </c>
      <c r="F858">
        <v>0.68939945499999999</v>
      </c>
      <c r="G858" t="s">
        <v>291</v>
      </c>
      <c r="H858">
        <v>4.6913</v>
      </c>
    </row>
    <row r="859" spans="1:8" x14ac:dyDescent="0.25">
      <c r="A859">
        <v>8</v>
      </c>
      <c r="B859" t="s">
        <v>742</v>
      </c>
      <c r="C859" t="s">
        <v>742</v>
      </c>
      <c r="D859" t="s">
        <v>749</v>
      </c>
      <c r="E859" t="s">
        <v>758</v>
      </c>
      <c r="F859">
        <v>0.56622732499999995</v>
      </c>
      <c r="G859" t="s">
        <v>292</v>
      </c>
      <c r="H859">
        <v>5.4560999999999993</v>
      </c>
    </row>
    <row r="860" spans="1:8" x14ac:dyDescent="0.25">
      <c r="A860">
        <v>10</v>
      </c>
      <c r="B860" t="s">
        <v>742</v>
      </c>
      <c r="C860" t="s">
        <v>742</v>
      </c>
      <c r="D860" t="s">
        <v>749</v>
      </c>
      <c r="E860" t="s">
        <v>758</v>
      </c>
      <c r="F860">
        <v>0.94530983800000001</v>
      </c>
      <c r="G860" t="s">
        <v>293</v>
      </c>
      <c r="H860">
        <v>4.6267000000000014</v>
      </c>
    </row>
    <row r="861" spans="1:8" x14ac:dyDescent="0.25">
      <c r="A861">
        <v>10</v>
      </c>
      <c r="B861" t="s">
        <v>742</v>
      </c>
      <c r="C861" t="s">
        <v>742</v>
      </c>
      <c r="D861" t="s">
        <v>749</v>
      </c>
      <c r="E861" t="s">
        <v>758</v>
      </c>
      <c r="F861">
        <v>1.292096809</v>
      </c>
      <c r="G861" t="s">
        <v>294</v>
      </c>
      <c r="H861">
        <v>3.9444999999999997</v>
      </c>
    </row>
    <row r="862" spans="1:8" x14ac:dyDescent="0.25">
      <c r="A862">
        <v>10</v>
      </c>
      <c r="B862" t="s">
        <v>742</v>
      </c>
      <c r="C862" t="s">
        <v>742</v>
      </c>
      <c r="D862" t="s">
        <v>749</v>
      </c>
      <c r="E862" t="s">
        <v>758</v>
      </c>
      <c r="F862">
        <v>0.66056934099999998</v>
      </c>
      <c r="G862" t="s">
        <v>295</v>
      </c>
      <c r="H862">
        <v>4.3512000000000004</v>
      </c>
    </row>
    <row r="863" spans="1:8" x14ac:dyDescent="0.25">
      <c r="A863">
        <v>10</v>
      </c>
      <c r="B863" t="s">
        <v>742</v>
      </c>
      <c r="C863" t="s">
        <v>742</v>
      </c>
      <c r="D863" t="s">
        <v>749</v>
      </c>
      <c r="E863" t="s">
        <v>758</v>
      </c>
      <c r="F863">
        <v>0.60830658999999998</v>
      </c>
      <c r="G863" t="s">
        <v>296</v>
      </c>
      <c r="H863">
        <v>3.5198</v>
      </c>
    </row>
    <row r="864" spans="1:8" x14ac:dyDescent="0.25">
      <c r="A864">
        <v>10</v>
      </c>
      <c r="B864" t="s">
        <v>742</v>
      </c>
      <c r="C864" t="s">
        <v>742</v>
      </c>
      <c r="D864" t="s">
        <v>749</v>
      </c>
      <c r="E864" t="s">
        <v>758</v>
      </c>
      <c r="F864">
        <v>0.20948425200000001</v>
      </c>
      <c r="G864" t="s">
        <v>297</v>
      </c>
      <c r="H864">
        <v>6.2431999999999999</v>
      </c>
    </row>
    <row r="865" spans="1:8" x14ac:dyDescent="0.25">
      <c r="A865">
        <v>10</v>
      </c>
      <c r="B865" t="s">
        <v>742</v>
      </c>
      <c r="C865" t="s">
        <v>742</v>
      </c>
      <c r="D865" t="s">
        <v>749</v>
      </c>
      <c r="E865" t="s">
        <v>758</v>
      </c>
      <c r="F865">
        <v>1.0378517920000001</v>
      </c>
      <c r="G865" t="s">
        <v>298</v>
      </c>
      <c r="H865">
        <v>5.2543000000000006</v>
      </c>
    </row>
    <row r="866" spans="1:8" x14ac:dyDescent="0.25">
      <c r="A866">
        <v>0</v>
      </c>
      <c r="B866" t="s">
        <v>757</v>
      </c>
      <c r="C866" t="s">
        <v>757</v>
      </c>
      <c r="D866" t="s">
        <v>752</v>
      </c>
      <c r="E866" t="s">
        <v>748</v>
      </c>
      <c r="F866">
        <v>5.5700485640000004</v>
      </c>
      <c r="G866" t="s">
        <v>376</v>
      </c>
      <c r="H866">
        <v>0.91290000000000049</v>
      </c>
    </row>
    <row r="867" spans="1:8" x14ac:dyDescent="0.25">
      <c r="A867">
        <v>0</v>
      </c>
      <c r="B867" t="s">
        <v>757</v>
      </c>
      <c r="C867" t="s">
        <v>757</v>
      </c>
      <c r="D867" t="s">
        <v>752</v>
      </c>
      <c r="E867" t="s">
        <v>748</v>
      </c>
      <c r="F867">
        <v>17.594831190000001</v>
      </c>
      <c r="G867" t="s">
        <v>377</v>
      </c>
      <c r="H867">
        <v>0.77190000000000225</v>
      </c>
    </row>
    <row r="868" spans="1:8" x14ac:dyDescent="0.25">
      <c r="A868">
        <v>0</v>
      </c>
      <c r="B868" t="s">
        <v>757</v>
      </c>
      <c r="C868" t="s">
        <v>757</v>
      </c>
      <c r="D868" t="s">
        <v>752</v>
      </c>
      <c r="E868" t="s">
        <v>748</v>
      </c>
      <c r="F868">
        <v>3.074205015</v>
      </c>
      <c r="G868" t="s">
        <v>378</v>
      </c>
      <c r="H868">
        <v>1.0700000000000003</v>
      </c>
    </row>
    <row r="869" spans="1:8" x14ac:dyDescent="0.25">
      <c r="A869">
        <v>0</v>
      </c>
      <c r="B869" t="s">
        <v>757</v>
      </c>
      <c r="C869" t="s">
        <v>757</v>
      </c>
      <c r="D869" t="s">
        <v>752</v>
      </c>
      <c r="E869" t="s">
        <v>748</v>
      </c>
      <c r="F869">
        <v>15.898862449999999</v>
      </c>
      <c r="G869" t="s">
        <v>379</v>
      </c>
      <c r="H869">
        <v>1.5078999999999994</v>
      </c>
    </row>
    <row r="870" spans="1:8" x14ac:dyDescent="0.25">
      <c r="A870">
        <v>0</v>
      </c>
      <c r="B870" t="s">
        <v>757</v>
      </c>
      <c r="C870" t="s">
        <v>757</v>
      </c>
      <c r="D870" t="s">
        <v>752</v>
      </c>
      <c r="E870" t="s">
        <v>748</v>
      </c>
      <c r="F870">
        <v>9.7827989399999993</v>
      </c>
      <c r="G870" t="s">
        <v>380</v>
      </c>
      <c r="H870">
        <v>0.90959999999999752</v>
      </c>
    </row>
    <row r="871" spans="1:8" x14ac:dyDescent="0.25">
      <c r="A871">
        <v>2</v>
      </c>
      <c r="B871" t="s">
        <v>757</v>
      </c>
      <c r="C871" t="s">
        <v>757</v>
      </c>
      <c r="D871" t="s">
        <v>752</v>
      </c>
      <c r="E871" t="s">
        <v>748</v>
      </c>
      <c r="F871">
        <v>10.23753505</v>
      </c>
      <c r="G871" t="s">
        <v>381</v>
      </c>
      <c r="H871">
        <v>1.1548000000000016</v>
      </c>
    </row>
    <row r="872" spans="1:8" x14ac:dyDescent="0.25">
      <c r="A872">
        <v>2</v>
      </c>
      <c r="B872" t="s">
        <v>757</v>
      </c>
      <c r="C872" t="s">
        <v>757</v>
      </c>
      <c r="D872" t="s">
        <v>752</v>
      </c>
      <c r="E872" t="s">
        <v>748</v>
      </c>
      <c r="F872">
        <v>23.527910460000001</v>
      </c>
      <c r="G872" t="s">
        <v>383</v>
      </c>
      <c r="H872">
        <v>0.96110000000000184</v>
      </c>
    </row>
    <row r="873" spans="1:8" x14ac:dyDescent="0.25">
      <c r="A873">
        <v>2</v>
      </c>
      <c r="B873" t="s">
        <v>757</v>
      </c>
      <c r="C873" t="s">
        <v>757</v>
      </c>
      <c r="D873" t="s">
        <v>752</v>
      </c>
      <c r="E873" t="s">
        <v>748</v>
      </c>
      <c r="F873">
        <v>9.9343444810000001</v>
      </c>
      <c r="G873" t="s">
        <v>384</v>
      </c>
      <c r="H873">
        <v>1.0617999999999981</v>
      </c>
    </row>
    <row r="874" spans="1:8" x14ac:dyDescent="0.25">
      <c r="A874">
        <v>2</v>
      </c>
      <c r="B874" t="s">
        <v>757</v>
      </c>
      <c r="C874" t="s">
        <v>757</v>
      </c>
      <c r="D874" t="s">
        <v>752</v>
      </c>
      <c r="E874" t="s">
        <v>748</v>
      </c>
      <c r="F874">
        <v>16.285747069999999</v>
      </c>
      <c r="G874" t="s">
        <v>385</v>
      </c>
      <c r="H874">
        <v>0.93840000000000146</v>
      </c>
    </row>
    <row r="875" spans="1:8" x14ac:dyDescent="0.25">
      <c r="A875">
        <v>2</v>
      </c>
      <c r="B875" t="s">
        <v>757</v>
      </c>
      <c r="C875" t="s">
        <v>757</v>
      </c>
      <c r="D875" t="s">
        <v>752</v>
      </c>
      <c r="E875" t="s">
        <v>748</v>
      </c>
      <c r="F875">
        <v>13.26608122</v>
      </c>
      <c r="G875" t="s">
        <v>386</v>
      </c>
      <c r="H875">
        <v>1.1748000000000012</v>
      </c>
    </row>
    <row r="876" spans="1:8" x14ac:dyDescent="0.25">
      <c r="A876">
        <v>4</v>
      </c>
      <c r="B876" t="s">
        <v>757</v>
      </c>
      <c r="C876" t="s">
        <v>757</v>
      </c>
      <c r="D876" t="s">
        <v>752</v>
      </c>
      <c r="E876" t="s">
        <v>748</v>
      </c>
      <c r="F876">
        <v>11.91207694</v>
      </c>
      <c r="G876" t="s">
        <v>382</v>
      </c>
      <c r="H876">
        <v>1.1869000000000014</v>
      </c>
    </row>
    <row r="877" spans="1:8" x14ac:dyDescent="0.25">
      <c r="A877">
        <v>4</v>
      </c>
      <c r="B877" t="s">
        <v>757</v>
      </c>
      <c r="C877" t="s">
        <v>757</v>
      </c>
      <c r="D877" t="s">
        <v>752</v>
      </c>
      <c r="E877" t="s">
        <v>748</v>
      </c>
      <c r="F877">
        <v>8.3771670280000006</v>
      </c>
      <c r="G877" t="s">
        <v>387</v>
      </c>
      <c r="H877">
        <v>0.94879999999999853</v>
      </c>
    </row>
    <row r="878" spans="1:8" x14ac:dyDescent="0.25">
      <c r="A878">
        <v>4</v>
      </c>
      <c r="B878" t="s">
        <v>757</v>
      </c>
      <c r="C878" t="s">
        <v>757</v>
      </c>
      <c r="D878" t="s">
        <v>752</v>
      </c>
      <c r="E878" t="s">
        <v>748</v>
      </c>
      <c r="F878">
        <v>6.9545921230000003</v>
      </c>
      <c r="G878" t="s">
        <v>388</v>
      </c>
      <c r="H878">
        <v>1.1717999999999975</v>
      </c>
    </row>
    <row r="879" spans="1:8" x14ac:dyDescent="0.25">
      <c r="A879">
        <v>4</v>
      </c>
      <c r="B879" t="s">
        <v>757</v>
      </c>
      <c r="C879" t="s">
        <v>757</v>
      </c>
      <c r="D879" t="s">
        <v>752</v>
      </c>
      <c r="E879" t="s">
        <v>748</v>
      </c>
      <c r="F879">
        <v>16.174564759999999</v>
      </c>
      <c r="G879" t="s">
        <v>389</v>
      </c>
      <c r="H879">
        <v>1.2242999999999995</v>
      </c>
    </row>
    <row r="880" spans="1:8" x14ac:dyDescent="0.25">
      <c r="A880">
        <v>4</v>
      </c>
      <c r="B880" t="s">
        <v>757</v>
      </c>
      <c r="C880" t="s">
        <v>757</v>
      </c>
      <c r="D880" t="s">
        <v>752</v>
      </c>
      <c r="E880" t="s">
        <v>748</v>
      </c>
      <c r="F880">
        <v>11.13571587</v>
      </c>
      <c r="G880" t="s">
        <v>390</v>
      </c>
      <c r="H880">
        <v>1.1314999999999991</v>
      </c>
    </row>
    <row r="881" spans="1:8" x14ac:dyDescent="0.25">
      <c r="A881">
        <v>6</v>
      </c>
      <c r="B881" t="s">
        <v>757</v>
      </c>
      <c r="C881" t="s">
        <v>757</v>
      </c>
      <c r="D881" t="s">
        <v>752</v>
      </c>
      <c r="E881" t="s">
        <v>748</v>
      </c>
      <c r="F881">
        <v>2.7578831949999998</v>
      </c>
      <c r="G881" t="s">
        <v>391</v>
      </c>
      <c r="H881">
        <v>1.1552000000000007</v>
      </c>
    </row>
    <row r="882" spans="1:8" x14ac:dyDescent="0.25">
      <c r="A882">
        <v>6</v>
      </c>
      <c r="B882" t="s">
        <v>757</v>
      </c>
      <c r="C882" t="s">
        <v>757</v>
      </c>
      <c r="D882" t="s">
        <v>752</v>
      </c>
      <c r="E882" t="s">
        <v>748</v>
      </c>
      <c r="F882">
        <v>12.220261750000001</v>
      </c>
      <c r="G882" t="s">
        <v>394</v>
      </c>
      <c r="H882">
        <v>1.2815000000000012</v>
      </c>
    </row>
    <row r="883" spans="1:8" x14ac:dyDescent="0.25">
      <c r="A883">
        <v>6</v>
      </c>
      <c r="B883" t="s">
        <v>757</v>
      </c>
      <c r="C883" t="s">
        <v>757</v>
      </c>
      <c r="D883" t="s">
        <v>752</v>
      </c>
      <c r="E883" t="s">
        <v>748</v>
      </c>
      <c r="F883">
        <v>11.206886170000001</v>
      </c>
      <c r="G883" t="s">
        <v>395</v>
      </c>
      <c r="H883">
        <v>1.0089000000000006</v>
      </c>
    </row>
    <row r="884" spans="1:8" x14ac:dyDescent="0.25">
      <c r="A884">
        <v>6</v>
      </c>
      <c r="B884" t="s">
        <v>757</v>
      </c>
      <c r="C884" t="s">
        <v>757</v>
      </c>
      <c r="D884" t="s">
        <v>752</v>
      </c>
      <c r="E884" t="s">
        <v>748</v>
      </c>
      <c r="F884">
        <v>6.4052236679999996</v>
      </c>
      <c r="G884" t="s">
        <v>396</v>
      </c>
      <c r="H884">
        <v>1.2955999999999968</v>
      </c>
    </row>
    <row r="885" spans="1:8" x14ac:dyDescent="0.25">
      <c r="A885">
        <v>6</v>
      </c>
      <c r="B885" t="s">
        <v>757</v>
      </c>
      <c r="C885" t="s">
        <v>757</v>
      </c>
      <c r="D885" t="s">
        <v>752</v>
      </c>
      <c r="E885" t="s">
        <v>748</v>
      </c>
      <c r="F885">
        <v>3.6940849560000002</v>
      </c>
      <c r="G885" t="s">
        <v>397</v>
      </c>
      <c r="H885">
        <v>1.0139000000000031</v>
      </c>
    </row>
    <row r="886" spans="1:8" x14ac:dyDescent="0.25">
      <c r="A886">
        <v>8</v>
      </c>
      <c r="B886" t="s">
        <v>757</v>
      </c>
      <c r="C886" t="s">
        <v>757</v>
      </c>
      <c r="D886" t="s">
        <v>752</v>
      </c>
      <c r="E886" t="s">
        <v>748</v>
      </c>
      <c r="F886">
        <v>2.159341322</v>
      </c>
      <c r="G886" t="s">
        <v>392</v>
      </c>
      <c r="H886">
        <v>1.0625999999999998</v>
      </c>
    </row>
    <row r="887" spans="1:8" x14ac:dyDescent="0.25">
      <c r="A887">
        <v>8</v>
      </c>
      <c r="B887" t="s">
        <v>757</v>
      </c>
      <c r="C887" t="s">
        <v>757</v>
      </c>
      <c r="D887" t="s">
        <v>752</v>
      </c>
      <c r="E887" t="s">
        <v>748</v>
      </c>
      <c r="F887">
        <v>4.1048169010000004</v>
      </c>
      <c r="G887" t="s">
        <v>398</v>
      </c>
      <c r="H887">
        <v>1.1319999999999979</v>
      </c>
    </row>
    <row r="888" spans="1:8" x14ac:dyDescent="0.25">
      <c r="A888">
        <v>8</v>
      </c>
      <c r="B888" t="s">
        <v>757</v>
      </c>
      <c r="C888" t="s">
        <v>757</v>
      </c>
      <c r="D888" t="s">
        <v>752</v>
      </c>
      <c r="E888" t="s">
        <v>748</v>
      </c>
      <c r="F888">
        <v>3.707013001</v>
      </c>
      <c r="G888" t="s">
        <v>399</v>
      </c>
      <c r="H888">
        <v>0.9894999999999996</v>
      </c>
    </row>
    <row r="889" spans="1:8" x14ac:dyDescent="0.25">
      <c r="A889">
        <v>8</v>
      </c>
      <c r="B889" t="s">
        <v>757</v>
      </c>
      <c r="C889" t="s">
        <v>757</v>
      </c>
      <c r="D889" t="s">
        <v>752</v>
      </c>
      <c r="E889" t="s">
        <v>748</v>
      </c>
      <c r="F889">
        <v>20.84894976</v>
      </c>
      <c r="G889" t="s">
        <v>400</v>
      </c>
      <c r="H889">
        <v>1.1003000000000007</v>
      </c>
    </row>
    <row r="890" spans="1:8" x14ac:dyDescent="0.25">
      <c r="A890">
        <v>8</v>
      </c>
      <c r="B890" t="s">
        <v>757</v>
      </c>
      <c r="C890" t="s">
        <v>757</v>
      </c>
      <c r="D890" t="s">
        <v>752</v>
      </c>
      <c r="E890" t="s">
        <v>748</v>
      </c>
      <c r="F890">
        <v>2.737473998</v>
      </c>
      <c r="G890" t="s">
        <v>401</v>
      </c>
      <c r="H890">
        <v>0.91610000000000014</v>
      </c>
    </row>
    <row r="891" spans="1:8" x14ac:dyDescent="0.25">
      <c r="A891">
        <v>10</v>
      </c>
      <c r="B891" t="s">
        <v>757</v>
      </c>
      <c r="C891" t="s">
        <v>757</v>
      </c>
      <c r="D891" t="s">
        <v>752</v>
      </c>
      <c r="E891" t="s">
        <v>748</v>
      </c>
      <c r="F891">
        <v>11.79072742</v>
      </c>
      <c r="G891" t="s">
        <v>393</v>
      </c>
      <c r="H891">
        <v>1.2022000000000013</v>
      </c>
    </row>
    <row r="892" spans="1:8" x14ac:dyDescent="0.25">
      <c r="A892">
        <v>10</v>
      </c>
      <c r="B892" t="s">
        <v>757</v>
      </c>
      <c r="C892" t="s">
        <v>757</v>
      </c>
      <c r="D892" t="s">
        <v>752</v>
      </c>
      <c r="E892" t="s">
        <v>748</v>
      </c>
      <c r="F892">
        <v>2.6382350739999998</v>
      </c>
      <c r="G892" t="s">
        <v>402</v>
      </c>
      <c r="H892">
        <v>1.1303100000000015</v>
      </c>
    </row>
    <row r="893" spans="1:8" x14ac:dyDescent="0.25">
      <c r="A893">
        <v>10</v>
      </c>
      <c r="B893" t="s">
        <v>757</v>
      </c>
      <c r="C893" t="s">
        <v>757</v>
      </c>
      <c r="D893" t="s">
        <v>752</v>
      </c>
      <c r="E893" t="s">
        <v>748</v>
      </c>
      <c r="F893">
        <v>2.4169218950000002</v>
      </c>
      <c r="G893" t="s">
        <v>403</v>
      </c>
      <c r="H893">
        <v>1.0533999999999999</v>
      </c>
    </row>
    <row r="894" spans="1:8" x14ac:dyDescent="0.25">
      <c r="A894">
        <v>10</v>
      </c>
      <c r="B894" t="s">
        <v>757</v>
      </c>
      <c r="C894" t="s">
        <v>757</v>
      </c>
      <c r="D894" t="s">
        <v>752</v>
      </c>
      <c r="E894" t="s">
        <v>748</v>
      </c>
      <c r="F894">
        <v>3.1378732349999998</v>
      </c>
      <c r="G894" t="s">
        <v>404</v>
      </c>
      <c r="H894">
        <v>1.0953999999999979</v>
      </c>
    </row>
    <row r="895" spans="1:8" x14ac:dyDescent="0.25">
      <c r="A895">
        <v>10</v>
      </c>
      <c r="B895" t="s">
        <v>757</v>
      </c>
      <c r="C895" t="s">
        <v>757</v>
      </c>
      <c r="D895" t="s">
        <v>752</v>
      </c>
      <c r="E895" t="s">
        <v>748</v>
      </c>
      <c r="F895">
        <v>1.9200170219999999</v>
      </c>
      <c r="G895" t="s">
        <v>405</v>
      </c>
      <c r="H895">
        <v>1.1420999999999992</v>
      </c>
    </row>
    <row r="896" spans="1:8" x14ac:dyDescent="0.25">
      <c r="A896">
        <v>0</v>
      </c>
      <c r="B896" t="s">
        <v>757</v>
      </c>
      <c r="C896" t="s">
        <v>721</v>
      </c>
      <c r="D896" t="s">
        <v>752</v>
      </c>
      <c r="E896" t="s">
        <v>748</v>
      </c>
      <c r="F896">
        <v>7.7665248839999999</v>
      </c>
      <c r="G896" t="s">
        <v>376</v>
      </c>
      <c r="H896">
        <v>0.91290000000000049</v>
      </c>
    </row>
    <row r="897" spans="1:8" x14ac:dyDescent="0.25">
      <c r="A897">
        <v>0</v>
      </c>
      <c r="B897" t="s">
        <v>757</v>
      </c>
      <c r="C897" t="s">
        <v>721</v>
      </c>
      <c r="D897" t="s">
        <v>752</v>
      </c>
      <c r="E897" t="s">
        <v>748</v>
      </c>
      <c r="F897">
        <v>12.451317169999999</v>
      </c>
      <c r="G897" t="s">
        <v>377</v>
      </c>
      <c r="H897">
        <v>0.77190000000000225</v>
      </c>
    </row>
    <row r="898" spans="1:8" x14ac:dyDescent="0.25">
      <c r="A898">
        <v>0</v>
      </c>
      <c r="B898" t="s">
        <v>757</v>
      </c>
      <c r="C898" t="s">
        <v>721</v>
      </c>
      <c r="D898" t="s">
        <v>752</v>
      </c>
      <c r="E898" t="s">
        <v>748</v>
      </c>
      <c r="F898">
        <v>5.3201025880000001</v>
      </c>
      <c r="G898" t="s">
        <v>378</v>
      </c>
      <c r="H898">
        <v>1.0700000000000003</v>
      </c>
    </row>
    <row r="899" spans="1:8" x14ac:dyDescent="0.25">
      <c r="A899">
        <v>0</v>
      </c>
      <c r="B899" t="s">
        <v>757</v>
      </c>
      <c r="C899" t="s">
        <v>721</v>
      </c>
      <c r="D899" t="s">
        <v>752</v>
      </c>
      <c r="E899" t="s">
        <v>748</v>
      </c>
      <c r="F899">
        <v>5.7150447169999996</v>
      </c>
      <c r="G899" t="s">
        <v>379</v>
      </c>
      <c r="H899">
        <v>1.5078999999999994</v>
      </c>
    </row>
    <row r="900" spans="1:8" x14ac:dyDescent="0.25">
      <c r="A900">
        <v>0</v>
      </c>
      <c r="B900" t="s">
        <v>757</v>
      </c>
      <c r="C900" t="s">
        <v>721</v>
      </c>
      <c r="D900" t="s">
        <v>752</v>
      </c>
      <c r="E900" t="s">
        <v>748</v>
      </c>
      <c r="F900">
        <v>5.8692618239999996</v>
      </c>
      <c r="G900" t="s">
        <v>380</v>
      </c>
      <c r="H900">
        <v>0.90959999999999752</v>
      </c>
    </row>
    <row r="901" spans="1:8" x14ac:dyDescent="0.25">
      <c r="A901">
        <v>2</v>
      </c>
      <c r="B901" t="s">
        <v>757</v>
      </c>
      <c r="C901" t="s">
        <v>721</v>
      </c>
      <c r="D901" t="s">
        <v>752</v>
      </c>
      <c r="E901" t="s">
        <v>748</v>
      </c>
      <c r="F901">
        <v>10.58945333</v>
      </c>
      <c r="G901" t="s">
        <v>381</v>
      </c>
      <c r="H901">
        <v>1.1548000000000016</v>
      </c>
    </row>
    <row r="902" spans="1:8" x14ac:dyDescent="0.25">
      <c r="A902">
        <v>2</v>
      </c>
      <c r="B902" t="s">
        <v>757</v>
      </c>
      <c r="C902" t="s">
        <v>721</v>
      </c>
      <c r="D902" t="s">
        <v>752</v>
      </c>
      <c r="E902" t="s">
        <v>748</v>
      </c>
      <c r="F902">
        <v>7.935939437</v>
      </c>
      <c r="G902" t="s">
        <v>383</v>
      </c>
      <c r="H902">
        <v>0.96110000000000184</v>
      </c>
    </row>
    <row r="903" spans="1:8" x14ac:dyDescent="0.25">
      <c r="A903">
        <v>2</v>
      </c>
      <c r="B903" t="s">
        <v>757</v>
      </c>
      <c r="C903" t="s">
        <v>721</v>
      </c>
      <c r="D903" t="s">
        <v>752</v>
      </c>
      <c r="E903" t="s">
        <v>748</v>
      </c>
      <c r="F903">
        <v>7.1123189939999998</v>
      </c>
      <c r="G903" t="s">
        <v>384</v>
      </c>
      <c r="H903">
        <v>1.0617999999999981</v>
      </c>
    </row>
    <row r="904" spans="1:8" x14ac:dyDescent="0.25">
      <c r="A904">
        <v>2</v>
      </c>
      <c r="B904" t="s">
        <v>757</v>
      </c>
      <c r="C904" t="s">
        <v>721</v>
      </c>
      <c r="D904" t="s">
        <v>752</v>
      </c>
      <c r="E904" t="s">
        <v>748</v>
      </c>
      <c r="F904">
        <v>7.8140998909999997</v>
      </c>
      <c r="G904" t="s">
        <v>385</v>
      </c>
      <c r="H904">
        <v>0.93840000000000146</v>
      </c>
    </row>
    <row r="905" spans="1:8" x14ac:dyDescent="0.25">
      <c r="A905">
        <v>2</v>
      </c>
      <c r="B905" t="s">
        <v>757</v>
      </c>
      <c r="C905" t="s">
        <v>721</v>
      </c>
      <c r="D905" t="s">
        <v>752</v>
      </c>
      <c r="E905" t="s">
        <v>748</v>
      </c>
      <c r="F905">
        <v>12.53238825</v>
      </c>
      <c r="G905" t="s">
        <v>386</v>
      </c>
      <c r="H905">
        <v>1.1748000000000012</v>
      </c>
    </row>
    <row r="906" spans="1:8" x14ac:dyDescent="0.25">
      <c r="A906">
        <v>4</v>
      </c>
      <c r="B906" t="s">
        <v>757</v>
      </c>
      <c r="C906" t="s">
        <v>721</v>
      </c>
      <c r="D906" t="s">
        <v>752</v>
      </c>
      <c r="E906" t="s">
        <v>748</v>
      </c>
      <c r="F906">
        <v>5.5657180889999998</v>
      </c>
      <c r="G906" t="s">
        <v>382</v>
      </c>
      <c r="H906">
        <v>1.1869000000000014</v>
      </c>
    </row>
    <row r="907" spans="1:8" x14ac:dyDescent="0.25">
      <c r="A907">
        <v>4</v>
      </c>
      <c r="B907" t="s">
        <v>757</v>
      </c>
      <c r="C907" t="s">
        <v>721</v>
      </c>
      <c r="D907" t="s">
        <v>752</v>
      </c>
      <c r="E907" t="s">
        <v>748</v>
      </c>
      <c r="F907">
        <v>8.7121371950000004</v>
      </c>
      <c r="G907" t="s">
        <v>387</v>
      </c>
      <c r="H907">
        <v>0.94879999999999853</v>
      </c>
    </row>
    <row r="908" spans="1:8" x14ac:dyDescent="0.25">
      <c r="A908">
        <v>4</v>
      </c>
      <c r="B908" t="s">
        <v>757</v>
      </c>
      <c r="C908" t="s">
        <v>721</v>
      </c>
      <c r="D908" t="s">
        <v>752</v>
      </c>
      <c r="E908" t="s">
        <v>748</v>
      </c>
      <c r="F908">
        <v>5.7481268539999997</v>
      </c>
      <c r="G908" t="s">
        <v>388</v>
      </c>
      <c r="H908">
        <v>1.1717999999999975</v>
      </c>
    </row>
    <row r="909" spans="1:8" x14ac:dyDescent="0.25">
      <c r="A909">
        <v>4</v>
      </c>
      <c r="B909" t="s">
        <v>757</v>
      </c>
      <c r="C909" t="s">
        <v>721</v>
      </c>
      <c r="D909" t="s">
        <v>752</v>
      </c>
      <c r="E909" t="s">
        <v>748</v>
      </c>
      <c r="F909">
        <v>9.8900775840000001</v>
      </c>
      <c r="G909" t="s">
        <v>389</v>
      </c>
      <c r="H909">
        <v>1.2242999999999995</v>
      </c>
    </row>
    <row r="910" spans="1:8" x14ac:dyDescent="0.25">
      <c r="A910">
        <v>4</v>
      </c>
      <c r="B910" t="s">
        <v>757</v>
      </c>
      <c r="C910" t="s">
        <v>721</v>
      </c>
      <c r="D910" t="s">
        <v>752</v>
      </c>
      <c r="E910" t="s">
        <v>748</v>
      </c>
      <c r="F910">
        <v>6.7808612769999996</v>
      </c>
      <c r="G910" t="s">
        <v>390</v>
      </c>
      <c r="H910">
        <v>1.1314999999999991</v>
      </c>
    </row>
    <row r="911" spans="1:8" x14ac:dyDescent="0.25">
      <c r="A911">
        <v>6</v>
      </c>
      <c r="B911" t="s">
        <v>757</v>
      </c>
      <c r="C911" t="s">
        <v>721</v>
      </c>
      <c r="D911" t="s">
        <v>752</v>
      </c>
      <c r="E911" t="s">
        <v>748</v>
      </c>
      <c r="F911">
        <v>3.3341717050000002</v>
      </c>
      <c r="G911" t="s">
        <v>391</v>
      </c>
      <c r="H911">
        <v>1.1552000000000007</v>
      </c>
    </row>
    <row r="912" spans="1:8" x14ac:dyDescent="0.25">
      <c r="A912">
        <v>6</v>
      </c>
      <c r="B912" t="s">
        <v>757</v>
      </c>
      <c r="C912" t="s">
        <v>721</v>
      </c>
      <c r="D912" t="s">
        <v>752</v>
      </c>
      <c r="E912" t="s">
        <v>748</v>
      </c>
      <c r="F912">
        <v>9.6662340849999993</v>
      </c>
      <c r="G912" t="s">
        <v>394</v>
      </c>
      <c r="H912">
        <v>1.2815000000000012</v>
      </c>
    </row>
    <row r="913" spans="1:8" x14ac:dyDescent="0.25">
      <c r="A913">
        <v>6</v>
      </c>
      <c r="B913" t="s">
        <v>757</v>
      </c>
      <c r="C913" t="s">
        <v>721</v>
      </c>
      <c r="D913" t="s">
        <v>752</v>
      </c>
      <c r="E913" t="s">
        <v>748</v>
      </c>
      <c r="F913">
        <v>6.7207143179999997</v>
      </c>
      <c r="G913" t="s">
        <v>395</v>
      </c>
      <c r="H913">
        <v>1.0089000000000006</v>
      </c>
    </row>
    <row r="914" spans="1:8" x14ac:dyDescent="0.25">
      <c r="A914">
        <v>6</v>
      </c>
      <c r="B914" t="s">
        <v>757</v>
      </c>
      <c r="C914" t="s">
        <v>721</v>
      </c>
      <c r="D914" t="s">
        <v>752</v>
      </c>
      <c r="E914" t="s">
        <v>748</v>
      </c>
      <c r="F914">
        <v>7.3375423079999997</v>
      </c>
      <c r="G914" t="s">
        <v>396</v>
      </c>
      <c r="H914">
        <v>1.2955999999999968</v>
      </c>
    </row>
    <row r="915" spans="1:8" x14ac:dyDescent="0.25">
      <c r="A915">
        <v>6</v>
      </c>
      <c r="B915" t="s">
        <v>757</v>
      </c>
      <c r="C915" t="s">
        <v>721</v>
      </c>
      <c r="D915" t="s">
        <v>752</v>
      </c>
      <c r="E915" t="s">
        <v>748</v>
      </c>
      <c r="F915">
        <v>4.8572939990000004</v>
      </c>
      <c r="G915" t="s">
        <v>397</v>
      </c>
      <c r="H915">
        <v>1.0139000000000031</v>
      </c>
    </row>
    <row r="916" spans="1:8" x14ac:dyDescent="0.25">
      <c r="A916">
        <v>8</v>
      </c>
      <c r="B916" t="s">
        <v>757</v>
      </c>
      <c r="C916" t="s">
        <v>721</v>
      </c>
      <c r="D916" t="s">
        <v>752</v>
      </c>
      <c r="E916" t="s">
        <v>748</v>
      </c>
      <c r="F916">
        <v>0.64028507099999998</v>
      </c>
      <c r="G916" t="s">
        <v>392</v>
      </c>
      <c r="H916">
        <v>1.0625999999999998</v>
      </c>
    </row>
    <row r="917" spans="1:8" x14ac:dyDescent="0.25">
      <c r="A917">
        <v>8</v>
      </c>
      <c r="B917" t="s">
        <v>757</v>
      </c>
      <c r="C917" t="s">
        <v>721</v>
      </c>
      <c r="D917" t="s">
        <v>752</v>
      </c>
      <c r="E917" t="s">
        <v>748</v>
      </c>
      <c r="F917">
        <v>1.1083818299999999</v>
      </c>
      <c r="G917" t="s">
        <v>398</v>
      </c>
      <c r="H917">
        <v>1.1319999999999979</v>
      </c>
    </row>
    <row r="918" spans="1:8" x14ac:dyDescent="0.25">
      <c r="A918">
        <v>8</v>
      </c>
      <c r="B918" t="s">
        <v>757</v>
      </c>
      <c r="C918" t="s">
        <v>721</v>
      </c>
      <c r="D918" t="s">
        <v>752</v>
      </c>
      <c r="E918" t="s">
        <v>748</v>
      </c>
      <c r="F918">
        <v>5.1452172090000001</v>
      </c>
      <c r="G918" t="s">
        <v>399</v>
      </c>
      <c r="H918">
        <v>0.9894999999999996</v>
      </c>
    </row>
    <row r="919" spans="1:8" x14ac:dyDescent="0.25">
      <c r="A919">
        <v>8</v>
      </c>
      <c r="B919" t="s">
        <v>757</v>
      </c>
      <c r="C919" t="s">
        <v>721</v>
      </c>
      <c r="D919" t="s">
        <v>752</v>
      </c>
      <c r="E919" t="s">
        <v>748</v>
      </c>
      <c r="F919">
        <v>11.2826734</v>
      </c>
      <c r="G919" t="s">
        <v>400</v>
      </c>
      <c r="H919">
        <v>1.1003000000000007</v>
      </c>
    </row>
    <row r="920" spans="1:8" x14ac:dyDescent="0.25">
      <c r="A920">
        <v>8</v>
      </c>
      <c r="B920" t="s">
        <v>757</v>
      </c>
      <c r="C920" t="s">
        <v>721</v>
      </c>
      <c r="D920" t="s">
        <v>752</v>
      </c>
      <c r="E920" t="s">
        <v>748</v>
      </c>
      <c r="F920">
        <v>1.138646826</v>
      </c>
      <c r="G920" t="s">
        <v>401</v>
      </c>
      <c r="H920">
        <v>0.91610000000000014</v>
      </c>
    </row>
    <row r="921" spans="1:8" x14ac:dyDescent="0.25">
      <c r="A921">
        <v>10</v>
      </c>
      <c r="B921" t="s">
        <v>757</v>
      </c>
      <c r="C921" t="s">
        <v>721</v>
      </c>
      <c r="D921" t="s">
        <v>752</v>
      </c>
      <c r="E921" t="s">
        <v>748</v>
      </c>
      <c r="F921">
        <v>8.7315980179999997</v>
      </c>
      <c r="G921" t="s">
        <v>393</v>
      </c>
      <c r="H921">
        <v>1.2022000000000013</v>
      </c>
    </row>
    <row r="922" spans="1:8" x14ac:dyDescent="0.25">
      <c r="A922">
        <v>10</v>
      </c>
      <c r="B922" t="s">
        <v>757</v>
      </c>
      <c r="C922" t="s">
        <v>721</v>
      </c>
      <c r="D922" t="s">
        <v>752</v>
      </c>
      <c r="E922" t="s">
        <v>748</v>
      </c>
      <c r="F922">
        <v>2.2511015900000002</v>
      </c>
      <c r="G922" t="s">
        <v>402</v>
      </c>
      <c r="H922">
        <v>1.1303100000000015</v>
      </c>
    </row>
    <row r="923" spans="1:8" x14ac:dyDescent="0.25">
      <c r="A923">
        <v>10</v>
      </c>
      <c r="B923" t="s">
        <v>757</v>
      </c>
      <c r="C923" t="s">
        <v>721</v>
      </c>
      <c r="D923" t="s">
        <v>752</v>
      </c>
      <c r="E923" t="s">
        <v>748</v>
      </c>
      <c r="F923">
        <v>1.579451999</v>
      </c>
      <c r="G923" t="s">
        <v>403</v>
      </c>
      <c r="H923">
        <v>1.0533999999999999</v>
      </c>
    </row>
    <row r="924" spans="1:8" x14ac:dyDescent="0.25">
      <c r="A924">
        <v>10</v>
      </c>
      <c r="B924" t="s">
        <v>757</v>
      </c>
      <c r="C924" t="s">
        <v>721</v>
      </c>
      <c r="D924" t="s">
        <v>752</v>
      </c>
      <c r="E924" t="s">
        <v>748</v>
      </c>
      <c r="F924">
        <v>3.1297365149999998</v>
      </c>
      <c r="G924" t="s">
        <v>404</v>
      </c>
      <c r="H924">
        <v>1.0953999999999979</v>
      </c>
    </row>
    <row r="925" spans="1:8" x14ac:dyDescent="0.25">
      <c r="A925">
        <v>10</v>
      </c>
      <c r="B925" t="s">
        <v>757</v>
      </c>
      <c r="C925" t="s">
        <v>721</v>
      </c>
      <c r="D925" t="s">
        <v>752</v>
      </c>
      <c r="E925" t="s">
        <v>748</v>
      </c>
      <c r="F925">
        <v>3.7129715640000001</v>
      </c>
      <c r="G925" t="s">
        <v>405</v>
      </c>
      <c r="H925">
        <v>1.1420999999999992</v>
      </c>
    </row>
    <row r="926" spans="1:8" x14ac:dyDescent="0.25">
      <c r="A926">
        <v>0</v>
      </c>
      <c r="B926" t="s">
        <v>757</v>
      </c>
      <c r="C926" t="s">
        <v>722</v>
      </c>
      <c r="D926" t="s">
        <v>752</v>
      </c>
      <c r="E926" t="s">
        <v>748</v>
      </c>
      <c r="F926">
        <v>3.0586131459999999</v>
      </c>
      <c r="G926" t="s">
        <v>376</v>
      </c>
      <c r="H926">
        <v>0.91290000000000049</v>
      </c>
    </row>
    <row r="927" spans="1:8" x14ac:dyDescent="0.25">
      <c r="A927">
        <v>0</v>
      </c>
      <c r="B927" t="s">
        <v>757</v>
      </c>
      <c r="C927" t="s">
        <v>722</v>
      </c>
      <c r="D927" t="s">
        <v>752</v>
      </c>
      <c r="E927" t="s">
        <v>748</v>
      </c>
      <c r="F927">
        <v>3.9889226870000001</v>
      </c>
      <c r="G927" t="s">
        <v>377</v>
      </c>
      <c r="H927">
        <v>0.77190000000000225</v>
      </c>
    </row>
    <row r="928" spans="1:8" x14ac:dyDescent="0.25">
      <c r="A928">
        <v>0</v>
      </c>
      <c r="B928" t="s">
        <v>757</v>
      </c>
      <c r="C928" t="s">
        <v>722</v>
      </c>
      <c r="D928" t="s">
        <v>752</v>
      </c>
      <c r="E928" t="s">
        <v>748</v>
      </c>
      <c r="F928">
        <v>2.3455216000000001</v>
      </c>
      <c r="G928" t="s">
        <v>378</v>
      </c>
      <c r="H928">
        <v>1.0700000000000003</v>
      </c>
    </row>
    <row r="929" spans="1:8" x14ac:dyDescent="0.25">
      <c r="A929">
        <v>0</v>
      </c>
      <c r="B929" t="s">
        <v>757</v>
      </c>
      <c r="C929" t="s">
        <v>722</v>
      </c>
      <c r="D929" t="s">
        <v>752</v>
      </c>
      <c r="E929" t="s">
        <v>748</v>
      </c>
      <c r="F929">
        <v>2.2699334430000002</v>
      </c>
      <c r="G929" t="s">
        <v>379</v>
      </c>
      <c r="H929">
        <v>1.5078999999999994</v>
      </c>
    </row>
    <row r="930" spans="1:8" x14ac:dyDescent="0.25">
      <c r="A930">
        <v>0</v>
      </c>
      <c r="B930" t="s">
        <v>757</v>
      </c>
      <c r="C930" t="s">
        <v>722</v>
      </c>
      <c r="D930" t="s">
        <v>752</v>
      </c>
      <c r="E930" t="s">
        <v>748</v>
      </c>
      <c r="F930">
        <v>2.2502263390000001</v>
      </c>
      <c r="G930" t="s">
        <v>380</v>
      </c>
      <c r="H930">
        <v>0.90959999999999752</v>
      </c>
    </row>
    <row r="931" spans="1:8" x14ac:dyDescent="0.25">
      <c r="A931">
        <v>2</v>
      </c>
      <c r="B931" t="s">
        <v>757</v>
      </c>
      <c r="C931" t="s">
        <v>722</v>
      </c>
      <c r="D931" t="s">
        <v>752</v>
      </c>
      <c r="E931" t="s">
        <v>748</v>
      </c>
      <c r="F931">
        <v>3.7846034949999998</v>
      </c>
      <c r="G931" t="s">
        <v>381</v>
      </c>
      <c r="H931">
        <v>1.1548000000000016</v>
      </c>
    </row>
    <row r="932" spans="1:8" x14ac:dyDescent="0.25">
      <c r="A932">
        <v>2</v>
      </c>
      <c r="B932" t="s">
        <v>757</v>
      </c>
      <c r="C932" t="s">
        <v>722</v>
      </c>
      <c r="D932" t="s">
        <v>752</v>
      </c>
      <c r="E932" t="s">
        <v>748</v>
      </c>
      <c r="F932">
        <v>4.0574960349999998</v>
      </c>
      <c r="G932" t="s">
        <v>383</v>
      </c>
      <c r="H932">
        <v>0.96110000000000184</v>
      </c>
    </row>
    <row r="933" spans="1:8" x14ac:dyDescent="0.25">
      <c r="A933">
        <v>2</v>
      </c>
      <c r="B933" t="s">
        <v>757</v>
      </c>
      <c r="C933" t="s">
        <v>722</v>
      </c>
      <c r="D933" t="s">
        <v>752</v>
      </c>
      <c r="E933" t="s">
        <v>748</v>
      </c>
      <c r="F933">
        <v>2.7716382689999999</v>
      </c>
      <c r="G933" t="s">
        <v>384</v>
      </c>
      <c r="H933">
        <v>1.0617999999999981</v>
      </c>
    </row>
    <row r="934" spans="1:8" x14ac:dyDescent="0.25">
      <c r="A934">
        <v>2</v>
      </c>
      <c r="B934" t="s">
        <v>757</v>
      </c>
      <c r="C934" t="s">
        <v>722</v>
      </c>
      <c r="D934" t="s">
        <v>752</v>
      </c>
      <c r="E934" t="s">
        <v>748</v>
      </c>
      <c r="F934">
        <v>3.182355136</v>
      </c>
      <c r="G934" t="s">
        <v>385</v>
      </c>
      <c r="H934">
        <v>0.93840000000000146</v>
      </c>
    </row>
    <row r="935" spans="1:8" x14ac:dyDescent="0.25">
      <c r="A935">
        <v>2</v>
      </c>
      <c r="B935" t="s">
        <v>757</v>
      </c>
      <c r="C935" t="s">
        <v>722</v>
      </c>
      <c r="D935" t="s">
        <v>752</v>
      </c>
      <c r="E935" t="s">
        <v>748</v>
      </c>
      <c r="F935">
        <v>4.164263322</v>
      </c>
      <c r="G935" t="s">
        <v>386</v>
      </c>
      <c r="H935">
        <v>1.1748000000000012</v>
      </c>
    </row>
    <row r="936" spans="1:8" x14ac:dyDescent="0.25">
      <c r="A936">
        <v>4</v>
      </c>
      <c r="B936" t="s">
        <v>757</v>
      </c>
      <c r="C936" t="s">
        <v>722</v>
      </c>
      <c r="D936" t="s">
        <v>752</v>
      </c>
      <c r="E936" t="s">
        <v>748</v>
      </c>
      <c r="F936">
        <v>2.862619247</v>
      </c>
      <c r="G936" t="s">
        <v>382</v>
      </c>
      <c r="H936">
        <v>1.1869000000000014</v>
      </c>
    </row>
    <row r="937" spans="1:8" x14ac:dyDescent="0.25">
      <c r="A937">
        <v>4</v>
      </c>
      <c r="B937" t="s">
        <v>757</v>
      </c>
      <c r="C937" t="s">
        <v>722</v>
      </c>
      <c r="D937" t="s">
        <v>752</v>
      </c>
      <c r="E937" t="s">
        <v>748</v>
      </c>
      <c r="F937">
        <v>3.2630850549999999</v>
      </c>
      <c r="G937" t="s">
        <v>387</v>
      </c>
      <c r="H937">
        <v>0.94879999999999853</v>
      </c>
    </row>
    <row r="938" spans="1:8" x14ac:dyDescent="0.25">
      <c r="A938">
        <v>4</v>
      </c>
      <c r="B938" t="s">
        <v>757</v>
      </c>
      <c r="C938" t="s">
        <v>722</v>
      </c>
      <c r="D938" t="s">
        <v>752</v>
      </c>
      <c r="E938" t="s">
        <v>748</v>
      </c>
      <c r="F938">
        <v>1.8079252699999999</v>
      </c>
      <c r="G938" t="s">
        <v>388</v>
      </c>
      <c r="H938">
        <v>1.1717999999999975</v>
      </c>
    </row>
    <row r="939" spans="1:8" x14ac:dyDescent="0.25">
      <c r="A939">
        <v>4</v>
      </c>
      <c r="B939" t="s">
        <v>757</v>
      </c>
      <c r="C939" t="s">
        <v>722</v>
      </c>
      <c r="D939" t="s">
        <v>752</v>
      </c>
      <c r="E939" t="s">
        <v>748</v>
      </c>
      <c r="F939">
        <v>3.861982528</v>
      </c>
      <c r="G939" t="s">
        <v>389</v>
      </c>
      <c r="H939">
        <v>1.2242999999999995</v>
      </c>
    </row>
    <row r="940" spans="1:8" x14ac:dyDescent="0.25">
      <c r="A940">
        <v>4</v>
      </c>
      <c r="B940" t="s">
        <v>757</v>
      </c>
      <c r="C940" t="s">
        <v>722</v>
      </c>
      <c r="D940" t="s">
        <v>752</v>
      </c>
      <c r="E940" t="s">
        <v>748</v>
      </c>
      <c r="F940">
        <v>2.5373929660000001</v>
      </c>
      <c r="G940" t="s">
        <v>390</v>
      </c>
      <c r="H940">
        <v>1.1314999999999991</v>
      </c>
    </row>
    <row r="941" spans="1:8" x14ac:dyDescent="0.25">
      <c r="A941">
        <v>6</v>
      </c>
      <c r="B941" t="s">
        <v>757</v>
      </c>
      <c r="C941" t="s">
        <v>722</v>
      </c>
      <c r="D941" t="s">
        <v>752</v>
      </c>
      <c r="E941" t="s">
        <v>748</v>
      </c>
      <c r="F941">
        <v>1.056498768</v>
      </c>
      <c r="G941" t="s">
        <v>391</v>
      </c>
      <c r="H941">
        <v>1.1552000000000007</v>
      </c>
    </row>
    <row r="942" spans="1:8" x14ac:dyDescent="0.25">
      <c r="A942">
        <v>6</v>
      </c>
      <c r="B942" t="s">
        <v>757</v>
      </c>
      <c r="C942" t="s">
        <v>722</v>
      </c>
      <c r="D942" t="s">
        <v>752</v>
      </c>
      <c r="E942" t="s">
        <v>748</v>
      </c>
      <c r="F942">
        <v>3.504700546</v>
      </c>
      <c r="G942" t="s">
        <v>394</v>
      </c>
      <c r="H942">
        <v>1.2815000000000012</v>
      </c>
    </row>
    <row r="943" spans="1:8" x14ac:dyDescent="0.25">
      <c r="A943">
        <v>6</v>
      </c>
      <c r="B943" t="s">
        <v>757</v>
      </c>
      <c r="C943" t="s">
        <v>722</v>
      </c>
      <c r="D943" t="s">
        <v>752</v>
      </c>
      <c r="E943" t="s">
        <v>748</v>
      </c>
      <c r="F943">
        <v>2.1461182929999998</v>
      </c>
      <c r="G943" t="s">
        <v>395</v>
      </c>
      <c r="H943">
        <v>1.0089000000000006</v>
      </c>
    </row>
    <row r="944" spans="1:8" x14ac:dyDescent="0.25">
      <c r="A944">
        <v>6</v>
      </c>
      <c r="B944" t="s">
        <v>757</v>
      </c>
      <c r="C944" t="s">
        <v>722</v>
      </c>
      <c r="D944" t="s">
        <v>752</v>
      </c>
      <c r="E944" t="s">
        <v>748</v>
      </c>
      <c r="F944">
        <v>2.449565647</v>
      </c>
      <c r="G944" t="s">
        <v>396</v>
      </c>
      <c r="H944">
        <v>1.2955999999999968</v>
      </c>
    </row>
    <row r="945" spans="1:8" x14ac:dyDescent="0.25">
      <c r="A945">
        <v>6</v>
      </c>
      <c r="B945" t="s">
        <v>757</v>
      </c>
      <c r="C945" t="s">
        <v>722</v>
      </c>
      <c r="D945" t="s">
        <v>752</v>
      </c>
      <c r="E945" t="s">
        <v>748</v>
      </c>
      <c r="F945">
        <v>1.4011152689999999</v>
      </c>
      <c r="G945" t="s">
        <v>397</v>
      </c>
      <c r="H945">
        <v>1.0139000000000031</v>
      </c>
    </row>
    <row r="946" spans="1:8" x14ac:dyDescent="0.25">
      <c r="A946">
        <v>8</v>
      </c>
      <c r="B946" t="s">
        <v>757</v>
      </c>
      <c r="C946" t="s">
        <v>722</v>
      </c>
      <c r="D946" t="s">
        <v>752</v>
      </c>
      <c r="E946" t="s">
        <v>748</v>
      </c>
      <c r="F946">
        <v>0.37324716499999999</v>
      </c>
      <c r="G946" t="s">
        <v>392</v>
      </c>
      <c r="H946">
        <v>1.0625999999999998</v>
      </c>
    </row>
    <row r="947" spans="1:8" x14ac:dyDescent="0.25">
      <c r="A947">
        <v>8</v>
      </c>
      <c r="B947" t="s">
        <v>757</v>
      </c>
      <c r="C947" t="s">
        <v>722</v>
      </c>
      <c r="D947" t="s">
        <v>752</v>
      </c>
      <c r="E947" t="s">
        <v>748</v>
      </c>
      <c r="F947">
        <v>0.51350991599999996</v>
      </c>
      <c r="G947" t="s">
        <v>398</v>
      </c>
      <c r="H947">
        <v>1.1319999999999979</v>
      </c>
    </row>
    <row r="948" spans="1:8" x14ac:dyDescent="0.25">
      <c r="A948">
        <v>8</v>
      </c>
      <c r="B948" t="s">
        <v>757</v>
      </c>
      <c r="C948" t="s">
        <v>722</v>
      </c>
      <c r="D948" t="s">
        <v>752</v>
      </c>
      <c r="E948" t="s">
        <v>748</v>
      </c>
      <c r="F948">
        <v>1.9501212809999999</v>
      </c>
      <c r="G948" t="s">
        <v>399</v>
      </c>
      <c r="H948">
        <v>0.9894999999999996</v>
      </c>
    </row>
    <row r="949" spans="1:8" x14ac:dyDescent="0.25">
      <c r="A949">
        <v>8</v>
      </c>
      <c r="B949" t="s">
        <v>757</v>
      </c>
      <c r="C949" t="s">
        <v>722</v>
      </c>
      <c r="D949" t="s">
        <v>752</v>
      </c>
      <c r="E949" t="s">
        <v>748</v>
      </c>
      <c r="F949">
        <v>5.8429552380000001</v>
      </c>
      <c r="G949" t="s">
        <v>400</v>
      </c>
      <c r="H949">
        <v>1.1003000000000007</v>
      </c>
    </row>
    <row r="950" spans="1:8" x14ac:dyDescent="0.25">
      <c r="A950">
        <v>8</v>
      </c>
      <c r="B950" t="s">
        <v>757</v>
      </c>
      <c r="C950" t="s">
        <v>722</v>
      </c>
      <c r="D950" t="s">
        <v>752</v>
      </c>
      <c r="E950" t="s">
        <v>748</v>
      </c>
      <c r="F950">
        <v>0.42223292899999998</v>
      </c>
      <c r="G950" t="s">
        <v>401</v>
      </c>
      <c r="H950">
        <v>0.91610000000000014</v>
      </c>
    </row>
    <row r="951" spans="1:8" x14ac:dyDescent="0.25">
      <c r="A951">
        <v>10</v>
      </c>
      <c r="B951" t="s">
        <v>757</v>
      </c>
      <c r="C951" t="s">
        <v>722</v>
      </c>
      <c r="D951" t="s">
        <v>752</v>
      </c>
      <c r="E951" t="s">
        <v>748</v>
      </c>
      <c r="F951">
        <v>3.0700271670000001</v>
      </c>
      <c r="G951" t="s">
        <v>393</v>
      </c>
      <c r="H951">
        <v>1.2022000000000013</v>
      </c>
    </row>
    <row r="952" spans="1:8" x14ac:dyDescent="0.25">
      <c r="A952">
        <v>10</v>
      </c>
      <c r="B952" t="s">
        <v>757</v>
      </c>
      <c r="C952" t="s">
        <v>722</v>
      </c>
      <c r="D952" t="s">
        <v>752</v>
      </c>
      <c r="E952" t="s">
        <v>748</v>
      </c>
      <c r="F952">
        <v>0.69798487600000003</v>
      </c>
      <c r="G952" t="s">
        <v>402</v>
      </c>
      <c r="H952">
        <v>1.1303100000000015</v>
      </c>
    </row>
    <row r="953" spans="1:8" x14ac:dyDescent="0.25">
      <c r="A953">
        <v>10</v>
      </c>
      <c r="B953" t="s">
        <v>757</v>
      </c>
      <c r="C953" t="s">
        <v>722</v>
      </c>
      <c r="D953" t="s">
        <v>752</v>
      </c>
      <c r="E953" t="s">
        <v>748</v>
      </c>
      <c r="F953">
        <v>0.57224229400000004</v>
      </c>
      <c r="G953" t="s">
        <v>403</v>
      </c>
      <c r="H953">
        <v>1.0533999999999999</v>
      </c>
    </row>
    <row r="954" spans="1:8" x14ac:dyDescent="0.25">
      <c r="A954">
        <v>10</v>
      </c>
      <c r="B954" t="s">
        <v>757</v>
      </c>
      <c r="C954" t="s">
        <v>722</v>
      </c>
      <c r="D954" t="s">
        <v>752</v>
      </c>
      <c r="E954" t="s">
        <v>748</v>
      </c>
      <c r="F954">
        <v>1.1220446180000001</v>
      </c>
      <c r="G954" t="s">
        <v>404</v>
      </c>
      <c r="H954">
        <v>1.0953999999999979</v>
      </c>
    </row>
    <row r="955" spans="1:8" x14ac:dyDescent="0.25">
      <c r="A955">
        <v>10</v>
      </c>
      <c r="B955" t="s">
        <v>757</v>
      </c>
      <c r="C955" t="s">
        <v>722</v>
      </c>
      <c r="D955" t="s">
        <v>752</v>
      </c>
      <c r="E955" t="s">
        <v>748</v>
      </c>
      <c r="F955">
        <v>1.3576267259999999</v>
      </c>
      <c r="G955" t="s">
        <v>405</v>
      </c>
      <c r="H955">
        <v>1.1420999999999992</v>
      </c>
    </row>
    <row r="956" spans="1:8" x14ac:dyDescent="0.25">
      <c r="A956">
        <v>0</v>
      </c>
      <c r="B956" t="s">
        <v>757</v>
      </c>
      <c r="C956" t="s">
        <v>757</v>
      </c>
      <c r="D956" t="s">
        <v>749</v>
      </c>
      <c r="E956" t="s">
        <v>748</v>
      </c>
      <c r="F956">
        <v>9.8793289059999996</v>
      </c>
      <c r="G956" t="s">
        <v>406</v>
      </c>
      <c r="H956">
        <v>3.9562999999999988</v>
      </c>
    </row>
    <row r="957" spans="1:8" x14ac:dyDescent="0.25">
      <c r="A957">
        <v>0</v>
      </c>
      <c r="B957" t="s">
        <v>757</v>
      </c>
      <c r="C957" t="s">
        <v>757</v>
      </c>
      <c r="D957" t="s">
        <v>749</v>
      </c>
      <c r="E957" t="s">
        <v>748</v>
      </c>
      <c r="F957">
        <v>12.45547599</v>
      </c>
      <c r="G957" t="s">
        <v>603</v>
      </c>
      <c r="H957">
        <v>5.3406000000000002</v>
      </c>
    </row>
    <row r="958" spans="1:8" x14ac:dyDescent="0.25">
      <c r="A958">
        <v>0</v>
      </c>
      <c r="B958" t="s">
        <v>757</v>
      </c>
      <c r="C958" t="s">
        <v>757</v>
      </c>
      <c r="D958" t="s">
        <v>749</v>
      </c>
      <c r="E958" t="s">
        <v>748</v>
      </c>
      <c r="F958">
        <v>15.578445609999999</v>
      </c>
      <c r="G958" t="s">
        <v>604</v>
      </c>
      <c r="H958">
        <v>3.5138999999999996</v>
      </c>
    </row>
    <row r="959" spans="1:8" x14ac:dyDescent="0.25">
      <c r="A959">
        <v>0</v>
      </c>
      <c r="B959" t="s">
        <v>757</v>
      </c>
      <c r="C959" t="s">
        <v>757</v>
      </c>
      <c r="D959" t="s">
        <v>749</v>
      </c>
      <c r="E959" t="s">
        <v>748</v>
      </c>
      <c r="F959">
        <v>15.1520148</v>
      </c>
      <c r="G959" t="s">
        <v>605</v>
      </c>
      <c r="H959">
        <v>3.940199999999999</v>
      </c>
    </row>
    <row r="960" spans="1:8" x14ac:dyDescent="0.25">
      <c r="A960">
        <v>0</v>
      </c>
      <c r="B960" t="s">
        <v>757</v>
      </c>
      <c r="C960" t="s">
        <v>757</v>
      </c>
      <c r="D960" t="s">
        <v>749</v>
      </c>
      <c r="E960" t="s">
        <v>748</v>
      </c>
      <c r="F960">
        <v>14.698420199999999</v>
      </c>
      <c r="G960" t="s">
        <v>606</v>
      </c>
      <c r="H960">
        <v>3.8193999999999999</v>
      </c>
    </row>
    <row r="961" spans="1:8" x14ac:dyDescent="0.25">
      <c r="A961">
        <v>2</v>
      </c>
      <c r="B961" t="s">
        <v>757</v>
      </c>
      <c r="C961" t="s">
        <v>757</v>
      </c>
      <c r="D961" t="s">
        <v>749</v>
      </c>
      <c r="E961" t="s">
        <v>748</v>
      </c>
      <c r="F961">
        <v>12.384535639999999</v>
      </c>
      <c r="G961" t="s">
        <v>407</v>
      </c>
      <c r="H961">
        <v>3.0206</v>
      </c>
    </row>
    <row r="962" spans="1:8" x14ac:dyDescent="0.25">
      <c r="A962">
        <v>2</v>
      </c>
      <c r="B962" t="s">
        <v>757</v>
      </c>
      <c r="C962" t="s">
        <v>757</v>
      </c>
      <c r="D962" t="s">
        <v>749</v>
      </c>
      <c r="E962" t="s">
        <v>748</v>
      </c>
      <c r="F962">
        <v>14.639944659999999</v>
      </c>
      <c r="G962" t="s">
        <v>608</v>
      </c>
      <c r="H962">
        <v>4.4999000000000002</v>
      </c>
    </row>
    <row r="963" spans="1:8" x14ac:dyDescent="0.25">
      <c r="A963">
        <v>2</v>
      </c>
      <c r="B963" t="s">
        <v>757</v>
      </c>
      <c r="C963" t="s">
        <v>757</v>
      </c>
      <c r="D963" t="s">
        <v>749</v>
      </c>
      <c r="E963" t="s">
        <v>748</v>
      </c>
      <c r="F963">
        <v>13.034878150000001</v>
      </c>
      <c r="G963" t="s">
        <v>609</v>
      </c>
      <c r="H963">
        <v>4.2538</v>
      </c>
    </row>
    <row r="964" spans="1:8" x14ac:dyDescent="0.25">
      <c r="A964">
        <v>2</v>
      </c>
      <c r="B964" t="s">
        <v>757</v>
      </c>
      <c r="C964" t="s">
        <v>757</v>
      </c>
      <c r="D964" t="s">
        <v>749</v>
      </c>
      <c r="E964" t="s">
        <v>748</v>
      </c>
      <c r="F964">
        <v>14.11139006</v>
      </c>
      <c r="G964" t="s">
        <v>610</v>
      </c>
      <c r="H964">
        <v>4.6439000000000004</v>
      </c>
    </row>
    <row r="965" spans="1:8" x14ac:dyDescent="0.25">
      <c r="A965">
        <v>2</v>
      </c>
      <c r="B965" t="s">
        <v>757</v>
      </c>
      <c r="C965" t="s">
        <v>757</v>
      </c>
      <c r="D965" t="s">
        <v>749</v>
      </c>
      <c r="E965" t="s">
        <v>748</v>
      </c>
      <c r="F965">
        <v>15.334315370000001</v>
      </c>
      <c r="G965" t="s">
        <v>611</v>
      </c>
      <c r="H965">
        <v>4.5927999999999987</v>
      </c>
    </row>
    <row r="966" spans="1:8" x14ac:dyDescent="0.25">
      <c r="A966">
        <v>4</v>
      </c>
      <c r="B966" t="s">
        <v>757</v>
      </c>
      <c r="C966" t="s">
        <v>757</v>
      </c>
      <c r="D966" t="s">
        <v>749</v>
      </c>
      <c r="E966" t="s">
        <v>748</v>
      </c>
      <c r="F966">
        <v>15.56081571</v>
      </c>
      <c r="G966" t="s">
        <v>408</v>
      </c>
      <c r="H966">
        <v>3.8826000000000001</v>
      </c>
    </row>
    <row r="967" spans="1:8" x14ac:dyDescent="0.25">
      <c r="A967">
        <v>4</v>
      </c>
      <c r="B967" t="s">
        <v>757</v>
      </c>
      <c r="C967" t="s">
        <v>757</v>
      </c>
      <c r="D967" t="s">
        <v>749</v>
      </c>
      <c r="E967" t="s">
        <v>748</v>
      </c>
      <c r="F967">
        <v>11.043929220000001</v>
      </c>
      <c r="G967" t="s">
        <v>613</v>
      </c>
      <c r="H967">
        <v>5.3965999999999994</v>
      </c>
    </row>
    <row r="968" spans="1:8" x14ac:dyDescent="0.25">
      <c r="A968">
        <v>4</v>
      </c>
      <c r="B968" t="s">
        <v>757</v>
      </c>
      <c r="C968" t="s">
        <v>757</v>
      </c>
      <c r="D968" t="s">
        <v>749</v>
      </c>
      <c r="E968" t="s">
        <v>748</v>
      </c>
      <c r="F968">
        <v>15.217112650000001</v>
      </c>
      <c r="G968" t="s">
        <v>614</v>
      </c>
      <c r="H968">
        <v>3.6571999999999996</v>
      </c>
    </row>
    <row r="969" spans="1:8" x14ac:dyDescent="0.25">
      <c r="A969">
        <v>4</v>
      </c>
      <c r="B969" t="s">
        <v>757</v>
      </c>
      <c r="C969" t="s">
        <v>757</v>
      </c>
      <c r="D969" t="s">
        <v>749</v>
      </c>
      <c r="E969" t="s">
        <v>748</v>
      </c>
      <c r="F969">
        <v>15.6599606</v>
      </c>
      <c r="G969" t="s">
        <v>615</v>
      </c>
      <c r="H969">
        <v>4.3613</v>
      </c>
    </row>
    <row r="970" spans="1:8" x14ac:dyDescent="0.25">
      <c r="A970">
        <v>4</v>
      </c>
      <c r="B970" t="s">
        <v>757</v>
      </c>
      <c r="C970" t="s">
        <v>757</v>
      </c>
      <c r="D970" t="s">
        <v>749</v>
      </c>
      <c r="E970" t="s">
        <v>748</v>
      </c>
      <c r="F970">
        <v>17.644027900000001</v>
      </c>
      <c r="G970" t="s">
        <v>616</v>
      </c>
      <c r="H970">
        <v>2.7761000000000013</v>
      </c>
    </row>
    <row r="971" spans="1:8" x14ac:dyDescent="0.25">
      <c r="A971">
        <v>6</v>
      </c>
      <c r="B971" t="s">
        <v>757</v>
      </c>
      <c r="C971" t="s">
        <v>757</v>
      </c>
      <c r="D971" t="s">
        <v>749</v>
      </c>
      <c r="E971" t="s">
        <v>748</v>
      </c>
      <c r="F971">
        <v>13.38816703</v>
      </c>
      <c r="G971" t="s">
        <v>409</v>
      </c>
      <c r="H971">
        <v>3.49</v>
      </c>
    </row>
    <row r="972" spans="1:8" x14ac:dyDescent="0.25">
      <c r="A972">
        <v>6</v>
      </c>
      <c r="B972" t="s">
        <v>757</v>
      </c>
      <c r="C972" t="s">
        <v>757</v>
      </c>
      <c r="D972" t="s">
        <v>749</v>
      </c>
      <c r="E972" t="s">
        <v>748</v>
      </c>
      <c r="F972">
        <v>11.681079</v>
      </c>
      <c r="G972" t="s">
        <v>618</v>
      </c>
      <c r="H972">
        <v>4.0177999999999994</v>
      </c>
    </row>
    <row r="973" spans="1:8" x14ac:dyDescent="0.25">
      <c r="A973">
        <v>6</v>
      </c>
      <c r="B973" t="s">
        <v>757</v>
      </c>
      <c r="C973" t="s">
        <v>757</v>
      </c>
      <c r="D973" t="s">
        <v>749</v>
      </c>
      <c r="E973" t="s">
        <v>748</v>
      </c>
      <c r="F973">
        <v>15.189622010000001</v>
      </c>
      <c r="G973" t="s">
        <v>619</v>
      </c>
      <c r="H973">
        <v>4.1865999999999985</v>
      </c>
    </row>
    <row r="974" spans="1:8" x14ac:dyDescent="0.25">
      <c r="A974">
        <v>6</v>
      </c>
      <c r="B974" t="s">
        <v>757</v>
      </c>
      <c r="C974" t="s">
        <v>757</v>
      </c>
      <c r="D974" t="s">
        <v>749</v>
      </c>
      <c r="E974" t="s">
        <v>748</v>
      </c>
      <c r="F974">
        <v>9.0380387150000008</v>
      </c>
      <c r="G974" t="s">
        <v>620</v>
      </c>
      <c r="H974">
        <v>5.8583999999999996</v>
      </c>
    </row>
    <row r="975" spans="1:8" x14ac:dyDescent="0.25">
      <c r="A975">
        <v>6</v>
      </c>
      <c r="B975" t="s">
        <v>757</v>
      </c>
      <c r="C975" t="s">
        <v>757</v>
      </c>
      <c r="D975" t="s">
        <v>749</v>
      </c>
      <c r="E975" t="s">
        <v>748</v>
      </c>
      <c r="F975">
        <v>10.675867930000001</v>
      </c>
      <c r="G975" t="s">
        <v>621</v>
      </c>
      <c r="H975">
        <v>4.4847000000000001</v>
      </c>
    </row>
    <row r="976" spans="1:8" x14ac:dyDescent="0.25">
      <c r="A976">
        <v>8</v>
      </c>
      <c r="B976" t="s">
        <v>757</v>
      </c>
      <c r="C976" t="s">
        <v>757</v>
      </c>
      <c r="D976" t="s">
        <v>749</v>
      </c>
      <c r="E976" t="s">
        <v>748</v>
      </c>
      <c r="F976">
        <v>15.04668736</v>
      </c>
      <c r="G976" t="s">
        <v>410</v>
      </c>
      <c r="H976">
        <v>2.7904</v>
      </c>
    </row>
    <row r="977" spans="1:8" x14ac:dyDescent="0.25">
      <c r="A977">
        <v>8</v>
      </c>
      <c r="B977" t="s">
        <v>757</v>
      </c>
      <c r="C977" t="s">
        <v>757</v>
      </c>
      <c r="D977" t="s">
        <v>749</v>
      </c>
      <c r="E977" t="s">
        <v>748</v>
      </c>
      <c r="F977">
        <v>14.114589670000001</v>
      </c>
      <c r="G977" t="s">
        <v>623</v>
      </c>
      <c r="H977">
        <v>4.8134999999999994</v>
      </c>
    </row>
    <row r="978" spans="1:8" x14ac:dyDescent="0.25">
      <c r="A978">
        <v>8</v>
      </c>
      <c r="B978" t="s">
        <v>757</v>
      </c>
      <c r="C978" t="s">
        <v>757</v>
      </c>
      <c r="D978" t="s">
        <v>749</v>
      </c>
      <c r="E978" t="s">
        <v>748</v>
      </c>
      <c r="F978">
        <v>9.5056113349999993</v>
      </c>
      <c r="G978" t="s">
        <v>624</v>
      </c>
      <c r="H978">
        <v>3.83</v>
      </c>
    </row>
    <row r="979" spans="1:8" x14ac:dyDescent="0.25">
      <c r="A979">
        <v>8</v>
      </c>
      <c r="B979" t="s">
        <v>757</v>
      </c>
      <c r="C979" t="s">
        <v>757</v>
      </c>
      <c r="D979" t="s">
        <v>749</v>
      </c>
      <c r="E979" t="s">
        <v>748</v>
      </c>
      <c r="F979">
        <v>11.647436409999999</v>
      </c>
      <c r="G979" t="s">
        <v>625</v>
      </c>
      <c r="H979">
        <v>3.5821000000000005</v>
      </c>
    </row>
    <row r="980" spans="1:8" x14ac:dyDescent="0.25">
      <c r="A980">
        <v>8</v>
      </c>
      <c r="B980" t="s">
        <v>757</v>
      </c>
      <c r="C980" t="s">
        <v>757</v>
      </c>
      <c r="D980" t="s">
        <v>749</v>
      </c>
      <c r="E980" t="s">
        <v>748</v>
      </c>
      <c r="F980">
        <v>10.16095762</v>
      </c>
      <c r="G980" t="s">
        <v>626</v>
      </c>
      <c r="H980">
        <v>3.6664000000000012</v>
      </c>
    </row>
    <row r="981" spans="1:8" x14ac:dyDescent="0.25">
      <c r="A981">
        <v>10</v>
      </c>
      <c r="B981" t="s">
        <v>757</v>
      </c>
      <c r="C981" t="s">
        <v>757</v>
      </c>
      <c r="D981" t="s">
        <v>749</v>
      </c>
      <c r="E981" t="s">
        <v>748</v>
      </c>
      <c r="F981">
        <v>20.47418687</v>
      </c>
      <c r="G981" t="s">
        <v>411</v>
      </c>
      <c r="H981">
        <v>4.0707000000000004</v>
      </c>
    </row>
    <row r="982" spans="1:8" x14ac:dyDescent="0.25">
      <c r="A982">
        <v>10</v>
      </c>
      <c r="B982" t="s">
        <v>757</v>
      </c>
      <c r="C982" t="s">
        <v>757</v>
      </c>
      <c r="D982" t="s">
        <v>749</v>
      </c>
      <c r="E982" t="s">
        <v>748</v>
      </c>
      <c r="F982">
        <v>9.68353939</v>
      </c>
      <c r="G982" t="s">
        <v>628</v>
      </c>
      <c r="H982">
        <v>4.7201000000000004</v>
      </c>
    </row>
    <row r="983" spans="1:8" x14ac:dyDescent="0.25">
      <c r="A983">
        <v>10</v>
      </c>
      <c r="B983" t="s">
        <v>757</v>
      </c>
      <c r="C983" t="s">
        <v>757</v>
      </c>
      <c r="D983" t="s">
        <v>749</v>
      </c>
      <c r="E983" t="s">
        <v>748</v>
      </c>
      <c r="F983">
        <v>14.406059669999999</v>
      </c>
      <c r="G983" t="s">
        <v>629</v>
      </c>
      <c r="H983">
        <v>4.7565999999999988</v>
      </c>
    </row>
    <row r="984" spans="1:8" x14ac:dyDescent="0.25">
      <c r="A984">
        <v>10</v>
      </c>
      <c r="B984" t="s">
        <v>757</v>
      </c>
      <c r="C984" t="s">
        <v>757</v>
      </c>
      <c r="D984" t="s">
        <v>749</v>
      </c>
      <c r="E984" t="s">
        <v>748</v>
      </c>
      <c r="F984">
        <v>18.922448299999999</v>
      </c>
      <c r="G984" t="s">
        <v>630</v>
      </c>
      <c r="H984">
        <v>3.2987000000000002</v>
      </c>
    </row>
    <row r="985" spans="1:8" x14ac:dyDescent="0.25">
      <c r="A985">
        <v>10</v>
      </c>
      <c r="B985" t="s">
        <v>757</v>
      </c>
      <c r="C985" t="s">
        <v>757</v>
      </c>
      <c r="D985" t="s">
        <v>749</v>
      </c>
      <c r="E985" t="s">
        <v>748</v>
      </c>
      <c r="F985">
        <v>11.496345529999999</v>
      </c>
      <c r="G985" t="s">
        <v>631</v>
      </c>
      <c r="H985">
        <v>3.5289999999999999</v>
      </c>
    </row>
    <row r="986" spans="1:8" x14ac:dyDescent="0.25">
      <c r="A986">
        <v>0</v>
      </c>
      <c r="B986" t="s">
        <v>757</v>
      </c>
      <c r="C986" t="s">
        <v>721</v>
      </c>
      <c r="D986" t="s">
        <v>749</v>
      </c>
      <c r="E986" t="s">
        <v>748</v>
      </c>
      <c r="F986">
        <v>4.4381306000000002E-2</v>
      </c>
      <c r="G986" t="s">
        <v>406</v>
      </c>
      <c r="H986">
        <v>3.9562999999999988</v>
      </c>
    </row>
    <row r="987" spans="1:8" x14ac:dyDescent="0.25">
      <c r="A987">
        <v>0</v>
      </c>
      <c r="B987" t="s">
        <v>757</v>
      </c>
      <c r="C987" t="s">
        <v>721</v>
      </c>
      <c r="D987" t="s">
        <v>749</v>
      </c>
      <c r="E987" t="s">
        <v>748</v>
      </c>
      <c r="F987">
        <v>6.0643282E-2</v>
      </c>
      <c r="G987" t="s">
        <v>603</v>
      </c>
      <c r="H987">
        <v>5.3406000000000002</v>
      </c>
    </row>
    <row r="988" spans="1:8" x14ac:dyDescent="0.25">
      <c r="A988">
        <v>0</v>
      </c>
      <c r="B988" t="s">
        <v>757</v>
      </c>
      <c r="C988" t="s">
        <v>721</v>
      </c>
      <c r="D988" t="s">
        <v>749</v>
      </c>
      <c r="E988" t="s">
        <v>748</v>
      </c>
      <c r="F988">
        <v>5.5442167000000001E-2</v>
      </c>
      <c r="G988" t="s">
        <v>604</v>
      </c>
      <c r="H988">
        <v>3.5138999999999996</v>
      </c>
    </row>
    <row r="989" spans="1:8" x14ac:dyDescent="0.25">
      <c r="A989">
        <v>0</v>
      </c>
      <c r="B989" t="s">
        <v>757</v>
      </c>
      <c r="C989" t="s">
        <v>721</v>
      </c>
      <c r="D989" t="s">
        <v>749</v>
      </c>
      <c r="E989" t="s">
        <v>748</v>
      </c>
      <c r="F989">
        <v>6.8566609000000001E-2</v>
      </c>
      <c r="G989" t="s">
        <v>605</v>
      </c>
      <c r="H989">
        <v>3.940199999999999</v>
      </c>
    </row>
    <row r="990" spans="1:8" x14ac:dyDescent="0.25">
      <c r="A990">
        <v>0</v>
      </c>
      <c r="B990" t="s">
        <v>757</v>
      </c>
      <c r="C990" t="s">
        <v>721</v>
      </c>
      <c r="D990" t="s">
        <v>749</v>
      </c>
      <c r="E990" t="s">
        <v>748</v>
      </c>
      <c r="F990">
        <v>4.7302549999999999E-2</v>
      </c>
      <c r="G990" t="s">
        <v>606</v>
      </c>
      <c r="H990">
        <v>3.8193999999999999</v>
      </c>
    </row>
    <row r="991" spans="1:8" x14ac:dyDescent="0.25">
      <c r="A991">
        <v>2</v>
      </c>
      <c r="B991" t="s">
        <v>757</v>
      </c>
      <c r="C991" t="s">
        <v>721</v>
      </c>
      <c r="D991" t="s">
        <v>749</v>
      </c>
      <c r="E991" t="s">
        <v>748</v>
      </c>
      <c r="F991">
        <v>5.8720729999999999E-2</v>
      </c>
      <c r="G991" t="s">
        <v>407</v>
      </c>
      <c r="H991">
        <v>3.0206</v>
      </c>
    </row>
    <row r="992" spans="1:8" x14ac:dyDescent="0.25">
      <c r="A992">
        <v>2</v>
      </c>
      <c r="B992" t="s">
        <v>757</v>
      </c>
      <c r="C992" t="s">
        <v>721</v>
      </c>
      <c r="D992" t="s">
        <v>749</v>
      </c>
      <c r="E992" t="s">
        <v>748</v>
      </c>
      <c r="F992">
        <v>4.2419358999999997E-2</v>
      </c>
      <c r="G992" t="s">
        <v>608</v>
      </c>
      <c r="H992">
        <v>4.4999000000000002</v>
      </c>
    </row>
    <row r="993" spans="1:8" x14ac:dyDescent="0.25">
      <c r="A993">
        <v>2</v>
      </c>
      <c r="B993" t="s">
        <v>757</v>
      </c>
      <c r="C993" t="s">
        <v>721</v>
      </c>
      <c r="D993" t="s">
        <v>749</v>
      </c>
      <c r="E993" t="s">
        <v>748</v>
      </c>
      <c r="F993">
        <v>4.5251184999999999E-2</v>
      </c>
      <c r="G993" t="s">
        <v>609</v>
      </c>
      <c r="H993">
        <v>4.2538</v>
      </c>
    </row>
    <row r="994" spans="1:8" x14ac:dyDescent="0.25">
      <c r="A994">
        <v>2</v>
      </c>
      <c r="B994" t="s">
        <v>757</v>
      </c>
      <c r="C994" t="s">
        <v>721</v>
      </c>
      <c r="D994" t="s">
        <v>749</v>
      </c>
      <c r="E994" t="s">
        <v>748</v>
      </c>
      <c r="F994">
        <v>4.1741540000000001E-2</v>
      </c>
      <c r="G994" t="s">
        <v>610</v>
      </c>
      <c r="H994">
        <v>4.6439000000000004</v>
      </c>
    </row>
    <row r="995" spans="1:8" x14ac:dyDescent="0.25">
      <c r="A995">
        <v>2</v>
      </c>
      <c r="B995" t="s">
        <v>757</v>
      </c>
      <c r="C995" t="s">
        <v>721</v>
      </c>
      <c r="D995" t="s">
        <v>749</v>
      </c>
      <c r="E995" t="s">
        <v>748</v>
      </c>
      <c r="F995">
        <v>4.6523101999999997E-2</v>
      </c>
      <c r="G995" t="s">
        <v>611</v>
      </c>
      <c r="H995">
        <v>4.5927999999999987</v>
      </c>
    </row>
    <row r="996" spans="1:8" x14ac:dyDescent="0.25">
      <c r="A996">
        <v>4</v>
      </c>
      <c r="B996" t="s">
        <v>757</v>
      </c>
      <c r="C996" t="s">
        <v>721</v>
      </c>
      <c r="D996" t="s">
        <v>749</v>
      </c>
      <c r="E996" t="s">
        <v>748</v>
      </c>
      <c r="F996">
        <v>5.8812932999999998E-2</v>
      </c>
      <c r="G996" t="s">
        <v>408</v>
      </c>
      <c r="H996">
        <v>3.8826000000000001</v>
      </c>
    </row>
    <row r="997" spans="1:8" x14ac:dyDescent="0.25">
      <c r="A997">
        <v>4</v>
      </c>
      <c r="B997" t="s">
        <v>757</v>
      </c>
      <c r="C997" t="s">
        <v>721</v>
      </c>
      <c r="D997" t="s">
        <v>749</v>
      </c>
      <c r="E997" t="s">
        <v>748</v>
      </c>
      <c r="F997">
        <v>5.7944766000000002E-2</v>
      </c>
      <c r="G997" t="s">
        <v>613</v>
      </c>
      <c r="H997">
        <v>5.3965999999999994</v>
      </c>
    </row>
    <row r="998" spans="1:8" x14ac:dyDescent="0.25">
      <c r="A998">
        <v>4</v>
      </c>
      <c r="B998" t="s">
        <v>757</v>
      </c>
      <c r="C998" t="s">
        <v>721</v>
      </c>
      <c r="D998" t="s">
        <v>749</v>
      </c>
      <c r="E998" t="s">
        <v>748</v>
      </c>
      <c r="F998">
        <v>5.1027240000000001E-2</v>
      </c>
      <c r="G998" t="s">
        <v>614</v>
      </c>
      <c r="H998">
        <v>3.6571999999999996</v>
      </c>
    </row>
    <row r="999" spans="1:8" x14ac:dyDescent="0.25">
      <c r="A999">
        <v>4</v>
      </c>
      <c r="B999" t="s">
        <v>757</v>
      </c>
      <c r="C999" t="s">
        <v>721</v>
      </c>
      <c r="D999" t="s">
        <v>749</v>
      </c>
      <c r="E999" t="s">
        <v>748</v>
      </c>
      <c r="F999">
        <v>4.8746429000000001E-2</v>
      </c>
      <c r="G999" t="s">
        <v>615</v>
      </c>
      <c r="H999">
        <v>4.3613</v>
      </c>
    </row>
    <row r="1000" spans="1:8" x14ac:dyDescent="0.25">
      <c r="A1000">
        <v>4</v>
      </c>
      <c r="B1000" t="s">
        <v>757</v>
      </c>
      <c r="C1000" t="s">
        <v>721</v>
      </c>
      <c r="D1000" t="s">
        <v>749</v>
      </c>
      <c r="E1000" t="s">
        <v>748</v>
      </c>
      <c r="F1000">
        <v>7.1914486999999999E-2</v>
      </c>
      <c r="G1000" t="s">
        <v>616</v>
      </c>
      <c r="H1000">
        <v>2.7761000000000013</v>
      </c>
    </row>
    <row r="1001" spans="1:8" x14ac:dyDescent="0.25">
      <c r="A1001">
        <v>6</v>
      </c>
      <c r="B1001" t="s">
        <v>757</v>
      </c>
      <c r="C1001" t="s">
        <v>721</v>
      </c>
      <c r="D1001" t="s">
        <v>749</v>
      </c>
      <c r="E1001" t="s">
        <v>748</v>
      </c>
      <c r="F1001">
        <v>5.6198053999999997E-2</v>
      </c>
      <c r="G1001" t="s">
        <v>409</v>
      </c>
      <c r="H1001">
        <v>3.49</v>
      </c>
    </row>
    <row r="1002" spans="1:8" x14ac:dyDescent="0.25">
      <c r="A1002">
        <v>6</v>
      </c>
      <c r="B1002" t="s">
        <v>757</v>
      </c>
      <c r="C1002" t="s">
        <v>721</v>
      </c>
      <c r="D1002" t="s">
        <v>749</v>
      </c>
      <c r="E1002" t="s">
        <v>748</v>
      </c>
      <c r="F1002">
        <v>6.0598482000000002E-2</v>
      </c>
      <c r="G1002" t="s">
        <v>618</v>
      </c>
      <c r="H1002">
        <v>4.0177999999999994</v>
      </c>
    </row>
    <row r="1003" spans="1:8" x14ac:dyDescent="0.25">
      <c r="A1003">
        <v>6</v>
      </c>
      <c r="B1003" t="s">
        <v>757</v>
      </c>
      <c r="C1003" t="s">
        <v>721</v>
      </c>
      <c r="D1003" t="s">
        <v>749</v>
      </c>
      <c r="E1003" t="s">
        <v>748</v>
      </c>
      <c r="F1003">
        <v>4.7587455000000001E-2</v>
      </c>
      <c r="G1003" t="s">
        <v>619</v>
      </c>
      <c r="H1003">
        <v>4.1865999999999985</v>
      </c>
    </row>
    <row r="1004" spans="1:8" x14ac:dyDescent="0.25">
      <c r="A1004">
        <v>6</v>
      </c>
      <c r="B1004" t="s">
        <v>757</v>
      </c>
      <c r="C1004" t="s">
        <v>721</v>
      </c>
      <c r="D1004" t="s">
        <v>749</v>
      </c>
      <c r="E1004" t="s">
        <v>748</v>
      </c>
      <c r="F1004">
        <v>3.9031233999999998E-2</v>
      </c>
      <c r="G1004" t="s">
        <v>620</v>
      </c>
      <c r="H1004">
        <v>5.8583999999999996</v>
      </c>
    </row>
    <row r="1005" spans="1:8" x14ac:dyDescent="0.25">
      <c r="A1005">
        <v>6</v>
      </c>
      <c r="B1005" t="s">
        <v>757</v>
      </c>
      <c r="C1005" t="s">
        <v>721</v>
      </c>
      <c r="D1005" t="s">
        <v>749</v>
      </c>
      <c r="E1005" t="s">
        <v>748</v>
      </c>
      <c r="F1005">
        <v>5.1559543999999999E-2</v>
      </c>
      <c r="G1005" t="s">
        <v>621</v>
      </c>
      <c r="H1005">
        <v>4.4847000000000001</v>
      </c>
    </row>
    <row r="1006" spans="1:8" x14ac:dyDescent="0.25">
      <c r="A1006">
        <v>8</v>
      </c>
      <c r="B1006" t="s">
        <v>757</v>
      </c>
      <c r="C1006" t="s">
        <v>721</v>
      </c>
      <c r="D1006" t="s">
        <v>749</v>
      </c>
      <c r="E1006" t="s">
        <v>748</v>
      </c>
      <c r="F1006">
        <v>6.2906646999999996E-2</v>
      </c>
      <c r="G1006" t="s">
        <v>410</v>
      </c>
      <c r="H1006">
        <v>2.7904</v>
      </c>
    </row>
    <row r="1007" spans="1:8" x14ac:dyDescent="0.25">
      <c r="A1007">
        <v>8</v>
      </c>
      <c r="B1007" t="s">
        <v>757</v>
      </c>
      <c r="C1007" t="s">
        <v>721</v>
      </c>
      <c r="D1007" t="s">
        <v>749</v>
      </c>
      <c r="E1007" t="s">
        <v>748</v>
      </c>
      <c r="F1007">
        <v>4.3020294000000001E-2</v>
      </c>
      <c r="G1007" t="s">
        <v>623</v>
      </c>
      <c r="H1007">
        <v>4.8134999999999994</v>
      </c>
    </row>
    <row r="1008" spans="1:8" x14ac:dyDescent="0.25">
      <c r="A1008">
        <v>8</v>
      </c>
      <c r="B1008" t="s">
        <v>757</v>
      </c>
      <c r="C1008" t="s">
        <v>721</v>
      </c>
      <c r="D1008" t="s">
        <v>749</v>
      </c>
      <c r="E1008" t="s">
        <v>748</v>
      </c>
      <c r="F1008">
        <v>4.8917097999999999E-2</v>
      </c>
      <c r="G1008" t="s">
        <v>624</v>
      </c>
      <c r="H1008">
        <v>3.83</v>
      </c>
    </row>
    <row r="1009" spans="1:8" x14ac:dyDescent="0.25">
      <c r="A1009">
        <v>8</v>
      </c>
      <c r="B1009" t="s">
        <v>757</v>
      </c>
      <c r="C1009" t="s">
        <v>721</v>
      </c>
      <c r="D1009" t="s">
        <v>749</v>
      </c>
      <c r="E1009" t="s">
        <v>748</v>
      </c>
      <c r="F1009">
        <v>4.8090550000000003E-2</v>
      </c>
      <c r="G1009" t="s">
        <v>625</v>
      </c>
      <c r="H1009">
        <v>3.5821000000000005</v>
      </c>
    </row>
    <row r="1010" spans="1:8" x14ac:dyDescent="0.25">
      <c r="A1010">
        <v>8</v>
      </c>
      <c r="B1010" t="s">
        <v>757</v>
      </c>
      <c r="C1010" t="s">
        <v>721</v>
      </c>
      <c r="D1010" t="s">
        <v>749</v>
      </c>
      <c r="E1010" t="s">
        <v>748</v>
      </c>
      <c r="F1010">
        <v>4.7142460999999997E-2</v>
      </c>
      <c r="G1010" t="s">
        <v>626</v>
      </c>
      <c r="H1010">
        <v>3.6664000000000012</v>
      </c>
    </row>
    <row r="1011" spans="1:8" x14ac:dyDescent="0.25">
      <c r="A1011">
        <v>10</v>
      </c>
      <c r="B1011" t="s">
        <v>757</v>
      </c>
      <c r="C1011" t="s">
        <v>721</v>
      </c>
      <c r="D1011" t="s">
        <v>749</v>
      </c>
      <c r="E1011" t="s">
        <v>748</v>
      </c>
      <c r="F1011">
        <v>5.3068072000000001E-2</v>
      </c>
      <c r="G1011" t="s">
        <v>411</v>
      </c>
      <c r="H1011">
        <v>4.0707000000000004</v>
      </c>
    </row>
    <row r="1012" spans="1:8" x14ac:dyDescent="0.25">
      <c r="A1012">
        <v>10</v>
      </c>
      <c r="B1012" t="s">
        <v>757</v>
      </c>
      <c r="C1012" t="s">
        <v>721</v>
      </c>
      <c r="D1012" t="s">
        <v>749</v>
      </c>
      <c r="E1012" t="s">
        <v>748</v>
      </c>
      <c r="F1012">
        <v>4.0746047000000001E-2</v>
      </c>
      <c r="G1012" t="s">
        <v>628</v>
      </c>
      <c r="H1012">
        <v>4.7201000000000004</v>
      </c>
    </row>
    <row r="1013" spans="1:8" x14ac:dyDescent="0.25">
      <c r="A1013">
        <v>10</v>
      </c>
      <c r="B1013" t="s">
        <v>757</v>
      </c>
      <c r="C1013" t="s">
        <v>721</v>
      </c>
      <c r="D1013" t="s">
        <v>749</v>
      </c>
      <c r="E1013" t="s">
        <v>748</v>
      </c>
      <c r="F1013">
        <v>3.9906945999999999E-2</v>
      </c>
      <c r="G1013" t="s">
        <v>629</v>
      </c>
      <c r="H1013">
        <v>4.7565999999999988</v>
      </c>
    </row>
    <row r="1014" spans="1:8" x14ac:dyDescent="0.25">
      <c r="A1014">
        <v>10</v>
      </c>
      <c r="B1014" t="s">
        <v>757</v>
      </c>
      <c r="C1014" t="s">
        <v>721</v>
      </c>
      <c r="D1014" t="s">
        <v>749</v>
      </c>
      <c r="E1014" t="s">
        <v>748</v>
      </c>
      <c r="F1014">
        <v>5.7510052999999998E-2</v>
      </c>
      <c r="G1014" t="s">
        <v>630</v>
      </c>
      <c r="H1014">
        <v>3.2987000000000002</v>
      </c>
    </row>
    <row r="1015" spans="1:8" x14ac:dyDescent="0.25">
      <c r="A1015">
        <v>10</v>
      </c>
      <c r="B1015" t="s">
        <v>757</v>
      </c>
      <c r="C1015" t="s">
        <v>721</v>
      </c>
      <c r="D1015" t="s">
        <v>749</v>
      </c>
      <c r="E1015" t="s">
        <v>748</v>
      </c>
      <c r="F1015">
        <v>5.2849148999999998E-2</v>
      </c>
      <c r="G1015" t="s">
        <v>631</v>
      </c>
      <c r="H1015">
        <v>3.5289999999999999</v>
      </c>
    </row>
    <row r="1016" spans="1:8" x14ac:dyDescent="0.25">
      <c r="A1016">
        <v>0</v>
      </c>
      <c r="B1016" t="s">
        <v>757</v>
      </c>
      <c r="C1016" t="s">
        <v>722</v>
      </c>
      <c r="D1016" t="s">
        <v>749</v>
      </c>
      <c r="E1016" t="s">
        <v>748</v>
      </c>
      <c r="F1016">
        <v>6.2890109E-2</v>
      </c>
      <c r="G1016" t="s">
        <v>406</v>
      </c>
      <c r="H1016">
        <v>3.9562999999999988</v>
      </c>
    </row>
    <row r="1017" spans="1:8" x14ac:dyDescent="0.25">
      <c r="A1017">
        <v>0</v>
      </c>
      <c r="B1017" t="s">
        <v>757</v>
      </c>
      <c r="C1017" t="s">
        <v>722</v>
      </c>
      <c r="D1017" t="s">
        <v>749</v>
      </c>
      <c r="E1017" t="s">
        <v>748</v>
      </c>
      <c r="F1017">
        <v>6.8086450000000007E-2</v>
      </c>
      <c r="G1017" t="s">
        <v>603</v>
      </c>
      <c r="H1017">
        <v>5.3406000000000002</v>
      </c>
    </row>
    <row r="1018" spans="1:8" x14ac:dyDescent="0.25">
      <c r="A1018">
        <v>0</v>
      </c>
      <c r="B1018" t="s">
        <v>757</v>
      </c>
      <c r="C1018" t="s">
        <v>722</v>
      </c>
      <c r="D1018" t="s">
        <v>749</v>
      </c>
      <c r="E1018" t="s">
        <v>748</v>
      </c>
      <c r="F1018">
        <v>7.6462061999999997E-2</v>
      </c>
      <c r="G1018" t="s">
        <v>604</v>
      </c>
      <c r="H1018">
        <v>3.5138999999999996</v>
      </c>
    </row>
    <row r="1019" spans="1:8" x14ac:dyDescent="0.25">
      <c r="A1019">
        <v>0</v>
      </c>
      <c r="B1019" t="s">
        <v>757</v>
      </c>
      <c r="C1019" t="s">
        <v>722</v>
      </c>
      <c r="D1019" t="s">
        <v>749</v>
      </c>
      <c r="E1019" t="s">
        <v>748</v>
      </c>
      <c r="F1019">
        <v>9.4030726999999995E-2</v>
      </c>
      <c r="G1019" t="s">
        <v>605</v>
      </c>
      <c r="H1019">
        <v>3.940199999999999</v>
      </c>
    </row>
    <row r="1020" spans="1:8" x14ac:dyDescent="0.25">
      <c r="A1020">
        <v>0</v>
      </c>
      <c r="B1020" t="s">
        <v>757</v>
      </c>
      <c r="C1020" t="s">
        <v>722</v>
      </c>
      <c r="D1020" t="s">
        <v>749</v>
      </c>
      <c r="E1020" t="s">
        <v>748</v>
      </c>
      <c r="F1020">
        <v>6.8897342E-2</v>
      </c>
      <c r="G1020" t="s">
        <v>606</v>
      </c>
      <c r="H1020">
        <v>3.8193999999999999</v>
      </c>
    </row>
    <row r="1021" spans="1:8" x14ac:dyDescent="0.25">
      <c r="A1021">
        <v>2</v>
      </c>
      <c r="B1021" t="s">
        <v>757</v>
      </c>
      <c r="C1021" t="s">
        <v>722</v>
      </c>
      <c r="D1021" t="s">
        <v>749</v>
      </c>
      <c r="E1021" t="s">
        <v>748</v>
      </c>
      <c r="F1021">
        <v>7.4755500000000003E-2</v>
      </c>
      <c r="G1021" t="s">
        <v>407</v>
      </c>
      <c r="H1021">
        <v>3.0206</v>
      </c>
    </row>
    <row r="1022" spans="1:8" x14ac:dyDescent="0.25">
      <c r="A1022">
        <v>2</v>
      </c>
      <c r="B1022" t="s">
        <v>757</v>
      </c>
      <c r="C1022" t="s">
        <v>722</v>
      </c>
      <c r="D1022" t="s">
        <v>749</v>
      </c>
      <c r="E1022" t="s">
        <v>748</v>
      </c>
      <c r="F1022">
        <v>6.5794602999999993E-2</v>
      </c>
      <c r="G1022" t="s">
        <v>608</v>
      </c>
      <c r="H1022">
        <v>4.4999000000000002</v>
      </c>
    </row>
    <row r="1023" spans="1:8" x14ac:dyDescent="0.25">
      <c r="A1023">
        <v>2</v>
      </c>
      <c r="B1023" t="s">
        <v>757</v>
      </c>
      <c r="C1023" t="s">
        <v>722</v>
      </c>
      <c r="D1023" t="s">
        <v>749</v>
      </c>
      <c r="E1023" t="s">
        <v>748</v>
      </c>
      <c r="F1023">
        <v>6.9682536000000003E-2</v>
      </c>
      <c r="G1023" t="s">
        <v>609</v>
      </c>
      <c r="H1023">
        <v>4.2538</v>
      </c>
    </row>
    <row r="1024" spans="1:8" x14ac:dyDescent="0.25">
      <c r="A1024">
        <v>2</v>
      </c>
      <c r="B1024" t="s">
        <v>757</v>
      </c>
      <c r="C1024" t="s">
        <v>722</v>
      </c>
      <c r="D1024" t="s">
        <v>749</v>
      </c>
      <c r="E1024" t="s">
        <v>748</v>
      </c>
      <c r="F1024">
        <v>6.2276632999999998E-2</v>
      </c>
      <c r="G1024" t="s">
        <v>610</v>
      </c>
      <c r="H1024">
        <v>4.6439000000000004</v>
      </c>
    </row>
    <row r="1025" spans="1:8" x14ac:dyDescent="0.25">
      <c r="A1025">
        <v>2</v>
      </c>
      <c r="B1025" t="s">
        <v>757</v>
      </c>
      <c r="C1025" t="s">
        <v>722</v>
      </c>
      <c r="D1025" t="s">
        <v>749</v>
      </c>
      <c r="E1025" t="s">
        <v>748</v>
      </c>
      <c r="F1025">
        <v>6.4010212999999996E-2</v>
      </c>
      <c r="G1025" t="s">
        <v>611</v>
      </c>
      <c r="H1025">
        <v>4.5927999999999987</v>
      </c>
    </row>
    <row r="1026" spans="1:8" x14ac:dyDescent="0.25">
      <c r="A1026">
        <v>4</v>
      </c>
      <c r="B1026" t="s">
        <v>757</v>
      </c>
      <c r="C1026" t="s">
        <v>722</v>
      </c>
      <c r="D1026" t="s">
        <v>749</v>
      </c>
      <c r="E1026" t="s">
        <v>748</v>
      </c>
      <c r="F1026">
        <v>8.1478407000000003E-2</v>
      </c>
      <c r="G1026" t="s">
        <v>408</v>
      </c>
      <c r="H1026">
        <v>3.8826000000000001</v>
      </c>
    </row>
    <row r="1027" spans="1:8" x14ac:dyDescent="0.25">
      <c r="A1027">
        <v>4</v>
      </c>
      <c r="B1027" t="s">
        <v>757</v>
      </c>
      <c r="C1027" t="s">
        <v>722</v>
      </c>
      <c r="D1027" t="s">
        <v>749</v>
      </c>
      <c r="E1027" t="s">
        <v>748</v>
      </c>
      <c r="F1027">
        <v>6.4690002999999996E-2</v>
      </c>
      <c r="G1027" t="s">
        <v>613</v>
      </c>
      <c r="H1027">
        <v>5.3965999999999994</v>
      </c>
    </row>
    <row r="1028" spans="1:8" x14ac:dyDescent="0.25">
      <c r="A1028">
        <v>4</v>
      </c>
      <c r="B1028" t="s">
        <v>757</v>
      </c>
      <c r="C1028" t="s">
        <v>722</v>
      </c>
      <c r="D1028" t="s">
        <v>749</v>
      </c>
      <c r="E1028" t="s">
        <v>748</v>
      </c>
      <c r="F1028">
        <v>7.9984333000000005E-2</v>
      </c>
      <c r="G1028" t="s">
        <v>614</v>
      </c>
      <c r="H1028">
        <v>3.6571999999999996</v>
      </c>
    </row>
    <row r="1029" spans="1:8" x14ac:dyDescent="0.25">
      <c r="A1029">
        <v>4</v>
      </c>
      <c r="B1029" t="s">
        <v>757</v>
      </c>
      <c r="C1029" t="s">
        <v>722</v>
      </c>
      <c r="D1029" t="s">
        <v>749</v>
      </c>
      <c r="E1029" t="s">
        <v>748</v>
      </c>
      <c r="F1029">
        <v>6.7363623999999997E-2</v>
      </c>
      <c r="G1029" t="s">
        <v>615</v>
      </c>
      <c r="H1029">
        <v>4.3613</v>
      </c>
    </row>
    <row r="1030" spans="1:8" x14ac:dyDescent="0.25">
      <c r="A1030">
        <v>4</v>
      </c>
      <c r="B1030" t="s">
        <v>757</v>
      </c>
      <c r="C1030" t="s">
        <v>722</v>
      </c>
      <c r="D1030" t="s">
        <v>749</v>
      </c>
      <c r="E1030" t="s">
        <v>748</v>
      </c>
      <c r="F1030">
        <v>9.7418212000000004E-2</v>
      </c>
      <c r="G1030" t="s">
        <v>616</v>
      </c>
      <c r="H1030">
        <v>2.7761000000000013</v>
      </c>
    </row>
    <row r="1031" spans="1:8" x14ac:dyDescent="0.25">
      <c r="A1031">
        <v>6</v>
      </c>
      <c r="B1031" t="s">
        <v>757</v>
      </c>
      <c r="C1031" t="s">
        <v>722</v>
      </c>
      <c r="D1031" t="s">
        <v>749</v>
      </c>
      <c r="E1031" t="s">
        <v>748</v>
      </c>
      <c r="F1031">
        <v>7.4555447999999996E-2</v>
      </c>
      <c r="G1031" t="s">
        <v>409</v>
      </c>
      <c r="H1031">
        <v>3.49</v>
      </c>
    </row>
    <row r="1032" spans="1:8" x14ac:dyDescent="0.25">
      <c r="A1032">
        <v>6</v>
      </c>
      <c r="B1032" t="s">
        <v>757</v>
      </c>
      <c r="C1032" t="s">
        <v>722</v>
      </c>
      <c r="D1032" t="s">
        <v>749</v>
      </c>
      <c r="E1032" t="s">
        <v>748</v>
      </c>
      <c r="F1032">
        <v>6.8754387E-2</v>
      </c>
      <c r="G1032" t="s">
        <v>618</v>
      </c>
      <c r="H1032">
        <v>4.0177999999999994</v>
      </c>
    </row>
    <row r="1033" spans="1:8" x14ac:dyDescent="0.25">
      <c r="A1033">
        <v>6</v>
      </c>
      <c r="B1033" t="s">
        <v>757</v>
      </c>
      <c r="C1033" t="s">
        <v>722</v>
      </c>
      <c r="D1033" t="s">
        <v>749</v>
      </c>
      <c r="E1033" t="s">
        <v>748</v>
      </c>
      <c r="F1033">
        <v>6.7014991999999995E-2</v>
      </c>
      <c r="G1033" t="s">
        <v>619</v>
      </c>
      <c r="H1033">
        <v>4.1865999999999985</v>
      </c>
    </row>
    <row r="1034" spans="1:8" x14ac:dyDescent="0.25">
      <c r="A1034">
        <v>6</v>
      </c>
      <c r="B1034" t="s">
        <v>757</v>
      </c>
      <c r="C1034" t="s">
        <v>722</v>
      </c>
      <c r="D1034" t="s">
        <v>749</v>
      </c>
      <c r="E1034" t="s">
        <v>748</v>
      </c>
      <c r="F1034">
        <v>5.1552005999999997E-2</v>
      </c>
      <c r="G1034" t="s">
        <v>620</v>
      </c>
      <c r="H1034">
        <v>5.8583999999999996</v>
      </c>
    </row>
    <row r="1035" spans="1:8" x14ac:dyDescent="0.25">
      <c r="A1035">
        <v>6</v>
      </c>
      <c r="B1035" t="s">
        <v>757</v>
      </c>
      <c r="C1035" t="s">
        <v>722</v>
      </c>
      <c r="D1035" t="s">
        <v>749</v>
      </c>
      <c r="E1035" t="s">
        <v>748</v>
      </c>
      <c r="F1035">
        <v>6.4942610999999997E-2</v>
      </c>
      <c r="G1035" t="s">
        <v>621</v>
      </c>
      <c r="H1035">
        <v>4.4847000000000001</v>
      </c>
    </row>
    <row r="1036" spans="1:8" x14ac:dyDescent="0.25">
      <c r="A1036">
        <v>8</v>
      </c>
      <c r="B1036" t="s">
        <v>757</v>
      </c>
      <c r="C1036" t="s">
        <v>722</v>
      </c>
      <c r="D1036" t="s">
        <v>749</v>
      </c>
      <c r="E1036" t="s">
        <v>748</v>
      </c>
      <c r="F1036">
        <v>8.7672918000000002E-2</v>
      </c>
      <c r="G1036" t="s">
        <v>410</v>
      </c>
      <c r="H1036">
        <v>2.7904</v>
      </c>
    </row>
    <row r="1037" spans="1:8" x14ac:dyDescent="0.25">
      <c r="A1037">
        <v>8</v>
      </c>
      <c r="B1037" t="s">
        <v>757</v>
      </c>
      <c r="C1037" t="s">
        <v>722</v>
      </c>
      <c r="D1037" t="s">
        <v>749</v>
      </c>
      <c r="E1037" t="s">
        <v>748</v>
      </c>
      <c r="F1037">
        <v>7.2403290999999995E-2</v>
      </c>
      <c r="G1037" t="s">
        <v>623</v>
      </c>
      <c r="H1037">
        <v>4.8134999999999994</v>
      </c>
    </row>
    <row r="1038" spans="1:8" x14ac:dyDescent="0.25">
      <c r="A1038">
        <v>8</v>
      </c>
      <c r="B1038" t="s">
        <v>757</v>
      </c>
      <c r="C1038" t="s">
        <v>722</v>
      </c>
      <c r="D1038" t="s">
        <v>749</v>
      </c>
      <c r="E1038" t="s">
        <v>748</v>
      </c>
      <c r="F1038">
        <v>7.1631801999999994E-2</v>
      </c>
      <c r="G1038" t="s">
        <v>624</v>
      </c>
      <c r="H1038">
        <v>3.83</v>
      </c>
    </row>
    <row r="1039" spans="1:8" x14ac:dyDescent="0.25">
      <c r="A1039">
        <v>8</v>
      </c>
      <c r="B1039" t="s">
        <v>757</v>
      </c>
      <c r="C1039" t="s">
        <v>722</v>
      </c>
      <c r="D1039" t="s">
        <v>749</v>
      </c>
      <c r="E1039" t="s">
        <v>748</v>
      </c>
      <c r="F1039">
        <v>6.9401530000000003E-2</v>
      </c>
      <c r="G1039" t="s">
        <v>625</v>
      </c>
      <c r="H1039">
        <v>3.5821000000000005</v>
      </c>
    </row>
    <row r="1040" spans="1:8" x14ac:dyDescent="0.25">
      <c r="A1040">
        <v>8</v>
      </c>
      <c r="B1040" t="s">
        <v>757</v>
      </c>
      <c r="C1040" t="s">
        <v>722</v>
      </c>
      <c r="D1040" t="s">
        <v>749</v>
      </c>
      <c r="E1040" t="s">
        <v>748</v>
      </c>
      <c r="F1040">
        <v>6.5483807000000005E-2</v>
      </c>
      <c r="G1040" t="s">
        <v>626</v>
      </c>
      <c r="H1040">
        <v>3.6664000000000012</v>
      </c>
    </row>
    <row r="1041" spans="1:8" x14ac:dyDescent="0.25">
      <c r="A1041">
        <v>10</v>
      </c>
      <c r="B1041" t="s">
        <v>757</v>
      </c>
      <c r="C1041" t="s">
        <v>722</v>
      </c>
      <c r="D1041" t="s">
        <v>749</v>
      </c>
      <c r="E1041" t="s">
        <v>748</v>
      </c>
      <c r="F1041">
        <v>9.0153552999999997E-2</v>
      </c>
      <c r="G1041" t="s">
        <v>411</v>
      </c>
      <c r="H1041">
        <v>4.0707000000000004</v>
      </c>
    </row>
    <row r="1042" spans="1:8" x14ac:dyDescent="0.25">
      <c r="A1042">
        <v>10</v>
      </c>
      <c r="B1042" t="s">
        <v>757</v>
      </c>
      <c r="C1042" t="s">
        <v>722</v>
      </c>
      <c r="D1042" t="s">
        <v>749</v>
      </c>
      <c r="E1042" t="s">
        <v>748</v>
      </c>
      <c r="F1042">
        <v>5.8317407000000002E-2</v>
      </c>
      <c r="G1042" t="s">
        <v>628</v>
      </c>
      <c r="H1042">
        <v>4.7201000000000004</v>
      </c>
    </row>
    <row r="1043" spans="1:8" x14ac:dyDescent="0.25">
      <c r="A1043">
        <v>10</v>
      </c>
      <c r="B1043" t="s">
        <v>757</v>
      </c>
      <c r="C1043" t="s">
        <v>722</v>
      </c>
      <c r="D1043" t="s">
        <v>749</v>
      </c>
      <c r="E1043" t="s">
        <v>748</v>
      </c>
      <c r="F1043">
        <v>6.1020193E-2</v>
      </c>
      <c r="G1043" t="s">
        <v>629</v>
      </c>
      <c r="H1043">
        <v>4.7565999999999988</v>
      </c>
    </row>
    <row r="1044" spans="1:8" x14ac:dyDescent="0.25">
      <c r="A1044">
        <v>10</v>
      </c>
      <c r="B1044" t="s">
        <v>757</v>
      </c>
      <c r="C1044" t="s">
        <v>722</v>
      </c>
      <c r="D1044" t="s">
        <v>749</v>
      </c>
      <c r="E1044" t="s">
        <v>748</v>
      </c>
      <c r="F1044">
        <v>8.9385924000000005E-2</v>
      </c>
      <c r="G1044" t="s">
        <v>630</v>
      </c>
      <c r="H1044">
        <v>3.2987000000000002</v>
      </c>
    </row>
    <row r="1045" spans="1:8" x14ac:dyDescent="0.25">
      <c r="A1045">
        <v>10</v>
      </c>
      <c r="B1045" t="s">
        <v>757</v>
      </c>
      <c r="C1045" t="s">
        <v>722</v>
      </c>
      <c r="D1045" t="s">
        <v>749</v>
      </c>
      <c r="E1045" t="s">
        <v>748</v>
      </c>
      <c r="F1045">
        <v>7.7194670000000007E-2</v>
      </c>
      <c r="G1045" t="s">
        <v>631</v>
      </c>
      <c r="H1045">
        <v>3.5289999999999999</v>
      </c>
    </row>
    <row r="1046" spans="1:8" x14ac:dyDescent="0.25">
      <c r="A1046">
        <v>0</v>
      </c>
      <c r="B1046" t="s">
        <v>743</v>
      </c>
      <c r="C1046" t="s">
        <v>756</v>
      </c>
      <c r="D1046" t="s">
        <v>752</v>
      </c>
      <c r="E1046" t="s">
        <v>748</v>
      </c>
      <c r="F1046">
        <v>7.3700243999999998E-2</v>
      </c>
      <c r="G1046" t="s">
        <v>488</v>
      </c>
      <c r="H1046">
        <v>0.95830000000000126</v>
      </c>
    </row>
    <row r="1047" spans="1:8" x14ac:dyDescent="0.25">
      <c r="A1047">
        <v>0</v>
      </c>
      <c r="B1047" t="s">
        <v>743</v>
      </c>
      <c r="C1047" t="s">
        <v>756</v>
      </c>
      <c r="D1047" t="s">
        <v>752</v>
      </c>
      <c r="E1047" t="s">
        <v>748</v>
      </c>
      <c r="F1047">
        <v>0.109722213</v>
      </c>
      <c r="G1047" t="s">
        <v>489</v>
      </c>
      <c r="H1047">
        <v>0.84570000000000078</v>
      </c>
    </row>
    <row r="1048" spans="1:8" x14ac:dyDescent="0.25">
      <c r="A1048">
        <v>0</v>
      </c>
      <c r="B1048" t="s">
        <v>743</v>
      </c>
      <c r="C1048" t="s">
        <v>756</v>
      </c>
      <c r="D1048" t="s">
        <v>752</v>
      </c>
      <c r="E1048" t="s">
        <v>748</v>
      </c>
      <c r="F1048">
        <v>7.8574386999999996E-2</v>
      </c>
      <c r="G1048" t="s">
        <v>490</v>
      </c>
      <c r="H1048">
        <v>0.89890000000000114</v>
      </c>
    </row>
    <row r="1049" spans="1:8" x14ac:dyDescent="0.25">
      <c r="A1049">
        <v>0</v>
      </c>
      <c r="B1049" t="s">
        <v>743</v>
      </c>
      <c r="C1049" t="s">
        <v>756</v>
      </c>
      <c r="D1049" t="s">
        <v>752</v>
      </c>
      <c r="E1049" t="s">
        <v>748</v>
      </c>
      <c r="F1049">
        <v>7.9830754000000004E-2</v>
      </c>
      <c r="G1049" t="s">
        <v>491</v>
      </c>
      <c r="H1049">
        <v>0.88429999999999964</v>
      </c>
    </row>
    <row r="1050" spans="1:8" x14ac:dyDescent="0.25">
      <c r="A1050">
        <v>0</v>
      </c>
      <c r="B1050" t="s">
        <v>743</v>
      </c>
      <c r="C1050" t="s">
        <v>756</v>
      </c>
      <c r="D1050" t="s">
        <v>752</v>
      </c>
      <c r="E1050" t="s">
        <v>748</v>
      </c>
      <c r="F1050">
        <v>9.9619209E-2</v>
      </c>
      <c r="G1050" t="s">
        <v>492</v>
      </c>
      <c r="H1050">
        <v>0.70970000000000155</v>
      </c>
    </row>
    <row r="1051" spans="1:8" x14ac:dyDescent="0.25">
      <c r="A1051">
        <v>2</v>
      </c>
      <c r="B1051" t="s">
        <v>743</v>
      </c>
      <c r="C1051" t="s">
        <v>756</v>
      </c>
      <c r="D1051" t="s">
        <v>752</v>
      </c>
      <c r="E1051" t="s">
        <v>748</v>
      </c>
      <c r="F1051">
        <v>7.2874895999999995E-2</v>
      </c>
      <c r="G1051" t="s">
        <v>493</v>
      </c>
      <c r="H1051">
        <v>1.0143999999999984</v>
      </c>
    </row>
    <row r="1052" spans="1:8" x14ac:dyDescent="0.25">
      <c r="A1052">
        <v>2</v>
      </c>
      <c r="B1052" t="s">
        <v>743</v>
      </c>
      <c r="C1052" t="s">
        <v>756</v>
      </c>
      <c r="D1052" t="s">
        <v>752</v>
      </c>
      <c r="E1052" t="s">
        <v>748</v>
      </c>
      <c r="F1052">
        <v>8.6024642999999998E-2</v>
      </c>
      <c r="G1052" t="s">
        <v>494</v>
      </c>
      <c r="H1052">
        <v>0.82099999999999795</v>
      </c>
    </row>
    <row r="1053" spans="1:8" x14ac:dyDescent="0.25">
      <c r="A1053">
        <v>2</v>
      </c>
      <c r="B1053" t="s">
        <v>743</v>
      </c>
      <c r="C1053" t="s">
        <v>756</v>
      </c>
      <c r="D1053" t="s">
        <v>752</v>
      </c>
      <c r="E1053" t="s">
        <v>748</v>
      </c>
      <c r="F1053">
        <v>9.2374797999999994E-2</v>
      </c>
      <c r="G1053" t="s">
        <v>495</v>
      </c>
      <c r="H1053">
        <v>0.79429999999999978</v>
      </c>
    </row>
    <row r="1054" spans="1:8" x14ac:dyDescent="0.25">
      <c r="A1054">
        <v>2</v>
      </c>
      <c r="B1054" t="s">
        <v>743</v>
      </c>
      <c r="C1054" t="s">
        <v>756</v>
      </c>
      <c r="D1054" t="s">
        <v>752</v>
      </c>
      <c r="E1054" t="s">
        <v>748</v>
      </c>
      <c r="F1054">
        <v>6.4846901999999998E-2</v>
      </c>
      <c r="G1054" t="s">
        <v>496</v>
      </c>
      <c r="H1054">
        <v>1.0887999999999991</v>
      </c>
    </row>
    <row r="1055" spans="1:8" x14ac:dyDescent="0.25">
      <c r="A1055">
        <v>2</v>
      </c>
      <c r="B1055" t="s">
        <v>743</v>
      </c>
      <c r="C1055" t="s">
        <v>756</v>
      </c>
      <c r="D1055" t="s">
        <v>752</v>
      </c>
      <c r="E1055" t="s">
        <v>748</v>
      </c>
      <c r="F1055">
        <v>8.7298086999999996E-2</v>
      </c>
      <c r="G1055" t="s">
        <v>497</v>
      </c>
      <c r="H1055">
        <v>0.81020000000000181</v>
      </c>
    </row>
    <row r="1056" spans="1:8" x14ac:dyDescent="0.25">
      <c r="A1056">
        <v>4</v>
      </c>
      <c r="B1056" t="s">
        <v>743</v>
      </c>
      <c r="C1056" t="s">
        <v>756</v>
      </c>
      <c r="D1056" t="s">
        <v>752</v>
      </c>
      <c r="E1056" t="s">
        <v>748</v>
      </c>
      <c r="F1056">
        <v>8.5652238000000006E-2</v>
      </c>
      <c r="G1056" t="s">
        <v>498</v>
      </c>
      <c r="H1056">
        <v>0.89930000000000021</v>
      </c>
    </row>
    <row r="1057" spans="1:8" x14ac:dyDescent="0.25">
      <c r="A1057">
        <v>4</v>
      </c>
      <c r="B1057" t="s">
        <v>743</v>
      </c>
      <c r="C1057" t="s">
        <v>756</v>
      </c>
      <c r="D1057" t="s">
        <v>752</v>
      </c>
      <c r="E1057" t="s">
        <v>748</v>
      </c>
      <c r="F1057">
        <v>8.1921026999999993E-2</v>
      </c>
      <c r="G1057" t="s">
        <v>499</v>
      </c>
      <c r="H1057">
        <v>0.86139999999999972</v>
      </c>
    </row>
    <row r="1058" spans="1:8" x14ac:dyDescent="0.25">
      <c r="A1058">
        <v>4</v>
      </c>
      <c r="B1058" t="s">
        <v>743</v>
      </c>
      <c r="C1058" t="s">
        <v>756</v>
      </c>
      <c r="D1058" t="s">
        <v>752</v>
      </c>
      <c r="E1058" t="s">
        <v>748</v>
      </c>
      <c r="F1058">
        <v>0.103593147</v>
      </c>
      <c r="G1058" t="s">
        <v>500</v>
      </c>
      <c r="H1058">
        <v>0.68210000000000193</v>
      </c>
    </row>
    <row r="1059" spans="1:8" x14ac:dyDescent="0.25">
      <c r="A1059">
        <v>4</v>
      </c>
      <c r="B1059" t="s">
        <v>743</v>
      </c>
      <c r="C1059" t="s">
        <v>756</v>
      </c>
      <c r="D1059" t="s">
        <v>752</v>
      </c>
      <c r="E1059" t="s">
        <v>748</v>
      </c>
      <c r="F1059">
        <v>9.3831050999999999E-2</v>
      </c>
      <c r="G1059" t="s">
        <v>501</v>
      </c>
      <c r="H1059">
        <v>0.75240000000000151</v>
      </c>
    </row>
    <row r="1060" spans="1:8" x14ac:dyDescent="0.25">
      <c r="A1060">
        <v>4</v>
      </c>
      <c r="B1060" t="s">
        <v>743</v>
      </c>
      <c r="C1060" t="s">
        <v>756</v>
      </c>
      <c r="D1060" t="s">
        <v>752</v>
      </c>
      <c r="E1060" t="s">
        <v>748</v>
      </c>
      <c r="F1060">
        <v>6.6360019000000006E-2</v>
      </c>
      <c r="G1060" t="s">
        <v>502</v>
      </c>
      <c r="H1060">
        <v>1.097999999999999</v>
      </c>
    </row>
    <row r="1061" spans="1:8" x14ac:dyDescent="0.25">
      <c r="A1061">
        <v>6</v>
      </c>
      <c r="B1061" t="s">
        <v>743</v>
      </c>
      <c r="C1061" t="s">
        <v>756</v>
      </c>
      <c r="D1061" t="s">
        <v>752</v>
      </c>
      <c r="E1061" t="s">
        <v>748</v>
      </c>
      <c r="F1061">
        <v>7.0639839999999995E-2</v>
      </c>
      <c r="G1061" t="s">
        <v>503</v>
      </c>
      <c r="H1061">
        <v>0.99939999999999785</v>
      </c>
    </row>
    <row r="1062" spans="1:8" x14ac:dyDescent="0.25">
      <c r="A1062">
        <v>6</v>
      </c>
      <c r="B1062" t="s">
        <v>743</v>
      </c>
      <c r="C1062" t="s">
        <v>756</v>
      </c>
      <c r="D1062" t="s">
        <v>752</v>
      </c>
      <c r="E1062" t="s">
        <v>748</v>
      </c>
      <c r="F1062">
        <v>7.1451050000000002E-2</v>
      </c>
      <c r="G1062" t="s">
        <v>504</v>
      </c>
      <c r="H1062">
        <v>0.98780000000000001</v>
      </c>
    </row>
    <row r="1063" spans="1:8" x14ac:dyDescent="0.25">
      <c r="A1063">
        <v>6</v>
      </c>
      <c r="B1063" t="s">
        <v>743</v>
      </c>
      <c r="C1063" t="s">
        <v>756</v>
      </c>
      <c r="D1063" t="s">
        <v>752</v>
      </c>
      <c r="E1063" t="s">
        <v>748</v>
      </c>
      <c r="F1063">
        <v>8.9348773000000006E-2</v>
      </c>
      <c r="G1063" t="s">
        <v>505</v>
      </c>
      <c r="H1063">
        <v>0.93569999999999709</v>
      </c>
    </row>
    <row r="1064" spans="1:8" x14ac:dyDescent="0.25">
      <c r="A1064">
        <v>6</v>
      </c>
      <c r="B1064" t="s">
        <v>743</v>
      </c>
      <c r="C1064" t="s">
        <v>756</v>
      </c>
      <c r="D1064" t="s">
        <v>752</v>
      </c>
      <c r="E1064" t="s">
        <v>748</v>
      </c>
      <c r="F1064">
        <v>7.9091411E-2</v>
      </c>
      <c r="G1064" t="s">
        <v>506</v>
      </c>
      <c r="H1064">
        <v>0.89339999999999975</v>
      </c>
    </row>
    <row r="1065" spans="1:8" x14ac:dyDescent="0.25">
      <c r="A1065">
        <v>6</v>
      </c>
      <c r="B1065" t="s">
        <v>743</v>
      </c>
      <c r="C1065" t="s">
        <v>756</v>
      </c>
      <c r="D1065" t="s">
        <v>752</v>
      </c>
      <c r="E1065" t="s">
        <v>748</v>
      </c>
      <c r="F1065">
        <v>0.143725039</v>
      </c>
      <c r="G1065" t="s">
        <v>507</v>
      </c>
      <c r="H1065">
        <v>1.0992999999999995</v>
      </c>
    </row>
    <row r="1066" spans="1:8" x14ac:dyDescent="0.25">
      <c r="A1066">
        <v>8</v>
      </c>
      <c r="B1066" t="s">
        <v>743</v>
      </c>
      <c r="C1066" t="s">
        <v>756</v>
      </c>
      <c r="D1066" t="s">
        <v>752</v>
      </c>
      <c r="E1066" t="s">
        <v>748</v>
      </c>
      <c r="F1066">
        <v>7.0210758999999998E-2</v>
      </c>
      <c r="G1066" t="s">
        <v>508</v>
      </c>
      <c r="H1066">
        <v>1.0065999999999988</v>
      </c>
    </row>
    <row r="1067" spans="1:8" x14ac:dyDescent="0.25">
      <c r="A1067">
        <v>8</v>
      </c>
      <c r="B1067" t="s">
        <v>743</v>
      </c>
      <c r="C1067" t="s">
        <v>756</v>
      </c>
      <c r="D1067" t="s">
        <v>752</v>
      </c>
      <c r="E1067" t="s">
        <v>748</v>
      </c>
      <c r="F1067">
        <v>7.3540838999999997E-2</v>
      </c>
      <c r="G1067" t="s">
        <v>509</v>
      </c>
      <c r="H1067">
        <v>0.9629000000000012</v>
      </c>
    </row>
    <row r="1068" spans="1:8" x14ac:dyDescent="0.25">
      <c r="A1068">
        <v>8</v>
      </c>
      <c r="B1068" t="s">
        <v>743</v>
      </c>
      <c r="C1068" t="s">
        <v>756</v>
      </c>
      <c r="D1068" t="s">
        <v>752</v>
      </c>
      <c r="E1068" t="s">
        <v>748</v>
      </c>
      <c r="F1068">
        <v>5.0197186999999997E-2</v>
      </c>
      <c r="G1068" t="s">
        <v>510</v>
      </c>
      <c r="H1068">
        <v>1.4069000000000003</v>
      </c>
    </row>
    <row r="1069" spans="1:8" x14ac:dyDescent="0.25">
      <c r="A1069">
        <v>8</v>
      </c>
      <c r="B1069" t="s">
        <v>743</v>
      </c>
      <c r="C1069" t="s">
        <v>756</v>
      </c>
      <c r="D1069" t="s">
        <v>752</v>
      </c>
      <c r="E1069" t="s">
        <v>748</v>
      </c>
      <c r="F1069">
        <v>8.8529317999999996E-2</v>
      </c>
      <c r="G1069" t="s">
        <v>511</v>
      </c>
      <c r="H1069">
        <v>1.1711000000000027</v>
      </c>
    </row>
    <row r="1070" spans="1:8" x14ac:dyDescent="0.25">
      <c r="A1070">
        <v>8</v>
      </c>
      <c r="B1070" t="s">
        <v>743</v>
      </c>
      <c r="C1070" t="s">
        <v>756</v>
      </c>
      <c r="D1070" t="s">
        <v>752</v>
      </c>
      <c r="E1070" t="s">
        <v>748</v>
      </c>
      <c r="F1070">
        <v>7.5353304999999995E-2</v>
      </c>
      <c r="G1070" t="s">
        <v>512</v>
      </c>
      <c r="H1070">
        <v>0.93929999999999936</v>
      </c>
    </row>
    <row r="1071" spans="1:8" x14ac:dyDescent="0.25">
      <c r="A1071">
        <v>10</v>
      </c>
      <c r="B1071" t="s">
        <v>743</v>
      </c>
      <c r="C1071" t="s">
        <v>756</v>
      </c>
      <c r="D1071" t="s">
        <v>752</v>
      </c>
      <c r="E1071" t="s">
        <v>748</v>
      </c>
      <c r="F1071">
        <v>5.3909403000000002E-2</v>
      </c>
      <c r="G1071" t="s">
        <v>513</v>
      </c>
      <c r="H1071">
        <v>1.3103000000000016</v>
      </c>
    </row>
    <row r="1072" spans="1:8" x14ac:dyDescent="0.25">
      <c r="A1072">
        <v>10</v>
      </c>
      <c r="B1072" t="s">
        <v>743</v>
      </c>
      <c r="C1072" t="s">
        <v>756</v>
      </c>
      <c r="D1072" t="s">
        <v>752</v>
      </c>
      <c r="E1072" t="s">
        <v>748</v>
      </c>
      <c r="F1072">
        <v>6.8965509999999994E-2</v>
      </c>
      <c r="G1072" t="s">
        <v>514</v>
      </c>
      <c r="H1072">
        <v>1.0263999999999989</v>
      </c>
    </row>
    <row r="1073" spans="1:8" x14ac:dyDescent="0.25">
      <c r="A1073">
        <v>10</v>
      </c>
      <c r="B1073" t="s">
        <v>743</v>
      </c>
      <c r="C1073" t="s">
        <v>756</v>
      </c>
      <c r="D1073" t="s">
        <v>752</v>
      </c>
      <c r="E1073" t="s">
        <v>748</v>
      </c>
      <c r="F1073">
        <v>6.3794163000000001E-2</v>
      </c>
      <c r="G1073" t="s">
        <v>515</v>
      </c>
      <c r="H1073">
        <v>1.1205999999999996</v>
      </c>
    </row>
    <row r="1074" spans="1:8" x14ac:dyDescent="0.25">
      <c r="A1074">
        <v>10</v>
      </c>
      <c r="B1074" t="s">
        <v>743</v>
      </c>
      <c r="C1074" t="s">
        <v>756</v>
      </c>
      <c r="D1074" t="s">
        <v>752</v>
      </c>
      <c r="E1074" t="s">
        <v>748</v>
      </c>
      <c r="F1074">
        <v>7.0050520000000005E-2</v>
      </c>
      <c r="G1074" t="s">
        <v>516</v>
      </c>
      <c r="H1074">
        <v>1.0173999999999985</v>
      </c>
    </row>
    <row r="1075" spans="1:8" x14ac:dyDescent="0.25">
      <c r="A1075">
        <v>10</v>
      </c>
      <c r="B1075" t="s">
        <v>743</v>
      </c>
      <c r="C1075" t="s">
        <v>756</v>
      </c>
      <c r="D1075" t="s">
        <v>752</v>
      </c>
      <c r="E1075" t="s">
        <v>748</v>
      </c>
      <c r="F1075">
        <v>5.7094309000000003E-2</v>
      </c>
      <c r="G1075" t="s">
        <v>517</v>
      </c>
      <c r="H1075">
        <v>1.2457999999999991</v>
      </c>
    </row>
    <row r="1076" spans="1:8" x14ac:dyDescent="0.25">
      <c r="A1076">
        <v>0</v>
      </c>
      <c r="B1076" t="s">
        <v>743</v>
      </c>
      <c r="C1076" t="s">
        <v>743</v>
      </c>
      <c r="D1076" t="s">
        <v>749</v>
      </c>
      <c r="E1076" t="s">
        <v>748</v>
      </c>
      <c r="F1076">
        <v>57.756512809999997</v>
      </c>
      <c r="G1076" t="s">
        <v>519</v>
      </c>
      <c r="H1076">
        <v>3.4278999999999993</v>
      </c>
    </row>
    <row r="1077" spans="1:8" x14ac:dyDescent="0.25">
      <c r="A1077">
        <v>0</v>
      </c>
      <c r="B1077" t="s">
        <v>743</v>
      </c>
      <c r="C1077" t="s">
        <v>743</v>
      </c>
      <c r="D1077" t="s">
        <v>749</v>
      </c>
      <c r="E1077" t="s">
        <v>748</v>
      </c>
      <c r="F1077">
        <v>102.3188471</v>
      </c>
      <c r="G1077" t="s">
        <v>524</v>
      </c>
      <c r="H1077">
        <v>3.1748999999999992</v>
      </c>
    </row>
    <row r="1078" spans="1:8" x14ac:dyDescent="0.25">
      <c r="A1078">
        <v>0</v>
      </c>
      <c r="B1078" t="s">
        <v>743</v>
      </c>
      <c r="C1078" t="s">
        <v>743</v>
      </c>
      <c r="D1078" t="s">
        <v>749</v>
      </c>
      <c r="E1078" t="s">
        <v>748</v>
      </c>
      <c r="F1078">
        <v>65.011963559999998</v>
      </c>
      <c r="G1078" t="s">
        <v>525</v>
      </c>
      <c r="H1078">
        <v>3.6575999999999986</v>
      </c>
    </row>
    <row r="1079" spans="1:8" x14ac:dyDescent="0.25">
      <c r="A1079">
        <v>0</v>
      </c>
      <c r="B1079" t="s">
        <v>743</v>
      </c>
      <c r="C1079" t="s">
        <v>743</v>
      </c>
      <c r="D1079" t="s">
        <v>749</v>
      </c>
      <c r="E1079" t="s">
        <v>748</v>
      </c>
      <c r="F1079">
        <v>57.35048527</v>
      </c>
      <c r="G1079" t="s">
        <v>526</v>
      </c>
      <c r="H1079">
        <v>3.2786999999999988</v>
      </c>
    </row>
    <row r="1080" spans="1:8" x14ac:dyDescent="0.25">
      <c r="A1080">
        <v>0</v>
      </c>
      <c r="B1080" t="s">
        <v>743</v>
      </c>
      <c r="C1080" t="s">
        <v>743</v>
      </c>
      <c r="D1080" t="s">
        <v>749</v>
      </c>
      <c r="E1080" t="s">
        <v>748</v>
      </c>
      <c r="F1080">
        <v>46.51376561</v>
      </c>
      <c r="G1080" t="s">
        <v>527</v>
      </c>
      <c r="H1080">
        <v>3.5396000000000001</v>
      </c>
    </row>
    <row r="1081" spans="1:8" x14ac:dyDescent="0.25">
      <c r="A1081">
        <v>2</v>
      </c>
      <c r="B1081" t="s">
        <v>743</v>
      </c>
      <c r="C1081" t="s">
        <v>743</v>
      </c>
      <c r="D1081" t="s">
        <v>749</v>
      </c>
      <c r="E1081" t="s">
        <v>748</v>
      </c>
      <c r="F1081">
        <v>33.602518060000001</v>
      </c>
      <c r="G1081" t="s">
        <v>520</v>
      </c>
      <c r="H1081">
        <v>3.7910000000000004</v>
      </c>
    </row>
    <row r="1082" spans="1:8" x14ac:dyDescent="0.25">
      <c r="A1082">
        <v>2</v>
      </c>
      <c r="B1082" t="s">
        <v>743</v>
      </c>
      <c r="C1082" t="s">
        <v>743</v>
      </c>
      <c r="D1082" t="s">
        <v>749</v>
      </c>
      <c r="E1082" t="s">
        <v>748</v>
      </c>
      <c r="F1082">
        <v>59.293104880000001</v>
      </c>
      <c r="G1082" t="s">
        <v>528</v>
      </c>
      <c r="H1082">
        <v>3.0580999999999996</v>
      </c>
    </row>
    <row r="1083" spans="1:8" x14ac:dyDescent="0.25">
      <c r="A1083">
        <v>2</v>
      </c>
      <c r="B1083" t="s">
        <v>743</v>
      </c>
      <c r="C1083" t="s">
        <v>743</v>
      </c>
      <c r="D1083" t="s">
        <v>749</v>
      </c>
      <c r="E1083" t="s">
        <v>748</v>
      </c>
      <c r="F1083">
        <v>64.923235270000006</v>
      </c>
      <c r="G1083" t="s">
        <v>529</v>
      </c>
      <c r="H1083">
        <v>2.4509000000000007</v>
      </c>
    </row>
    <row r="1084" spans="1:8" x14ac:dyDescent="0.25">
      <c r="A1084">
        <v>2</v>
      </c>
      <c r="B1084" t="s">
        <v>743</v>
      </c>
      <c r="C1084" t="s">
        <v>743</v>
      </c>
      <c r="D1084" t="s">
        <v>749</v>
      </c>
      <c r="E1084" t="s">
        <v>748</v>
      </c>
      <c r="F1084">
        <v>31.45650376</v>
      </c>
      <c r="G1084" t="s">
        <v>530</v>
      </c>
      <c r="H1084">
        <v>3.2539999999999996</v>
      </c>
    </row>
    <row r="1085" spans="1:8" x14ac:dyDescent="0.25">
      <c r="A1085">
        <v>2</v>
      </c>
      <c r="B1085" t="s">
        <v>743</v>
      </c>
      <c r="C1085" t="s">
        <v>743</v>
      </c>
      <c r="D1085" t="s">
        <v>749</v>
      </c>
      <c r="E1085" t="s">
        <v>748</v>
      </c>
      <c r="F1085">
        <v>61.332805690000001</v>
      </c>
      <c r="G1085" t="s">
        <v>531</v>
      </c>
      <c r="H1085">
        <v>3.8997000000000011</v>
      </c>
    </row>
    <row r="1086" spans="1:8" x14ac:dyDescent="0.25">
      <c r="A1086">
        <v>4</v>
      </c>
      <c r="B1086" t="s">
        <v>743</v>
      </c>
      <c r="C1086" t="s">
        <v>743</v>
      </c>
      <c r="D1086" t="s">
        <v>749</v>
      </c>
      <c r="E1086" t="s">
        <v>748</v>
      </c>
      <c r="F1086">
        <v>60.421394329999998</v>
      </c>
      <c r="G1086" t="s">
        <v>521</v>
      </c>
      <c r="H1086">
        <v>3.4362999999999992</v>
      </c>
    </row>
    <row r="1087" spans="1:8" x14ac:dyDescent="0.25">
      <c r="A1087">
        <v>4</v>
      </c>
      <c r="B1087" t="s">
        <v>743</v>
      </c>
      <c r="C1087" t="s">
        <v>743</v>
      </c>
      <c r="D1087" t="s">
        <v>749</v>
      </c>
      <c r="E1087" t="s">
        <v>748</v>
      </c>
      <c r="F1087">
        <v>47.390843310000001</v>
      </c>
      <c r="G1087" t="s">
        <v>532</v>
      </c>
      <c r="H1087">
        <v>4.6876999999999995</v>
      </c>
    </row>
    <row r="1088" spans="1:8" x14ac:dyDescent="0.25">
      <c r="A1088">
        <v>4</v>
      </c>
      <c r="B1088" t="s">
        <v>743</v>
      </c>
      <c r="C1088" t="s">
        <v>743</v>
      </c>
      <c r="D1088" t="s">
        <v>749</v>
      </c>
      <c r="E1088" t="s">
        <v>748</v>
      </c>
      <c r="F1088">
        <v>53.53514586</v>
      </c>
      <c r="G1088" t="s">
        <v>533</v>
      </c>
      <c r="H1088">
        <v>3.6867999999999999</v>
      </c>
    </row>
    <row r="1089" spans="1:8" x14ac:dyDescent="0.25">
      <c r="A1089">
        <v>4</v>
      </c>
      <c r="B1089" t="s">
        <v>743</v>
      </c>
      <c r="C1089" t="s">
        <v>743</v>
      </c>
      <c r="D1089" t="s">
        <v>749</v>
      </c>
      <c r="E1089" t="s">
        <v>748</v>
      </c>
      <c r="F1089">
        <v>55.851803179999997</v>
      </c>
      <c r="G1089" t="s">
        <v>534</v>
      </c>
      <c r="H1089">
        <v>3.9112999999999989</v>
      </c>
    </row>
    <row r="1090" spans="1:8" x14ac:dyDescent="0.25">
      <c r="A1090">
        <v>4</v>
      </c>
      <c r="B1090" t="s">
        <v>743</v>
      </c>
      <c r="C1090" t="s">
        <v>743</v>
      </c>
      <c r="D1090" t="s">
        <v>749</v>
      </c>
      <c r="E1090" t="s">
        <v>748</v>
      </c>
      <c r="F1090">
        <v>67.770440449999995</v>
      </c>
      <c r="G1090" t="s">
        <v>535</v>
      </c>
      <c r="H1090">
        <v>3.9903000000000013</v>
      </c>
    </row>
    <row r="1091" spans="1:8" x14ac:dyDescent="0.25">
      <c r="A1091">
        <v>6</v>
      </c>
      <c r="B1091" t="s">
        <v>743</v>
      </c>
      <c r="C1091" t="s">
        <v>743</v>
      </c>
      <c r="D1091" t="s">
        <v>749</v>
      </c>
      <c r="E1091" t="s">
        <v>748</v>
      </c>
      <c r="F1091">
        <v>33.865893810000003</v>
      </c>
      <c r="G1091" t="s">
        <v>522</v>
      </c>
      <c r="H1091">
        <v>3.0158000000000005</v>
      </c>
    </row>
    <row r="1092" spans="1:8" x14ac:dyDescent="0.25">
      <c r="A1092">
        <v>6</v>
      </c>
      <c r="B1092" t="s">
        <v>743</v>
      </c>
      <c r="C1092" t="s">
        <v>743</v>
      </c>
      <c r="D1092" t="s">
        <v>749</v>
      </c>
      <c r="E1092" t="s">
        <v>748</v>
      </c>
      <c r="F1092">
        <v>24.535261689999999</v>
      </c>
      <c r="G1092" t="s">
        <v>536</v>
      </c>
      <c r="H1092">
        <v>4.5591000000000008</v>
      </c>
    </row>
    <row r="1093" spans="1:8" x14ac:dyDescent="0.25">
      <c r="A1093">
        <v>6</v>
      </c>
      <c r="B1093" t="s">
        <v>743</v>
      </c>
      <c r="C1093" t="s">
        <v>743</v>
      </c>
      <c r="D1093" t="s">
        <v>749</v>
      </c>
      <c r="E1093" t="s">
        <v>748</v>
      </c>
      <c r="F1093">
        <v>71.160723070000003</v>
      </c>
      <c r="G1093" t="s">
        <v>537</v>
      </c>
      <c r="H1093">
        <v>3.9134999999999991</v>
      </c>
    </row>
    <row r="1094" spans="1:8" x14ac:dyDescent="0.25">
      <c r="A1094">
        <v>6</v>
      </c>
      <c r="B1094" t="s">
        <v>743</v>
      </c>
      <c r="C1094" t="s">
        <v>743</v>
      </c>
      <c r="D1094" t="s">
        <v>749</v>
      </c>
      <c r="E1094" t="s">
        <v>748</v>
      </c>
      <c r="F1094">
        <v>48.436485939999997</v>
      </c>
      <c r="G1094" t="s">
        <v>539</v>
      </c>
      <c r="H1094">
        <v>2.8681000000000001</v>
      </c>
    </row>
    <row r="1095" spans="1:8" x14ac:dyDescent="0.25">
      <c r="A1095">
        <v>6</v>
      </c>
      <c r="B1095" t="s">
        <v>743</v>
      </c>
      <c r="C1095" t="s">
        <v>743</v>
      </c>
      <c r="D1095" t="s">
        <v>749</v>
      </c>
      <c r="E1095" t="s">
        <v>748</v>
      </c>
      <c r="F1095">
        <v>33.492429450000003</v>
      </c>
      <c r="G1095" t="s">
        <v>538</v>
      </c>
      <c r="H1095">
        <v>3.5314999999999994</v>
      </c>
    </row>
    <row r="1096" spans="1:8" x14ac:dyDescent="0.25">
      <c r="A1096">
        <v>8</v>
      </c>
      <c r="B1096" t="s">
        <v>743</v>
      </c>
      <c r="C1096" t="s">
        <v>743</v>
      </c>
      <c r="D1096" t="s">
        <v>749</v>
      </c>
      <c r="E1096" t="s">
        <v>748</v>
      </c>
      <c r="F1096">
        <v>52.625284790000002</v>
      </c>
      <c r="G1096" t="s">
        <v>540</v>
      </c>
      <c r="H1096">
        <v>3.5274000000000001</v>
      </c>
    </row>
    <row r="1097" spans="1:8" x14ac:dyDescent="0.25">
      <c r="A1097">
        <v>8</v>
      </c>
      <c r="B1097" t="s">
        <v>743</v>
      </c>
      <c r="C1097" t="s">
        <v>743</v>
      </c>
      <c r="D1097" t="s">
        <v>749</v>
      </c>
      <c r="E1097" t="s">
        <v>748</v>
      </c>
      <c r="F1097">
        <v>37.184457299999998</v>
      </c>
      <c r="G1097" t="s">
        <v>541</v>
      </c>
      <c r="H1097">
        <v>3.4452999999999996</v>
      </c>
    </row>
    <row r="1098" spans="1:8" x14ac:dyDescent="0.25">
      <c r="A1098">
        <v>8</v>
      </c>
      <c r="B1098" t="s">
        <v>743</v>
      </c>
      <c r="C1098" t="s">
        <v>743</v>
      </c>
      <c r="D1098" t="s">
        <v>749</v>
      </c>
      <c r="E1098" t="s">
        <v>748</v>
      </c>
      <c r="F1098">
        <v>73.578698250000002</v>
      </c>
      <c r="G1098" t="s">
        <v>542</v>
      </c>
      <c r="H1098">
        <v>3.2967000000000013</v>
      </c>
    </row>
    <row r="1099" spans="1:8" x14ac:dyDescent="0.25">
      <c r="A1099">
        <v>8</v>
      </c>
      <c r="B1099" t="s">
        <v>743</v>
      </c>
      <c r="C1099" t="s">
        <v>743</v>
      </c>
      <c r="D1099" t="s">
        <v>749</v>
      </c>
      <c r="E1099" t="s">
        <v>748</v>
      </c>
      <c r="F1099">
        <v>74.759234680000006</v>
      </c>
      <c r="G1099" t="s">
        <v>543</v>
      </c>
      <c r="H1099">
        <v>3.9054000000000002</v>
      </c>
    </row>
    <row r="1100" spans="1:8" x14ac:dyDescent="0.25">
      <c r="A1100">
        <v>8</v>
      </c>
      <c r="B1100" t="s">
        <v>743</v>
      </c>
      <c r="C1100" t="s">
        <v>743</v>
      </c>
      <c r="D1100" t="s">
        <v>749</v>
      </c>
      <c r="E1100" t="s">
        <v>748</v>
      </c>
      <c r="F1100">
        <v>83.985895029999995</v>
      </c>
      <c r="G1100" t="s">
        <v>544</v>
      </c>
      <c r="H1100">
        <v>3.533199999999999</v>
      </c>
    </row>
    <row r="1101" spans="1:8" x14ac:dyDescent="0.25">
      <c r="A1101">
        <v>10</v>
      </c>
      <c r="B1101" t="s">
        <v>743</v>
      </c>
      <c r="C1101" t="s">
        <v>743</v>
      </c>
      <c r="D1101" t="s">
        <v>749</v>
      </c>
      <c r="E1101" t="s">
        <v>748</v>
      </c>
      <c r="F1101">
        <v>38.250206839999997</v>
      </c>
      <c r="G1101" t="s">
        <v>523</v>
      </c>
      <c r="H1101">
        <v>4.1821999999999999</v>
      </c>
    </row>
    <row r="1102" spans="1:8" x14ac:dyDescent="0.25">
      <c r="A1102">
        <v>10</v>
      </c>
      <c r="B1102" t="s">
        <v>743</v>
      </c>
      <c r="C1102" t="s">
        <v>743</v>
      </c>
      <c r="D1102" t="s">
        <v>749</v>
      </c>
      <c r="E1102" t="s">
        <v>748</v>
      </c>
      <c r="F1102">
        <v>56.726261379999997</v>
      </c>
      <c r="G1102" t="s">
        <v>545</v>
      </c>
      <c r="H1102">
        <v>3.2458000000000009</v>
      </c>
    </row>
    <row r="1103" spans="1:8" x14ac:dyDescent="0.25">
      <c r="A1103">
        <v>10</v>
      </c>
      <c r="B1103" t="s">
        <v>743</v>
      </c>
      <c r="C1103" t="s">
        <v>743</v>
      </c>
      <c r="D1103" t="s">
        <v>749</v>
      </c>
      <c r="E1103" t="s">
        <v>748</v>
      </c>
      <c r="F1103">
        <v>68.013868729999999</v>
      </c>
      <c r="G1103" t="s">
        <v>546</v>
      </c>
      <c r="H1103">
        <v>3.4718</v>
      </c>
    </row>
    <row r="1104" spans="1:8" x14ac:dyDescent="0.25">
      <c r="A1104">
        <v>10</v>
      </c>
      <c r="B1104" t="s">
        <v>743</v>
      </c>
      <c r="C1104" t="s">
        <v>743</v>
      </c>
      <c r="D1104" t="s">
        <v>749</v>
      </c>
      <c r="E1104" t="s">
        <v>748</v>
      </c>
      <c r="F1104">
        <v>102.5827354</v>
      </c>
      <c r="G1104" t="s">
        <v>547</v>
      </c>
      <c r="H1104">
        <v>3.6062999999999992</v>
      </c>
    </row>
    <row r="1105" spans="1:8" x14ac:dyDescent="0.25">
      <c r="A1105">
        <v>10</v>
      </c>
      <c r="B1105" t="s">
        <v>743</v>
      </c>
      <c r="C1105" t="s">
        <v>743</v>
      </c>
      <c r="D1105" t="s">
        <v>749</v>
      </c>
      <c r="E1105" t="s">
        <v>748</v>
      </c>
      <c r="F1105">
        <v>79.549754750000005</v>
      </c>
      <c r="G1105" t="s">
        <v>548</v>
      </c>
      <c r="H1105">
        <v>5.2080000000000002</v>
      </c>
    </row>
    <row r="1106" spans="1:8" x14ac:dyDescent="0.25">
      <c r="A1106">
        <v>0</v>
      </c>
      <c r="B1106" t="s">
        <v>743</v>
      </c>
      <c r="C1106" t="s">
        <v>756</v>
      </c>
      <c r="D1106" t="s">
        <v>749</v>
      </c>
      <c r="E1106" t="s">
        <v>748</v>
      </c>
      <c r="F1106">
        <v>0.122328378</v>
      </c>
      <c r="G1106" t="s">
        <v>519</v>
      </c>
      <c r="H1106">
        <v>3.4278999999999993</v>
      </c>
    </row>
    <row r="1107" spans="1:8" x14ac:dyDescent="0.25">
      <c r="A1107">
        <v>0</v>
      </c>
      <c r="B1107" t="s">
        <v>743</v>
      </c>
      <c r="C1107" t="s">
        <v>756</v>
      </c>
      <c r="D1107" t="s">
        <v>749</v>
      </c>
      <c r="E1107" t="s">
        <v>748</v>
      </c>
      <c r="F1107">
        <v>0.110588833</v>
      </c>
      <c r="G1107" t="s">
        <v>524</v>
      </c>
      <c r="H1107">
        <v>3.1748999999999992</v>
      </c>
    </row>
    <row r="1108" spans="1:8" x14ac:dyDescent="0.25">
      <c r="A1108">
        <v>0</v>
      </c>
      <c r="B1108" t="s">
        <v>743</v>
      </c>
      <c r="C1108" t="s">
        <v>756</v>
      </c>
      <c r="D1108" t="s">
        <v>749</v>
      </c>
      <c r="E1108" t="s">
        <v>748</v>
      </c>
      <c r="F1108">
        <v>9.9328374999999997E-2</v>
      </c>
      <c r="G1108" t="s">
        <v>525</v>
      </c>
      <c r="H1108">
        <v>3.6575999999999986</v>
      </c>
    </row>
    <row r="1109" spans="1:8" x14ac:dyDescent="0.25">
      <c r="A1109">
        <v>0</v>
      </c>
      <c r="B1109" t="s">
        <v>743</v>
      </c>
      <c r="C1109" t="s">
        <v>756</v>
      </c>
      <c r="D1109" t="s">
        <v>749</v>
      </c>
      <c r="E1109" t="s">
        <v>748</v>
      </c>
      <c r="F1109">
        <v>6.8120643999999994E-2</v>
      </c>
      <c r="G1109" t="s">
        <v>526</v>
      </c>
      <c r="H1109">
        <v>3.2786999999999988</v>
      </c>
    </row>
    <row r="1110" spans="1:8" x14ac:dyDescent="0.25">
      <c r="A1110">
        <v>0</v>
      </c>
      <c r="B1110" t="s">
        <v>743</v>
      </c>
      <c r="C1110" t="s">
        <v>756</v>
      </c>
      <c r="D1110" t="s">
        <v>749</v>
      </c>
      <c r="E1110" t="s">
        <v>748</v>
      </c>
      <c r="F1110">
        <v>6.0378050000000003E-2</v>
      </c>
      <c r="G1110" t="s">
        <v>527</v>
      </c>
      <c r="H1110">
        <v>3.5396000000000001</v>
      </c>
    </row>
    <row r="1111" spans="1:8" x14ac:dyDescent="0.25">
      <c r="A1111">
        <v>2</v>
      </c>
      <c r="B1111" t="s">
        <v>743</v>
      </c>
      <c r="C1111" t="s">
        <v>756</v>
      </c>
      <c r="D1111" t="s">
        <v>749</v>
      </c>
      <c r="E1111" t="s">
        <v>748</v>
      </c>
      <c r="F1111">
        <v>2.2192274000000001E-2</v>
      </c>
      <c r="G1111" t="s">
        <v>520</v>
      </c>
      <c r="H1111">
        <v>3.7910000000000004</v>
      </c>
    </row>
    <row r="1112" spans="1:8" x14ac:dyDescent="0.25">
      <c r="A1112">
        <v>2</v>
      </c>
      <c r="B1112" t="s">
        <v>743</v>
      </c>
      <c r="C1112" t="s">
        <v>756</v>
      </c>
      <c r="D1112" t="s">
        <v>749</v>
      </c>
      <c r="E1112" t="s">
        <v>748</v>
      </c>
      <c r="F1112">
        <v>0.12383132199999999</v>
      </c>
      <c r="G1112" t="s">
        <v>528</v>
      </c>
      <c r="H1112">
        <v>3.0580999999999996</v>
      </c>
    </row>
    <row r="1113" spans="1:8" x14ac:dyDescent="0.25">
      <c r="A1113">
        <v>2</v>
      </c>
      <c r="B1113" t="s">
        <v>743</v>
      </c>
      <c r="C1113" t="s">
        <v>756</v>
      </c>
      <c r="D1113" t="s">
        <v>749</v>
      </c>
      <c r="E1113" t="s">
        <v>748</v>
      </c>
      <c r="F1113">
        <v>5.6095803999999999E-2</v>
      </c>
      <c r="G1113" t="s">
        <v>529</v>
      </c>
      <c r="H1113">
        <v>2.4509000000000007</v>
      </c>
    </row>
    <row r="1114" spans="1:8" x14ac:dyDescent="0.25">
      <c r="A1114">
        <v>2</v>
      </c>
      <c r="B1114" t="s">
        <v>743</v>
      </c>
      <c r="C1114" t="s">
        <v>756</v>
      </c>
      <c r="D1114" t="s">
        <v>749</v>
      </c>
      <c r="E1114" t="s">
        <v>748</v>
      </c>
      <c r="F1114">
        <v>6.7978535000000007E-2</v>
      </c>
      <c r="G1114" t="s">
        <v>530</v>
      </c>
      <c r="H1114">
        <v>3.2539999999999996</v>
      </c>
    </row>
    <row r="1115" spans="1:8" x14ac:dyDescent="0.25">
      <c r="A1115">
        <v>2</v>
      </c>
      <c r="B1115" t="s">
        <v>743</v>
      </c>
      <c r="C1115" t="s">
        <v>756</v>
      </c>
      <c r="D1115" t="s">
        <v>749</v>
      </c>
      <c r="E1115" t="s">
        <v>748</v>
      </c>
      <c r="F1115">
        <v>6.7568612E-2</v>
      </c>
      <c r="G1115" t="s">
        <v>531</v>
      </c>
      <c r="H1115">
        <v>3.8997000000000011</v>
      </c>
    </row>
    <row r="1116" spans="1:8" x14ac:dyDescent="0.25">
      <c r="A1116">
        <v>4</v>
      </c>
      <c r="B1116" t="s">
        <v>743</v>
      </c>
      <c r="C1116" t="s">
        <v>756</v>
      </c>
      <c r="D1116" t="s">
        <v>749</v>
      </c>
      <c r="E1116" t="s">
        <v>748</v>
      </c>
      <c r="F1116">
        <v>0.131934352</v>
      </c>
      <c r="G1116" t="s">
        <v>521</v>
      </c>
      <c r="H1116">
        <v>3.4362999999999992</v>
      </c>
    </row>
    <row r="1117" spans="1:8" x14ac:dyDescent="0.25">
      <c r="A1117">
        <v>4</v>
      </c>
      <c r="B1117" t="s">
        <v>743</v>
      </c>
      <c r="C1117" t="s">
        <v>756</v>
      </c>
      <c r="D1117" t="s">
        <v>749</v>
      </c>
      <c r="E1117" t="s">
        <v>748</v>
      </c>
      <c r="F1117">
        <v>3.7893759999999999E-2</v>
      </c>
      <c r="G1117" t="s">
        <v>532</v>
      </c>
      <c r="H1117">
        <v>4.6876999999999995</v>
      </c>
    </row>
    <row r="1118" spans="1:8" x14ac:dyDescent="0.25">
      <c r="A1118">
        <v>4</v>
      </c>
      <c r="B1118" t="s">
        <v>743</v>
      </c>
      <c r="C1118" t="s">
        <v>756</v>
      </c>
      <c r="D1118" t="s">
        <v>749</v>
      </c>
      <c r="E1118" t="s">
        <v>748</v>
      </c>
      <c r="F1118">
        <v>4.6559401E-2</v>
      </c>
      <c r="G1118" t="s">
        <v>533</v>
      </c>
      <c r="H1118">
        <v>3.6867999999999999</v>
      </c>
    </row>
    <row r="1119" spans="1:8" x14ac:dyDescent="0.25">
      <c r="A1119">
        <v>4</v>
      </c>
      <c r="B1119" t="s">
        <v>743</v>
      </c>
      <c r="C1119" t="s">
        <v>756</v>
      </c>
      <c r="D1119" t="s">
        <v>749</v>
      </c>
      <c r="E1119" t="s">
        <v>748</v>
      </c>
      <c r="F1119">
        <v>6.2831929999999994E-2</v>
      </c>
      <c r="G1119" t="s">
        <v>534</v>
      </c>
      <c r="H1119">
        <v>3.9112999999999989</v>
      </c>
    </row>
    <row r="1120" spans="1:8" x14ac:dyDescent="0.25">
      <c r="A1120">
        <v>4</v>
      </c>
      <c r="B1120" t="s">
        <v>743</v>
      </c>
      <c r="C1120" t="s">
        <v>756</v>
      </c>
      <c r="D1120" t="s">
        <v>749</v>
      </c>
      <c r="E1120" t="s">
        <v>748</v>
      </c>
      <c r="F1120">
        <v>4.7123456000000001E-2</v>
      </c>
      <c r="G1120" t="s">
        <v>535</v>
      </c>
      <c r="H1120">
        <v>3.9903000000000013</v>
      </c>
    </row>
    <row r="1121" spans="1:8" x14ac:dyDescent="0.25">
      <c r="A1121">
        <v>6</v>
      </c>
      <c r="B1121" t="s">
        <v>743</v>
      </c>
      <c r="C1121" t="s">
        <v>756</v>
      </c>
      <c r="D1121" t="s">
        <v>749</v>
      </c>
      <c r="E1121" t="s">
        <v>748</v>
      </c>
      <c r="F1121">
        <v>3.3231365999999998E-2</v>
      </c>
      <c r="G1121" t="s">
        <v>522</v>
      </c>
      <c r="H1121">
        <v>3.0158000000000005</v>
      </c>
    </row>
    <row r="1122" spans="1:8" x14ac:dyDescent="0.25">
      <c r="A1122">
        <v>6</v>
      </c>
      <c r="B1122" t="s">
        <v>743</v>
      </c>
      <c r="C1122" t="s">
        <v>756</v>
      </c>
      <c r="D1122" t="s">
        <v>749</v>
      </c>
      <c r="E1122" t="s">
        <v>748</v>
      </c>
      <c r="F1122">
        <v>2.4539241E-2</v>
      </c>
      <c r="G1122" t="s">
        <v>536</v>
      </c>
      <c r="H1122">
        <v>4.5591000000000008</v>
      </c>
    </row>
    <row r="1123" spans="1:8" x14ac:dyDescent="0.25">
      <c r="A1123">
        <v>6</v>
      </c>
      <c r="B1123" t="s">
        <v>743</v>
      </c>
      <c r="C1123" t="s">
        <v>756</v>
      </c>
      <c r="D1123" t="s">
        <v>749</v>
      </c>
      <c r="E1123" t="s">
        <v>748</v>
      </c>
      <c r="F1123">
        <v>3.5038818999999999E-2</v>
      </c>
      <c r="G1123" t="s">
        <v>537</v>
      </c>
      <c r="H1123">
        <v>3.9134999999999991</v>
      </c>
    </row>
    <row r="1124" spans="1:8" x14ac:dyDescent="0.25">
      <c r="A1124">
        <v>6</v>
      </c>
      <c r="B1124" t="s">
        <v>743</v>
      </c>
      <c r="C1124" t="s">
        <v>756</v>
      </c>
      <c r="D1124" t="s">
        <v>749</v>
      </c>
      <c r="E1124" t="s">
        <v>748</v>
      </c>
      <c r="F1124">
        <v>5.0705319999999998E-2</v>
      </c>
      <c r="G1124" t="s">
        <v>539</v>
      </c>
      <c r="H1124">
        <v>2.8681000000000001</v>
      </c>
    </row>
    <row r="1125" spans="1:8" x14ac:dyDescent="0.25">
      <c r="A1125">
        <v>6</v>
      </c>
      <c r="B1125" t="s">
        <v>743</v>
      </c>
      <c r="C1125" t="s">
        <v>756</v>
      </c>
      <c r="D1125" t="s">
        <v>749</v>
      </c>
      <c r="E1125" t="s">
        <v>748</v>
      </c>
      <c r="F1125">
        <v>0.122034032</v>
      </c>
      <c r="G1125" t="s">
        <v>538</v>
      </c>
      <c r="H1125">
        <v>3.5314999999999994</v>
      </c>
    </row>
    <row r="1126" spans="1:8" x14ac:dyDescent="0.25">
      <c r="A1126">
        <v>8</v>
      </c>
      <c r="B1126" t="s">
        <v>743</v>
      </c>
      <c r="C1126" t="s">
        <v>756</v>
      </c>
      <c r="D1126" t="s">
        <v>749</v>
      </c>
      <c r="E1126" t="s">
        <v>748</v>
      </c>
      <c r="F1126">
        <v>4.3885688999999999E-2</v>
      </c>
      <c r="G1126" t="s">
        <v>540</v>
      </c>
      <c r="H1126">
        <v>3.5274000000000001</v>
      </c>
    </row>
    <row r="1127" spans="1:8" x14ac:dyDescent="0.25">
      <c r="A1127">
        <v>8</v>
      </c>
      <c r="B1127" t="s">
        <v>743</v>
      </c>
      <c r="C1127" t="s">
        <v>756</v>
      </c>
      <c r="D1127" t="s">
        <v>749</v>
      </c>
      <c r="E1127" t="s">
        <v>748</v>
      </c>
      <c r="F1127">
        <v>8.8287001000000004E-2</v>
      </c>
      <c r="G1127" t="s">
        <v>541</v>
      </c>
      <c r="H1127">
        <v>3.4452999999999996</v>
      </c>
    </row>
    <row r="1128" spans="1:8" x14ac:dyDescent="0.25">
      <c r="A1128">
        <v>8</v>
      </c>
      <c r="B1128" t="s">
        <v>743</v>
      </c>
      <c r="C1128" t="s">
        <v>756</v>
      </c>
      <c r="D1128" t="s">
        <v>749</v>
      </c>
      <c r="E1128" t="s">
        <v>748</v>
      </c>
      <c r="F1128">
        <v>0.15668706600000001</v>
      </c>
      <c r="G1128" t="s">
        <v>542</v>
      </c>
      <c r="H1128">
        <v>3.2967000000000013</v>
      </c>
    </row>
    <row r="1129" spans="1:8" x14ac:dyDescent="0.25">
      <c r="A1129">
        <v>8</v>
      </c>
      <c r="B1129" t="s">
        <v>743</v>
      </c>
      <c r="C1129" t="s">
        <v>756</v>
      </c>
      <c r="D1129" t="s">
        <v>749</v>
      </c>
      <c r="E1129" t="s">
        <v>748</v>
      </c>
      <c r="F1129">
        <v>9.9963868999999997E-2</v>
      </c>
      <c r="G1129" t="s">
        <v>543</v>
      </c>
      <c r="H1129">
        <v>3.9054000000000002</v>
      </c>
    </row>
    <row r="1130" spans="1:8" x14ac:dyDescent="0.25">
      <c r="A1130">
        <v>8</v>
      </c>
      <c r="B1130" t="s">
        <v>743</v>
      </c>
      <c r="C1130" t="s">
        <v>756</v>
      </c>
      <c r="D1130" t="s">
        <v>749</v>
      </c>
      <c r="E1130" t="s">
        <v>748</v>
      </c>
      <c r="F1130">
        <v>5.6237279000000001E-2</v>
      </c>
      <c r="G1130" t="s">
        <v>544</v>
      </c>
      <c r="H1130">
        <v>3.533199999999999</v>
      </c>
    </row>
    <row r="1131" spans="1:8" x14ac:dyDescent="0.25">
      <c r="A1131">
        <v>10</v>
      </c>
      <c r="B1131" t="s">
        <v>743</v>
      </c>
      <c r="C1131" t="s">
        <v>756</v>
      </c>
      <c r="D1131" t="s">
        <v>749</v>
      </c>
      <c r="E1131" t="s">
        <v>748</v>
      </c>
      <c r="F1131">
        <v>6.3594740999999996E-2</v>
      </c>
      <c r="G1131" t="s">
        <v>523</v>
      </c>
      <c r="H1131">
        <v>4.1821999999999999</v>
      </c>
    </row>
    <row r="1132" spans="1:8" x14ac:dyDescent="0.25">
      <c r="A1132">
        <v>10</v>
      </c>
      <c r="B1132" t="s">
        <v>743</v>
      </c>
      <c r="C1132" t="s">
        <v>756</v>
      </c>
      <c r="D1132" t="s">
        <v>749</v>
      </c>
      <c r="E1132" t="s">
        <v>748</v>
      </c>
      <c r="F1132">
        <v>3.5490978999999999E-2</v>
      </c>
      <c r="G1132" t="s">
        <v>545</v>
      </c>
      <c r="H1132">
        <v>3.2458000000000009</v>
      </c>
    </row>
    <row r="1133" spans="1:8" x14ac:dyDescent="0.25">
      <c r="A1133">
        <v>10</v>
      </c>
      <c r="B1133" t="s">
        <v>743</v>
      </c>
      <c r="C1133" t="s">
        <v>756</v>
      </c>
      <c r="D1133" t="s">
        <v>749</v>
      </c>
      <c r="E1133" t="s">
        <v>748</v>
      </c>
      <c r="F1133">
        <v>9.6867509000000004E-2</v>
      </c>
      <c r="G1133" t="s">
        <v>546</v>
      </c>
      <c r="H1133">
        <v>3.4718</v>
      </c>
    </row>
    <row r="1134" spans="1:8" x14ac:dyDescent="0.25">
      <c r="A1134">
        <v>10</v>
      </c>
      <c r="B1134" t="s">
        <v>743</v>
      </c>
      <c r="C1134" t="s">
        <v>756</v>
      </c>
      <c r="D1134" t="s">
        <v>749</v>
      </c>
      <c r="E1134" t="s">
        <v>748</v>
      </c>
      <c r="F1134">
        <v>9.2997245000000006E-2</v>
      </c>
      <c r="G1134" t="s">
        <v>547</v>
      </c>
      <c r="H1134">
        <v>3.6062999999999992</v>
      </c>
    </row>
    <row r="1135" spans="1:8" x14ac:dyDescent="0.25">
      <c r="A1135">
        <v>10</v>
      </c>
      <c r="B1135" t="s">
        <v>743</v>
      </c>
      <c r="C1135" t="s">
        <v>756</v>
      </c>
      <c r="D1135" t="s">
        <v>749</v>
      </c>
      <c r="E1135" t="s">
        <v>748</v>
      </c>
      <c r="F1135">
        <v>4.7085500000000002E-2</v>
      </c>
      <c r="G1135" t="s">
        <v>548</v>
      </c>
      <c r="H1135">
        <v>5.2080000000000002</v>
      </c>
    </row>
    <row r="1136" spans="1:8" x14ac:dyDescent="0.25">
      <c r="A1136">
        <v>0</v>
      </c>
      <c r="B1136" t="s">
        <v>744</v>
      </c>
      <c r="C1136" t="s">
        <v>744</v>
      </c>
      <c r="D1136" t="s">
        <v>752</v>
      </c>
      <c r="E1136" t="s">
        <v>748</v>
      </c>
      <c r="F1136">
        <v>2.9312820550000001</v>
      </c>
      <c r="G1136" t="s">
        <v>452</v>
      </c>
      <c r="H1136">
        <v>0.72760000000000247</v>
      </c>
    </row>
    <row r="1137" spans="1:8" x14ac:dyDescent="0.25">
      <c r="A1137">
        <v>0</v>
      </c>
      <c r="B1137" t="s">
        <v>744</v>
      </c>
      <c r="C1137" t="s">
        <v>744</v>
      </c>
      <c r="D1137" t="s">
        <v>752</v>
      </c>
      <c r="E1137" t="s">
        <v>748</v>
      </c>
      <c r="F1137">
        <v>0.34710382400000001</v>
      </c>
      <c r="G1137" t="s">
        <v>453</v>
      </c>
      <c r="H1137">
        <v>0.84740000000000038</v>
      </c>
    </row>
    <row r="1138" spans="1:8" x14ac:dyDescent="0.25">
      <c r="A1138">
        <v>0</v>
      </c>
      <c r="B1138" t="s">
        <v>744</v>
      </c>
      <c r="C1138" t="s">
        <v>744</v>
      </c>
      <c r="D1138" t="s">
        <v>752</v>
      </c>
      <c r="E1138" t="s">
        <v>748</v>
      </c>
      <c r="F1138">
        <v>0.747111843</v>
      </c>
      <c r="G1138" t="s">
        <v>454</v>
      </c>
      <c r="H1138">
        <v>0.87539999999999907</v>
      </c>
    </row>
    <row r="1139" spans="1:8" x14ac:dyDescent="0.25">
      <c r="A1139">
        <v>0</v>
      </c>
      <c r="B1139" t="s">
        <v>744</v>
      </c>
      <c r="C1139" t="s">
        <v>744</v>
      </c>
      <c r="D1139" t="s">
        <v>752</v>
      </c>
      <c r="E1139" t="s">
        <v>748</v>
      </c>
      <c r="F1139">
        <v>1.4581269969999999</v>
      </c>
      <c r="G1139" t="s">
        <v>455</v>
      </c>
      <c r="H1139">
        <v>0.87689999999999912</v>
      </c>
    </row>
    <row r="1140" spans="1:8" x14ac:dyDescent="0.25">
      <c r="A1140">
        <v>0</v>
      </c>
      <c r="B1140" t="s">
        <v>744</v>
      </c>
      <c r="C1140" t="s">
        <v>744</v>
      </c>
      <c r="D1140" t="s">
        <v>752</v>
      </c>
      <c r="E1140" t="s">
        <v>748</v>
      </c>
      <c r="F1140">
        <v>0.84200518199999996</v>
      </c>
      <c r="G1140" t="s">
        <v>456</v>
      </c>
      <c r="H1140">
        <v>1.139400000000002</v>
      </c>
    </row>
    <row r="1141" spans="1:8" x14ac:dyDescent="0.25">
      <c r="A1141">
        <v>2</v>
      </c>
      <c r="B1141" t="s">
        <v>744</v>
      </c>
      <c r="C1141" t="s">
        <v>744</v>
      </c>
      <c r="D1141" t="s">
        <v>752</v>
      </c>
      <c r="E1141" t="s">
        <v>748</v>
      </c>
      <c r="F1141">
        <v>2.4798377540000001</v>
      </c>
      <c r="G1141" t="s">
        <v>457</v>
      </c>
      <c r="H1141">
        <v>0.83249999999999957</v>
      </c>
    </row>
    <row r="1142" spans="1:8" x14ac:dyDescent="0.25">
      <c r="A1142">
        <v>2</v>
      </c>
      <c r="B1142" t="s">
        <v>744</v>
      </c>
      <c r="C1142" t="s">
        <v>744</v>
      </c>
      <c r="D1142" t="s">
        <v>752</v>
      </c>
      <c r="E1142" t="s">
        <v>748</v>
      </c>
      <c r="F1142">
        <v>0.39045795900000002</v>
      </c>
      <c r="G1142" t="s">
        <v>458</v>
      </c>
      <c r="H1142">
        <v>0.95480000000000231</v>
      </c>
    </row>
    <row r="1143" spans="1:8" x14ac:dyDescent="0.25">
      <c r="A1143">
        <v>2</v>
      </c>
      <c r="B1143" t="s">
        <v>744</v>
      </c>
      <c r="C1143" t="s">
        <v>744</v>
      </c>
      <c r="D1143" t="s">
        <v>752</v>
      </c>
      <c r="E1143" t="s">
        <v>748</v>
      </c>
      <c r="F1143">
        <v>4.6020855149999997</v>
      </c>
      <c r="G1143" t="s">
        <v>459</v>
      </c>
      <c r="H1143">
        <v>1.0286000000000008</v>
      </c>
    </row>
    <row r="1144" spans="1:8" x14ac:dyDescent="0.25">
      <c r="A1144">
        <v>2</v>
      </c>
      <c r="B1144" t="s">
        <v>744</v>
      </c>
      <c r="C1144" t="s">
        <v>744</v>
      </c>
      <c r="D1144" t="s">
        <v>752</v>
      </c>
      <c r="E1144" t="s">
        <v>748</v>
      </c>
      <c r="F1144">
        <v>16.00337772</v>
      </c>
      <c r="G1144" t="s">
        <v>460</v>
      </c>
      <c r="H1144">
        <v>1.0814999999999984</v>
      </c>
    </row>
    <row r="1145" spans="1:8" x14ac:dyDescent="0.25">
      <c r="A1145">
        <v>2</v>
      </c>
      <c r="B1145" t="s">
        <v>744</v>
      </c>
      <c r="C1145" t="s">
        <v>744</v>
      </c>
      <c r="D1145" t="s">
        <v>752</v>
      </c>
      <c r="E1145" t="s">
        <v>748</v>
      </c>
      <c r="F1145">
        <v>1.7613131799999999</v>
      </c>
      <c r="G1145" t="s">
        <v>461</v>
      </c>
      <c r="H1145">
        <v>0.91689999999999827</v>
      </c>
    </row>
    <row r="1146" spans="1:8" x14ac:dyDescent="0.25">
      <c r="A1146">
        <v>4</v>
      </c>
      <c r="B1146" t="s">
        <v>744</v>
      </c>
      <c r="C1146" t="s">
        <v>744</v>
      </c>
      <c r="D1146" t="s">
        <v>752</v>
      </c>
      <c r="E1146" t="s">
        <v>748</v>
      </c>
      <c r="F1146">
        <v>0.64991701099999999</v>
      </c>
      <c r="G1146" t="s">
        <v>462</v>
      </c>
      <c r="H1146">
        <v>0.76769999999999783</v>
      </c>
    </row>
    <row r="1147" spans="1:8" x14ac:dyDescent="0.25">
      <c r="A1147">
        <v>4</v>
      </c>
      <c r="B1147" t="s">
        <v>744</v>
      </c>
      <c r="C1147" t="s">
        <v>744</v>
      </c>
      <c r="D1147" t="s">
        <v>752</v>
      </c>
      <c r="E1147" t="s">
        <v>748</v>
      </c>
      <c r="F1147">
        <v>7.8087815430000003</v>
      </c>
      <c r="G1147" t="s">
        <v>463</v>
      </c>
      <c r="H1147">
        <v>0.79779999999999873</v>
      </c>
    </row>
    <row r="1148" spans="1:8" x14ac:dyDescent="0.25">
      <c r="A1148">
        <v>4</v>
      </c>
      <c r="B1148" t="s">
        <v>744</v>
      </c>
      <c r="C1148" t="s">
        <v>744</v>
      </c>
      <c r="D1148" t="s">
        <v>752</v>
      </c>
      <c r="E1148" t="s">
        <v>748</v>
      </c>
      <c r="F1148">
        <v>3.9666514799999999</v>
      </c>
      <c r="G1148" t="s">
        <v>464</v>
      </c>
      <c r="H1148">
        <v>0.89579999999999771</v>
      </c>
    </row>
    <row r="1149" spans="1:8" x14ac:dyDescent="0.25">
      <c r="A1149">
        <v>4</v>
      </c>
      <c r="B1149" t="s">
        <v>744</v>
      </c>
      <c r="C1149" t="s">
        <v>744</v>
      </c>
      <c r="D1149" t="s">
        <v>752</v>
      </c>
      <c r="E1149" t="s">
        <v>748</v>
      </c>
      <c r="F1149">
        <v>1.54276093</v>
      </c>
      <c r="G1149" t="s">
        <v>465</v>
      </c>
      <c r="H1149">
        <v>1.0414999999999992</v>
      </c>
    </row>
    <row r="1150" spans="1:8" x14ac:dyDescent="0.25">
      <c r="A1150">
        <v>4</v>
      </c>
      <c r="B1150" t="s">
        <v>744</v>
      </c>
      <c r="C1150" t="s">
        <v>744</v>
      </c>
      <c r="D1150" t="s">
        <v>752</v>
      </c>
      <c r="E1150" t="s">
        <v>748</v>
      </c>
      <c r="F1150">
        <v>3.211494858</v>
      </c>
      <c r="G1150" t="s">
        <v>466</v>
      </c>
      <c r="H1150">
        <v>0.8498999999999981</v>
      </c>
    </row>
    <row r="1151" spans="1:8" x14ac:dyDescent="0.25">
      <c r="A1151">
        <v>6</v>
      </c>
      <c r="B1151" t="s">
        <v>744</v>
      </c>
      <c r="C1151" t="s">
        <v>744</v>
      </c>
      <c r="D1151" t="s">
        <v>752</v>
      </c>
      <c r="E1151" t="s">
        <v>748</v>
      </c>
      <c r="F1151">
        <v>2.189307645</v>
      </c>
      <c r="G1151" t="s">
        <v>467</v>
      </c>
      <c r="H1151">
        <v>0.9488999999999983</v>
      </c>
    </row>
    <row r="1152" spans="1:8" x14ac:dyDescent="0.25">
      <c r="A1152">
        <v>6</v>
      </c>
      <c r="B1152" t="s">
        <v>744</v>
      </c>
      <c r="C1152" t="s">
        <v>744</v>
      </c>
      <c r="D1152" t="s">
        <v>752</v>
      </c>
      <c r="E1152" t="s">
        <v>748</v>
      </c>
      <c r="F1152">
        <v>3.7791287379999998</v>
      </c>
      <c r="G1152" t="s">
        <v>470</v>
      </c>
      <c r="H1152">
        <v>1.0448999999999984</v>
      </c>
    </row>
    <row r="1153" spans="1:8" x14ac:dyDescent="0.25">
      <c r="A1153">
        <v>6</v>
      </c>
      <c r="B1153" t="s">
        <v>744</v>
      </c>
      <c r="C1153" t="s">
        <v>744</v>
      </c>
      <c r="D1153" t="s">
        <v>752</v>
      </c>
      <c r="E1153" t="s">
        <v>748</v>
      </c>
      <c r="F1153">
        <v>1.1816371109999999</v>
      </c>
      <c r="G1153" t="s">
        <v>471</v>
      </c>
      <c r="H1153">
        <v>1.0949999999999989</v>
      </c>
    </row>
    <row r="1154" spans="1:8" x14ac:dyDescent="0.25">
      <c r="A1154">
        <v>6</v>
      </c>
      <c r="B1154" t="s">
        <v>744</v>
      </c>
      <c r="C1154" t="s">
        <v>744</v>
      </c>
      <c r="D1154" t="s">
        <v>752</v>
      </c>
      <c r="E1154" t="s">
        <v>748</v>
      </c>
      <c r="F1154">
        <v>2.3722748560000002</v>
      </c>
      <c r="G1154" t="s">
        <v>472</v>
      </c>
      <c r="H1154">
        <v>1.095600000000001</v>
      </c>
    </row>
    <row r="1155" spans="1:8" x14ac:dyDescent="0.25">
      <c r="A1155">
        <v>6</v>
      </c>
      <c r="B1155" t="s">
        <v>744</v>
      </c>
      <c r="C1155" t="s">
        <v>744</v>
      </c>
      <c r="D1155" t="s">
        <v>752</v>
      </c>
      <c r="E1155" t="s">
        <v>748</v>
      </c>
      <c r="F1155">
        <v>1.3473539539999999</v>
      </c>
      <c r="G1155" t="s">
        <v>473</v>
      </c>
      <c r="H1155">
        <v>0.90670000000000073</v>
      </c>
    </row>
    <row r="1156" spans="1:8" x14ac:dyDescent="0.25">
      <c r="A1156">
        <v>8</v>
      </c>
      <c r="B1156" t="s">
        <v>744</v>
      </c>
      <c r="C1156" t="s">
        <v>744</v>
      </c>
      <c r="D1156" t="s">
        <v>752</v>
      </c>
      <c r="E1156" t="s">
        <v>748</v>
      </c>
      <c r="F1156">
        <v>3.3026353259999999</v>
      </c>
      <c r="G1156" t="s">
        <v>468</v>
      </c>
      <c r="H1156">
        <v>0.8965999999999994</v>
      </c>
    </row>
    <row r="1157" spans="1:8" x14ac:dyDescent="0.25">
      <c r="A1157">
        <v>8</v>
      </c>
      <c r="B1157" t="s">
        <v>744</v>
      </c>
      <c r="C1157" t="s">
        <v>744</v>
      </c>
      <c r="D1157" t="s">
        <v>752</v>
      </c>
      <c r="E1157" t="s">
        <v>748</v>
      </c>
      <c r="F1157">
        <v>2.478218461</v>
      </c>
      <c r="G1157" t="s">
        <v>474</v>
      </c>
      <c r="H1157">
        <v>0.76190000000000069</v>
      </c>
    </row>
    <row r="1158" spans="1:8" x14ac:dyDescent="0.25">
      <c r="A1158">
        <v>8</v>
      </c>
      <c r="B1158" t="s">
        <v>744</v>
      </c>
      <c r="C1158" t="s">
        <v>744</v>
      </c>
      <c r="D1158" t="s">
        <v>752</v>
      </c>
      <c r="E1158" t="s">
        <v>748</v>
      </c>
      <c r="F1158">
        <v>0.47794352099999998</v>
      </c>
      <c r="G1158" t="s">
        <v>475</v>
      </c>
      <c r="H1158">
        <v>0.86890000000000001</v>
      </c>
    </row>
    <row r="1159" spans="1:8" x14ac:dyDescent="0.25">
      <c r="A1159">
        <v>8</v>
      </c>
      <c r="B1159" t="s">
        <v>744</v>
      </c>
      <c r="C1159" t="s">
        <v>744</v>
      </c>
      <c r="D1159" t="s">
        <v>752</v>
      </c>
      <c r="E1159" t="s">
        <v>748</v>
      </c>
      <c r="F1159">
        <v>2.6281627300000001</v>
      </c>
      <c r="G1159" t="s">
        <v>476</v>
      </c>
      <c r="H1159">
        <v>1.1094000000000008</v>
      </c>
    </row>
    <row r="1160" spans="1:8" x14ac:dyDescent="0.25">
      <c r="A1160">
        <v>8</v>
      </c>
      <c r="B1160" t="s">
        <v>744</v>
      </c>
      <c r="C1160" t="s">
        <v>744</v>
      </c>
      <c r="D1160" t="s">
        <v>752</v>
      </c>
      <c r="E1160" t="s">
        <v>748</v>
      </c>
      <c r="F1160">
        <v>1.469074059</v>
      </c>
      <c r="G1160" t="s">
        <v>477</v>
      </c>
      <c r="H1160">
        <v>0.98209999999999908</v>
      </c>
    </row>
    <row r="1161" spans="1:8" x14ac:dyDescent="0.25">
      <c r="A1161">
        <v>10</v>
      </c>
      <c r="B1161" t="s">
        <v>744</v>
      </c>
      <c r="C1161" t="s">
        <v>744</v>
      </c>
      <c r="D1161" t="s">
        <v>752</v>
      </c>
      <c r="E1161" t="s">
        <v>748</v>
      </c>
      <c r="F1161">
        <v>3.7848050120000001</v>
      </c>
      <c r="G1161" t="s">
        <v>469</v>
      </c>
      <c r="H1161">
        <v>1.0262999999999991</v>
      </c>
    </row>
    <row r="1162" spans="1:8" x14ac:dyDescent="0.25">
      <c r="A1162">
        <v>10</v>
      </c>
      <c r="B1162" t="s">
        <v>744</v>
      </c>
      <c r="C1162" t="s">
        <v>744</v>
      </c>
      <c r="D1162" t="s">
        <v>752</v>
      </c>
      <c r="E1162" t="s">
        <v>748</v>
      </c>
      <c r="F1162">
        <v>0.17826666299999999</v>
      </c>
      <c r="G1162" t="s">
        <v>478</v>
      </c>
      <c r="H1162">
        <v>0.91570000000000107</v>
      </c>
    </row>
    <row r="1163" spans="1:8" x14ac:dyDescent="0.25">
      <c r="A1163">
        <v>10</v>
      </c>
      <c r="B1163" t="s">
        <v>744</v>
      </c>
      <c r="C1163" t="s">
        <v>744</v>
      </c>
      <c r="D1163" t="s">
        <v>752</v>
      </c>
      <c r="E1163" t="s">
        <v>748</v>
      </c>
      <c r="F1163">
        <v>0.83816974</v>
      </c>
      <c r="G1163" t="s">
        <v>479</v>
      </c>
      <c r="H1163">
        <v>1.2424999999999997</v>
      </c>
    </row>
    <row r="1164" spans="1:8" x14ac:dyDescent="0.25">
      <c r="A1164">
        <v>10</v>
      </c>
      <c r="B1164" t="s">
        <v>744</v>
      </c>
      <c r="C1164" t="s">
        <v>744</v>
      </c>
      <c r="D1164" t="s">
        <v>752</v>
      </c>
      <c r="E1164" t="s">
        <v>748</v>
      </c>
      <c r="F1164">
        <v>2.9098534360000001</v>
      </c>
      <c r="G1164" t="s">
        <v>480</v>
      </c>
      <c r="H1164">
        <v>1.3226000000000013</v>
      </c>
    </row>
    <row r="1165" spans="1:8" x14ac:dyDescent="0.25">
      <c r="A1165">
        <v>10</v>
      </c>
      <c r="B1165" t="s">
        <v>744</v>
      </c>
      <c r="C1165" t="s">
        <v>744</v>
      </c>
      <c r="D1165" t="s">
        <v>752</v>
      </c>
      <c r="E1165" t="s">
        <v>748</v>
      </c>
      <c r="F1165">
        <v>3.06875616</v>
      </c>
      <c r="G1165" t="s">
        <v>481</v>
      </c>
      <c r="H1165">
        <v>1.0176999999999978</v>
      </c>
    </row>
    <row r="1166" spans="1:8" x14ac:dyDescent="0.25">
      <c r="A1166">
        <v>0</v>
      </c>
      <c r="B1166" t="s">
        <v>744</v>
      </c>
      <c r="C1166" t="s">
        <v>755</v>
      </c>
      <c r="D1166" t="s">
        <v>752</v>
      </c>
      <c r="E1166" t="s">
        <v>748</v>
      </c>
      <c r="F1166" s="3">
        <v>2.4600000000000002E-5</v>
      </c>
      <c r="G1166" t="s">
        <v>452</v>
      </c>
      <c r="H1166">
        <v>0.72760000000000247</v>
      </c>
    </row>
    <row r="1167" spans="1:8" x14ac:dyDescent="0.25">
      <c r="A1167">
        <v>0</v>
      </c>
      <c r="B1167" t="s">
        <v>744</v>
      </c>
      <c r="C1167" t="s">
        <v>755</v>
      </c>
      <c r="D1167" t="s">
        <v>752</v>
      </c>
      <c r="E1167" t="s">
        <v>748</v>
      </c>
      <c r="F1167">
        <v>1.9140100000000001E-4</v>
      </c>
      <c r="G1167" t="s">
        <v>453</v>
      </c>
      <c r="H1167">
        <v>0.84740000000000038</v>
      </c>
    </row>
    <row r="1168" spans="1:8" x14ac:dyDescent="0.25">
      <c r="A1168">
        <v>0</v>
      </c>
      <c r="B1168" t="s">
        <v>744</v>
      </c>
      <c r="C1168" t="s">
        <v>755</v>
      </c>
      <c r="D1168" t="s">
        <v>752</v>
      </c>
      <c r="E1168" t="s">
        <v>748</v>
      </c>
      <c r="F1168" s="3">
        <v>2.0800000000000001E-5</v>
      </c>
      <c r="G1168" t="s">
        <v>454</v>
      </c>
      <c r="H1168">
        <v>0.87539999999999907</v>
      </c>
    </row>
    <row r="1169" spans="1:8" x14ac:dyDescent="0.25">
      <c r="A1169">
        <v>0</v>
      </c>
      <c r="B1169" t="s">
        <v>744</v>
      </c>
      <c r="C1169" t="s">
        <v>755</v>
      </c>
      <c r="D1169" t="s">
        <v>752</v>
      </c>
      <c r="E1169" t="s">
        <v>748</v>
      </c>
      <c r="F1169" s="3">
        <v>8.1300000000000001E-6</v>
      </c>
      <c r="G1169" t="s">
        <v>455</v>
      </c>
      <c r="H1169">
        <v>0.87689999999999912</v>
      </c>
    </row>
    <row r="1170" spans="1:8" x14ac:dyDescent="0.25">
      <c r="A1170">
        <v>0</v>
      </c>
      <c r="B1170" t="s">
        <v>744</v>
      </c>
      <c r="C1170" t="s">
        <v>755</v>
      </c>
      <c r="D1170" t="s">
        <v>752</v>
      </c>
      <c r="E1170" t="s">
        <v>748</v>
      </c>
      <c r="F1170" s="3">
        <v>3.0300000000000001E-5</v>
      </c>
      <c r="G1170" t="s">
        <v>456</v>
      </c>
      <c r="H1170">
        <v>1.139400000000002</v>
      </c>
    </row>
    <row r="1171" spans="1:8" x14ac:dyDescent="0.25">
      <c r="A1171">
        <v>2</v>
      </c>
      <c r="B1171" t="s">
        <v>744</v>
      </c>
      <c r="C1171" t="s">
        <v>755</v>
      </c>
      <c r="D1171" t="s">
        <v>752</v>
      </c>
      <c r="E1171" t="s">
        <v>748</v>
      </c>
      <c r="F1171" s="3">
        <v>1.6099999999999998E-5</v>
      </c>
      <c r="G1171" t="s">
        <v>457</v>
      </c>
      <c r="H1171">
        <v>0.83249999999999957</v>
      </c>
    </row>
    <row r="1172" spans="1:8" x14ac:dyDescent="0.25">
      <c r="A1172">
        <v>2</v>
      </c>
      <c r="B1172" t="s">
        <v>744</v>
      </c>
      <c r="C1172" t="s">
        <v>755</v>
      </c>
      <c r="D1172" t="s">
        <v>752</v>
      </c>
      <c r="E1172" t="s">
        <v>748</v>
      </c>
      <c r="F1172" s="3">
        <v>1.17E-5</v>
      </c>
      <c r="G1172" t="s">
        <v>458</v>
      </c>
      <c r="H1172">
        <v>0.95480000000000231</v>
      </c>
    </row>
    <row r="1173" spans="1:8" x14ac:dyDescent="0.25">
      <c r="A1173">
        <v>2</v>
      </c>
      <c r="B1173" t="s">
        <v>744</v>
      </c>
      <c r="C1173" t="s">
        <v>755</v>
      </c>
      <c r="D1173" t="s">
        <v>752</v>
      </c>
      <c r="E1173" t="s">
        <v>748</v>
      </c>
      <c r="F1173">
        <v>2.2149679999999999E-3</v>
      </c>
      <c r="G1173" t="s">
        <v>459</v>
      </c>
      <c r="H1173">
        <v>1.0286000000000008</v>
      </c>
    </row>
    <row r="1174" spans="1:8" x14ac:dyDescent="0.25">
      <c r="A1174">
        <v>2</v>
      </c>
      <c r="B1174" t="s">
        <v>744</v>
      </c>
      <c r="C1174" t="s">
        <v>755</v>
      </c>
      <c r="D1174" t="s">
        <v>752</v>
      </c>
      <c r="E1174" t="s">
        <v>748</v>
      </c>
      <c r="F1174">
        <v>9.4460900000000001E-4</v>
      </c>
      <c r="G1174" t="s">
        <v>460</v>
      </c>
      <c r="H1174">
        <v>1.0814999999999984</v>
      </c>
    </row>
    <row r="1175" spans="1:8" x14ac:dyDescent="0.25">
      <c r="A1175">
        <v>2</v>
      </c>
      <c r="B1175" t="s">
        <v>744</v>
      </c>
      <c r="C1175" t="s">
        <v>755</v>
      </c>
      <c r="D1175" t="s">
        <v>752</v>
      </c>
      <c r="E1175" t="s">
        <v>748</v>
      </c>
      <c r="F1175">
        <v>1.03842E-4</v>
      </c>
      <c r="G1175" t="s">
        <v>461</v>
      </c>
      <c r="H1175">
        <v>0.91689999999999827</v>
      </c>
    </row>
    <row r="1176" spans="1:8" x14ac:dyDescent="0.25">
      <c r="A1176">
        <v>4</v>
      </c>
      <c r="B1176" t="s">
        <v>744</v>
      </c>
      <c r="C1176" t="s">
        <v>755</v>
      </c>
      <c r="D1176" t="s">
        <v>752</v>
      </c>
      <c r="E1176" t="s">
        <v>748</v>
      </c>
      <c r="F1176" s="3">
        <v>1.66E-5</v>
      </c>
      <c r="G1176" t="s">
        <v>462</v>
      </c>
      <c r="H1176">
        <v>0.76769999999999783</v>
      </c>
    </row>
    <row r="1177" spans="1:8" x14ac:dyDescent="0.25">
      <c r="A1177">
        <v>4</v>
      </c>
      <c r="B1177" t="s">
        <v>744</v>
      </c>
      <c r="C1177" t="s">
        <v>755</v>
      </c>
      <c r="D1177" t="s">
        <v>752</v>
      </c>
      <c r="E1177" t="s">
        <v>748</v>
      </c>
      <c r="F1177" s="3">
        <v>8.2600000000000002E-5</v>
      </c>
      <c r="G1177" t="s">
        <v>463</v>
      </c>
      <c r="H1177">
        <v>0.79779999999999873</v>
      </c>
    </row>
    <row r="1178" spans="1:8" x14ac:dyDescent="0.25">
      <c r="A1178">
        <v>4</v>
      </c>
      <c r="B1178" t="s">
        <v>744</v>
      </c>
      <c r="C1178" t="s">
        <v>755</v>
      </c>
      <c r="D1178" t="s">
        <v>752</v>
      </c>
      <c r="E1178" t="s">
        <v>748</v>
      </c>
      <c r="F1178" s="3">
        <v>5.49E-5</v>
      </c>
      <c r="G1178" t="s">
        <v>464</v>
      </c>
      <c r="H1178">
        <v>0.89579999999999771</v>
      </c>
    </row>
    <row r="1179" spans="1:8" x14ac:dyDescent="0.25">
      <c r="A1179">
        <v>4</v>
      </c>
      <c r="B1179" t="s">
        <v>744</v>
      </c>
      <c r="C1179" t="s">
        <v>755</v>
      </c>
      <c r="D1179" t="s">
        <v>752</v>
      </c>
      <c r="E1179" t="s">
        <v>748</v>
      </c>
      <c r="F1179" s="3">
        <v>1.49E-5</v>
      </c>
      <c r="G1179" t="s">
        <v>465</v>
      </c>
      <c r="H1179">
        <v>1.0414999999999992</v>
      </c>
    </row>
    <row r="1180" spans="1:8" x14ac:dyDescent="0.25">
      <c r="A1180">
        <v>4</v>
      </c>
      <c r="B1180" t="s">
        <v>744</v>
      </c>
      <c r="C1180" t="s">
        <v>755</v>
      </c>
      <c r="D1180" t="s">
        <v>752</v>
      </c>
      <c r="E1180" t="s">
        <v>748</v>
      </c>
      <c r="F1180">
        <v>4.6495800000000002E-4</v>
      </c>
      <c r="G1180" t="s">
        <v>466</v>
      </c>
      <c r="H1180">
        <v>0.8498999999999981</v>
      </c>
    </row>
    <row r="1181" spans="1:8" x14ac:dyDescent="0.25">
      <c r="A1181">
        <v>6</v>
      </c>
      <c r="B1181" t="s">
        <v>744</v>
      </c>
      <c r="C1181" t="s">
        <v>755</v>
      </c>
      <c r="D1181" t="s">
        <v>752</v>
      </c>
      <c r="E1181" t="s">
        <v>748</v>
      </c>
      <c r="F1181" s="3">
        <v>2.48E-5</v>
      </c>
      <c r="G1181" t="s">
        <v>467</v>
      </c>
      <c r="H1181">
        <v>0.9488999999999983</v>
      </c>
    </row>
    <row r="1182" spans="1:8" x14ac:dyDescent="0.25">
      <c r="A1182">
        <v>6</v>
      </c>
      <c r="B1182" t="s">
        <v>744</v>
      </c>
      <c r="C1182" t="s">
        <v>755</v>
      </c>
      <c r="D1182" t="s">
        <v>752</v>
      </c>
      <c r="E1182" t="s">
        <v>748</v>
      </c>
      <c r="F1182" s="3">
        <v>5.0000000000000002E-5</v>
      </c>
      <c r="G1182" t="s">
        <v>470</v>
      </c>
      <c r="H1182">
        <v>1.0448999999999984</v>
      </c>
    </row>
    <row r="1183" spans="1:8" x14ac:dyDescent="0.25">
      <c r="A1183">
        <v>6</v>
      </c>
      <c r="B1183" t="s">
        <v>744</v>
      </c>
      <c r="C1183" t="s">
        <v>755</v>
      </c>
      <c r="D1183" t="s">
        <v>752</v>
      </c>
      <c r="E1183" t="s">
        <v>748</v>
      </c>
      <c r="F1183">
        <v>4.0336700000000002E-4</v>
      </c>
      <c r="G1183" t="s">
        <v>471</v>
      </c>
      <c r="H1183">
        <v>1.0949999999999989</v>
      </c>
    </row>
    <row r="1184" spans="1:8" x14ac:dyDescent="0.25">
      <c r="A1184">
        <v>6</v>
      </c>
      <c r="B1184" t="s">
        <v>744</v>
      </c>
      <c r="C1184" t="s">
        <v>755</v>
      </c>
      <c r="D1184" t="s">
        <v>752</v>
      </c>
      <c r="E1184" t="s">
        <v>748</v>
      </c>
      <c r="F1184">
        <v>1.1000370000000001E-3</v>
      </c>
      <c r="G1184" t="s">
        <v>472</v>
      </c>
      <c r="H1184">
        <v>1.095600000000001</v>
      </c>
    </row>
    <row r="1185" spans="1:8" x14ac:dyDescent="0.25">
      <c r="A1185">
        <v>6</v>
      </c>
      <c r="B1185" t="s">
        <v>744</v>
      </c>
      <c r="C1185" t="s">
        <v>755</v>
      </c>
      <c r="D1185" t="s">
        <v>752</v>
      </c>
      <c r="E1185" t="s">
        <v>748</v>
      </c>
      <c r="F1185" s="3">
        <v>1.0699999999999999E-5</v>
      </c>
      <c r="G1185" t="s">
        <v>473</v>
      </c>
      <c r="H1185">
        <v>0.90670000000000073</v>
      </c>
    </row>
    <row r="1186" spans="1:8" x14ac:dyDescent="0.25">
      <c r="A1186">
        <v>8</v>
      </c>
      <c r="B1186" t="s">
        <v>744</v>
      </c>
      <c r="C1186" t="s">
        <v>755</v>
      </c>
      <c r="D1186" t="s">
        <v>752</v>
      </c>
      <c r="E1186" t="s">
        <v>748</v>
      </c>
      <c r="F1186" s="3">
        <v>3.7100000000000001E-5</v>
      </c>
      <c r="G1186" t="s">
        <v>468</v>
      </c>
      <c r="H1186">
        <v>0.8965999999999994</v>
      </c>
    </row>
    <row r="1187" spans="1:8" x14ac:dyDescent="0.25">
      <c r="A1187">
        <v>8</v>
      </c>
      <c r="B1187" t="s">
        <v>744</v>
      </c>
      <c r="C1187" t="s">
        <v>755</v>
      </c>
      <c r="D1187" t="s">
        <v>752</v>
      </c>
      <c r="E1187" t="s">
        <v>748</v>
      </c>
      <c r="F1187" s="3">
        <v>5.1600000000000001E-5</v>
      </c>
      <c r="G1187" t="s">
        <v>474</v>
      </c>
      <c r="H1187">
        <v>0.76190000000000069</v>
      </c>
    </row>
    <row r="1188" spans="1:8" x14ac:dyDescent="0.25">
      <c r="A1188">
        <v>8</v>
      </c>
      <c r="B1188" t="s">
        <v>744</v>
      </c>
      <c r="C1188" t="s">
        <v>755</v>
      </c>
      <c r="D1188" t="s">
        <v>752</v>
      </c>
      <c r="E1188" t="s">
        <v>748</v>
      </c>
      <c r="F1188" s="3">
        <v>9.8099999999999999E-5</v>
      </c>
      <c r="G1188" t="s">
        <v>475</v>
      </c>
      <c r="H1188">
        <v>0.86890000000000001</v>
      </c>
    </row>
    <row r="1189" spans="1:8" x14ac:dyDescent="0.25">
      <c r="A1189">
        <v>8</v>
      </c>
      <c r="B1189" t="s">
        <v>744</v>
      </c>
      <c r="C1189" t="s">
        <v>755</v>
      </c>
      <c r="D1189" t="s">
        <v>752</v>
      </c>
      <c r="E1189" t="s">
        <v>748</v>
      </c>
      <c r="F1189">
        <v>2.4718199999999998E-4</v>
      </c>
      <c r="G1189" t="s">
        <v>476</v>
      </c>
      <c r="H1189">
        <v>1.1094000000000008</v>
      </c>
    </row>
    <row r="1190" spans="1:8" x14ac:dyDescent="0.25">
      <c r="A1190">
        <v>8</v>
      </c>
      <c r="B1190" t="s">
        <v>744</v>
      </c>
      <c r="C1190" t="s">
        <v>755</v>
      </c>
      <c r="D1190" t="s">
        <v>752</v>
      </c>
      <c r="E1190" t="s">
        <v>748</v>
      </c>
      <c r="F1190" s="3">
        <v>1.63E-5</v>
      </c>
      <c r="G1190" t="s">
        <v>477</v>
      </c>
      <c r="H1190">
        <v>0.98209999999999908</v>
      </c>
    </row>
    <row r="1191" spans="1:8" x14ac:dyDescent="0.25">
      <c r="A1191">
        <v>10</v>
      </c>
      <c r="B1191" t="s">
        <v>744</v>
      </c>
      <c r="C1191" t="s">
        <v>755</v>
      </c>
      <c r="D1191" t="s">
        <v>752</v>
      </c>
      <c r="E1191" t="s">
        <v>748</v>
      </c>
      <c r="F1191" s="3">
        <v>9.7800000000000006E-5</v>
      </c>
      <c r="G1191" t="s">
        <v>469</v>
      </c>
      <c r="H1191">
        <v>1.0262999999999991</v>
      </c>
    </row>
    <row r="1192" spans="1:8" x14ac:dyDescent="0.25">
      <c r="A1192">
        <v>10</v>
      </c>
      <c r="B1192" t="s">
        <v>744</v>
      </c>
      <c r="C1192" t="s">
        <v>755</v>
      </c>
      <c r="D1192" t="s">
        <v>752</v>
      </c>
      <c r="E1192" t="s">
        <v>748</v>
      </c>
      <c r="F1192" s="3">
        <v>1.27E-5</v>
      </c>
      <c r="G1192" t="s">
        <v>478</v>
      </c>
      <c r="H1192">
        <v>0.91570000000000107</v>
      </c>
    </row>
    <row r="1193" spans="1:8" x14ac:dyDescent="0.25">
      <c r="A1193">
        <v>10</v>
      </c>
      <c r="B1193" t="s">
        <v>744</v>
      </c>
      <c r="C1193" t="s">
        <v>755</v>
      </c>
      <c r="D1193" t="s">
        <v>752</v>
      </c>
      <c r="E1193" t="s">
        <v>748</v>
      </c>
      <c r="F1193">
        <v>3.5377080000000001E-3</v>
      </c>
      <c r="G1193" t="s">
        <v>479</v>
      </c>
      <c r="H1193">
        <v>1.2424999999999997</v>
      </c>
    </row>
    <row r="1194" spans="1:8" x14ac:dyDescent="0.25">
      <c r="A1194">
        <v>10</v>
      </c>
      <c r="B1194" t="s">
        <v>744</v>
      </c>
      <c r="C1194" t="s">
        <v>755</v>
      </c>
      <c r="D1194" t="s">
        <v>752</v>
      </c>
      <c r="E1194" t="s">
        <v>748</v>
      </c>
      <c r="F1194">
        <v>4.32232E-4</v>
      </c>
      <c r="G1194" t="s">
        <v>480</v>
      </c>
      <c r="H1194">
        <v>1.3226000000000013</v>
      </c>
    </row>
    <row r="1195" spans="1:8" x14ac:dyDescent="0.25">
      <c r="A1195">
        <v>10</v>
      </c>
      <c r="B1195" t="s">
        <v>744</v>
      </c>
      <c r="C1195" t="s">
        <v>755</v>
      </c>
      <c r="D1195" t="s">
        <v>752</v>
      </c>
      <c r="E1195" t="s">
        <v>748</v>
      </c>
      <c r="F1195" s="3">
        <v>4.3099999999999997E-5</v>
      </c>
      <c r="G1195" t="s">
        <v>481</v>
      </c>
      <c r="H1195">
        <v>1.0176999999999978</v>
      </c>
    </row>
    <row r="1196" spans="1:8" x14ac:dyDescent="0.25">
      <c r="A1196">
        <v>0</v>
      </c>
      <c r="B1196" t="s">
        <v>744</v>
      </c>
      <c r="C1196" t="s">
        <v>754</v>
      </c>
      <c r="D1196" t="s">
        <v>752</v>
      </c>
      <c r="E1196" t="s">
        <v>748</v>
      </c>
      <c r="F1196">
        <v>2.9410800000000001E-4</v>
      </c>
      <c r="G1196" t="s">
        <v>452</v>
      </c>
      <c r="H1196">
        <v>0.72760000000000247</v>
      </c>
    </row>
    <row r="1197" spans="1:8" x14ac:dyDescent="0.25">
      <c r="A1197">
        <v>0</v>
      </c>
      <c r="B1197" t="s">
        <v>744</v>
      </c>
      <c r="C1197" t="s">
        <v>754</v>
      </c>
      <c r="D1197" t="s">
        <v>752</v>
      </c>
      <c r="E1197" t="s">
        <v>748</v>
      </c>
      <c r="F1197">
        <v>5.5809700000000002E-4</v>
      </c>
      <c r="G1197" t="s">
        <v>453</v>
      </c>
      <c r="H1197">
        <v>0.84740000000000038</v>
      </c>
    </row>
    <row r="1198" spans="1:8" x14ac:dyDescent="0.25">
      <c r="A1198">
        <v>0</v>
      </c>
      <c r="B1198" t="s">
        <v>744</v>
      </c>
      <c r="C1198" t="s">
        <v>754</v>
      </c>
      <c r="D1198" t="s">
        <v>752</v>
      </c>
      <c r="E1198" t="s">
        <v>748</v>
      </c>
      <c r="F1198">
        <v>2.8374900000000002E-4</v>
      </c>
      <c r="G1198" t="s">
        <v>454</v>
      </c>
      <c r="H1198">
        <v>0.87539999999999907</v>
      </c>
    </row>
    <row r="1199" spans="1:8" x14ac:dyDescent="0.25">
      <c r="A1199">
        <v>0</v>
      </c>
      <c r="B1199" t="s">
        <v>744</v>
      </c>
      <c r="C1199" t="s">
        <v>754</v>
      </c>
      <c r="D1199" t="s">
        <v>752</v>
      </c>
      <c r="E1199" t="s">
        <v>748</v>
      </c>
      <c r="F1199" s="3">
        <v>6.8300000000000007E-5</v>
      </c>
      <c r="G1199" t="s">
        <v>455</v>
      </c>
      <c r="H1199">
        <v>0.87689999999999912</v>
      </c>
    </row>
    <row r="1200" spans="1:8" x14ac:dyDescent="0.25">
      <c r="A1200">
        <v>0</v>
      </c>
      <c r="B1200" t="s">
        <v>744</v>
      </c>
      <c r="C1200" t="s">
        <v>754</v>
      </c>
      <c r="D1200" t="s">
        <v>752</v>
      </c>
      <c r="E1200" t="s">
        <v>748</v>
      </c>
      <c r="F1200">
        <v>1.9908099999999999E-4</v>
      </c>
      <c r="G1200" t="s">
        <v>456</v>
      </c>
      <c r="H1200">
        <v>1.139400000000002</v>
      </c>
    </row>
    <row r="1201" spans="1:8" x14ac:dyDescent="0.25">
      <c r="A1201">
        <v>2</v>
      </c>
      <c r="B1201" t="s">
        <v>744</v>
      </c>
      <c r="C1201" t="s">
        <v>754</v>
      </c>
      <c r="D1201" t="s">
        <v>752</v>
      </c>
      <c r="E1201" t="s">
        <v>748</v>
      </c>
      <c r="F1201">
        <v>2.3636299999999999E-4</v>
      </c>
      <c r="G1201" t="s">
        <v>457</v>
      </c>
      <c r="H1201">
        <v>0.83249999999999957</v>
      </c>
    </row>
    <row r="1202" spans="1:8" x14ac:dyDescent="0.25">
      <c r="A1202">
        <v>2</v>
      </c>
      <c r="B1202" t="s">
        <v>744</v>
      </c>
      <c r="C1202" t="s">
        <v>754</v>
      </c>
      <c r="D1202" t="s">
        <v>752</v>
      </c>
      <c r="E1202" t="s">
        <v>748</v>
      </c>
      <c r="F1202" s="3">
        <v>7.6600000000000005E-5</v>
      </c>
      <c r="G1202" t="s">
        <v>458</v>
      </c>
      <c r="H1202">
        <v>0.95480000000000231</v>
      </c>
    </row>
    <row r="1203" spans="1:8" x14ac:dyDescent="0.25">
      <c r="A1203">
        <v>2</v>
      </c>
      <c r="B1203" t="s">
        <v>744</v>
      </c>
      <c r="C1203" t="s">
        <v>754</v>
      </c>
      <c r="D1203" t="s">
        <v>752</v>
      </c>
      <c r="E1203" t="s">
        <v>748</v>
      </c>
      <c r="F1203">
        <v>1.4420150000000001E-3</v>
      </c>
      <c r="G1203" t="s">
        <v>459</v>
      </c>
      <c r="H1203">
        <v>1.0286000000000008</v>
      </c>
    </row>
    <row r="1204" spans="1:8" x14ac:dyDescent="0.25">
      <c r="A1204">
        <v>2</v>
      </c>
      <c r="B1204" t="s">
        <v>744</v>
      </c>
      <c r="C1204" t="s">
        <v>754</v>
      </c>
      <c r="D1204" t="s">
        <v>752</v>
      </c>
      <c r="E1204" t="s">
        <v>748</v>
      </c>
      <c r="F1204">
        <v>5.1023699999999997E-4</v>
      </c>
      <c r="G1204" t="s">
        <v>460</v>
      </c>
      <c r="H1204">
        <v>1.0814999999999984</v>
      </c>
    </row>
    <row r="1205" spans="1:8" x14ac:dyDescent="0.25">
      <c r="A1205">
        <v>2</v>
      </c>
      <c r="B1205" t="s">
        <v>744</v>
      </c>
      <c r="C1205" t="s">
        <v>754</v>
      </c>
      <c r="D1205" t="s">
        <v>752</v>
      </c>
      <c r="E1205" t="s">
        <v>748</v>
      </c>
      <c r="F1205">
        <v>1.269624E-3</v>
      </c>
      <c r="G1205" t="s">
        <v>461</v>
      </c>
      <c r="H1205">
        <v>0.91689999999999827</v>
      </c>
    </row>
    <row r="1206" spans="1:8" x14ac:dyDescent="0.25">
      <c r="A1206">
        <v>4</v>
      </c>
      <c r="B1206" t="s">
        <v>744</v>
      </c>
      <c r="C1206" t="s">
        <v>754</v>
      </c>
      <c r="D1206" t="s">
        <v>752</v>
      </c>
      <c r="E1206" t="s">
        <v>748</v>
      </c>
      <c r="F1206">
        <v>1.4603700000000001E-4</v>
      </c>
      <c r="G1206" t="s">
        <v>462</v>
      </c>
      <c r="H1206">
        <v>0.76769999999999783</v>
      </c>
    </row>
    <row r="1207" spans="1:8" x14ac:dyDescent="0.25">
      <c r="A1207">
        <v>4</v>
      </c>
      <c r="B1207" t="s">
        <v>744</v>
      </c>
      <c r="C1207" t="s">
        <v>754</v>
      </c>
      <c r="D1207" t="s">
        <v>752</v>
      </c>
      <c r="E1207" t="s">
        <v>748</v>
      </c>
      <c r="F1207">
        <v>1.43666E-4</v>
      </c>
      <c r="G1207" t="s">
        <v>463</v>
      </c>
      <c r="H1207">
        <v>0.79779999999999873</v>
      </c>
    </row>
    <row r="1208" spans="1:8" x14ac:dyDescent="0.25">
      <c r="A1208">
        <v>4</v>
      </c>
      <c r="B1208" t="s">
        <v>744</v>
      </c>
      <c r="C1208" t="s">
        <v>754</v>
      </c>
      <c r="D1208" t="s">
        <v>752</v>
      </c>
      <c r="E1208" t="s">
        <v>748</v>
      </c>
      <c r="F1208">
        <v>3.6531699999999999E-4</v>
      </c>
      <c r="G1208" t="s">
        <v>464</v>
      </c>
      <c r="H1208">
        <v>0.89579999999999771</v>
      </c>
    </row>
    <row r="1209" spans="1:8" x14ac:dyDescent="0.25">
      <c r="A1209">
        <v>4</v>
      </c>
      <c r="B1209" t="s">
        <v>744</v>
      </c>
      <c r="C1209" t="s">
        <v>754</v>
      </c>
      <c r="D1209" t="s">
        <v>752</v>
      </c>
      <c r="E1209" t="s">
        <v>748</v>
      </c>
      <c r="F1209">
        <v>2.64832E-4</v>
      </c>
      <c r="G1209" t="s">
        <v>465</v>
      </c>
      <c r="H1209">
        <v>1.0414999999999992</v>
      </c>
    </row>
    <row r="1210" spans="1:8" x14ac:dyDescent="0.25">
      <c r="A1210">
        <v>4</v>
      </c>
      <c r="B1210" t="s">
        <v>744</v>
      </c>
      <c r="C1210" t="s">
        <v>754</v>
      </c>
      <c r="D1210" t="s">
        <v>752</v>
      </c>
      <c r="E1210" t="s">
        <v>748</v>
      </c>
      <c r="F1210">
        <v>6.0257500000000005E-4</v>
      </c>
      <c r="G1210" t="s">
        <v>466</v>
      </c>
      <c r="H1210">
        <v>0.8498999999999981</v>
      </c>
    </row>
    <row r="1211" spans="1:8" x14ac:dyDescent="0.25">
      <c r="A1211">
        <v>6</v>
      </c>
      <c r="B1211" t="s">
        <v>744</v>
      </c>
      <c r="C1211" t="s">
        <v>754</v>
      </c>
      <c r="D1211" t="s">
        <v>752</v>
      </c>
      <c r="E1211" t="s">
        <v>748</v>
      </c>
      <c r="F1211">
        <v>1.3131699999999999E-4</v>
      </c>
      <c r="G1211" t="s">
        <v>467</v>
      </c>
      <c r="H1211">
        <v>0.9488999999999983</v>
      </c>
    </row>
    <row r="1212" spans="1:8" x14ac:dyDescent="0.25">
      <c r="A1212">
        <v>6</v>
      </c>
      <c r="B1212" t="s">
        <v>744</v>
      </c>
      <c r="C1212" t="s">
        <v>754</v>
      </c>
      <c r="D1212" t="s">
        <v>752</v>
      </c>
      <c r="E1212" t="s">
        <v>748</v>
      </c>
      <c r="F1212">
        <v>4.7750499999999998E-4</v>
      </c>
      <c r="G1212" t="s">
        <v>470</v>
      </c>
      <c r="H1212">
        <v>1.0448999999999984</v>
      </c>
    </row>
    <row r="1213" spans="1:8" x14ac:dyDescent="0.25">
      <c r="A1213">
        <v>6</v>
      </c>
      <c r="B1213" t="s">
        <v>744</v>
      </c>
      <c r="C1213" t="s">
        <v>754</v>
      </c>
      <c r="D1213" t="s">
        <v>752</v>
      </c>
      <c r="E1213" t="s">
        <v>748</v>
      </c>
      <c r="F1213">
        <v>1.0417029999999999E-3</v>
      </c>
      <c r="G1213" t="s">
        <v>471</v>
      </c>
      <c r="H1213">
        <v>1.0949999999999989</v>
      </c>
    </row>
    <row r="1214" spans="1:8" x14ac:dyDescent="0.25">
      <c r="A1214">
        <v>6</v>
      </c>
      <c r="B1214" t="s">
        <v>744</v>
      </c>
      <c r="C1214" t="s">
        <v>754</v>
      </c>
      <c r="D1214" t="s">
        <v>752</v>
      </c>
      <c r="E1214" t="s">
        <v>748</v>
      </c>
      <c r="F1214">
        <v>6.1023000000000002E-4</v>
      </c>
      <c r="G1214" t="s">
        <v>472</v>
      </c>
      <c r="H1214">
        <v>1.095600000000001</v>
      </c>
    </row>
    <row r="1215" spans="1:8" x14ac:dyDescent="0.25">
      <c r="A1215">
        <v>6</v>
      </c>
      <c r="B1215" t="s">
        <v>744</v>
      </c>
      <c r="C1215" t="s">
        <v>754</v>
      </c>
      <c r="D1215" t="s">
        <v>752</v>
      </c>
      <c r="E1215" t="s">
        <v>748</v>
      </c>
      <c r="F1215">
        <v>1.6951100000000001E-4</v>
      </c>
      <c r="G1215" t="s">
        <v>473</v>
      </c>
      <c r="H1215">
        <v>0.90670000000000073</v>
      </c>
    </row>
    <row r="1216" spans="1:8" x14ac:dyDescent="0.25">
      <c r="A1216">
        <v>8</v>
      </c>
      <c r="B1216" t="s">
        <v>744</v>
      </c>
      <c r="C1216" t="s">
        <v>754</v>
      </c>
      <c r="D1216" t="s">
        <v>752</v>
      </c>
      <c r="E1216" t="s">
        <v>748</v>
      </c>
      <c r="F1216">
        <v>4.8790500000000001E-4</v>
      </c>
      <c r="G1216" t="s">
        <v>468</v>
      </c>
      <c r="H1216">
        <v>0.8965999999999994</v>
      </c>
    </row>
    <row r="1217" spans="1:8" x14ac:dyDescent="0.25">
      <c r="A1217">
        <v>8</v>
      </c>
      <c r="B1217" t="s">
        <v>744</v>
      </c>
      <c r="C1217" t="s">
        <v>754</v>
      </c>
      <c r="D1217" t="s">
        <v>752</v>
      </c>
      <c r="E1217" t="s">
        <v>748</v>
      </c>
      <c r="F1217">
        <v>1.02546E-4</v>
      </c>
      <c r="G1217" t="s">
        <v>474</v>
      </c>
      <c r="H1217">
        <v>0.76190000000000069</v>
      </c>
    </row>
    <row r="1218" spans="1:8" x14ac:dyDescent="0.25">
      <c r="A1218">
        <v>8</v>
      </c>
      <c r="B1218" t="s">
        <v>744</v>
      </c>
      <c r="C1218" t="s">
        <v>754</v>
      </c>
      <c r="D1218" t="s">
        <v>752</v>
      </c>
      <c r="E1218" t="s">
        <v>748</v>
      </c>
      <c r="F1218">
        <v>5.6745600000000004E-4</v>
      </c>
      <c r="G1218" t="s">
        <v>475</v>
      </c>
      <c r="H1218">
        <v>0.86890000000000001</v>
      </c>
    </row>
    <row r="1219" spans="1:8" x14ac:dyDescent="0.25">
      <c r="A1219">
        <v>8</v>
      </c>
      <c r="B1219" t="s">
        <v>744</v>
      </c>
      <c r="C1219" t="s">
        <v>754</v>
      </c>
      <c r="D1219" t="s">
        <v>752</v>
      </c>
      <c r="E1219" t="s">
        <v>748</v>
      </c>
      <c r="F1219">
        <v>2.5952000000000001E-4</v>
      </c>
      <c r="G1219" t="s">
        <v>476</v>
      </c>
      <c r="H1219">
        <v>1.1094000000000008</v>
      </c>
    </row>
    <row r="1220" spans="1:8" x14ac:dyDescent="0.25">
      <c r="A1220">
        <v>8</v>
      </c>
      <c r="B1220" t="s">
        <v>744</v>
      </c>
      <c r="C1220" t="s">
        <v>754</v>
      </c>
      <c r="D1220" t="s">
        <v>752</v>
      </c>
      <c r="E1220" t="s">
        <v>748</v>
      </c>
      <c r="F1220" s="3">
        <v>9.2700000000000004E-5</v>
      </c>
      <c r="G1220" t="s">
        <v>477</v>
      </c>
      <c r="H1220">
        <v>0.98209999999999908</v>
      </c>
    </row>
    <row r="1221" spans="1:8" x14ac:dyDescent="0.25">
      <c r="A1221">
        <v>10</v>
      </c>
      <c r="B1221" t="s">
        <v>744</v>
      </c>
      <c r="C1221" t="s">
        <v>754</v>
      </c>
      <c r="D1221" t="s">
        <v>752</v>
      </c>
      <c r="E1221" t="s">
        <v>748</v>
      </c>
      <c r="F1221">
        <v>3.8749900000000002E-4</v>
      </c>
      <c r="G1221" t="s">
        <v>469</v>
      </c>
      <c r="H1221">
        <v>1.0262999999999991</v>
      </c>
    </row>
    <row r="1222" spans="1:8" x14ac:dyDescent="0.25">
      <c r="A1222">
        <v>10</v>
      </c>
      <c r="B1222" t="s">
        <v>744</v>
      </c>
      <c r="C1222" t="s">
        <v>754</v>
      </c>
      <c r="D1222" t="s">
        <v>752</v>
      </c>
      <c r="E1222" t="s">
        <v>748</v>
      </c>
      <c r="F1222" s="3">
        <v>7.0900000000000002E-5</v>
      </c>
      <c r="G1222" t="s">
        <v>478</v>
      </c>
      <c r="H1222">
        <v>0.91570000000000107</v>
      </c>
    </row>
    <row r="1223" spans="1:8" x14ac:dyDescent="0.25">
      <c r="A1223">
        <v>10</v>
      </c>
      <c r="B1223" t="s">
        <v>744</v>
      </c>
      <c r="C1223" t="s">
        <v>754</v>
      </c>
      <c r="D1223" t="s">
        <v>752</v>
      </c>
      <c r="E1223" t="s">
        <v>748</v>
      </c>
      <c r="F1223">
        <v>3.3148900000000002E-4</v>
      </c>
      <c r="G1223" t="s">
        <v>479</v>
      </c>
      <c r="H1223">
        <v>1.2424999999999997</v>
      </c>
    </row>
    <row r="1224" spans="1:8" x14ac:dyDescent="0.25">
      <c r="A1224">
        <v>10</v>
      </c>
      <c r="B1224" t="s">
        <v>744</v>
      </c>
      <c r="C1224" t="s">
        <v>754</v>
      </c>
      <c r="D1224" t="s">
        <v>752</v>
      </c>
      <c r="E1224" t="s">
        <v>748</v>
      </c>
      <c r="F1224">
        <v>5.4001600000000004E-4</v>
      </c>
      <c r="G1224" t="s">
        <v>480</v>
      </c>
      <c r="H1224">
        <v>1.3226000000000013</v>
      </c>
    </row>
    <row r="1225" spans="1:8" x14ac:dyDescent="0.25">
      <c r="A1225">
        <v>10</v>
      </c>
      <c r="B1225" t="s">
        <v>744</v>
      </c>
      <c r="C1225" t="s">
        <v>754</v>
      </c>
      <c r="D1225" t="s">
        <v>752</v>
      </c>
      <c r="E1225" t="s">
        <v>748</v>
      </c>
      <c r="F1225">
        <v>8.7854600000000001E-4</v>
      </c>
      <c r="G1225" t="s">
        <v>481</v>
      </c>
      <c r="H1225">
        <v>1.0176999999999978</v>
      </c>
    </row>
    <row r="1226" spans="1:8" x14ac:dyDescent="0.25">
      <c r="A1226">
        <v>0</v>
      </c>
      <c r="B1226" t="s">
        <v>744</v>
      </c>
      <c r="C1226" t="s">
        <v>744</v>
      </c>
      <c r="D1226" t="s">
        <v>749</v>
      </c>
      <c r="E1226" t="s">
        <v>748</v>
      </c>
      <c r="F1226">
        <v>24.617318189999999</v>
      </c>
      <c r="G1226" t="s">
        <v>482</v>
      </c>
      <c r="H1226">
        <v>3.7271000000000001</v>
      </c>
    </row>
    <row r="1227" spans="1:8" x14ac:dyDescent="0.25">
      <c r="A1227">
        <v>0</v>
      </c>
      <c r="B1227" t="s">
        <v>744</v>
      </c>
      <c r="C1227" t="s">
        <v>744</v>
      </c>
      <c r="D1227" t="s">
        <v>749</v>
      </c>
      <c r="E1227" t="s">
        <v>748</v>
      </c>
      <c r="F1227">
        <v>21.338888099999998</v>
      </c>
      <c r="G1227" t="s">
        <v>549</v>
      </c>
      <c r="H1227">
        <v>3.7838000000000012</v>
      </c>
    </row>
    <row r="1228" spans="1:8" x14ac:dyDescent="0.25">
      <c r="A1228">
        <v>0</v>
      </c>
      <c r="B1228" t="s">
        <v>744</v>
      </c>
      <c r="C1228" t="s">
        <v>744</v>
      </c>
      <c r="D1228" t="s">
        <v>749</v>
      </c>
      <c r="E1228" t="s">
        <v>748</v>
      </c>
      <c r="F1228">
        <v>21.93039744</v>
      </c>
      <c r="G1228" t="s">
        <v>550</v>
      </c>
      <c r="H1228">
        <v>3.6277999999999988</v>
      </c>
    </row>
    <row r="1229" spans="1:8" x14ac:dyDescent="0.25">
      <c r="A1229">
        <v>0</v>
      </c>
      <c r="B1229" t="s">
        <v>744</v>
      </c>
      <c r="C1229" t="s">
        <v>744</v>
      </c>
      <c r="D1229" t="s">
        <v>749</v>
      </c>
      <c r="E1229" t="s">
        <v>748</v>
      </c>
      <c r="F1229">
        <v>22.930921619999999</v>
      </c>
      <c r="G1229" t="s">
        <v>551</v>
      </c>
      <c r="H1229">
        <v>3.8577999999999992</v>
      </c>
    </row>
    <row r="1230" spans="1:8" x14ac:dyDescent="0.25">
      <c r="A1230">
        <v>0</v>
      </c>
      <c r="B1230" t="s">
        <v>744</v>
      </c>
      <c r="C1230" t="s">
        <v>744</v>
      </c>
      <c r="D1230" t="s">
        <v>749</v>
      </c>
      <c r="E1230" t="s">
        <v>748</v>
      </c>
      <c r="F1230">
        <v>16.69841723</v>
      </c>
      <c r="G1230" t="s">
        <v>552</v>
      </c>
      <c r="H1230">
        <v>3.051499999999999</v>
      </c>
    </row>
    <row r="1231" spans="1:8" x14ac:dyDescent="0.25">
      <c r="A1231">
        <v>2</v>
      </c>
      <c r="B1231" t="s">
        <v>744</v>
      </c>
      <c r="C1231" t="s">
        <v>744</v>
      </c>
      <c r="D1231" t="s">
        <v>749</v>
      </c>
      <c r="E1231" t="s">
        <v>748</v>
      </c>
      <c r="F1231">
        <v>21.78269156</v>
      </c>
      <c r="G1231" t="s">
        <v>483</v>
      </c>
      <c r="H1231">
        <v>3.6949000000000005</v>
      </c>
    </row>
    <row r="1232" spans="1:8" x14ac:dyDescent="0.25">
      <c r="A1232">
        <v>2</v>
      </c>
      <c r="B1232" t="s">
        <v>744</v>
      </c>
      <c r="C1232" t="s">
        <v>744</v>
      </c>
      <c r="D1232" t="s">
        <v>749</v>
      </c>
      <c r="E1232" t="s">
        <v>748</v>
      </c>
      <c r="F1232">
        <v>30.13938696</v>
      </c>
      <c r="G1232" t="s">
        <v>553</v>
      </c>
      <c r="H1232">
        <v>4.8362000000000016</v>
      </c>
    </row>
    <row r="1233" spans="1:8" x14ac:dyDescent="0.25">
      <c r="A1233">
        <v>2</v>
      </c>
      <c r="B1233" t="s">
        <v>744</v>
      </c>
      <c r="C1233" t="s">
        <v>744</v>
      </c>
      <c r="D1233" t="s">
        <v>749</v>
      </c>
      <c r="E1233" t="s">
        <v>748</v>
      </c>
      <c r="F1233">
        <v>22.899138749999999</v>
      </c>
      <c r="G1233" t="s">
        <v>554</v>
      </c>
      <c r="H1233">
        <v>4.6373999999999995</v>
      </c>
    </row>
    <row r="1234" spans="1:8" x14ac:dyDescent="0.25">
      <c r="A1234">
        <v>2</v>
      </c>
      <c r="B1234" t="s">
        <v>744</v>
      </c>
      <c r="C1234" t="s">
        <v>744</v>
      </c>
      <c r="D1234" t="s">
        <v>749</v>
      </c>
      <c r="E1234" t="s">
        <v>748</v>
      </c>
      <c r="F1234">
        <v>15.50951631</v>
      </c>
      <c r="G1234" t="s">
        <v>555</v>
      </c>
      <c r="H1234">
        <v>4.257299999999999</v>
      </c>
    </row>
    <row r="1235" spans="1:8" x14ac:dyDescent="0.25">
      <c r="A1235">
        <v>2</v>
      </c>
      <c r="B1235" t="s">
        <v>744</v>
      </c>
      <c r="C1235" t="s">
        <v>744</v>
      </c>
      <c r="D1235" t="s">
        <v>749</v>
      </c>
      <c r="E1235" t="s">
        <v>748</v>
      </c>
      <c r="F1235">
        <v>22.613793709999999</v>
      </c>
      <c r="G1235" t="s">
        <v>556</v>
      </c>
      <c r="H1235">
        <v>4.8018999999999998</v>
      </c>
    </row>
    <row r="1236" spans="1:8" x14ac:dyDescent="0.25">
      <c r="A1236">
        <v>4</v>
      </c>
      <c r="B1236" t="s">
        <v>744</v>
      </c>
      <c r="C1236" t="s">
        <v>744</v>
      </c>
      <c r="D1236" t="s">
        <v>749</v>
      </c>
      <c r="E1236" t="s">
        <v>748</v>
      </c>
      <c r="F1236">
        <v>18.843833249999999</v>
      </c>
      <c r="G1236" t="s">
        <v>484</v>
      </c>
      <c r="H1236">
        <v>3.4500000000000011</v>
      </c>
    </row>
    <row r="1237" spans="1:8" x14ac:dyDescent="0.25">
      <c r="A1237">
        <v>4</v>
      </c>
      <c r="B1237" t="s">
        <v>744</v>
      </c>
      <c r="C1237" t="s">
        <v>744</v>
      </c>
      <c r="D1237" t="s">
        <v>749</v>
      </c>
      <c r="E1237" t="s">
        <v>748</v>
      </c>
      <c r="F1237">
        <v>18.899792059999999</v>
      </c>
      <c r="G1237" t="s">
        <v>557</v>
      </c>
      <c r="H1237">
        <v>4.2934000000000001</v>
      </c>
    </row>
    <row r="1238" spans="1:8" x14ac:dyDescent="0.25">
      <c r="A1238">
        <v>4</v>
      </c>
      <c r="B1238" t="s">
        <v>744</v>
      </c>
      <c r="C1238" t="s">
        <v>744</v>
      </c>
      <c r="D1238" t="s">
        <v>749</v>
      </c>
      <c r="E1238" t="s">
        <v>748</v>
      </c>
      <c r="F1238">
        <v>16.48638399</v>
      </c>
      <c r="G1238" t="s">
        <v>558</v>
      </c>
      <c r="H1238">
        <v>4.6197999999999997</v>
      </c>
    </row>
    <row r="1239" spans="1:8" x14ac:dyDescent="0.25">
      <c r="A1239">
        <v>4</v>
      </c>
      <c r="B1239" t="s">
        <v>744</v>
      </c>
      <c r="C1239" t="s">
        <v>744</v>
      </c>
      <c r="D1239" t="s">
        <v>749</v>
      </c>
      <c r="E1239" t="s">
        <v>748</v>
      </c>
      <c r="F1239">
        <v>18.69187814</v>
      </c>
      <c r="G1239" t="s">
        <v>559</v>
      </c>
      <c r="H1239">
        <v>4.2378999999999998</v>
      </c>
    </row>
    <row r="1240" spans="1:8" x14ac:dyDescent="0.25">
      <c r="A1240">
        <v>4</v>
      </c>
      <c r="B1240" t="s">
        <v>744</v>
      </c>
      <c r="C1240" t="s">
        <v>744</v>
      </c>
      <c r="D1240" t="s">
        <v>749</v>
      </c>
      <c r="E1240" t="s">
        <v>748</v>
      </c>
      <c r="F1240">
        <v>21.787385910000001</v>
      </c>
      <c r="G1240" t="s">
        <v>560</v>
      </c>
      <c r="H1240">
        <v>3.7306000000000008</v>
      </c>
    </row>
    <row r="1241" spans="1:8" x14ac:dyDescent="0.25">
      <c r="A1241">
        <v>6</v>
      </c>
      <c r="B1241" t="s">
        <v>744</v>
      </c>
      <c r="C1241" t="s">
        <v>744</v>
      </c>
      <c r="D1241" t="s">
        <v>749</v>
      </c>
      <c r="E1241" t="s">
        <v>748</v>
      </c>
      <c r="F1241">
        <v>19.728636300000002</v>
      </c>
      <c r="G1241" t="s">
        <v>485</v>
      </c>
      <c r="H1241">
        <v>3.8620999999999999</v>
      </c>
    </row>
    <row r="1242" spans="1:8" x14ac:dyDescent="0.25">
      <c r="A1242">
        <v>6</v>
      </c>
      <c r="B1242" t="s">
        <v>744</v>
      </c>
      <c r="C1242" t="s">
        <v>744</v>
      </c>
      <c r="D1242" t="s">
        <v>749</v>
      </c>
      <c r="E1242" t="s">
        <v>748</v>
      </c>
      <c r="F1242">
        <v>19.84548436</v>
      </c>
      <c r="G1242" t="s">
        <v>561</v>
      </c>
      <c r="H1242">
        <v>3.7768999999999995</v>
      </c>
    </row>
    <row r="1243" spans="1:8" x14ac:dyDescent="0.25">
      <c r="A1243">
        <v>6</v>
      </c>
      <c r="B1243" t="s">
        <v>744</v>
      </c>
      <c r="C1243" t="s">
        <v>744</v>
      </c>
      <c r="D1243" t="s">
        <v>749</v>
      </c>
      <c r="E1243" t="s">
        <v>748</v>
      </c>
      <c r="F1243">
        <v>18.300426989999998</v>
      </c>
      <c r="G1243" t="s">
        <v>562</v>
      </c>
      <c r="H1243">
        <v>4.0170999999999992</v>
      </c>
    </row>
    <row r="1244" spans="1:8" x14ac:dyDescent="0.25">
      <c r="A1244">
        <v>6</v>
      </c>
      <c r="B1244" t="s">
        <v>744</v>
      </c>
      <c r="C1244" t="s">
        <v>744</v>
      </c>
      <c r="D1244" t="s">
        <v>749</v>
      </c>
      <c r="E1244" t="s">
        <v>748</v>
      </c>
      <c r="F1244">
        <v>21.613405669999999</v>
      </c>
      <c r="G1244" t="s">
        <v>563</v>
      </c>
      <c r="H1244">
        <v>2.793099999999999</v>
      </c>
    </row>
    <row r="1245" spans="1:8" x14ac:dyDescent="0.25">
      <c r="A1245">
        <v>6</v>
      </c>
      <c r="B1245" t="s">
        <v>744</v>
      </c>
      <c r="C1245" t="s">
        <v>744</v>
      </c>
      <c r="D1245" t="s">
        <v>749</v>
      </c>
      <c r="E1245" t="s">
        <v>748</v>
      </c>
      <c r="F1245">
        <v>34.539395329999998</v>
      </c>
      <c r="G1245" t="s">
        <v>564</v>
      </c>
      <c r="H1245">
        <v>3.3974999999999991</v>
      </c>
    </row>
    <row r="1246" spans="1:8" x14ac:dyDescent="0.25">
      <c r="A1246">
        <v>8</v>
      </c>
      <c r="B1246" t="s">
        <v>744</v>
      </c>
      <c r="C1246" t="s">
        <v>744</v>
      </c>
      <c r="D1246" t="s">
        <v>749</v>
      </c>
      <c r="E1246" t="s">
        <v>748</v>
      </c>
      <c r="F1246">
        <v>21.17580719</v>
      </c>
      <c r="G1246" t="s">
        <v>486</v>
      </c>
      <c r="H1246">
        <v>4.0929000000000002</v>
      </c>
    </row>
    <row r="1247" spans="1:8" x14ac:dyDescent="0.25">
      <c r="A1247">
        <v>8</v>
      </c>
      <c r="B1247" t="s">
        <v>744</v>
      </c>
      <c r="C1247" t="s">
        <v>744</v>
      </c>
      <c r="D1247" t="s">
        <v>749</v>
      </c>
      <c r="E1247" t="s">
        <v>748</v>
      </c>
      <c r="F1247">
        <v>24.81521768</v>
      </c>
      <c r="G1247" t="s">
        <v>565</v>
      </c>
      <c r="H1247">
        <v>4.0787999999999993</v>
      </c>
    </row>
    <row r="1248" spans="1:8" x14ac:dyDescent="0.25">
      <c r="A1248">
        <v>8</v>
      </c>
      <c r="B1248" t="s">
        <v>744</v>
      </c>
      <c r="C1248" t="s">
        <v>744</v>
      </c>
      <c r="D1248" t="s">
        <v>749</v>
      </c>
      <c r="E1248" t="s">
        <v>748</v>
      </c>
      <c r="F1248">
        <v>17.06118215</v>
      </c>
      <c r="G1248" t="s">
        <v>566</v>
      </c>
      <c r="H1248">
        <v>3.7966999999999995</v>
      </c>
    </row>
    <row r="1249" spans="1:8" x14ac:dyDescent="0.25">
      <c r="A1249">
        <v>8</v>
      </c>
      <c r="B1249" t="s">
        <v>744</v>
      </c>
      <c r="C1249" t="s">
        <v>744</v>
      </c>
      <c r="D1249" t="s">
        <v>749</v>
      </c>
      <c r="E1249" t="s">
        <v>748</v>
      </c>
      <c r="F1249">
        <v>19.100557269999999</v>
      </c>
      <c r="G1249" t="s">
        <v>567</v>
      </c>
      <c r="H1249">
        <v>3.5544999999999991</v>
      </c>
    </row>
    <row r="1250" spans="1:8" x14ac:dyDescent="0.25">
      <c r="A1250">
        <v>8</v>
      </c>
      <c r="B1250" t="s">
        <v>744</v>
      </c>
      <c r="C1250" t="s">
        <v>744</v>
      </c>
      <c r="D1250" t="s">
        <v>749</v>
      </c>
      <c r="E1250" t="s">
        <v>748</v>
      </c>
      <c r="F1250">
        <v>20.51550224</v>
      </c>
      <c r="G1250" t="s">
        <v>568</v>
      </c>
      <c r="H1250">
        <v>3.0084999999999997</v>
      </c>
    </row>
    <row r="1251" spans="1:8" x14ac:dyDescent="0.25">
      <c r="A1251">
        <v>10</v>
      </c>
      <c r="B1251" t="s">
        <v>744</v>
      </c>
      <c r="C1251" t="s">
        <v>744</v>
      </c>
      <c r="D1251" t="s">
        <v>749</v>
      </c>
      <c r="E1251" t="s">
        <v>748</v>
      </c>
      <c r="F1251">
        <v>22.537989100000001</v>
      </c>
      <c r="G1251" t="s">
        <v>487</v>
      </c>
      <c r="H1251">
        <v>3.5106000000000002</v>
      </c>
    </row>
    <row r="1252" spans="1:8" x14ac:dyDescent="0.25">
      <c r="A1252">
        <v>10</v>
      </c>
      <c r="B1252" t="s">
        <v>744</v>
      </c>
      <c r="C1252" t="s">
        <v>744</v>
      </c>
      <c r="D1252" t="s">
        <v>749</v>
      </c>
      <c r="E1252" t="s">
        <v>748</v>
      </c>
      <c r="F1252">
        <v>18.458425340000002</v>
      </c>
      <c r="G1252" t="s">
        <v>569</v>
      </c>
      <c r="H1252">
        <v>3.7896000000000001</v>
      </c>
    </row>
    <row r="1253" spans="1:8" x14ac:dyDescent="0.25">
      <c r="A1253">
        <v>10</v>
      </c>
      <c r="B1253" t="s">
        <v>744</v>
      </c>
      <c r="C1253" t="s">
        <v>744</v>
      </c>
      <c r="D1253" t="s">
        <v>749</v>
      </c>
      <c r="E1253" t="s">
        <v>748</v>
      </c>
      <c r="F1253">
        <v>17.64342834</v>
      </c>
      <c r="G1253" t="s">
        <v>570</v>
      </c>
      <c r="H1253">
        <v>3.7378999999999998</v>
      </c>
    </row>
    <row r="1254" spans="1:8" x14ac:dyDescent="0.25">
      <c r="A1254">
        <v>10</v>
      </c>
      <c r="B1254" t="s">
        <v>744</v>
      </c>
      <c r="C1254" t="s">
        <v>744</v>
      </c>
      <c r="D1254" t="s">
        <v>749</v>
      </c>
      <c r="E1254" t="s">
        <v>748</v>
      </c>
      <c r="F1254">
        <v>25.49063619</v>
      </c>
      <c r="G1254" t="s">
        <v>571</v>
      </c>
      <c r="H1254">
        <v>4.2432999999999996</v>
      </c>
    </row>
    <row r="1255" spans="1:8" x14ac:dyDescent="0.25">
      <c r="A1255">
        <v>10</v>
      </c>
      <c r="B1255" t="s">
        <v>744</v>
      </c>
      <c r="C1255" t="s">
        <v>744</v>
      </c>
      <c r="D1255" t="s">
        <v>749</v>
      </c>
      <c r="E1255" t="s">
        <v>748</v>
      </c>
      <c r="F1255">
        <v>13.502469570000001</v>
      </c>
      <c r="G1255" t="s">
        <v>572</v>
      </c>
      <c r="H1255">
        <v>3.6473999999999993</v>
      </c>
    </row>
    <row r="1256" spans="1:8" x14ac:dyDescent="0.25">
      <c r="A1256">
        <v>0</v>
      </c>
      <c r="B1256" t="s">
        <v>744</v>
      </c>
      <c r="C1256" t="s">
        <v>755</v>
      </c>
      <c r="D1256" t="s">
        <v>749</v>
      </c>
      <c r="E1256" t="s">
        <v>748</v>
      </c>
      <c r="F1256" s="3">
        <v>4.9900000000000001E-7</v>
      </c>
      <c r="G1256" t="s">
        <v>482</v>
      </c>
      <c r="H1256">
        <v>3.7271000000000001</v>
      </c>
    </row>
    <row r="1257" spans="1:8" x14ac:dyDescent="0.25">
      <c r="A1257">
        <v>0</v>
      </c>
      <c r="B1257" t="s">
        <v>744</v>
      </c>
      <c r="C1257" t="s">
        <v>755</v>
      </c>
      <c r="D1257" t="s">
        <v>749</v>
      </c>
      <c r="E1257" t="s">
        <v>748</v>
      </c>
      <c r="F1257" s="3">
        <v>1.55E-6</v>
      </c>
      <c r="G1257" t="s">
        <v>549</v>
      </c>
      <c r="H1257">
        <v>3.7838000000000012</v>
      </c>
    </row>
    <row r="1258" spans="1:8" x14ac:dyDescent="0.25">
      <c r="A1258">
        <v>0</v>
      </c>
      <c r="B1258" t="s">
        <v>744</v>
      </c>
      <c r="C1258" t="s">
        <v>755</v>
      </c>
      <c r="D1258" t="s">
        <v>749</v>
      </c>
      <c r="E1258" t="s">
        <v>748</v>
      </c>
      <c r="F1258" s="3">
        <v>5.2099999999999997E-7</v>
      </c>
      <c r="G1258" t="s">
        <v>550</v>
      </c>
      <c r="H1258">
        <v>3.6277999999999988</v>
      </c>
    </row>
    <row r="1259" spans="1:8" x14ac:dyDescent="0.25">
      <c r="A1259">
        <v>0</v>
      </c>
      <c r="B1259" t="s">
        <v>744</v>
      </c>
      <c r="C1259" t="s">
        <v>755</v>
      </c>
      <c r="D1259" t="s">
        <v>749</v>
      </c>
      <c r="E1259" t="s">
        <v>748</v>
      </c>
      <c r="F1259" s="3">
        <v>9.4499999999999995E-7</v>
      </c>
      <c r="G1259" t="s">
        <v>551</v>
      </c>
      <c r="H1259">
        <v>3.8577999999999992</v>
      </c>
    </row>
    <row r="1260" spans="1:8" x14ac:dyDescent="0.25">
      <c r="A1260">
        <v>0</v>
      </c>
      <c r="B1260" t="s">
        <v>744</v>
      </c>
      <c r="C1260" t="s">
        <v>755</v>
      </c>
      <c r="D1260" t="s">
        <v>749</v>
      </c>
      <c r="E1260" t="s">
        <v>748</v>
      </c>
      <c r="F1260" s="3">
        <v>5.7899999999999996E-6</v>
      </c>
      <c r="G1260" t="s">
        <v>552</v>
      </c>
      <c r="H1260">
        <v>3.051499999999999</v>
      </c>
    </row>
    <row r="1261" spans="1:8" x14ac:dyDescent="0.25">
      <c r="A1261">
        <v>2</v>
      </c>
      <c r="B1261" t="s">
        <v>744</v>
      </c>
      <c r="C1261" t="s">
        <v>755</v>
      </c>
      <c r="D1261" t="s">
        <v>749</v>
      </c>
      <c r="E1261" t="s">
        <v>748</v>
      </c>
      <c r="F1261" s="3">
        <v>7.4799999999999997E-7</v>
      </c>
      <c r="G1261" t="s">
        <v>483</v>
      </c>
      <c r="H1261">
        <v>3.6949000000000005</v>
      </c>
    </row>
    <row r="1262" spans="1:8" x14ac:dyDescent="0.25">
      <c r="A1262">
        <v>2</v>
      </c>
      <c r="B1262" t="s">
        <v>744</v>
      </c>
      <c r="C1262" t="s">
        <v>755</v>
      </c>
      <c r="D1262" t="s">
        <v>749</v>
      </c>
      <c r="E1262" t="s">
        <v>748</v>
      </c>
      <c r="F1262" s="3">
        <v>3.15E-7</v>
      </c>
      <c r="G1262" t="s">
        <v>553</v>
      </c>
      <c r="H1262">
        <v>4.8362000000000016</v>
      </c>
    </row>
    <row r="1263" spans="1:8" x14ac:dyDescent="0.25">
      <c r="A1263">
        <v>2</v>
      </c>
      <c r="B1263" t="s">
        <v>744</v>
      </c>
      <c r="C1263" t="s">
        <v>755</v>
      </c>
      <c r="D1263" t="s">
        <v>749</v>
      </c>
      <c r="E1263" t="s">
        <v>748</v>
      </c>
      <c r="F1263" s="3">
        <v>3.49E-6</v>
      </c>
      <c r="G1263" t="s">
        <v>554</v>
      </c>
      <c r="H1263">
        <v>4.6373999999999995</v>
      </c>
    </row>
    <row r="1264" spans="1:8" x14ac:dyDescent="0.25">
      <c r="A1264">
        <v>2</v>
      </c>
      <c r="B1264" t="s">
        <v>744</v>
      </c>
      <c r="C1264" t="s">
        <v>755</v>
      </c>
      <c r="D1264" t="s">
        <v>749</v>
      </c>
      <c r="E1264" t="s">
        <v>748</v>
      </c>
      <c r="F1264" s="3">
        <v>1.1599999999999999E-6</v>
      </c>
      <c r="G1264" t="s">
        <v>555</v>
      </c>
      <c r="H1264">
        <v>4.257299999999999</v>
      </c>
    </row>
    <row r="1265" spans="1:8" x14ac:dyDescent="0.25">
      <c r="A1265">
        <v>2</v>
      </c>
      <c r="B1265" t="s">
        <v>744</v>
      </c>
      <c r="C1265" t="s">
        <v>755</v>
      </c>
      <c r="D1265" t="s">
        <v>749</v>
      </c>
      <c r="E1265" t="s">
        <v>748</v>
      </c>
      <c r="F1265" s="3">
        <v>2.1100000000000001E-6</v>
      </c>
      <c r="G1265" t="s">
        <v>556</v>
      </c>
      <c r="H1265">
        <v>4.8018999999999998</v>
      </c>
    </row>
    <row r="1266" spans="1:8" x14ac:dyDescent="0.25">
      <c r="A1266">
        <v>4</v>
      </c>
      <c r="B1266" t="s">
        <v>744</v>
      </c>
      <c r="C1266" t="s">
        <v>755</v>
      </c>
      <c r="D1266" t="s">
        <v>749</v>
      </c>
      <c r="E1266" t="s">
        <v>748</v>
      </c>
      <c r="F1266" s="3">
        <v>5.9500000000000002E-7</v>
      </c>
      <c r="G1266" t="s">
        <v>484</v>
      </c>
      <c r="H1266">
        <v>3.4500000000000011</v>
      </c>
    </row>
    <row r="1267" spans="1:8" x14ac:dyDescent="0.25">
      <c r="A1267">
        <v>4</v>
      </c>
      <c r="B1267" t="s">
        <v>744</v>
      </c>
      <c r="C1267" t="s">
        <v>755</v>
      </c>
      <c r="D1267" t="s">
        <v>749</v>
      </c>
      <c r="E1267" t="s">
        <v>748</v>
      </c>
      <c r="F1267" s="3">
        <v>8.7300000000000005E-7</v>
      </c>
      <c r="G1267" t="s">
        <v>557</v>
      </c>
      <c r="H1267">
        <v>4.2934000000000001</v>
      </c>
    </row>
    <row r="1268" spans="1:8" x14ac:dyDescent="0.25">
      <c r="A1268">
        <v>4</v>
      </c>
      <c r="B1268" t="s">
        <v>744</v>
      </c>
      <c r="C1268" t="s">
        <v>755</v>
      </c>
      <c r="D1268" t="s">
        <v>749</v>
      </c>
      <c r="E1268" t="s">
        <v>748</v>
      </c>
      <c r="F1268" s="3">
        <v>1.6199999999999999E-6</v>
      </c>
      <c r="G1268" t="s">
        <v>558</v>
      </c>
      <c r="H1268">
        <v>4.6197999999999997</v>
      </c>
    </row>
    <row r="1269" spans="1:8" x14ac:dyDescent="0.25">
      <c r="A1269">
        <v>4</v>
      </c>
      <c r="B1269" t="s">
        <v>744</v>
      </c>
      <c r="C1269" t="s">
        <v>755</v>
      </c>
      <c r="D1269" t="s">
        <v>749</v>
      </c>
      <c r="E1269" t="s">
        <v>748</v>
      </c>
      <c r="F1269" s="3">
        <v>5.4000000000000002E-7</v>
      </c>
      <c r="G1269" t="s">
        <v>559</v>
      </c>
      <c r="H1269">
        <v>4.2378999999999998</v>
      </c>
    </row>
    <row r="1270" spans="1:8" x14ac:dyDescent="0.25">
      <c r="A1270">
        <v>4</v>
      </c>
      <c r="B1270" t="s">
        <v>744</v>
      </c>
      <c r="C1270" t="s">
        <v>755</v>
      </c>
      <c r="D1270" t="s">
        <v>749</v>
      </c>
      <c r="E1270" t="s">
        <v>748</v>
      </c>
      <c r="F1270">
        <v>0</v>
      </c>
      <c r="G1270" t="s">
        <v>560</v>
      </c>
      <c r="H1270">
        <v>3.7306000000000008</v>
      </c>
    </row>
    <row r="1271" spans="1:8" x14ac:dyDescent="0.25">
      <c r="A1271">
        <v>6</v>
      </c>
      <c r="B1271" t="s">
        <v>744</v>
      </c>
      <c r="C1271" t="s">
        <v>755</v>
      </c>
      <c r="D1271" t="s">
        <v>749</v>
      </c>
      <c r="E1271" t="s">
        <v>748</v>
      </c>
      <c r="F1271" s="3">
        <v>9.2699999999999998E-7</v>
      </c>
      <c r="G1271" t="s">
        <v>485</v>
      </c>
      <c r="H1271">
        <v>3.8620999999999999</v>
      </c>
    </row>
    <row r="1272" spans="1:8" x14ac:dyDescent="0.25">
      <c r="A1272">
        <v>6</v>
      </c>
      <c r="B1272" t="s">
        <v>744</v>
      </c>
      <c r="C1272" t="s">
        <v>755</v>
      </c>
      <c r="D1272" t="s">
        <v>749</v>
      </c>
      <c r="E1272" t="s">
        <v>748</v>
      </c>
      <c r="F1272" s="3">
        <v>2.1100000000000001E-6</v>
      </c>
      <c r="G1272" t="s">
        <v>561</v>
      </c>
      <c r="H1272">
        <v>3.7768999999999995</v>
      </c>
    </row>
    <row r="1273" spans="1:8" x14ac:dyDescent="0.25">
      <c r="A1273">
        <v>6</v>
      </c>
      <c r="B1273" t="s">
        <v>744</v>
      </c>
      <c r="C1273" t="s">
        <v>755</v>
      </c>
      <c r="D1273" t="s">
        <v>749</v>
      </c>
      <c r="E1273" t="s">
        <v>748</v>
      </c>
      <c r="F1273" s="3">
        <v>3.0499999999999999E-7</v>
      </c>
      <c r="G1273" t="s">
        <v>562</v>
      </c>
      <c r="H1273">
        <v>4.0170999999999992</v>
      </c>
    </row>
    <row r="1274" spans="1:8" x14ac:dyDescent="0.25">
      <c r="A1274">
        <v>6</v>
      </c>
      <c r="B1274" t="s">
        <v>744</v>
      </c>
      <c r="C1274" t="s">
        <v>755</v>
      </c>
      <c r="D1274" t="s">
        <v>749</v>
      </c>
      <c r="E1274" t="s">
        <v>748</v>
      </c>
      <c r="F1274">
        <v>0</v>
      </c>
      <c r="G1274" t="s">
        <v>563</v>
      </c>
      <c r="H1274">
        <v>2.793099999999999</v>
      </c>
    </row>
    <row r="1275" spans="1:8" x14ac:dyDescent="0.25">
      <c r="A1275">
        <v>6</v>
      </c>
      <c r="B1275" t="s">
        <v>744</v>
      </c>
      <c r="C1275" t="s">
        <v>755</v>
      </c>
      <c r="D1275" t="s">
        <v>749</v>
      </c>
      <c r="E1275" t="s">
        <v>748</v>
      </c>
      <c r="F1275" s="3">
        <v>1.8700000000000001E-6</v>
      </c>
      <c r="G1275" t="s">
        <v>564</v>
      </c>
      <c r="H1275">
        <v>3.3974999999999991</v>
      </c>
    </row>
    <row r="1276" spans="1:8" x14ac:dyDescent="0.25">
      <c r="A1276">
        <v>8</v>
      </c>
      <c r="B1276" t="s">
        <v>744</v>
      </c>
      <c r="C1276" t="s">
        <v>755</v>
      </c>
      <c r="D1276" t="s">
        <v>749</v>
      </c>
      <c r="E1276" t="s">
        <v>748</v>
      </c>
      <c r="F1276">
        <v>0</v>
      </c>
      <c r="G1276" t="s">
        <v>486</v>
      </c>
      <c r="H1276">
        <v>4.0929000000000002</v>
      </c>
    </row>
    <row r="1277" spans="1:8" x14ac:dyDescent="0.25">
      <c r="A1277">
        <v>8</v>
      </c>
      <c r="B1277" t="s">
        <v>744</v>
      </c>
      <c r="C1277" t="s">
        <v>755</v>
      </c>
      <c r="D1277" t="s">
        <v>749</v>
      </c>
      <c r="E1277" t="s">
        <v>748</v>
      </c>
      <c r="F1277" s="3">
        <v>8.1399999999999996E-7</v>
      </c>
      <c r="G1277" t="s">
        <v>565</v>
      </c>
      <c r="H1277">
        <v>4.0787999999999993</v>
      </c>
    </row>
    <row r="1278" spans="1:8" x14ac:dyDescent="0.25">
      <c r="A1278">
        <v>8</v>
      </c>
      <c r="B1278" t="s">
        <v>744</v>
      </c>
      <c r="C1278" t="s">
        <v>755</v>
      </c>
      <c r="D1278" t="s">
        <v>749</v>
      </c>
      <c r="E1278" t="s">
        <v>748</v>
      </c>
      <c r="F1278" s="3">
        <v>3.2799999999999999E-6</v>
      </c>
      <c r="G1278" t="s">
        <v>566</v>
      </c>
      <c r="H1278">
        <v>3.7966999999999995</v>
      </c>
    </row>
    <row r="1279" spans="1:8" x14ac:dyDescent="0.25">
      <c r="A1279">
        <v>8</v>
      </c>
      <c r="B1279" t="s">
        <v>744</v>
      </c>
      <c r="C1279" t="s">
        <v>755</v>
      </c>
      <c r="D1279" t="s">
        <v>749</v>
      </c>
      <c r="E1279" t="s">
        <v>748</v>
      </c>
      <c r="F1279" s="3">
        <v>9.2E-6</v>
      </c>
      <c r="G1279" t="s">
        <v>567</v>
      </c>
      <c r="H1279">
        <v>3.5544999999999991</v>
      </c>
    </row>
    <row r="1280" spans="1:8" x14ac:dyDescent="0.25">
      <c r="A1280">
        <v>8</v>
      </c>
      <c r="B1280" t="s">
        <v>744</v>
      </c>
      <c r="C1280" t="s">
        <v>755</v>
      </c>
      <c r="D1280" t="s">
        <v>749</v>
      </c>
      <c r="E1280" t="s">
        <v>748</v>
      </c>
      <c r="F1280">
        <v>0</v>
      </c>
      <c r="G1280" t="s">
        <v>568</v>
      </c>
      <c r="H1280">
        <v>3.0084999999999997</v>
      </c>
    </row>
    <row r="1281" spans="1:8" x14ac:dyDescent="0.25">
      <c r="A1281">
        <v>10</v>
      </c>
      <c r="B1281" t="s">
        <v>744</v>
      </c>
      <c r="C1281" t="s">
        <v>755</v>
      </c>
      <c r="D1281" t="s">
        <v>749</v>
      </c>
      <c r="E1281" t="s">
        <v>748</v>
      </c>
      <c r="F1281">
        <v>0</v>
      </c>
      <c r="G1281" t="s">
        <v>487</v>
      </c>
      <c r="H1281">
        <v>3.5106000000000002</v>
      </c>
    </row>
    <row r="1282" spans="1:8" x14ac:dyDescent="0.25">
      <c r="A1282">
        <v>10</v>
      </c>
      <c r="B1282" t="s">
        <v>744</v>
      </c>
      <c r="C1282" t="s">
        <v>755</v>
      </c>
      <c r="D1282" t="s">
        <v>749</v>
      </c>
      <c r="E1282" t="s">
        <v>748</v>
      </c>
      <c r="F1282" s="3">
        <v>4.0200000000000003E-7</v>
      </c>
      <c r="G1282" t="s">
        <v>569</v>
      </c>
      <c r="H1282">
        <v>3.7896000000000001</v>
      </c>
    </row>
    <row r="1283" spans="1:8" x14ac:dyDescent="0.25">
      <c r="A1283">
        <v>10</v>
      </c>
      <c r="B1283" t="s">
        <v>744</v>
      </c>
      <c r="C1283" t="s">
        <v>755</v>
      </c>
      <c r="D1283" t="s">
        <v>749</v>
      </c>
      <c r="E1283" t="s">
        <v>748</v>
      </c>
      <c r="F1283" s="3">
        <v>1.13E-5</v>
      </c>
      <c r="G1283" t="s">
        <v>570</v>
      </c>
      <c r="H1283">
        <v>3.7378999999999998</v>
      </c>
    </row>
    <row r="1284" spans="1:8" x14ac:dyDescent="0.25">
      <c r="A1284">
        <v>10</v>
      </c>
      <c r="B1284" t="s">
        <v>744</v>
      </c>
      <c r="C1284" t="s">
        <v>755</v>
      </c>
      <c r="D1284" t="s">
        <v>749</v>
      </c>
      <c r="E1284" t="s">
        <v>748</v>
      </c>
      <c r="F1284" s="3">
        <v>1.73E-6</v>
      </c>
      <c r="G1284" t="s">
        <v>571</v>
      </c>
      <c r="H1284">
        <v>4.2432999999999996</v>
      </c>
    </row>
    <row r="1285" spans="1:8" x14ac:dyDescent="0.25">
      <c r="A1285">
        <v>10</v>
      </c>
      <c r="B1285" t="s">
        <v>744</v>
      </c>
      <c r="C1285" t="s">
        <v>755</v>
      </c>
      <c r="D1285" t="s">
        <v>749</v>
      </c>
      <c r="E1285" t="s">
        <v>748</v>
      </c>
      <c r="F1285" s="3">
        <v>8.6199999999999996E-7</v>
      </c>
      <c r="G1285" t="s">
        <v>572</v>
      </c>
      <c r="H1285">
        <v>3.6473999999999993</v>
      </c>
    </row>
    <row r="1286" spans="1:8" x14ac:dyDescent="0.25">
      <c r="A1286">
        <v>0</v>
      </c>
      <c r="B1286" t="s">
        <v>744</v>
      </c>
      <c r="C1286" t="s">
        <v>754</v>
      </c>
      <c r="D1286" t="s">
        <v>749</v>
      </c>
      <c r="E1286" t="s">
        <v>748</v>
      </c>
      <c r="F1286" s="3">
        <v>5.5000000000000002E-5</v>
      </c>
      <c r="G1286" t="s">
        <v>482</v>
      </c>
      <c r="H1286">
        <v>3.7271000000000001</v>
      </c>
    </row>
    <row r="1287" spans="1:8" x14ac:dyDescent="0.25">
      <c r="A1287">
        <v>0</v>
      </c>
      <c r="B1287" t="s">
        <v>744</v>
      </c>
      <c r="C1287" t="s">
        <v>754</v>
      </c>
      <c r="D1287" t="s">
        <v>749</v>
      </c>
      <c r="E1287" t="s">
        <v>748</v>
      </c>
      <c r="F1287" s="3">
        <v>4.3600000000000003E-5</v>
      </c>
      <c r="G1287" t="s">
        <v>549</v>
      </c>
      <c r="H1287">
        <v>3.7838000000000012</v>
      </c>
    </row>
    <row r="1288" spans="1:8" x14ac:dyDescent="0.25">
      <c r="A1288">
        <v>0</v>
      </c>
      <c r="B1288" t="s">
        <v>744</v>
      </c>
      <c r="C1288" t="s">
        <v>754</v>
      </c>
      <c r="D1288" t="s">
        <v>749</v>
      </c>
      <c r="E1288" t="s">
        <v>748</v>
      </c>
      <c r="F1288" s="3">
        <v>3.7200000000000003E-5</v>
      </c>
      <c r="G1288" t="s">
        <v>550</v>
      </c>
      <c r="H1288">
        <v>3.6277999999999988</v>
      </c>
    </row>
    <row r="1289" spans="1:8" x14ac:dyDescent="0.25">
      <c r="A1289">
        <v>0</v>
      </c>
      <c r="B1289" t="s">
        <v>744</v>
      </c>
      <c r="C1289" t="s">
        <v>754</v>
      </c>
      <c r="D1289" t="s">
        <v>749</v>
      </c>
      <c r="E1289" t="s">
        <v>748</v>
      </c>
      <c r="F1289" s="3">
        <v>2.3200000000000001E-5</v>
      </c>
      <c r="G1289" t="s">
        <v>551</v>
      </c>
      <c r="H1289">
        <v>3.8577999999999992</v>
      </c>
    </row>
    <row r="1290" spans="1:8" x14ac:dyDescent="0.25">
      <c r="A1290">
        <v>0</v>
      </c>
      <c r="B1290" t="s">
        <v>744</v>
      </c>
      <c r="C1290" t="s">
        <v>754</v>
      </c>
      <c r="D1290" t="s">
        <v>749</v>
      </c>
      <c r="E1290" t="s">
        <v>748</v>
      </c>
      <c r="F1290" s="3">
        <v>7.5199999999999998E-5</v>
      </c>
      <c r="G1290" t="s">
        <v>552</v>
      </c>
      <c r="H1290">
        <v>3.051499999999999</v>
      </c>
    </row>
    <row r="1291" spans="1:8" x14ac:dyDescent="0.25">
      <c r="A1291">
        <v>2</v>
      </c>
      <c r="B1291" t="s">
        <v>744</v>
      </c>
      <c r="C1291" t="s">
        <v>754</v>
      </c>
      <c r="D1291" t="s">
        <v>749</v>
      </c>
      <c r="E1291" t="s">
        <v>748</v>
      </c>
      <c r="F1291" s="3">
        <v>1.03E-5</v>
      </c>
      <c r="G1291" t="s">
        <v>483</v>
      </c>
      <c r="H1291">
        <v>3.6949000000000005</v>
      </c>
    </row>
    <row r="1292" spans="1:8" x14ac:dyDescent="0.25">
      <c r="A1292">
        <v>2</v>
      </c>
      <c r="B1292" t="s">
        <v>744</v>
      </c>
      <c r="C1292" t="s">
        <v>754</v>
      </c>
      <c r="D1292" t="s">
        <v>749</v>
      </c>
      <c r="E1292" t="s">
        <v>748</v>
      </c>
      <c r="F1292" s="3">
        <v>4.07E-5</v>
      </c>
      <c r="G1292" t="s">
        <v>553</v>
      </c>
      <c r="H1292">
        <v>4.8362000000000016</v>
      </c>
    </row>
    <row r="1293" spans="1:8" x14ac:dyDescent="0.25">
      <c r="A1293">
        <v>2</v>
      </c>
      <c r="B1293" t="s">
        <v>744</v>
      </c>
      <c r="C1293" t="s">
        <v>754</v>
      </c>
      <c r="D1293" t="s">
        <v>749</v>
      </c>
      <c r="E1293" t="s">
        <v>748</v>
      </c>
      <c r="F1293" s="3">
        <v>3.3399999999999999E-5</v>
      </c>
      <c r="G1293" t="s">
        <v>554</v>
      </c>
      <c r="H1293">
        <v>4.6373999999999995</v>
      </c>
    </row>
    <row r="1294" spans="1:8" x14ac:dyDescent="0.25">
      <c r="A1294">
        <v>2</v>
      </c>
      <c r="B1294" t="s">
        <v>744</v>
      </c>
      <c r="C1294" t="s">
        <v>754</v>
      </c>
      <c r="D1294" t="s">
        <v>749</v>
      </c>
      <c r="E1294" t="s">
        <v>748</v>
      </c>
      <c r="F1294" s="3">
        <v>1.7900000000000001E-5</v>
      </c>
      <c r="G1294" t="s">
        <v>555</v>
      </c>
      <c r="H1294">
        <v>4.257299999999999</v>
      </c>
    </row>
    <row r="1295" spans="1:8" x14ac:dyDescent="0.25">
      <c r="A1295">
        <v>2</v>
      </c>
      <c r="B1295" t="s">
        <v>744</v>
      </c>
      <c r="C1295" t="s">
        <v>754</v>
      </c>
      <c r="D1295" t="s">
        <v>749</v>
      </c>
      <c r="E1295" t="s">
        <v>748</v>
      </c>
      <c r="F1295" s="3">
        <v>1.6799999999999998E-5</v>
      </c>
      <c r="G1295" t="s">
        <v>556</v>
      </c>
      <c r="H1295">
        <v>4.8018999999999998</v>
      </c>
    </row>
    <row r="1296" spans="1:8" x14ac:dyDescent="0.25">
      <c r="A1296">
        <v>4</v>
      </c>
      <c r="B1296" t="s">
        <v>744</v>
      </c>
      <c r="C1296" t="s">
        <v>754</v>
      </c>
      <c r="D1296" t="s">
        <v>749</v>
      </c>
      <c r="E1296" t="s">
        <v>748</v>
      </c>
      <c r="F1296" s="3">
        <v>2.8399999999999999E-5</v>
      </c>
      <c r="G1296" t="s">
        <v>484</v>
      </c>
      <c r="H1296">
        <v>3.4500000000000011</v>
      </c>
    </row>
    <row r="1297" spans="1:8" x14ac:dyDescent="0.25">
      <c r="A1297">
        <v>4</v>
      </c>
      <c r="B1297" t="s">
        <v>744</v>
      </c>
      <c r="C1297" t="s">
        <v>754</v>
      </c>
      <c r="D1297" t="s">
        <v>749</v>
      </c>
      <c r="E1297" t="s">
        <v>748</v>
      </c>
      <c r="F1297" s="3">
        <v>2.1399999999999998E-5</v>
      </c>
      <c r="G1297" t="s">
        <v>557</v>
      </c>
      <c r="H1297">
        <v>4.2934000000000001</v>
      </c>
    </row>
    <row r="1298" spans="1:8" x14ac:dyDescent="0.25">
      <c r="A1298">
        <v>4</v>
      </c>
      <c r="B1298" t="s">
        <v>744</v>
      </c>
      <c r="C1298" t="s">
        <v>754</v>
      </c>
      <c r="D1298" t="s">
        <v>749</v>
      </c>
      <c r="E1298" t="s">
        <v>748</v>
      </c>
      <c r="F1298" s="3">
        <v>1.1600000000000001E-5</v>
      </c>
      <c r="G1298" t="s">
        <v>558</v>
      </c>
      <c r="H1298">
        <v>4.6197999999999997</v>
      </c>
    </row>
    <row r="1299" spans="1:8" x14ac:dyDescent="0.25">
      <c r="A1299">
        <v>4</v>
      </c>
      <c r="B1299" t="s">
        <v>744</v>
      </c>
      <c r="C1299" t="s">
        <v>754</v>
      </c>
      <c r="D1299" t="s">
        <v>749</v>
      </c>
      <c r="E1299" t="s">
        <v>748</v>
      </c>
      <c r="F1299" s="3">
        <v>2.4199999999999999E-5</v>
      </c>
      <c r="G1299" t="s">
        <v>559</v>
      </c>
      <c r="H1299">
        <v>4.2378999999999998</v>
      </c>
    </row>
    <row r="1300" spans="1:8" x14ac:dyDescent="0.25">
      <c r="A1300">
        <v>4</v>
      </c>
      <c r="B1300" t="s">
        <v>744</v>
      </c>
      <c r="C1300" t="s">
        <v>754</v>
      </c>
      <c r="D1300" t="s">
        <v>749</v>
      </c>
      <c r="E1300" t="s">
        <v>748</v>
      </c>
      <c r="F1300" s="3">
        <v>1.04E-5</v>
      </c>
      <c r="G1300" t="s">
        <v>560</v>
      </c>
      <c r="H1300">
        <v>3.7306000000000008</v>
      </c>
    </row>
    <row r="1301" spans="1:8" x14ac:dyDescent="0.25">
      <c r="A1301">
        <v>6</v>
      </c>
      <c r="B1301" t="s">
        <v>744</v>
      </c>
      <c r="C1301" t="s">
        <v>754</v>
      </c>
      <c r="D1301" t="s">
        <v>749</v>
      </c>
      <c r="E1301" t="s">
        <v>748</v>
      </c>
      <c r="F1301" s="3">
        <v>3.1699999999999998E-5</v>
      </c>
      <c r="G1301" t="s">
        <v>485</v>
      </c>
      <c r="H1301">
        <v>3.8620999999999999</v>
      </c>
    </row>
    <row r="1302" spans="1:8" x14ac:dyDescent="0.25">
      <c r="A1302">
        <v>6</v>
      </c>
      <c r="B1302" t="s">
        <v>744</v>
      </c>
      <c r="C1302" t="s">
        <v>754</v>
      </c>
      <c r="D1302" t="s">
        <v>749</v>
      </c>
      <c r="E1302" t="s">
        <v>748</v>
      </c>
      <c r="F1302" s="3">
        <v>4.2500000000000003E-5</v>
      </c>
      <c r="G1302" t="s">
        <v>561</v>
      </c>
      <c r="H1302">
        <v>3.7768999999999995</v>
      </c>
    </row>
    <row r="1303" spans="1:8" x14ac:dyDescent="0.25">
      <c r="A1303">
        <v>6</v>
      </c>
      <c r="B1303" t="s">
        <v>744</v>
      </c>
      <c r="C1303" t="s">
        <v>754</v>
      </c>
      <c r="D1303" t="s">
        <v>749</v>
      </c>
      <c r="E1303" t="s">
        <v>748</v>
      </c>
      <c r="F1303" s="3">
        <v>1.91E-5</v>
      </c>
      <c r="G1303" t="s">
        <v>562</v>
      </c>
      <c r="H1303">
        <v>4.0170999999999992</v>
      </c>
    </row>
    <row r="1304" spans="1:8" x14ac:dyDescent="0.25">
      <c r="A1304">
        <v>6</v>
      </c>
      <c r="B1304" t="s">
        <v>744</v>
      </c>
      <c r="C1304" t="s">
        <v>754</v>
      </c>
      <c r="D1304" t="s">
        <v>749</v>
      </c>
      <c r="E1304" t="s">
        <v>748</v>
      </c>
      <c r="F1304" s="3">
        <v>1.8899999999999999E-5</v>
      </c>
      <c r="G1304" t="s">
        <v>563</v>
      </c>
      <c r="H1304">
        <v>2.793099999999999</v>
      </c>
    </row>
    <row r="1305" spans="1:8" x14ac:dyDescent="0.25">
      <c r="A1305">
        <v>6</v>
      </c>
      <c r="B1305" t="s">
        <v>744</v>
      </c>
      <c r="C1305" t="s">
        <v>754</v>
      </c>
      <c r="D1305" t="s">
        <v>749</v>
      </c>
      <c r="E1305" t="s">
        <v>748</v>
      </c>
      <c r="F1305" s="3">
        <v>5.2500000000000002E-5</v>
      </c>
      <c r="G1305" t="s">
        <v>564</v>
      </c>
      <c r="H1305">
        <v>3.3974999999999991</v>
      </c>
    </row>
    <row r="1306" spans="1:8" x14ac:dyDescent="0.25">
      <c r="A1306">
        <v>8</v>
      </c>
      <c r="B1306" t="s">
        <v>744</v>
      </c>
      <c r="C1306" t="s">
        <v>754</v>
      </c>
      <c r="D1306" t="s">
        <v>749</v>
      </c>
      <c r="E1306" t="s">
        <v>748</v>
      </c>
      <c r="F1306" s="3">
        <v>1.2799999999999999E-5</v>
      </c>
      <c r="G1306" t="s">
        <v>486</v>
      </c>
      <c r="H1306">
        <v>4.0929000000000002</v>
      </c>
    </row>
    <row r="1307" spans="1:8" x14ac:dyDescent="0.25">
      <c r="A1307">
        <v>8</v>
      </c>
      <c r="B1307" t="s">
        <v>744</v>
      </c>
      <c r="C1307" t="s">
        <v>754</v>
      </c>
      <c r="D1307" t="s">
        <v>749</v>
      </c>
      <c r="E1307" t="s">
        <v>748</v>
      </c>
      <c r="F1307" s="3">
        <v>1.38E-5</v>
      </c>
      <c r="G1307" t="s">
        <v>565</v>
      </c>
      <c r="H1307">
        <v>4.0787999999999993</v>
      </c>
    </row>
    <row r="1308" spans="1:8" x14ac:dyDescent="0.25">
      <c r="A1308">
        <v>8</v>
      </c>
      <c r="B1308" t="s">
        <v>744</v>
      </c>
      <c r="C1308" t="s">
        <v>754</v>
      </c>
      <c r="D1308" t="s">
        <v>749</v>
      </c>
      <c r="E1308" t="s">
        <v>748</v>
      </c>
      <c r="F1308" s="3">
        <v>1.1600000000000001E-5</v>
      </c>
      <c r="G1308" t="s">
        <v>566</v>
      </c>
      <c r="H1308">
        <v>3.7966999999999995</v>
      </c>
    </row>
    <row r="1309" spans="1:8" x14ac:dyDescent="0.25">
      <c r="A1309">
        <v>8</v>
      </c>
      <c r="B1309" t="s">
        <v>744</v>
      </c>
      <c r="C1309" t="s">
        <v>754</v>
      </c>
      <c r="D1309" t="s">
        <v>749</v>
      </c>
      <c r="E1309" t="s">
        <v>748</v>
      </c>
      <c r="F1309" s="3">
        <v>2.73E-5</v>
      </c>
      <c r="G1309" t="s">
        <v>567</v>
      </c>
      <c r="H1309">
        <v>3.5544999999999991</v>
      </c>
    </row>
    <row r="1310" spans="1:8" x14ac:dyDescent="0.25">
      <c r="A1310">
        <v>8</v>
      </c>
      <c r="B1310" t="s">
        <v>744</v>
      </c>
      <c r="C1310" t="s">
        <v>754</v>
      </c>
      <c r="D1310" t="s">
        <v>749</v>
      </c>
      <c r="E1310" t="s">
        <v>748</v>
      </c>
      <c r="F1310" s="3">
        <v>3.1199999999999999E-5</v>
      </c>
      <c r="G1310" t="s">
        <v>568</v>
      </c>
      <c r="H1310">
        <v>3.0084999999999997</v>
      </c>
    </row>
    <row r="1311" spans="1:8" x14ac:dyDescent="0.25">
      <c r="A1311">
        <v>10</v>
      </c>
      <c r="B1311" t="s">
        <v>744</v>
      </c>
      <c r="C1311" t="s">
        <v>754</v>
      </c>
      <c r="D1311" t="s">
        <v>749</v>
      </c>
      <c r="E1311" t="s">
        <v>748</v>
      </c>
      <c r="F1311" s="3">
        <v>3.5200000000000002E-5</v>
      </c>
      <c r="G1311" t="s">
        <v>487</v>
      </c>
      <c r="H1311">
        <v>3.5106000000000002</v>
      </c>
    </row>
    <row r="1312" spans="1:8" x14ac:dyDescent="0.25">
      <c r="A1312">
        <v>10</v>
      </c>
      <c r="B1312" t="s">
        <v>744</v>
      </c>
      <c r="C1312" t="s">
        <v>754</v>
      </c>
      <c r="D1312" t="s">
        <v>749</v>
      </c>
      <c r="E1312" t="s">
        <v>748</v>
      </c>
      <c r="F1312" s="3">
        <v>3.3599999999999997E-5</v>
      </c>
      <c r="G1312" t="s">
        <v>569</v>
      </c>
      <c r="H1312">
        <v>3.7896000000000001</v>
      </c>
    </row>
    <row r="1313" spans="1:8" x14ac:dyDescent="0.25">
      <c r="A1313">
        <v>10</v>
      </c>
      <c r="B1313" t="s">
        <v>744</v>
      </c>
      <c r="C1313" t="s">
        <v>754</v>
      </c>
      <c r="D1313" t="s">
        <v>749</v>
      </c>
      <c r="E1313" t="s">
        <v>748</v>
      </c>
      <c r="F1313" s="3">
        <v>1.1199999999999999E-5</v>
      </c>
      <c r="G1313" t="s">
        <v>570</v>
      </c>
      <c r="H1313">
        <v>3.7378999999999998</v>
      </c>
    </row>
    <row r="1314" spans="1:8" x14ac:dyDescent="0.25">
      <c r="A1314">
        <v>10</v>
      </c>
      <c r="B1314" t="s">
        <v>744</v>
      </c>
      <c r="C1314" t="s">
        <v>754</v>
      </c>
      <c r="D1314" t="s">
        <v>749</v>
      </c>
      <c r="E1314" t="s">
        <v>748</v>
      </c>
      <c r="F1314" s="3">
        <v>1.8600000000000001E-5</v>
      </c>
      <c r="G1314" t="s">
        <v>571</v>
      </c>
      <c r="H1314">
        <v>4.2432999999999996</v>
      </c>
    </row>
    <row r="1315" spans="1:8" x14ac:dyDescent="0.25">
      <c r="A1315">
        <v>10</v>
      </c>
      <c r="B1315" t="s">
        <v>744</v>
      </c>
      <c r="C1315" t="s">
        <v>754</v>
      </c>
      <c r="D1315" t="s">
        <v>749</v>
      </c>
      <c r="E1315" t="s">
        <v>748</v>
      </c>
      <c r="F1315" s="3">
        <v>2.16E-5</v>
      </c>
      <c r="G1315" t="s">
        <v>572</v>
      </c>
      <c r="H1315">
        <v>3.6473999999999993</v>
      </c>
    </row>
    <row r="1316" spans="1:8" x14ac:dyDescent="0.25">
      <c r="A1316">
        <v>0</v>
      </c>
      <c r="B1316" t="s">
        <v>637</v>
      </c>
      <c r="C1316" t="s">
        <v>637</v>
      </c>
      <c r="D1316" t="s">
        <v>752</v>
      </c>
      <c r="E1316" t="s">
        <v>748</v>
      </c>
      <c r="F1316">
        <v>0.70545247899999997</v>
      </c>
      <c r="G1316" t="s">
        <v>416</v>
      </c>
      <c r="H1316">
        <v>0.85839999999999961</v>
      </c>
    </row>
    <row r="1317" spans="1:8" x14ac:dyDescent="0.25">
      <c r="A1317">
        <v>0</v>
      </c>
      <c r="B1317" t="s">
        <v>637</v>
      </c>
      <c r="C1317" t="s">
        <v>637</v>
      </c>
      <c r="D1317" t="s">
        <v>752</v>
      </c>
      <c r="E1317" t="s">
        <v>748</v>
      </c>
      <c r="F1317">
        <v>0.234413969</v>
      </c>
      <c r="G1317" t="s">
        <v>417</v>
      </c>
      <c r="H1317">
        <v>0.84880000000000067</v>
      </c>
    </row>
    <row r="1318" spans="1:8" x14ac:dyDescent="0.25">
      <c r="A1318">
        <v>0</v>
      </c>
      <c r="B1318" t="s">
        <v>637</v>
      </c>
      <c r="C1318" t="s">
        <v>637</v>
      </c>
      <c r="D1318" t="s">
        <v>752</v>
      </c>
      <c r="E1318" t="s">
        <v>748</v>
      </c>
      <c r="F1318">
        <v>0.57961253599999996</v>
      </c>
      <c r="G1318" t="s">
        <v>418</v>
      </c>
      <c r="H1318">
        <v>0.99549999999999983</v>
      </c>
    </row>
    <row r="1319" spans="1:8" x14ac:dyDescent="0.25">
      <c r="A1319">
        <v>0</v>
      </c>
      <c r="B1319" t="s">
        <v>637</v>
      </c>
      <c r="C1319" t="s">
        <v>637</v>
      </c>
      <c r="D1319" t="s">
        <v>752</v>
      </c>
      <c r="E1319" t="s">
        <v>748</v>
      </c>
      <c r="F1319">
        <v>0.355740799</v>
      </c>
      <c r="G1319" t="s">
        <v>419</v>
      </c>
      <c r="H1319">
        <v>1.028100000000002</v>
      </c>
    </row>
    <row r="1320" spans="1:8" x14ac:dyDescent="0.25">
      <c r="A1320">
        <v>0</v>
      </c>
      <c r="B1320" t="s">
        <v>637</v>
      </c>
      <c r="C1320" t="s">
        <v>637</v>
      </c>
      <c r="D1320" t="s">
        <v>752</v>
      </c>
      <c r="E1320" t="s">
        <v>748</v>
      </c>
      <c r="F1320">
        <v>0.65674134399999995</v>
      </c>
      <c r="G1320" t="s">
        <v>420</v>
      </c>
      <c r="H1320">
        <v>1.1097000000000001</v>
      </c>
    </row>
    <row r="1321" spans="1:8" x14ac:dyDescent="0.25">
      <c r="A1321">
        <v>2</v>
      </c>
      <c r="B1321" t="s">
        <v>637</v>
      </c>
      <c r="C1321" t="s">
        <v>637</v>
      </c>
      <c r="D1321" t="s">
        <v>752</v>
      </c>
      <c r="E1321" t="s">
        <v>748</v>
      </c>
      <c r="F1321">
        <v>0.67893804999999996</v>
      </c>
      <c r="G1321" t="s">
        <v>421</v>
      </c>
      <c r="H1321">
        <v>1.2154999999999987</v>
      </c>
    </row>
    <row r="1322" spans="1:8" x14ac:dyDescent="0.25">
      <c r="A1322">
        <v>2</v>
      </c>
      <c r="B1322" t="s">
        <v>637</v>
      </c>
      <c r="C1322" t="s">
        <v>637</v>
      </c>
      <c r="D1322" t="s">
        <v>752</v>
      </c>
      <c r="E1322" t="s">
        <v>748</v>
      </c>
      <c r="F1322">
        <v>1.1016948179999999</v>
      </c>
      <c r="G1322" t="s">
        <v>422</v>
      </c>
      <c r="H1322">
        <v>0.81749999999999901</v>
      </c>
    </row>
    <row r="1323" spans="1:8" x14ac:dyDescent="0.25">
      <c r="A1323">
        <v>2</v>
      </c>
      <c r="B1323" t="s">
        <v>637</v>
      </c>
      <c r="C1323" t="s">
        <v>637</v>
      </c>
      <c r="D1323" t="s">
        <v>752</v>
      </c>
      <c r="E1323" t="s">
        <v>748</v>
      </c>
      <c r="F1323">
        <v>0.47173154099999998</v>
      </c>
      <c r="G1323" t="s">
        <v>423</v>
      </c>
      <c r="H1323">
        <v>0.85099999999999909</v>
      </c>
    </row>
    <row r="1324" spans="1:8" x14ac:dyDescent="0.25">
      <c r="A1324">
        <v>2</v>
      </c>
      <c r="B1324" t="s">
        <v>637</v>
      </c>
      <c r="C1324" t="s">
        <v>637</v>
      </c>
      <c r="D1324" t="s">
        <v>752</v>
      </c>
      <c r="E1324" t="s">
        <v>748</v>
      </c>
      <c r="F1324">
        <v>0.35576293599999997</v>
      </c>
      <c r="G1324" t="s">
        <v>424</v>
      </c>
      <c r="H1324">
        <v>1.0825999999999993</v>
      </c>
    </row>
    <row r="1325" spans="1:8" x14ac:dyDescent="0.25">
      <c r="A1325">
        <v>2</v>
      </c>
      <c r="B1325" t="s">
        <v>637</v>
      </c>
      <c r="C1325" t="s">
        <v>637</v>
      </c>
      <c r="D1325" t="s">
        <v>752</v>
      </c>
      <c r="E1325" t="s">
        <v>748</v>
      </c>
      <c r="F1325">
        <v>0.35634081400000001</v>
      </c>
      <c r="G1325" t="s">
        <v>425</v>
      </c>
      <c r="H1325">
        <v>0.8653999999999975</v>
      </c>
    </row>
    <row r="1326" spans="1:8" x14ac:dyDescent="0.25">
      <c r="A1326">
        <v>4</v>
      </c>
      <c r="B1326" t="s">
        <v>637</v>
      </c>
      <c r="C1326" t="s">
        <v>637</v>
      </c>
      <c r="D1326" t="s">
        <v>752</v>
      </c>
      <c r="E1326" t="s">
        <v>748</v>
      </c>
      <c r="F1326">
        <v>1.0703838059999999</v>
      </c>
      <c r="G1326" t="s">
        <v>426</v>
      </c>
      <c r="H1326">
        <v>1.0271000000000008</v>
      </c>
    </row>
    <row r="1327" spans="1:8" x14ac:dyDescent="0.25">
      <c r="A1327">
        <v>4</v>
      </c>
      <c r="B1327" t="s">
        <v>637</v>
      </c>
      <c r="C1327" t="s">
        <v>637</v>
      </c>
      <c r="D1327" t="s">
        <v>752</v>
      </c>
      <c r="E1327" t="s">
        <v>748</v>
      </c>
      <c r="F1327">
        <v>0.68192381899999999</v>
      </c>
      <c r="G1327" t="s">
        <v>427</v>
      </c>
      <c r="H1327">
        <v>0.8714999999999975</v>
      </c>
    </row>
    <row r="1328" spans="1:8" x14ac:dyDescent="0.25">
      <c r="A1328">
        <v>4</v>
      </c>
      <c r="B1328" t="s">
        <v>637</v>
      </c>
      <c r="C1328" t="s">
        <v>637</v>
      </c>
      <c r="D1328" t="s">
        <v>752</v>
      </c>
      <c r="E1328" t="s">
        <v>748</v>
      </c>
      <c r="F1328">
        <v>1.0208811760000001</v>
      </c>
      <c r="G1328" t="s">
        <v>428</v>
      </c>
      <c r="H1328">
        <v>1.2942</v>
      </c>
    </row>
    <row r="1329" spans="1:8" x14ac:dyDescent="0.25">
      <c r="A1329">
        <v>4</v>
      </c>
      <c r="B1329" t="s">
        <v>637</v>
      </c>
      <c r="C1329" t="s">
        <v>637</v>
      </c>
      <c r="D1329" t="s">
        <v>752</v>
      </c>
      <c r="E1329" t="s">
        <v>748</v>
      </c>
      <c r="F1329">
        <v>0.50958572800000002</v>
      </c>
      <c r="G1329" t="s">
        <v>429</v>
      </c>
      <c r="H1329">
        <v>1.1198000000000015</v>
      </c>
    </row>
    <row r="1330" spans="1:8" x14ac:dyDescent="0.25">
      <c r="A1330">
        <v>4</v>
      </c>
      <c r="B1330" t="s">
        <v>637</v>
      </c>
      <c r="C1330" t="s">
        <v>637</v>
      </c>
      <c r="D1330" t="s">
        <v>752</v>
      </c>
      <c r="E1330" t="s">
        <v>748</v>
      </c>
      <c r="F1330">
        <v>3.2174233839999999</v>
      </c>
      <c r="G1330" t="s">
        <v>430</v>
      </c>
      <c r="H1330">
        <v>1.1049000000000007</v>
      </c>
    </row>
    <row r="1331" spans="1:8" x14ac:dyDescent="0.25">
      <c r="A1331">
        <v>6</v>
      </c>
      <c r="B1331" t="s">
        <v>637</v>
      </c>
      <c r="C1331" t="s">
        <v>637</v>
      </c>
      <c r="D1331" t="s">
        <v>752</v>
      </c>
      <c r="E1331" t="s">
        <v>748</v>
      </c>
      <c r="F1331">
        <v>0.28663810099999998</v>
      </c>
      <c r="G1331" t="s">
        <v>431</v>
      </c>
      <c r="H1331">
        <v>0.76370000000000005</v>
      </c>
    </row>
    <row r="1332" spans="1:8" x14ac:dyDescent="0.25">
      <c r="A1332">
        <v>6</v>
      </c>
      <c r="B1332" t="s">
        <v>637</v>
      </c>
      <c r="C1332" t="s">
        <v>637</v>
      </c>
      <c r="D1332" t="s">
        <v>752</v>
      </c>
      <c r="E1332" t="s">
        <v>748</v>
      </c>
      <c r="F1332">
        <v>0.29470281199999998</v>
      </c>
      <c r="G1332" t="s">
        <v>432</v>
      </c>
      <c r="H1332">
        <v>1.0611999999999995</v>
      </c>
    </row>
    <row r="1333" spans="1:8" x14ac:dyDescent="0.25">
      <c r="A1333">
        <v>6</v>
      </c>
      <c r="B1333" t="s">
        <v>637</v>
      </c>
      <c r="C1333" t="s">
        <v>637</v>
      </c>
      <c r="D1333" t="s">
        <v>752</v>
      </c>
      <c r="E1333" t="s">
        <v>748</v>
      </c>
      <c r="F1333">
        <v>0.38633695400000001</v>
      </c>
      <c r="G1333" t="s">
        <v>433</v>
      </c>
      <c r="H1333">
        <v>0.89349999999999952</v>
      </c>
    </row>
    <row r="1334" spans="1:8" x14ac:dyDescent="0.25">
      <c r="A1334">
        <v>6</v>
      </c>
      <c r="B1334" t="s">
        <v>637</v>
      </c>
      <c r="C1334" t="s">
        <v>637</v>
      </c>
      <c r="D1334" t="s">
        <v>752</v>
      </c>
      <c r="E1334" t="s">
        <v>748</v>
      </c>
      <c r="F1334">
        <v>0.440267136</v>
      </c>
      <c r="G1334" t="s">
        <v>434</v>
      </c>
      <c r="H1334">
        <v>1.2336000000000027</v>
      </c>
    </row>
    <row r="1335" spans="1:8" x14ac:dyDescent="0.25">
      <c r="A1335">
        <v>6</v>
      </c>
      <c r="B1335" t="s">
        <v>637</v>
      </c>
      <c r="C1335" t="s">
        <v>637</v>
      </c>
      <c r="D1335" t="s">
        <v>752</v>
      </c>
      <c r="E1335" t="s">
        <v>748</v>
      </c>
      <c r="F1335">
        <v>0.569826956</v>
      </c>
      <c r="G1335" t="s">
        <v>435</v>
      </c>
      <c r="H1335">
        <v>1.2774999999999999</v>
      </c>
    </row>
    <row r="1336" spans="1:8" x14ac:dyDescent="0.25">
      <c r="A1336">
        <v>8</v>
      </c>
      <c r="B1336" t="s">
        <v>637</v>
      </c>
      <c r="C1336" t="s">
        <v>637</v>
      </c>
      <c r="D1336" t="s">
        <v>752</v>
      </c>
      <c r="E1336" t="s">
        <v>748</v>
      </c>
      <c r="F1336">
        <v>0.55619125300000005</v>
      </c>
      <c r="G1336" t="s">
        <v>436</v>
      </c>
      <c r="H1336">
        <v>0.85239999999999938</v>
      </c>
    </row>
    <row r="1337" spans="1:8" x14ac:dyDescent="0.25">
      <c r="A1337">
        <v>8</v>
      </c>
      <c r="B1337" t="s">
        <v>637</v>
      </c>
      <c r="C1337" t="s">
        <v>637</v>
      </c>
      <c r="D1337" t="s">
        <v>752</v>
      </c>
      <c r="E1337" t="s">
        <v>748</v>
      </c>
      <c r="F1337">
        <v>0.43299446400000002</v>
      </c>
      <c r="G1337" t="s">
        <v>437</v>
      </c>
      <c r="H1337">
        <v>0.91420000000000101</v>
      </c>
    </row>
    <row r="1338" spans="1:8" x14ac:dyDescent="0.25">
      <c r="A1338">
        <v>8</v>
      </c>
      <c r="B1338" t="s">
        <v>637</v>
      </c>
      <c r="C1338" t="s">
        <v>637</v>
      </c>
      <c r="D1338" t="s">
        <v>752</v>
      </c>
      <c r="E1338" t="s">
        <v>748</v>
      </c>
      <c r="F1338">
        <v>0.67602090100000001</v>
      </c>
      <c r="G1338" t="s">
        <v>438</v>
      </c>
      <c r="H1338">
        <v>1.1256000000000022</v>
      </c>
    </row>
    <row r="1339" spans="1:8" x14ac:dyDescent="0.25">
      <c r="A1339">
        <v>8</v>
      </c>
      <c r="B1339" t="s">
        <v>637</v>
      </c>
      <c r="C1339" t="s">
        <v>637</v>
      </c>
      <c r="D1339" t="s">
        <v>752</v>
      </c>
      <c r="E1339" t="s">
        <v>748</v>
      </c>
      <c r="F1339">
        <v>0.75550304000000001</v>
      </c>
      <c r="G1339" t="s">
        <v>439</v>
      </c>
      <c r="H1339">
        <v>1.0473999999999997</v>
      </c>
    </row>
    <row r="1340" spans="1:8" x14ac:dyDescent="0.25">
      <c r="A1340">
        <v>8</v>
      </c>
      <c r="B1340" t="s">
        <v>637</v>
      </c>
      <c r="C1340" t="s">
        <v>637</v>
      </c>
      <c r="D1340" t="s">
        <v>752</v>
      </c>
      <c r="E1340" t="s">
        <v>748</v>
      </c>
      <c r="F1340">
        <v>0.26493963199999998</v>
      </c>
      <c r="G1340" t="s">
        <v>440</v>
      </c>
      <c r="H1340">
        <v>0.87090000000000245</v>
      </c>
    </row>
    <row r="1341" spans="1:8" x14ac:dyDescent="0.25">
      <c r="A1341">
        <v>10</v>
      </c>
      <c r="B1341" t="s">
        <v>637</v>
      </c>
      <c r="C1341" t="s">
        <v>637</v>
      </c>
      <c r="D1341" t="s">
        <v>752</v>
      </c>
      <c r="E1341" t="s">
        <v>748</v>
      </c>
      <c r="F1341">
        <v>0.76158541099999999</v>
      </c>
      <c r="G1341" t="s">
        <v>441</v>
      </c>
      <c r="H1341">
        <v>1.0838999999999999</v>
      </c>
    </row>
    <row r="1342" spans="1:8" x14ac:dyDescent="0.25">
      <c r="A1342">
        <v>10</v>
      </c>
      <c r="B1342" t="s">
        <v>637</v>
      </c>
      <c r="C1342" t="s">
        <v>637</v>
      </c>
      <c r="D1342" t="s">
        <v>752</v>
      </c>
      <c r="E1342" t="s">
        <v>748</v>
      </c>
      <c r="F1342">
        <v>0.227798267</v>
      </c>
      <c r="G1342" t="s">
        <v>442</v>
      </c>
      <c r="H1342">
        <v>1.0070000000000014</v>
      </c>
    </row>
    <row r="1343" spans="1:8" x14ac:dyDescent="0.25">
      <c r="A1343">
        <v>10</v>
      </c>
      <c r="B1343" t="s">
        <v>637</v>
      </c>
      <c r="C1343" t="s">
        <v>637</v>
      </c>
      <c r="D1343" t="s">
        <v>752</v>
      </c>
      <c r="E1343" t="s">
        <v>748</v>
      </c>
      <c r="F1343">
        <v>0.72200383599999995</v>
      </c>
      <c r="G1343" t="s">
        <v>443</v>
      </c>
      <c r="H1343">
        <v>1.2053999999999974</v>
      </c>
    </row>
    <row r="1344" spans="1:8" x14ac:dyDescent="0.25">
      <c r="A1344">
        <v>10</v>
      </c>
      <c r="B1344" t="s">
        <v>637</v>
      </c>
      <c r="C1344" t="s">
        <v>637</v>
      </c>
      <c r="D1344" t="s">
        <v>752</v>
      </c>
      <c r="E1344" t="s">
        <v>748</v>
      </c>
      <c r="F1344">
        <v>0.69391799200000004</v>
      </c>
      <c r="G1344" t="s">
        <v>444</v>
      </c>
      <c r="H1344">
        <v>0.98620000000000019</v>
      </c>
    </row>
    <row r="1345" spans="1:8" x14ac:dyDescent="0.25">
      <c r="A1345">
        <v>10</v>
      </c>
      <c r="B1345" t="s">
        <v>637</v>
      </c>
      <c r="C1345" t="s">
        <v>637</v>
      </c>
      <c r="D1345" t="s">
        <v>752</v>
      </c>
      <c r="E1345" t="s">
        <v>748</v>
      </c>
      <c r="F1345">
        <v>0.51454974200000003</v>
      </c>
      <c r="G1345" t="s">
        <v>445</v>
      </c>
      <c r="H1345">
        <v>0.93130000000000024</v>
      </c>
    </row>
    <row r="1346" spans="1:8" x14ac:dyDescent="0.25">
      <c r="A1346">
        <v>0</v>
      </c>
      <c r="B1346" t="s">
        <v>637</v>
      </c>
      <c r="C1346" t="s">
        <v>751</v>
      </c>
      <c r="D1346" t="s">
        <v>753</v>
      </c>
      <c r="E1346" t="s">
        <v>748</v>
      </c>
      <c r="F1346">
        <v>0.14865268800000001</v>
      </c>
      <c r="G1346" t="s">
        <v>416</v>
      </c>
      <c r="H1346">
        <v>0.85839999999999961</v>
      </c>
    </row>
    <row r="1347" spans="1:8" x14ac:dyDescent="0.25">
      <c r="A1347">
        <v>0</v>
      </c>
      <c r="B1347" t="s">
        <v>637</v>
      </c>
      <c r="C1347" t="s">
        <v>751</v>
      </c>
      <c r="D1347" t="s">
        <v>753</v>
      </c>
      <c r="E1347" t="s">
        <v>748</v>
      </c>
      <c r="F1347">
        <v>7.5980196E-2</v>
      </c>
      <c r="G1347" t="s">
        <v>417</v>
      </c>
      <c r="H1347">
        <v>0.84880000000000067</v>
      </c>
    </row>
    <row r="1348" spans="1:8" x14ac:dyDescent="0.25">
      <c r="A1348">
        <v>0</v>
      </c>
      <c r="B1348" t="s">
        <v>637</v>
      </c>
      <c r="C1348" t="s">
        <v>751</v>
      </c>
      <c r="D1348" t="s">
        <v>753</v>
      </c>
      <c r="E1348" t="s">
        <v>748</v>
      </c>
      <c r="F1348">
        <v>0.207138928</v>
      </c>
      <c r="G1348" t="s">
        <v>418</v>
      </c>
      <c r="H1348">
        <v>0.99549999999999983</v>
      </c>
    </row>
    <row r="1349" spans="1:8" x14ac:dyDescent="0.25">
      <c r="A1349">
        <v>0</v>
      </c>
      <c r="B1349" t="s">
        <v>637</v>
      </c>
      <c r="C1349" t="s">
        <v>751</v>
      </c>
      <c r="D1349" t="s">
        <v>753</v>
      </c>
      <c r="E1349" t="s">
        <v>748</v>
      </c>
      <c r="F1349">
        <v>0.102656067</v>
      </c>
      <c r="G1349" t="s">
        <v>419</v>
      </c>
      <c r="H1349">
        <v>1.028100000000002</v>
      </c>
    </row>
    <row r="1350" spans="1:8" x14ac:dyDescent="0.25">
      <c r="A1350">
        <v>0</v>
      </c>
      <c r="B1350" t="s">
        <v>637</v>
      </c>
      <c r="C1350" t="s">
        <v>751</v>
      </c>
      <c r="D1350" t="s">
        <v>753</v>
      </c>
      <c r="E1350" t="s">
        <v>748</v>
      </c>
      <c r="F1350">
        <v>0.16174613099999999</v>
      </c>
      <c r="G1350" t="s">
        <v>420</v>
      </c>
      <c r="H1350">
        <v>1.1097000000000001</v>
      </c>
    </row>
    <row r="1351" spans="1:8" x14ac:dyDescent="0.25">
      <c r="A1351">
        <v>2</v>
      </c>
      <c r="B1351" t="s">
        <v>637</v>
      </c>
      <c r="C1351" t="s">
        <v>751</v>
      </c>
      <c r="D1351" t="s">
        <v>753</v>
      </c>
      <c r="E1351" t="s">
        <v>748</v>
      </c>
      <c r="F1351">
        <v>0.25011707700000002</v>
      </c>
      <c r="G1351" t="s">
        <v>421</v>
      </c>
      <c r="H1351">
        <v>1.2154999999999987</v>
      </c>
    </row>
    <row r="1352" spans="1:8" x14ac:dyDescent="0.25">
      <c r="A1352">
        <v>2</v>
      </c>
      <c r="B1352" t="s">
        <v>637</v>
      </c>
      <c r="C1352" t="s">
        <v>751</v>
      </c>
      <c r="D1352" t="s">
        <v>753</v>
      </c>
      <c r="E1352" t="s">
        <v>748</v>
      </c>
      <c r="F1352">
        <v>0.141245592</v>
      </c>
      <c r="G1352" t="s">
        <v>422</v>
      </c>
      <c r="H1352">
        <v>0.81749999999999901</v>
      </c>
    </row>
    <row r="1353" spans="1:8" x14ac:dyDescent="0.25">
      <c r="A1353">
        <v>2</v>
      </c>
      <c r="B1353" t="s">
        <v>637</v>
      </c>
      <c r="C1353" t="s">
        <v>751</v>
      </c>
      <c r="D1353" t="s">
        <v>753</v>
      </c>
      <c r="E1353" t="s">
        <v>748</v>
      </c>
      <c r="F1353">
        <v>0.13995313000000001</v>
      </c>
      <c r="G1353" t="s">
        <v>423</v>
      </c>
      <c r="H1353">
        <v>0.85099999999999909</v>
      </c>
    </row>
    <row r="1354" spans="1:8" x14ac:dyDescent="0.25">
      <c r="A1354">
        <v>2</v>
      </c>
      <c r="B1354" t="s">
        <v>637</v>
      </c>
      <c r="C1354" t="s">
        <v>751</v>
      </c>
      <c r="D1354" t="s">
        <v>753</v>
      </c>
      <c r="E1354" t="s">
        <v>748</v>
      </c>
      <c r="F1354">
        <v>8.1988325000000001E-2</v>
      </c>
      <c r="G1354" t="s">
        <v>424</v>
      </c>
      <c r="H1354">
        <v>1.0825999999999993</v>
      </c>
    </row>
    <row r="1355" spans="1:8" x14ac:dyDescent="0.25">
      <c r="A1355">
        <v>2</v>
      </c>
      <c r="B1355" t="s">
        <v>637</v>
      </c>
      <c r="C1355" t="s">
        <v>751</v>
      </c>
      <c r="D1355" t="s">
        <v>753</v>
      </c>
      <c r="E1355" t="s">
        <v>748</v>
      </c>
      <c r="F1355">
        <v>6.5757171000000003E-2</v>
      </c>
      <c r="G1355" t="s">
        <v>425</v>
      </c>
      <c r="H1355">
        <v>0.8653999999999975</v>
      </c>
    </row>
    <row r="1356" spans="1:8" x14ac:dyDescent="0.25">
      <c r="A1356">
        <v>4</v>
      </c>
      <c r="B1356" t="s">
        <v>637</v>
      </c>
      <c r="C1356" t="s">
        <v>751</v>
      </c>
      <c r="D1356" t="s">
        <v>753</v>
      </c>
      <c r="E1356" t="s">
        <v>748</v>
      </c>
      <c r="F1356">
        <v>0.23960633200000001</v>
      </c>
      <c r="G1356" t="s">
        <v>426</v>
      </c>
      <c r="H1356">
        <v>1.0271000000000008</v>
      </c>
    </row>
    <row r="1357" spans="1:8" x14ac:dyDescent="0.25">
      <c r="A1357">
        <v>4</v>
      </c>
      <c r="B1357" t="s">
        <v>637</v>
      </c>
      <c r="C1357" t="s">
        <v>751</v>
      </c>
      <c r="D1357" t="s">
        <v>753</v>
      </c>
      <c r="E1357" t="s">
        <v>748</v>
      </c>
      <c r="F1357">
        <v>0.19721959999999999</v>
      </c>
      <c r="G1357" t="s">
        <v>427</v>
      </c>
      <c r="H1357">
        <v>0.8714999999999975</v>
      </c>
    </row>
    <row r="1358" spans="1:8" x14ac:dyDescent="0.25">
      <c r="A1358">
        <v>4</v>
      </c>
      <c r="B1358" t="s">
        <v>637</v>
      </c>
      <c r="C1358" t="s">
        <v>751</v>
      </c>
      <c r="D1358" t="s">
        <v>753</v>
      </c>
      <c r="E1358" t="s">
        <v>748</v>
      </c>
      <c r="F1358">
        <v>0.30616879899999999</v>
      </c>
      <c r="G1358" t="s">
        <v>428</v>
      </c>
      <c r="H1358">
        <v>1.2942</v>
      </c>
    </row>
    <row r="1359" spans="1:8" x14ac:dyDescent="0.25">
      <c r="A1359">
        <v>4</v>
      </c>
      <c r="B1359" t="s">
        <v>637</v>
      </c>
      <c r="C1359" t="s">
        <v>751</v>
      </c>
      <c r="D1359" t="s">
        <v>753</v>
      </c>
      <c r="E1359" t="s">
        <v>748</v>
      </c>
      <c r="F1359">
        <v>0.13270231099999999</v>
      </c>
      <c r="G1359" t="s">
        <v>429</v>
      </c>
      <c r="H1359">
        <v>1.1198000000000015</v>
      </c>
    </row>
    <row r="1360" spans="1:8" x14ac:dyDescent="0.25">
      <c r="A1360">
        <v>4</v>
      </c>
      <c r="B1360" t="s">
        <v>637</v>
      </c>
      <c r="C1360" t="s">
        <v>751</v>
      </c>
      <c r="D1360" t="s">
        <v>753</v>
      </c>
      <c r="E1360" t="s">
        <v>748</v>
      </c>
      <c r="F1360">
        <v>0.21664523299999999</v>
      </c>
      <c r="G1360" t="s">
        <v>430</v>
      </c>
      <c r="H1360">
        <v>1.1049000000000007</v>
      </c>
    </row>
    <row r="1361" spans="1:8" x14ac:dyDescent="0.25">
      <c r="A1361">
        <v>6</v>
      </c>
      <c r="B1361" t="s">
        <v>637</v>
      </c>
      <c r="C1361" t="s">
        <v>751</v>
      </c>
      <c r="D1361" t="s">
        <v>753</v>
      </c>
      <c r="E1361" t="s">
        <v>748</v>
      </c>
      <c r="F1361">
        <v>0.10215247</v>
      </c>
      <c r="G1361" t="s">
        <v>431</v>
      </c>
      <c r="H1361">
        <v>0.76370000000000005</v>
      </c>
    </row>
    <row r="1362" spans="1:8" x14ac:dyDescent="0.25">
      <c r="A1362">
        <v>6</v>
      </c>
      <c r="B1362" t="s">
        <v>637</v>
      </c>
      <c r="C1362" t="s">
        <v>751</v>
      </c>
      <c r="D1362" t="s">
        <v>753</v>
      </c>
      <c r="E1362" t="s">
        <v>748</v>
      </c>
      <c r="F1362">
        <v>9.5047549999999995E-2</v>
      </c>
      <c r="G1362" t="s">
        <v>432</v>
      </c>
      <c r="H1362">
        <v>1.0611999999999995</v>
      </c>
    </row>
    <row r="1363" spans="1:8" x14ac:dyDescent="0.25">
      <c r="A1363">
        <v>6</v>
      </c>
      <c r="B1363" t="s">
        <v>637</v>
      </c>
      <c r="C1363" t="s">
        <v>751</v>
      </c>
      <c r="D1363" t="s">
        <v>753</v>
      </c>
      <c r="E1363" t="s">
        <v>748</v>
      </c>
      <c r="F1363">
        <v>6.0027973999999998E-2</v>
      </c>
      <c r="G1363" t="s">
        <v>433</v>
      </c>
      <c r="H1363">
        <v>0.89349999999999952</v>
      </c>
    </row>
    <row r="1364" spans="1:8" x14ac:dyDescent="0.25">
      <c r="A1364">
        <v>6</v>
      </c>
      <c r="B1364" t="s">
        <v>637</v>
      </c>
      <c r="C1364" t="s">
        <v>751</v>
      </c>
      <c r="D1364" t="s">
        <v>753</v>
      </c>
      <c r="E1364" t="s">
        <v>748</v>
      </c>
      <c r="F1364">
        <v>8.9105187000000002E-2</v>
      </c>
      <c r="G1364" t="s">
        <v>434</v>
      </c>
      <c r="H1364">
        <v>1.2336000000000027</v>
      </c>
    </row>
    <row r="1365" spans="1:8" x14ac:dyDescent="0.25">
      <c r="A1365">
        <v>6</v>
      </c>
      <c r="B1365" t="s">
        <v>637</v>
      </c>
      <c r="C1365" t="s">
        <v>751</v>
      </c>
      <c r="D1365" t="s">
        <v>753</v>
      </c>
      <c r="E1365" t="s">
        <v>748</v>
      </c>
      <c r="F1365">
        <v>7.6197237000000001E-2</v>
      </c>
      <c r="G1365" t="s">
        <v>435</v>
      </c>
      <c r="H1365">
        <v>1.2774999999999999</v>
      </c>
    </row>
    <row r="1366" spans="1:8" x14ac:dyDescent="0.25">
      <c r="A1366">
        <v>8</v>
      </c>
      <c r="B1366" t="s">
        <v>637</v>
      </c>
      <c r="C1366" t="s">
        <v>751</v>
      </c>
      <c r="D1366" t="s">
        <v>753</v>
      </c>
      <c r="E1366" t="s">
        <v>748</v>
      </c>
      <c r="F1366">
        <v>0.148795645</v>
      </c>
      <c r="G1366" t="s">
        <v>436</v>
      </c>
      <c r="H1366">
        <v>0.85239999999999938</v>
      </c>
    </row>
    <row r="1367" spans="1:8" x14ac:dyDescent="0.25">
      <c r="A1367">
        <v>8</v>
      </c>
      <c r="B1367" t="s">
        <v>637</v>
      </c>
      <c r="C1367" t="s">
        <v>751</v>
      </c>
      <c r="D1367" t="s">
        <v>753</v>
      </c>
      <c r="E1367" t="s">
        <v>748</v>
      </c>
      <c r="F1367">
        <v>6.4613481E-2</v>
      </c>
      <c r="G1367" t="s">
        <v>437</v>
      </c>
      <c r="H1367">
        <v>0.91420000000000101</v>
      </c>
    </row>
    <row r="1368" spans="1:8" x14ac:dyDescent="0.25">
      <c r="A1368">
        <v>8</v>
      </c>
      <c r="B1368" t="s">
        <v>637</v>
      </c>
      <c r="C1368" t="s">
        <v>751</v>
      </c>
      <c r="D1368" t="s">
        <v>753</v>
      </c>
      <c r="E1368" t="s">
        <v>748</v>
      </c>
      <c r="F1368">
        <v>0.113116219</v>
      </c>
      <c r="G1368" t="s">
        <v>438</v>
      </c>
      <c r="H1368">
        <v>1.1256000000000022</v>
      </c>
    </row>
    <row r="1369" spans="1:8" x14ac:dyDescent="0.25">
      <c r="A1369">
        <v>8</v>
      </c>
      <c r="B1369" t="s">
        <v>637</v>
      </c>
      <c r="C1369" t="s">
        <v>751</v>
      </c>
      <c r="D1369" t="s">
        <v>753</v>
      </c>
      <c r="E1369" t="s">
        <v>748</v>
      </c>
      <c r="F1369">
        <v>0.21483690599999999</v>
      </c>
      <c r="G1369" t="s">
        <v>439</v>
      </c>
      <c r="H1369">
        <v>1.0473999999999997</v>
      </c>
    </row>
    <row r="1370" spans="1:8" x14ac:dyDescent="0.25">
      <c r="A1370">
        <v>8</v>
      </c>
      <c r="B1370" t="s">
        <v>637</v>
      </c>
      <c r="C1370" t="s">
        <v>751</v>
      </c>
      <c r="D1370" t="s">
        <v>753</v>
      </c>
      <c r="E1370" t="s">
        <v>748</v>
      </c>
      <c r="F1370">
        <v>6.6972058000000001E-2</v>
      </c>
      <c r="G1370" t="s">
        <v>440</v>
      </c>
      <c r="H1370">
        <v>0.87090000000000245</v>
      </c>
    </row>
    <row r="1371" spans="1:8" x14ac:dyDescent="0.25">
      <c r="A1371">
        <v>10</v>
      </c>
      <c r="B1371" t="s">
        <v>637</v>
      </c>
      <c r="C1371" t="s">
        <v>751</v>
      </c>
      <c r="D1371" t="s">
        <v>753</v>
      </c>
      <c r="E1371" t="s">
        <v>748</v>
      </c>
      <c r="F1371">
        <v>0.12539732000000001</v>
      </c>
      <c r="G1371" t="s">
        <v>441</v>
      </c>
      <c r="H1371">
        <v>1.0838999999999999</v>
      </c>
    </row>
    <row r="1372" spans="1:8" x14ac:dyDescent="0.25">
      <c r="A1372">
        <v>10</v>
      </c>
      <c r="B1372" t="s">
        <v>637</v>
      </c>
      <c r="C1372" t="s">
        <v>751</v>
      </c>
      <c r="D1372" t="s">
        <v>753</v>
      </c>
      <c r="E1372" t="s">
        <v>748</v>
      </c>
      <c r="F1372">
        <v>8.3986634000000004E-2</v>
      </c>
      <c r="G1372" t="s">
        <v>442</v>
      </c>
      <c r="H1372">
        <v>1.0070000000000014</v>
      </c>
    </row>
    <row r="1373" spans="1:8" x14ac:dyDescent="0.25">
      <c r="A1373">
        <v>10</v>
      </c>
      <c r="B1373" t="s">
        <v>637</v>
      </c>
      <c r="C1373" t="s">
        <v>751</v>
      </c>
      <c r="D1373" t="s">
        <v>753</v>
      </c>
      <c r="E1373" t="s">
        <v>748</v>
      </c>
      <c r="F1373">
        <v>0.198515407</v>
      </c>
      <c r="G1373" t="s">
        <v>443</v>
      </c>
      <c r="H1373">
        <v>1.2053999999999974</v>
      </c>
    </row>
    <row r="1374" spans="1:8" x14ac:dyDescent="0.25">
      <c r="A1374">
        <v>10</v>
      </c>
      <c r="B1374" t="s">
        <v>637</v>
      </c>
      <c r="C1374" t="s">
        <v>751</v>
      </c>
      <c r="D1374" t="s">
        <v>753</v>
      </c>
      <c r="E1374" t="s">
        <v>748</v>
      </c>
      <c r="F1374">
        <v>0.12402463900000001</v>
      </c>
      <c r="G1374" t="s">
        <v>444</v>
      </c>
      <c r="H1374">
        <v>0.98620000000000019</v>
      </c>
    </row>
    <row r="1375" spans="1:8" x14ac:dyDescent="0.25">
      <c r="A1375">
        <v>10</v>
      </c>
      <c r="B1375" t="s">
        <v>637</v>
      </c>
      <c r="C1375" t="s">
        <v>751</v>
      </c>
      <c r="D1375" t="s">
        <v>753</v>
      </c>
      <c r="E1375" t="s">
        <v>748</v>
      </c>
      <c r="F1375">
        <v>0.13424071000000001</v>
      </c>
      <c r="G1375" t="s">
        <v>445</v>
      </c>
      <c r="H1375">
        <v>0.93130000000000024</v>
      </c>
    </row>
    <row r="1376" spans="1:8" x14ac:dyDescent="0.25">
      <c r="A1376">
        <v>0</v>
      </c>
      <c r="B1376" t="s">
        <v>637</v>
      </c>
      <c r="C1376" t="s">
        <v>750</v>
      </c>
      <c r="D1376" t="s">
        <v>752</v>
      </c>
      <c r="E1376" t="s">
        <v>748</v>
      </c>
      <c r="F1376">
        <v>0.106950637</v>
      </c>
      <c r="G1376" t="s">
        <v>416</v>
      </c>
      <c r="H1376">
        <v>0.85839999999999961</v>
      </c>
    </row>
    <row r="1377" spans="1:8" x14ac:dyDescent="0.25">
      <c r="A1377">
        <v>0</v>
      </c>
      <c r="B1377" t="s">
        <v>637</v>
      </c>
      <c r="C1377" t="s">
        <v>750</v>
      </c>
      <c r="D1377" t="s">
        <v>752</v>
      </c>
      <c r="E1377" t="s">
        <v>748</v>
      </c>
      <c r="F1377">
        <v>3.5705406000000002E-2</v>
      </c>
      <c r="G1377" t="s">
        <v>417</v>
      </c>
      <c r="H1377">
        <v>0.84880000000000067</v>
      </c>
    </row>
    <row r="1378" spans="1:8" x14ac:dyDescent="0.25">
      <c r="A1378">
        <v>0</v>
      </c>
      <c r="B1378" t="s">
        <v>637</v>
      </c>
      <c r="C1378" t="s">
        <v>750</v>
      </c>
      <c r="D1378" t="s">
        <v>752</v>
      </c>
      <c r="E1378" t="s">
        <v>748</v>
      </c>
      <c r="F1378">
        <v>0.12854058400000001</v>
      </c>
      <c r="G1378" t="s">
        <v>418</v>
      </c>
      <c r="H1378">
        <v>0.99549999999999983</v>
      </c>
    </row>
    <row r="1379" spans="1:8" x14ac:dyDescent="0.25">
      <c r="A1379">
        <v>0</v>
      </c>
      <c r="B1379" t="s">
        <v>637</v>
      </c>
      <c r="C1379" t="s">
        <v>750</v>
      </c>
      <c r="D1379" t="s">
        <v>752</v>
      </c>
      <c r="E1379" t="s">
        <v>748</v>
      </c>
      <c r="F1379">
        <v>6.3149584999999994E-2</v>
      </c>
      <c r="G1379" t="s">
        <v>419</v>
      </c>
      <c r="H1379">
        <v>1.028100000000002</v>
      </c>
    </row>
    <row r="1380" spans="1:8" x14ac:dyDescent="0.25">
      <c r="A1380">
        <v>0</v>
      </c>
      <c r="B1380" t="s">
        <v>637</v>
      </c>
      <c r="C1380" t="s">
        <v>750</v>
      </c>
      <c r="D1380" t="s">
        <v>752</v>
      </c>
      <c r="E1380" t="s">
        <v>748</v>
      </c>
      <c r="F1380">
        <v>0.100533918</v>
      </c>
      <c r="G1380" t="s">
        <v>420</v>
      </c>
      <c r="H1380">
        <v>1.1097000000000001</v>
      </c>
    </row>
    <row r="1381" spans="1:8" x14ac:dyDescent="0.25">
      <c r="A1381">
        <v>2</v>
      </c>
      <c r="B1381" t="s">
        <v>637</v>
      </c>
      <c r="C1381" t="s">
        <v>750</v>
      </c>
      <c r="D1381" t="s">
        <v>752</v>
      </c>
      <c r="E1381" t="s">
        <v>748</v>
      </c>
      <c r="F1381">
        <v>0.236954634</v>
      </c>
      <c r="G1381" t="s">
        <v>421</v>
      </c>
      <c r="H1381">
        <v>1.2154999999999987</v>
      </c>
    </row>
    <row r="1382" spans="1:8" x14ac:dyDescent="0.25">
      <c r="A1382">
        <v>2</v>
      </c>
      <c r="B1382" t="s">
        <v>637</v>
      </c>
      <c r="C1382" t="s">
        <v>750</v>
      </c>
      <c r="D1382" t="s">
        <v>752</v>
      </c>
      <c r="E1382" t="s">
        <v>748</v>
      </c>
      <c r="F1382">
        <v>0.108795697</v>
      </c>
      <c r="G1382" t="s">
        <v>422</v>
      </c>
      <c r="H1382">
        <v>0.81749999999999901</v>
      </c>
    </row>
    <row r="1383" spans="1:8" x14ac:dyDescent="0.25">
      <c r="A1383">
        <v>2</v>
      </c>
      <c r="B1383" t="s">
        <v>637</v>
      </c>
      <c r="C1383" t="s">
        <v>750</v>
      </c>
      <c r="D1383" t="s">
        <v>752</v>
      </c>
      <c r="E1383" t="s">
        <v>748</v>
      </c>
      <c r="F1383">
        <v>0.112258946</v>
      </c>
      <c r="G1383" t="s">
        <v>423</v>
      </c>
      <c r="H1383">
        <v>0.85099999999999909</v>
      </c>
    </row>
    <row r="1384" spans="1:8" x14ac:dyDescent="0.25">
      <c r="A1384">
        <v>2</v>
      </c>
      <c r="B1384" t="s">
        <v>637</v>
      </c>
      <c r="C1384" t="s">
        <v>750</v>
      </c>
      <c r="D1384" t="s">
        <v>752</v>
      </c>
      <c r="E1384" t="s">
        <v>748</v>
      </c>
      <c r="F1384">
        <v>5.2606162999999997E-2</v>
      </c>
      <c r="G1384" t="s">
        <v>424</v>
      </c>
      <c r="H1384">
        <v>1.0825999999999993</v>
      </c>
    </row>
    <row r="1385" spans="1:8" x14ac:dyDescent="0.25">
      <c r="A1385">
        <v>2</v>
      </c>
      <c r="B1385" t="s">
        <v>637</v>
      </c>
      <c r="C1385" t="s">
        <v>750</v>
      </c>
      <c r="D1385" t="s">
        <v>752</v>
      </c>
      <c r="E1385" t="s">
        <v>748</v>
      </c>
      <c r="F1385">
        <v>3.5866286999999997E-2</v>
      </c>
      <c r="G1385" t="s">
        <v>425</v>
      </c>
      <c r="H1385">
        <v>0.8653999999999975</v>
      </c>
    </row>
    <row r="1386" spans="1:8" x14ac:dyDescent="0.25">
      <c r="A1386">
        <v>4</v>
      </c>
      <c r="B1386" t="s">
        <v>637</v>
      </c>
      <c r="C1386" t="s">
        <v>750</v>
      </c>
      <c r="D1386" t="s">
        <v>752</v>
      </c>
      <c r="E1386" t="s">
        <v>748</v>
      </c>
      <c r="F1386">
        <v>0.184921802</v>
      </c>
      <c r="G1386" t="s">
        <v>426</v>
      </c>
      <c r="H1386">
        <v>1.0271000000000008</v>
      </c>
    </row>
    <row r="1387" spans="1:8" x14ac:dyDescent="0.25">
      <c r="A1387">
        <v>4</v>
      </c>
      <c r="B1387" t="s">
        <v>637</v>
      </c>
      <c r="C1387" t="s">
        <v>750</v>
      </c>
      <c r="D1387" t="s">
        <v>752</v>
      </c>
      <c r="E1387" t="s">
        <v>748</v>
      </c>
      <c r="F1387">
        <v>0.13323373899999999</v>
      </c>
      <c r="G1387" t="s">
        <v>427</v>
      </c>
      <c r="H1387">
        <v>0.8714999999999975</v>
      </c>
    </row>
    <row r="1388" spans="1:8" x14ac:dyDescent="0.25">
      <c r="A1388">
        <v>4</v>
      </c>
      <c r="B1388" t="s">
        <v>637</v>
      </c>
      <c r="C1388" t="s">
        <v>750</v>
      </c>
      <c r="D1388" t="s">
        <v>752</v>
      </c>
      <c r="E1388" t="s">
        <v>748</v>
      </c>
      <c r="F1388">
        <v>0.22308429699999999</v>
      </c>
      <c r="G1388" t="s">
        <v>428</v>
      </c>
      <c r="H1388">
        <v>1.2942</v>
      </c>
    </row>
    <row r="1389" spans="1:8" x14ac:dyDescent="0.25">
      <c r="A1389">
        <v>4</v>
      </c>
      <c r="B1389" t="s">
        <v>637</v>
      </c>
      <c r="C1389" t="s">
        <v>750</v>
      </c>
      <c r="D1389" t="s">
        <v>752</v>
      </c>
      <c r="E1389" t="s">
        <v>748</v>
      </c>
      <c r="F1389">
        <v>0.104395709</v>
      </c>
      <c r="G1389" t="s">
        <v>429</v>
      </c>
      <c r="H1389">
        <v>1.1198000000000015</v>
      </c>
    </row>
    <row r="1390" spans="1:8" x14ac:dyDescent="0.25">
      <c r="A1390">
        <v>4</v>
      </c>
      <c r="B1390" t="s">
        <v>637</v>
      </c>
      <c r="C1390" t="s">
        <v>750</v>
      </c>
      <c r="D1390" t="s">
        <v>752</v>
      </c>
      <c r="E1390" t="s">
        <v>748</v>
      </c>
      <c r="F1390">
        <v>0.14789882800000001</v>
      </c>
      <c r="G1390" t="s">
        <v>430</v>
      </c>
      <c r="H1390">
        <v>1.1049000000000007</v>
      </c>
    </row>
    <row r="1391" spans="1:8" x14ac:dyDescent="0.25">
      <c r="A1391">
        <v>6</v>
      </c>
      <c r="B1391" t="s">
        <v>637</v>
      </c>
      <c r="C1391" t="s">
        <v>750</v>
      </c>
      <c r="D1391" t="s">
        <v>752</v>
      </c>
      <c r="E1391" t="s">
        <v>748</v>
      </c>
      <c r="F1391">
        <v>8.5736292000000006E-2</v>
      </c>
      <c r="G1391" t="s">
        <v>431</v>
      </c>
      <c r="H1391">
        <v>0.76370000000000005</v>
      </c>
    </row>
    <row r="1392" spans="1:8" x14ac:dyDescent="0.25">
      <c r="A1392">
        <v>6</v>
      </c>
      <c r="B1392" t="s">
        <v>637</v>
      </c>
      <c r="C1392" t="s">
        <v>750</v>
      </c>
      <c r="D1392" t="s">
        <v>752</v>
      </c>
      <c r="E1392" t="s">
        <v>748</v>
      </c>
      <c r="F1392">
        <v>6.1880232E-2</v>
      </c>
      <c r="G1392" t="s">
        <v>432</v>
      </c>
      <c r="H1392">
        <v>1.0611999999999995</v>
      </c>
    </row>
    <row r="1393" spans="1:8" x14ac:dyDescent="0.25">
      <c r="A1393">
        <v>6</v>
      </c>
      <c r="B1393" t="s">
        <v>637</v>
      </c>
      <c r="C1393" t="s">
        <v>750</v>
      </c>
      <c r="D1393" t="s">
        <v>752</v>
      </c>
      <c r="E1393" t="s">
        <v>748</v>
      </c>
      <c r="F1393">
        <v>2.2119798999999999E-2</v>
      </c>
      <c r="G1393" t="s">
        <v>433</v>
      </c>
      <c r="H1393">
        <v>0.89349999999999952</v>
      </c>
    </row>
    <row r="1394" spans="1:8" x14ac:dyDescent="0.25">
      <c r="A1394">
        <v>6</v>
      </c>
      <c r="B1394" t="s">
        <v>637</v>
      </c>
      <c r="C1394" t="s">
        <v>750</v>
      </c>
      <c r="D1394" t="s">
        <v>752</v>
      </c>
      <c r="E1394" t="s">
        <v>748</v>
      </c>
      <c r="F1394">
        <v>8.1173358000000001E-2</v>
      </c>
      <c r="G1394" t="s">
        <v>434</v>
      </c>
      <c r="H1394">
        <v>1.2336000000000027</v>
      </c>
    </row>
    <row r="1395" spans="1:8" x14ac:dyDescent="0.25">
      <c r="A1395">
        <v>6</v>
      </c>
      <c r="B1395" t="s">
        <v>637</v>
      </c>
      <c r="C1395" t="s">
        <v>750</v>
      </c>
      <c r="D1395" t="s">
        <v>752</v>
      </c>
      <c r="E1395" t="s">
        <v>748</v>
      </c>
      <c r="F1395">
        <v>6.1889195000000001E-2</v>
      </c>
      <c r="G1395" t="s">
        <v>435</v>
      </c>
      <c r="H1395">
        <v>1.2774999999999999</v>
      </c>
    </row>
    <row r="1396" spans="1:8" x14ac:dyDescent="0.25">
      <c r="A1396">
        <v>8</v>
      </c>
      <c r="B1396" t="s">
        <v>637</v>
      </c>
      <c r="C1396" t="s">
        <v>750</v>
      </c>
      <c r="D1396" t="s">
        <v>752</v>
      </c>
      <c r="E1396" t="s">
        <v>748</v>
      </c>
      <c r="F1396">
        <v>7.7483345999999995E-2</v>
      </c>
      <c r="G1396" t="s">
        <v>436</v>
      </c>
      <c r="H1396">
        <v>0.85239999999999938</v>
      </c>
    </row>
    <row r="1397" spans="1:8" x14ac:dyDescent="0.25">
      <c r="A1397">
        <v>8</v>
      </c>
      <c r="B1397" t="s">
        <v>637</v>
      </c>
      <c r="C1397" t="s">
        <v>750</v>
      </c>
      <c r="D1397" t="s">
        <v>752</v>
      </c>
      <c r="E1397" t="s">
        <v>748</v>
      </c>
      <c r="F1397">
        <v>2.4276743E-2</v>
      </c>
      <c r="G1397" t="s">
        <v>437</v>
      </c>
      <c r="H1397">
        <v>0.91420000000000101</v>
      </c>
    </row>
    <row r="1398" spans="1:8" x14ac:dyDescent="0.25">
      <c r="A1398">
        <v>8</v>
      </c>
      <c r="B1398" t="s">
        <v>637</v>
      </c>
      <c r="C1398" t="s">
        <v>750</v>
      </c>
      <c r="D1398" t="s">
        <v>752</v>
      </c>
      <c r="E1398" t="s">
        <v>748</v>
      </c>
      <c r="F1398">
        <v>7.0806487000000001E-2</v>
      </c>
      <c r="G1398" t="s">
        <v>438</v>
      </c>
      <c r="H1398">
        <v>1.1256000000000022</v>
      </c>
    </row>
    <row r="1399" spans="1:8" x14ac:dyDescent="0.25">
      <c r="A1399">
        <v>8</v>
      </c>
      <c r="B1399" t="s">
        <v>637</v>
      </c>
      <c r="C1399" t="s">
        <v>750</v>
      </c>
      <c r="D1399" t="s">
        <v>752</v>
      </c>
      <c r="E1399" t="s">
        <v>748</v>
      </c>
      <c r="F1399">
        <v>0.17787782699999999</v>
      </c>
      <c r="G1399" t="s">
        <v>439</v>
      </c>
      <c r="H1399">
        <v>1.0473999999999997</v>
      </c>
    </row>
    <row r="1400" spans="1:8" x14ac:dyDescent="0.25">
      <c r="A1400">
        <v>8</v>
      </c>
      <c r="B1400" t="s">
        <v>637</v>
      </c>
      <c r="C1400" t="s">
        <v>750</v>
      </c>
      <c r="D1400" t="s">
        <v>752</v>
      </c>
      <c r="E1400" t="s">
        <v>748</v>
      </c>
      <c r="F1400">
        <v>3.3870654E-2</v>
      </c>
      <c r="G1400" t="s">
        <v>440</v>
      </c>
      <c r="H1400">
        <v>0.87090000000000245</v>
      </c>
    </row>
    <row r="1401" spans="1:8" x14ac:dyDescent="0.25">
      <c r="A1401">
        <v>10</v>
      </c>
      <c r="B1401" t="s">
        <v>637</v>
      </c>
      <c r="C1401" t="s">
        <v>750</v>
      </c>
      <c r="D1401" t="s">
        <v>752</v>
      </c>
      <c r="E1401" t="s">
        <v>748</v>
      </c>
      <c r="F1401">
        <v>0.101421807</v>
      </c>
      <c r="G1401" t="s">
        <v>441</v>
      </c>
      <c r="H1401">
        <v>1.0838999999999999</v>
      </c>
    </row>
    <row r="1402" spans="1:8" x14ac:dyDescent="0.25">
      <c r="A1402">
        <v>10</v>
      </c>
      <c r="B1402" t="s">
        <v>637</v>
      </c>
      <c r="C1402" t="s">
        <v>750</v>
      </c>
      <c r="D1402" t="s">
        <v>752</v>
      </c>
      <c r="E1402" t="s">
        <v>748</v>
      </c>
      <c r="F1402">
        <v>4.7615172999999997E-2</v>
      </c>
      <c r="G1402" t="s">
        <v>442</v>
      </c>
      <c r="H1402">
        <v>1.0070000000000014</v>
      </c>
    </row>
    <row r="1403" spans="1:8" x14ac:dyDescent="0.25">
      <c r="A1403">
        <v>10</v>
      </c>
      <c r="B1403" t="s">
        <v>637</v>
      </c>
      <c r="C1403" t="s">
        <v>750</v>
      </c>
      <c r="D1403" t="s">
        <v>752</v>
      </c>
      <c r="E1403" t="s">
        <v>748</v>
      </c>
      <c r="F1403">
        <v>0.16793497199999999</v>
      </c>
      <c r="G1403" t="s">
        <v>443</v>
      </c>
      <c r="H1403">
        <v>1.2053999999999974</v>
      </c>
    </row>
    <row r="1404" spans="1:8" x14ac:dyDescent="0.25">
      <c r="A1404">
        <v>10</v>
      </c>
      <c r="B1404" t="s">
        <v>637</v>
      </c>
      <c r="C1404" t="s">
        <v>750</v>
      </c>
      <c r="D1404" t="s">
        <v>752</v>
      </c>
      <c r="E1404" t="s">
        <v>748</v>
      </c>
      <c r="F1404">
        <v>8.3532968999999999E-2</v>
      </c>
      <c r="G1404" t="s">
        <v>444</v>
      </c>
      <c r="H1404">
        <v>0.98620000000000019</v>
      </c>
    </row>
    <row r="1405" spans="1:8" x14ac:dyDescent="0.25">
      <c r="A1405">
        <v>10</v>
      </c>
      <c r="B1405" t="s">
        <v>637</v>
      </c>
      <c r="C1405" t="s">
        <v>750</v>
      </c>
      <c r="D1405" t="s">
        <v>752</v>
      </c>
      <c r="E1405" t="s">
        <v>748</v>
      </c>
      <c r="F1405">
        <v>0.10429153400000001</v>
      </c>
      <c r="G1405" t="s">
        <v>445</v>
      </c>
      <c r="H1405">
        <v>0.93130000000000024</v>
      </c>
    </row>
    <row r="1406" spans="1:8" x14ac:dyDescent="0.25">
      <c r="A1406">
        <v>0</v>
      </c>
      <c r="B1406" t="s">
        <v>637</v>
      </c>
      <c r="C1406" t="s">
        <v>637</v>
      </c>
      <c r="D1406" t="s">
        <v>749</v>
      </c>
      <c r="E1406" t="s">
        <v>748</v>
      </c>
      <c r="F1406">
        <v>4.6239676420000002</v>
      </c>
      <c r="G1406" t="s">
        <v>446</v>
      </c>
      <c r="H1406">
        <v>4.6275999999999993</v>
      </c>
    </row>
    <row r="1407" spans="1:8" x14ac:dyDescent="0.25">
      <c r="A1407">
        <v>0</v>
      </c>
      <c r="B1407" t="s">
        <v>637</v>
      </c>
      <c r="C1407" t="s">
        <v>637</v>
      </c>
      <c r="D1407" t="s">
        <v>749</v>
      </c>
      <c r="E1407" t="s">
        <v>748</v>
      </c>
      <c r="F1407">
        <v>4.5764450029999999</v>
      </c>
      <c r="G1407" t="s">
        <v>573</v>
      </c>
      <c r="H1407">
        <v>3.6572999999999993</v>
      </c>
    </row>
    <row r="1408" spans="1:8" x14ac:dyDescent="0.25">
      <c r="A1408">
        <v>0</v>
      </c>
      <c r="B1408" t="s">
        <v>637</v>
      </c>
      <c r="C1408" t="s">
        <v>637</v>
      </c>
      <c r="D1408" t="s">
        <v>749</v>
      </c>
      <c r="E1408" t="s">
        <v>748</v>
      </c>
      <c r="F1408">
        <v>4.9456544559999998</v>
      </c>
      <c r="G1408" t="s">
        <v>574</v>
      </c>
      <c r="H1408">
        <v>5.0974000000000004</v>
      </c>
    </row>
    <row r="1409" spans="1:8" x14ac:dyDescent="0.25">
      <c r="A1409">
        <v>0</v>
      </c>
      <c r="B1409" t="s">
        <v>637</v>
      </c>
      <c r="C1409" t="s">
        <v>637</v>
      </c>
      <c r="D1409" t="s">
        <v>749</v>
      </c>
      <c r="E1409" t="s">
        <v>748</v>
      </c>
      <c r="F1409">
        <v>2.8831883729999999</v>
      </c>
      <c r="G1409" t="s">
        <v>575</v>
      </c>
      <c r="H1409">
        <v>5.1586999999999996</v>
      </c>
    </row>
    <row r="1410" spans="1:8" x14ac:dyDescent="0.25">
      <c r="A1410">
        <v>0</v>
      </c>
      <c r="B1410" t="s">
        <v>637</v>
      </c>
      <c r="C1410" t="s">
        <v>637</v>
      </c>
      <c r="D1410" t="s">
        <v>749</v>
      </c>
      <c r="E1410" t="s">
        <v>748</v>
      </c>
      <c r="F1410">
        <v>3.8135554159999998</v>
      </c>
      <c r="G1410" t="s">
        <v>576</v>
      </c>
      <c r="H1410">
        <v>4.940100000000001</v>
      </c>
    </row>
    <row r="1411" spans="1:8" x14ac:dyDescent="0.25">
      <c r="A1411">
        <v>2</v>
      </c>
      <c r="B1411" t="s">
        <v>637</v>
      </c>
      <c r="C1411" t="s">
        <v>637</v>
      </c>
      <c r="D1411" t="s">
        <v>749</v>
      </c>
      <c r="E1411" t="s">
        <v>748</v>
      </c>
      <c r="F1411">
        <v>4.0021535110000004</v>
      </c>
      <c r="G1411" t="s">
        <v>447</v>
      </c>
      <c r="H1411">
        <v>4.354099999999999</v>
      </c>
    </row>
    <row r="1412" spans="1:8" x14ac:dyDescent="0.25">
      <c r="A1412">
        <v>2</v>
      </c>
      <c r="B1412" t="s">
        <v>637</v>
      </c>
      <c r="C1412" t="s">
        <v>637</v>
      </c>
      <c r="D1412" t="s">
        <v>749</v>
      </c>
      <c r="E1412" t="s">
        <v>748</v>
      </c>
      <c r="F1412">
        <v>4.565613817</v>
      </c>
      <c r="G1412" t="s">
        <v>578</v>
      </c>
      <c r="H1412">
        <v>4.1025000000000009</v>
      </c>
    </row>
    <row r="1413" spans="1:8" x14ac:dyDescent="0.25">
      <c r="A1413">
        <v>2</v>
      </c>
      <c r="B1413" t="s">
        <v>637</v>
      </c>
      <c r="C1413" t="s">
        <v>637</v>
      </c>
      <c r="D1413" t="s">
        <v>749</v>
      </c>
      <c r="E1413" t="s">
        <v>748</v>
      </c>
      <c r="F1413">
        <v>3.9408787940000001</v>
      </c>
      <c r="G1413" t="s">
        <v>579</v>
      </c>
      <c r="H1413">
        <v>3.3384</v>
      </c>
    </row>
    <row r="1414" spans="1:8" x14ac:dyDescent="0.25">
      <c r="A1414">
        <v>2</v>
      </c>
      <c r="B1414" t="s">
        <v>637</v>
      </c>
      <c r="C1414" t="s">
        <v>637</v>
      </c>
      <c r="D1414" t="s">
        <v>749</v>
      </c>
      <c r="E1414" t="s">
        <v>748</v>
      </c>
      <c r="F1414">
        <v>3.048173056</v>
      </c>
      <c r="G1414" t="s">
        <v>580</v>
      </c>
      <c r="H1414">
        <v>4.9185999999999996</v>
      </c>
    </row>
    <row r="1415" spans="1:8" x14ac:dyDescent="0.25">
      <c r="A1415">
        <v>2</v>
      </c>
      <c r="B1415" t="s">
        <v>637</v>
      </c>
      <c r="C1415" t="s">
        <v>637</v>
      </c>
      <c r="D1415" t="s">
        <v>749</v>
      </c>
      <c r="E1415" t="s">
        <v>748</v>
      </c>
      <c r="F1415">
        <v>2.1268480099999998</v>
      </c>
      <c r="G1415" t="s">
        <v>581</v>
      </c>
      <c r="H1415">
        <v>4.6001999999999992</v>
      </c>
    </row>
    <row r="1416" spans="1:8" x14ac:dyDescent="0.25">
      <c r="A1416">
        <v>4</v>
      </c>
      <c r="B1416" t="s">
        <v>637</v>
      </c>
      <c r="C1416" t="s">
        <v>637</v>
      </c>
      <c r="D1416" t="s">
        <v>749</v>
      </c>
      <c r="E1416" t="s">
        <v>748</v>
      </c>
      <c r="F1416">
        <v>6.0191972619999996</v>
      </c>
      <c r="G1416" t="s">
        <v>448</v>
      </c>
      <c r="H1416">
        <v>4.9373000000000005</v>
      </c>
    </row>
    <row r="1417" spans="1:8" x14ac:dyDescent="0.25">
      <c r="A1417">
        <v>4</v>
      </c>
      <c r="B1417" t="s">
        <v>637</v>
      </c>
      <c r="C1417" t="s">
        <v>637</v>
      </c>
      <c r="D1417" t="s">
        <v>749</v>
      </c>
      <c r="E1417" t="s">
        <v>748</v>
      </c>
      <c r="F1417">
        <v>3.7200457650000001</v>
      </c>
      <c r="G1417" t="s">
        <v>583</v>
      </c>
      <c r="H1417">
        <v>3.8795999999999999</v>
      </c>
    </row>
    <row r="1418" spans="1:8" x14ac:dyDescent="0.25">
      <c r="A1418">
        <v>4</v>
      </c>
      <c r="B1418" t="s">
        <v>637</v>
      </c>
      <c r="C1418" t="s">
        <v>637</v>
      </c>
      <c r="D1418" t="s">
        <v>749</v>
      </c>
      <c r="E1418" t="s">
        <v>748</v>
      </c>
      <c r="F1418">
        <v>3.940413307</v>
      </c>
      <c r="G1418" t="s">
        <v>584</v>
      </c>
      <c r="H1418">
        <v>4.2275000000000009</v>
      </c>
    </row>
    <row r="1419" spans="1:8" x14ac:dyDescent="0.25">
      <c r="A1419">
        <v>4</v>
      </c>
      <c r="B1419" t="s">
        <v>637</v>
      </c>
      <c r="C1419" t="s">
        <v>637</v>
      </c>
      <c r="D1419" t="s">
        <v>749</v>
      </c>
      <c r="E1419" t="s">
        <v>748</v>
      </c>
      <c r="F1419">
        <v>5.2965505960000003</v>
      </c>
      <c r="G1419" t="s">
        <v>585</v>
      </c>
      <c r="H1419">
        <v>3.8029000000000011</v>
      </c>
    </row>
    <row r="1420" spans="1:8" x14ac:dyDescent="0.25">
      <c r="A1420">
        <v>4</v>
      </c>
      <c r="B1420" t="s">
        <v>637</v>
      </c>
      <c r="C1420" t="s">
        <v>637</v>
      </c>
      <c r="D1420" t="s">
        <v>749</v>
      </c>
      <c r="E1420" t="s">
        <v>748</v>
      </c>
      <c r="F1420">
        <v>6.9453528579999997</v>
      </c>
      <c r="G1420" t="s">
        <v>586</v>
      </c>
      <c r="H1420">
        <v>3.501100000000001</v>
      </c>
    </row>
    <row r="1421" spans="1:8" x14ac:dyDescent="0.25">
      <c r="A1421">
        <v>6</v>
      </c>
      <c r="B1421" t="s">
        <v>637</v>
      </c>
      <c r="C1421" t="s">
        <v>637</v>
      </c>
      <c r="D1421" t="s">
        <v>749</v>
      </c>
      <c r="E1421" t="s">
        <v>748</v>
      </c>
      <c r="F1421">
        <v>3.602278375</v>
      </c>
      <c r="G1421" t="s">
        <v>449</v>
      </c>
      <c r="H1421">
        <v>4.0967000000000002</v>
      </c>
    </row>
    <row r="1422" spans="1:8" x14ac:dyDescent="0.25">
      <c r="A1422">
        <v>6</v>
      </c>
      <c r="B1422" t="s">
        <v>637</v>
      </c>
      <c r="C1422" t="s">
        <v>637</v>
      </c>
      <c r="D1422" t="s">
        <v>749</v>
      </c>
      <c r="E1422" t="s">
        <v>748</v>
      </c>
      <c r="F1422">
        <v>3.7502495059999998</v>
      </c>
      <c r="G1422" t="s">
        <v>588</v>
      </c>
      <c r="H1422">
        <v>4.6630000000000003</v>
      </c>
    </row>
    <row r="1423" spans="1:8" x14ac:dyDescent="0.25">
      <c r="A1423">
        <v>6</v>
      </c>
      <c r="B1423" t="s">
        <v>637</v>
      </c>
      <c r="C1423" t="s">
        <v>637</v>
      </c>
      <c r="D1423" t="s">
        <v>749</v>
      </c>
      <c r="E1423" t="s">
        <v>748</v>
      </c>
      <c r="F1423">
        <v>6.3227263579999997</v>
      </c>
      <c r="G1423" t="s">
        <v>589</v>
      </c>
      <c r="H1423">
        <v>4.8548999999999989</v>
      </c>
    </row>
    <row r="1424" spans="1:8" x14ac:dyDescent="0.25">
      <c r="A1424">
        <v>6</v>
      </c>
      <c r="B1424" t="s">
        <v>637</v>
      </c>
      <c r="C1424" t="s">
        <v>637</v>
      </c>
      <c r="D1424" t="s">
        <v>749</v>
      </c>
      <c r="E1424" t="s">
        <v>748</v>
      </c>
      <c r="F1424">
        <v>4.8975930160000001</v>
      </c>
      <c r="G1424" t="s">
        <v>590</v>
      </c>
      <c r="H1424">
        <v>3.2916999999999987</v>
      </c>
    </row>
    <row r="1425" spans="1:8" x14ac:dyDescent="0.25">
      <c r="A1425">
        <v>6</v>
      </c>
      <c r="B1425" t="s">
        <v>637</v>
      </c>
      <c r="C1425" t="s">
        <v>637</v>
      </c>
      <c r="D1425" t="s">
        <v>749</v>
      </c>
      <c r="E1425" t="s">
        <v>748</v>
      </c>
      <c r="F1425">
        <v>4.5916406910000003</v>
      </c>
      <c r="G1425" t="s">
        <v>591</v>
      </c>
      <c r="H1425">
        <v>4.0753000000000004</v>
      </c>
    </row>
    <row r="1426" spans="1:8" x14ac:dyDescent="0.25">
      <c r="A1426">
        <v>8</v>
      </c>
      <c r="B1426" t="s">
        <v>637</v>
      </c>
      <c r="C1426" t="s">
        <v>637</v>
      </c>
      <c r="D1426" t="s">
        <v>749</v>
      </c>
      <c r="E1426" t="s">
        <v>748</v>
      </c>
      <c r="F1426">
        <v>5.4590726040000002</v>
      </c>
      <c r="G1426" t="s">
        <v>450</v>
      </c>
      <c r="H1426">
        <v>4.4340000000000011</v>
      </c>
    </row>
    <row r="1427" spans="1:8" x14ac:dyDescent="0.25">
      <c r="A1427">
        <v>8</v>
      </c>
      <c r="B1427" t="s">
        <v>637</v>
      </c>
      <c r="C1427" t="s">
        <v>637</v>
      </c>
      <c r="D1427" t="s">
        <v>749</v>
      </c>
      <c r="E1427" t="s">
        <v>748</v>
      </c>
      <c r="F1427">
        <v>4.5079372260000001</v>
      </c>
      <c r="G1427" t="s">
        <v>593</v>
      </c>
      <c r="H1427">
        <v>4.2324999999999999</v>
      </c>
    </row>
    <row r="1428" spans="1:8" x14ac:dyDescent="0.25">
      <c r="A1428">
        <v>8</v>
      </c>
      <c r="B1428" t="s">
        <v>637</v>
      </c>
      <c r="C1428" t="s">
        <v>637</v>
      </c>
      <c r="D1428" t="s">
        <v>749</v>
      </c>
      <c r="E1428" t="s">
        <v>748</v>
      </c>
      <c r="F1428">
        <v>5.0113215340000004</v>
      </c>
      <c r="G1428" t="s">
        <v>594</v>
      </c>
      <c r="H1428">
        <v>4.2615999999999996</v>
      </c>
    </row>
    <row r="1429" spans="1:8" x14ac:dyDescent="0.25">
      <c r="A1429">
        <v>8</v>
      </c>
      <c r="B1429" t="s">
        <v>637</v>
      </c>
      <c r="C1429" t="s">
        <v>637</v>
      </c>
      <c r="D1429" t="s">
        <v>749</v>
      </c>
      <c r="E1429" t="s">
        <v>748</v>
      </c>
      <c r="F1429">
        <v>3.3183722100000002</v>
      </c>
      <c r="G1429" t="s">
        <v>595</v>
      </c>
      <c r="H1429">
        <v>5.9419000000000004</v>
      </c>
    </row>
    <row r="1430" spans="1:8" x14ac:dyDescent="0.25">
      <c r="A1430">
        <v>8</v>
      </c>
      <c r="B1430" t="s">
        <v>637</v>
      </c>
      <c r="C1430" t="s">
        <v>637</v>
      </c>
      <c r="D1430" t="s">
        <v>749</v>
      </c>
      <c r="E1430" t="s">
        <v>748</v>
      </c>
      <c r="F1430">
        <v>5.3871820369999996</v>
      </c>
      <c r="G1430" t="s">
        <v>596</v>
      </c>
      <c r="H1430">
        <v>4.7552000000000003</v>
      </c>
    </row>
    <row r="1431" spans="1:8" x14ac:dyDescent="0.25">
      <c r="A1431">
        <v>10</v>
      </c>
      <c r="B1431" t="s">
        <v>637</v>
      </c>
      <c r="C1431" t="s">
        <v>637</v>
      </c>
      <c r="D1431" t="s">
        <v>749</v>
      </c>
      <c r="E1431" t="s">
        <v>748</v>
      </c>
      <c r="F1431">
        <v>4.8219062929999996</v>
      </c>
      <c r="G1431" t="s">
        <v>451</v>
      </c>
      <c r="H1431">
        <v>4.3292000000000002</v>
      </c>
    </row>
    <row r="1432" spans="1:8" x14ac:dyDescent="0.25">
      <c r="A1432">
        <v>10</v>
      </c>
      <c r="B1432" t="s">
        <v>637</v>
      </c>
      <c r="C1432" t="s">
        <v>637</v>
      </c>
      <c r="D1432" t="s">
        <v>749</v>
      </c>
      <c r="E1432" t="s">
        <v>748</v>
      </c>
      <c r="F1432">
        <v>3.7501428479999999</v>
      </c>
      <c r="G1432" t="s">
        <v>598</v>
      </c>
      <c r="H1432">
        <v>3.6544999999999987</v>
      </c>
    </row>
    <row r="1433" spans="1:8" x14ac:dyDescent="0.25">
      <c r="A1433">
        <v>10</v>
      </c>
      <c r="B1433" t="s">
        <v>637</v>
      </c>
      <c r="C1433" t="s">
        <v>637</v>
      </c>
      <c r="D1433" t="s">
        <v>749</v>
      </c>
      <c r="E1433" t="s">
        <v>748</v>
      </c>
      <c r="F1433">
        <v>3.6406575659999998</v>
      </c>
      <c r="G1433" t="s">
        <v>599</v>
      </c>
      <c r="H1433">
        <v>4.2774999999999999</v>
      </c>
    </row>
    <row r="1434" spans="1:8" x14ac:dyDescent="0.25">
      <c r="A1434">
        <v>10</v>
      </c>
      <c r="B1434" t="s">
        <v>637</v>
      </c>
      <c r="C1434" t="s">
        <v>637</v>
      </c>
      <c r="D1434" t="s">
        <v>749</v>
      </c>
      <c r="E1434" t="s">
        <v>748</v>
      </c>
      <c r="F1434">
        <v>3.0485443999999999</v>
      </c>
      <c r="G1434" t="s">
        <v>600</v>
      </c>
      <c r="H1434">
        <v>2.6388999999999996</v>
      </c>
    </row>
    <row r="1435" spans="1:8" x14ac:dyDescent="0.25">
      <c r="A1435">
        <v>10</v>
      </c>
      <c r="B1435" t="s">
        <v>637</v>
      </c>
      <c r="C1435" t="s">
        <v>637</v>
      </c>
      <c r="D1435" t="s">
        <v>749</v>
      </c>
      <c r="E1435" t="s">
        <v>748</v>
      </c>
      <c r="F1435">
        <v>3.7703198499999999</v>
      </c>
      <c r="G1435" t="s">
        <v>601</v>
      </c>
      <c r="H1435">
        <v>4.7733000000000008</v>
      </c>
    </row>
    <row r="1436" spans="1:8" x14ac:dyDescent="0.25">
      <c r="A1436">
        <v>0</v>
      </c>
      <c r="B1436" t="s">
        <v>637</v>
      </c>
      <c r="C1436" t="s">
        <v>751</v>
      </c>
      <c r="D1436" t="s">
        <v>749</v>
      </c>
      <c r="E1436" t="s">
        <v>748</v>
      </c>
      <c r="F1436">
        <v>2.6368821000000001E-2</v>
      </c>
      <c r="G1436" t="s">
        <v>446</v>
      </c>
      <c r="H1436">
        <v>4.6275999999999993</v>
      </c>
    </row>
    <row r="1437" spans="1:8" x14ac:dyDescent="0.25">
      <c r="A1437">
        <v>0</v>
      </c>
      <c r="B1437" t="s">
        <v>637</v>
      </c>
      <c r="C1437" t="s">
        <v>751</v>
      </c>
      <c r="D1437" t="s">
        <v>749</v>
      </c>
      <c r="E1437" t="s">
        <v>748</v>
      </c>
      <c r="F1437">
        <v>2.2151674999999999E-2</v>
      </c>
      <c r="G1437" t="s">
        <v>573</v>
      </c>
      <c r="H1437">
        <v>3.6572999999999993</v>
      </c>
    </row>
    <row r="1438" spans="1:8" x14ac:dyDescent="0.25">
      <c r="A1438">
        <v>0</v>
      </c>
      <c r="B1438" t="s">
        <v>637</v>
      </c>
      <c r="C1438" t="s">
        <v>751</v>
      </c>
      <c r="D1438" t="s">
        <v>749</v>
      </c>
      <c r="E1438" t="s">
        <v>748</v>
      </c>
      <c r="F1438">
        <v>1.2864544E-2</v>
      </c>
      <c r="G1438" t="s">
        <v>574</v>
      </c>
      <c r="H1438">
        <v>5.0974000000000004</v>
      </c>
    </row>
    <row r="1439" spans="1:8" x14ac:dyDescent="0.25">
      <c r="A1439">
        <v>0</v>
      </c>
      <c r="B1439" t="s">
        <v>637</v>
      </c>
      <c r="C1439" t="s">
        <v>751</v>
      </c>
      <c r="D1439" t="s">
        <v>749</v>
      </c>
      <c r="E1439" t="s">
        <v>748</v>
      </c>
      <c r="F1439">
        <v>2.0264758000000001E-2</v>
      </c>
      <c r="G1439" t="s">
        <v>575</v>
      </c>
      <c r="H1439">
        <v>5.1586999999999996</v>
      </c>
    </row>
    <row r="1440" spans="1:8" x14ac:dyDescent="0.25">
      <c r="A1440">
        <v>0</v>
      </c>
      <c r="B1440" t="s">
        <v>637</v>
      </c>
      <c r="C1440" t="s">
        <v>751</v>
      </c>
      <c r="D1440" t="s">
        <v>749</v>
      </c>
      <c r="E1440" t="s">
        <v>748</v>
      </c>
      <c r="F1440">
        <v>2.2028269999999999E-2</v>
      </c>
      <c r="G1440" t="s">
        <v>576</v>
      </c>
      <c r="H1440">
        <v>4.940100000000001</v>
      </c>
    </row>
    <row r="1441" spans="1:8" x14ac:dyDescent="0.25">
      <c r="A1441">
        <v>2</v>
      </c>
      <c r="B1441" t="s">
        <v>637</v>
      </c>
      <c r="C1441" t="s">
        <v>751</v>
      </c>
      <c r="D1441" t="s">
        <v>749</v>
      </c>
      <c r="E1441" t="s">
        <v>748</v>
      </c>
      <c r="F1441">
        <v>3.0903201000000002E-2</v>
      </c>
      <c r="G1441" t="s">
        <v>447</v>
      </c>
      <c r="H1441">
        <v>4.354099999999999</v>
      </c>
    </row>
    <row r="1442" spans="1:8" x14ac:dyDescent="0.25">
      <c r="A1442">
        <v>2</v>
      </c>
      <c r="B1442" t="s">
        <v>637</v>
      </c>
      <c r="C1442" t="s">
        <v>751</v>
      </c>
      <c r="D1442" t="s">
        <v>749</v>
      </c>
      <c r="E1442" t="s">
        <v>748</v>
      </c>
      <c r="F1442">
        <v>2.120876E-2</v>
      </c>
      <c r="G1442" t="s">
        <v>578</v>
      </c>
      <c r="H1442">
        <v>4.1025000000000009</v>
      </c>
    </row>
    <row r="1443" spans="1:8" x14ac:dyDescent="0.25">
      <c r="A1443">
        <v>2</v>
      </c>
      <c r="B1443" t="s">
        <v>637</v>
      </c>
      <c r="C1443" t="s">
        <v>751</v>
      </c>
      <c r="D1443" t="s">
        <v>749</v>
      </c>
      <c r="E1443" t="s">
        <v>748</v>
      </c>
      <c r="F1443">
        <v>2.847303E-2</v>
      </c>
      <c r="G1443" t="s">
        <v>579</v>
      </c>
      <c r="H1443">
        <v>3.3384</v>
      </c>
    </row>
    <row r="1444" spans="1:8" x14ac:dyDescent="0.25">
      <c r="A1444">
        <v>2</v>
      </c>
      <c r="B1444" t="s">
        <v>637</v>
      </c>
      <c r="C1444" t="s">
        <v>751</v>
      </c>
      <c r="D1444" t="s">
        <v>749</v>
      </c>
      <c r="E1444" t="s">
        <v>748</v>
      </c>
      <c r="F1444">
        <v>1.4166198E-2</v>
      </c>
      <c r="G1444" t="s">
        <v>580</v>
      </c>
      <c r="H1444">
        <v>4.9185999999999996</v>
      </c>
    </row>
    <row r="1445" spans="1:8" x14ac:dyDescent="0.25">
      <c r="A1445">
        <v>2</v>
      </c>
      <c r="B1445" t="s">
        <v>637</v>
      </c>
      <c r="C1445" t="s">
        <v>751</v>
      </c>
      <c r="D1445" t="s">
        <v>749</v>
      </c>
      <c r="E1445" t="s">
        <v>748</v>
      </c>
      <c r="F1445">
        <v>2.0179692999999999E-2</v>
      </c>
      <c r="G1445" t="s">
        <v>581</v>
      </c>
      <c r="H1445">
        <v>4.6001999999999992</v>
      </c>
    </row>
    <row r="1446" spans="1:8" x14ac:dyDescent="0.25">
      <c r="A1446">
        <v>4</v>
      </c>
      <c r="B1446" t="s">
        <v>637</v>
      </c>
      <c r="C1446" t="s">
        <v>751</v>
      </c>
      <c r="D1446" t="s">
        <v>749</v>
      </c>
      <c r="E1446" t="s">
        <v>748</v>
      </c>
      <c r="F1446">
        <v>2.7962106E-2</v>
      </c>
      <c r="G1446" t="s">
        <v>448</v>
      </c>
      <c r="H1446">
        <v>4.9373000000000005</v>
      </c>
    </row>
    <row r="1447" spans="1:8" x14ac:dyDescent="0.25">
      <c r="A1447">
        <v>4</v>
      </c>
      <c r="B1447" t="s">
        <v>637</v>
      </c>
      <c r="C1447" t="s">
        <v>751</v>
      </c>
      <c r="D1447" t="s">
        <v>749</v>
      </c>
      <c r="E1447" t="s">
        <v>748</v>
      </c>
      <c r="F1447">
        <v>2.3579696000000001E-2</v>
      </c>
      <c r="G1447" t="s">
        <v>583</v>
      </c>
      <c r="H1447">
        <v>3.8795999999999999</v>
      </c>
    </row>
    <row r="1448" spans="1:8" x14ac:dyDescent="0.25">
      <c r="A1448">
        <v>4</v>
      </c>
      <c r="B1448" t="s">
        <v>637</v>
      </c>
      <c r="C1448" t="s">
        <v>751</v>
      </c>
      <c r="D1448" t="s">
        <v>749</v>
      </c>
      <c r="E1448" t="s">
        <v>748</v>
      </c>
      <c r="F1448">
        <v>2.2956506000000002E-2</v>
      </c>
      <c r="G1448" t="s">
        <v>584</v>
      </c>
      <c r="H1448">
        <v>4.2275000000000009</v>
      </c>
    </row>
    <row r="1449" spans="1:8" x14ac:dyDescent="0.25">
      <c r="A1449">
        <v>4</v>
      </c>
      <c r="B1449" t="s">
        <v>637</v>
      </c>
      <c r="C1449" t="s">
        <v>751</v>
      </c>
      <c r="D1449" t="s">
        <v>749</v>
      </c>
      <c r="E1449" t="s">
        <v>748</v>
      </c>
      <c r="F1449">
        <v>2.5930023999999999E-2</v>
      </c>
      <c r="G1449" t="s">
        <v>585</v>
      </c>
      <c r="H1449">
        <v>3.8029000000000011</v>
      </c>
    </row>
    <row r="1450" spans="1:8" x14ac:dyDescent="0.25">
      <c r="A1450">
        <v>4</v>
      </c>
      <c r="B1450" t="s">
        <v>637</v>
      </c>
      <c r="C1450" t="s">
        <v>751</v>
      </c>
      <c r="D1450" t="s">
        <v>749</v>
      </c>
      <c r="E1450" t="s">
        <v>748</v>
      </c>
      <c r="F1450">
        <v>2.0778298000000001E-2</v>
      </c>
      <c r="G1450" t="s">
        <v>586</v>
      </c>
      <c r="H1450">
        <v>3.501100000000001</v>
      </c>
    </row>
    <row r="1451" spans="1:8" x14ac:dyDescent="0.25">
      <c r="A1451">
        <v>6</v>
      </c>
      <c r="B1451" t="s">
        <v>637</v>
      </c>
      <c r="C1451" t="s">
        <v>751</v>
      </c>
      <c r="D1451" t="s">
        <v>749</v>
      </c>
      <c r="E1451" t="s">
        <v>748</v>
      </c>
      <c r="F1451">
        <v>2.4394487999999999E-2</v>
      </c>
      <c r="G1451" t="s">
        <v>449</v>
      </c>
      <c r="H1451">
        <v>4.0967000000000002</v>
      </c>
    </row>
    <row r="1452" spans="1:8" x14ac:dyDescent="0.25">
      <c r="A1452">
        <v>6</v>
      </c>
      <c r="B1452" t="s">
        <v>637</v>
      </c>
      <c r="C1452" t="s">
        <v>751</v>
      </c>
      <c r="D1452" t="s">
        <v>749</v>
      </c>
      <c r="E1452" t="s">
        <v>748</v>
      </c>
      <c r="F1452">
        <v>1.9495126000000002E-2</v>
      </c>
      <c r="G1452" t="s">
        <v>588</v>
      </c>
      <c r="H1452">
        <v>4.6630000000000003</v>
      </c>
    </row>
    <row r="1453" spans="1:8" x14ac:dyDescent="0.25">
      <c r="A1453">
        <v>6</v>
      </c>
      <c r="B1453" t="s">
        <v>637</v>
      </c>
      <c r="C1453" t="s">
        <v>751</v>
      </c>
      <c r="D1453" t="s">
        <v>749</v>
      </c>
      <c r="E1453" t="s">
        <v>748</v>
      </c>
      <c r="F1453">
        <v>1.4436236E-2</v>
      </c>
      <c r="G1453" t="s">
        <v>589</v>
      </c>
      <c r="H1453">
        <v>4.8548999999999989</v>
      </c>
    </row>
    <row r="1454" spans="1:8" x14ac:dyDescent="0.25">
      <c r="A1454">
        <v>6</v>
      </c>
      <c r="B1454" t="s">
        <v>637</v>
      </c>
      <c r="C1454" t="s">
        <v>751</v>
      </c>
      <c r="D1454" t="s">
        <v>749</v>
      </c>
      <c r="E1454" t="s">
        <v>748</v>
      </c>
      <c r="F1454">
        <v>1.3192538E-2</v>
      </c>
      <c r="G1454" t="s">
        <v>590</v>
      </c>
      <c r="H1454">
        <v>3.2916999999999987</v>
      </c>
    </row>
    <row r="1455" spans="1:8" x14ac:dyDescent="0.25">
      <c r="A1455">
        <v>6</v>
      </c>
      <c r="B1455" t="s">
        <v>637</v>
      </c>
      <c r="C1455" t="s">
        <v>751</v>
      </c>
      <c r="D1455" t="s">
        <v>749</v>
      </c>
      <c r="E1455" t="s">
        <v>748</v>
      </c>
      <c r="F1455">
        <v>1.7199661000000002E-2</v>
      </c>
      <c r="G1455" t="s">
        <v>591</v>
      </c>
      <c r="H1455">
        <v>4.0753000000000004</v>
      </c>
    </row>
    <row r="1456" spans="1:8" x14ac:dyDescent="0.25">
      <c r="A1456">
        <v>8</v>
      </c>
      <c r="B1456" t="s">
        <v>637</v>
      </c>
      <c r="C1456" t="s">
        <v>751</v>
      </c>
      <c r="D1456" t="s">
        <v>749</v>
      </c>
      <c r="E1456" t="s">
        <v>748</v>
      </c>
      <c r="F1456">
        <v>1.2759058E-2</v>
      </c>
      <c r="G1456" t="s">
        <v>450</v>
      </c>
      <c r="H1456">
        <v>4.4340000000000011</v>
      </c>
    </row>
    <row r="1457" spans="1:8" x14ac:dyDescent="0.25">
      <c r="A1457">
        <v>8</v>
      </c>
      <c r="B1457" t="s">
        <v>637</v>
      </c>
      <c r="C1457" t="s">
        <v>751</v>
      </c>
      <c r="D1457" t="s">
        <v>749</v>
      </c>
      <c r="E1457" t="s">
        <v>748</v>
      </c>
      <c r="F1457">
        <v>2.249402E-2</v>
      </c>
      <c r="G1457" t="s">
        <v>593</v>
      </c>
      <c r="H1457">
        <v>4.2324999999999999</v>
      </c>
    </row>
    <row r="1458" spans="1:8" x14ac:dyDescent="0.25">
      <c r="A1458">
        <v>8</v>
      </c>
      <c r="B1458" t="s">
        <v>637</v>
      </c>
      <c r="C1458" t="s">
        <v>751</v>
      </c>
      <c r="D1458" t="s">
        <v>749</v>
      </c>
      <c r="E1458" t="s">
        <v>748</v>
      </c>
      <c r="F1458">
        <v>1.8225424E-2</v>
      </c>
      <c r="G1458" t="s">
        <v>594</v>
      </c>
      <c r="H1458">
        <v>4.2615999999999996</v>
      </c>
    </row>
    <row r="1459" spans="1:8" x14ac:dyDescent="0.25">
      <c r="A1459">
        <v>8</v>
      </c>
      <c r="B1459" t="s">
        <v>637</v>
      </c>
      <c r="C1459" t="s">
        <v>751</v>
      </c>
      <c r="D1459" t="s">
        <v>749</v>
      </c>
      <c r="E1459" t="s">
        <v>748</v>
      </c>
      <c r="F1459">
        <v>1.4066677E-2</v>
      </c>
      <c r="G1459" t="s">
        <v>595</v>
      </c>
      <c r="H1459">
        <v>5.9419000000000004</v>
      </c>
    </row>
    <row r="1460" spans="1:8" x14ac:dyDescent="0.25">
      <c r="A1460">
        <v>8</v>
      </c>
      <c r="B1460" t="s">
        <v>637</v>
      </c>
      <c r="C1460" t="s">
        <v>751</v>
      </c>
      <c r="D1460" t="s">
        <v>749</v>
      </c>
      <c r="E1460" t="s">
        <v>748</v>
      </c>
      <c r="F1460">
        <v>8.2002199999999994E-3</v>
      </c>
      <c r="G1460" t="s">
        <v>596</v>
      </c>
      <c r="H1460">
        <v>4.7552000000000003</v>
      </c>
    </row>
    <row r="1461" spans="1:8" x14ac:dyDescent="0.25">
      <c r="A1461">
        <v>10</v>
      </c>
      <c r="B1461" t="s">
        <v>637</v>
      </c>
      <c r="C1461" t="s">
        <v>751</v>
      </c>
      <c r="D1461" t="s">
        <v>749</v>
      </c>
      <c r="E1461" t="s">
        <v>748</v>
      </c>
      <c r="F1461">
        <v>2.0068948E-2</v>
      </c>
      <c r="G1461" t="s">
        <v>451</v>
      </c>
      <c r="H1461">
        <v>4.3292000000000002</v>
      </c>
    </row>
    <row r="1462" spans="1:8" x14ac:dyDescent="0.25">
      <c r="A1462">
        <v>10</v>
      </c>
      <c r="B1462" t="s">
        <v>637</v>
      </c>
      <c r="C1462" t="s">
        <v>751</v>
      </c>
      <c r="D1462" t="s">
        <v>749</v>
      </c>
      <c r="E1462" t="s">
        <v>748</v>
      </c>
      <c r="F1462">
        <v>2.4129838000000001E-2</v>
      </c>
      <c r="G1462" t="s">
        <v>598</v>
      </c>
      <c r="H1462">
        <v>3.6544999999999987</v>
      </c>
    </row>
    <row r="1463" spans="1:8" x14ac:dyDescent="0.25">
      <c r="A1463">
        <v>10</v>
      </c>
      <c r="B1463" t="s">
        <v>637</v>
      </c>
      <c r="C1463" t="s">
        <v>751</v>
      </c>
      <c r="D1463" t="s">
        <v>749</v>
      </c>
      <c r="E1463" t="s">
        <v>748</v>
      </c>
      <c r="F1463">
        <v>1.8718821E-2</v>
      </c>
      <c r="G1463" t="s">
        <v>599</v>
      </c>
      <c r="H1463">
        <v>4.2774999999999999</v>
      </c>
    </row>
    <row r="1464" spans="1:8" x14ac:dyDescent="0.25">
      <c r="A1464">
        <v>10</v>
      </c>
      <c r="B1464" t="s">
        <v>637</v>
      </c>
      <c r="C1464" t="s">
        <v>751</v>
      </c>
      <c r="D1464" t="s">
        <v>749</v>
      </c>
      <c r="E1464" t="s">
        <v>748</v>
      </c>
      <c r="F1464">
        <v>2.0123166000000001E-2</v>
      </c>
      <c r="G1464" t="s">
        <v>600</v>
      </c>
      <c r="H1464">
        <v>2.6388999999999996</v>
      </c>
    </row>
    <row r="1465" spans="1:8" x14ac:dyDescent="0.25">
      <c r="A1465">
        <v>10</v>
      </c>
      <c r="B1465" t="s">
        <v>637</v>
      </c>
      <c r="C1465" t="s">
        <v>751</v>
      </c>
      <c r="D1465" t="s">
        <v>749</v>
      </c>
      <c r="E1465" t="s">
        <v>748</v>
      </c>
      <c r="F1465">
        <v>1.3655133999999999E-2</v>
      </c>
      <c r="G1465" t="s">
        <v>601</v>
      </c>
      <c r="H1465">
        <v>4.7733000000000008</v>
      </c>
    </row>
    <row r="1466" spans="1:8" x14ac:dyDescent="0.25">
      <c r="A1466">
        <v>0</v>
      </c>
      <c r="B1466" t="s">
        <v>637</v>
      </c>
      <c r="C1466" t="s">
        <v>750</v>
      </c>
      <c r="D1466" t="s">
        <v>749</v>
      </c>
      <c r="E1466" t="s">
        <v>748</v>
      </c>
      <c r="F1466">
        <v>2.7285324999999999E-2</v>
      </c>
      <c r="G1466" t="s">
        <v>446</v>
      </c>
      <c r="H1466">
        <v>4.6275999999999993</v>
      </c>
    </row>
    <row r="1467" spans="1:8" x14ac:dyDescent="0.25">
      <c r="A1467">
        <v>0</v>
      </c>
      <c r="B1467" t="s">
        <v>637</v>
      </c>
      <c r="C1467" t="s">
        <v>750</v>
      </c>
      <c r="D1467" t="s">
        <v>749</v>
      </c>
      <c r="E1467" t="s">
        <v>748</v>
      </c>
      <c r="F1467">
        <v>2.6915677999999998E-2</v>
      </c>
      <c r="G1467" t="s">
        <v>573</v>
      </c>
      <c r="H1467">
        <v>3.6572999999999993</v>
      </c>
    </row>
    <row r="1468" spans="1:8" x14ac:dyDescent="0.25">
      <c r="A1468">
        <v>0</v>
      </c>
      <c r="B1468" t="s">
        <v>637</v>
      </c>
      <c r="C1468" t="s">
        <v>750</v>
      </c>
      <c r="D1468" t="s">
        <v>749</v>
      </c>
      <c r="E1468" t="s">
        <v>748</v>
      </c>
      <c r="F1468">
        <v>1.3887524E-2</v>
      </c>
      <c r="G1468" t="s">
        <v>574</v>
      </c>
      <c r="H1468">
        <v>5.0974000000000004</v>
      </c>
    </row>
    <row r="1469" spans="1:8" x14ac:dyDescent="0.25">
      <c r="A1469">
        <v>0</v>
      </c>
      <c r="B1469" t="s">
        <v>637</v>
      </c>
      <c r="C1469" t="s">
        <v>750</v>
      </c>
      <c r="D1469" t="s">
        <v>749</v>
      </c>
      <c r="E1469" t="s">
        <v>748</v>
      </c>
      <c r="F1469">
        <v>2.9278645999999998E-2</v>
      </c>
      <c r="G1469" t="s">
        <v>575</v>
      </c>
      <c r="H1469">
        <v>5.1586999999999996</v>
      </c>
    </row>
    <row r="1470" spans="1:8" x14ac:dyDescent="0.25">
      <c r="A1470">
        <v>0</v>
      </c>
      <c r="B1470" t="s">
        <v>637</v>
      </c>
      <c r="C1470" t="s">
        <v>750</v>
      </c>
      <c r="D1470" t="s">
        <v>749</v>
      </c>
      <c r="E1470" t="s">
        <v>748</v>
      </c>
      <c r="F1470">
        <v>2.8446898000000002E-2</v>
      </c>
      <c r="G1470" t="s">
        <v>576</v>
      </c>
      <c r="H1470">
        <v>4.940100000000001</v>
      </c>
    </row>
    <row r="1471" spans="1:8" x14ac:dyDescent="0.25">
      <c r="A1471">
        <v>2</v>
      </c>
      <c r="B1471" t="s">
        <v>637</v>
      </c>
      <c r="C1471" t="s">
        <v>750</v>
      </c>
      <c r="D1471" t="s">
        <v>749</v>
      </c>
      <c r="E1471" t="s">
        <v>748</v>
      </c>
      <c r="F1471">
        <v>4.6683853999999997E-2</v>
      </c>
      <c r="G1471" t="s">
        <v>447</v>
      </c>
      <c r="H1471">
        <v>4.354099999999999</v>
      </c>
    </row>
    <row r="1472" spans="1:8" x14ac:dyDescent="0.25">
      <c r="A1472">
        <v>2</v>
      </c>
      <c r="B1472" t="s">
        <v>637</v>
      </c>
      <c r="C1472" t="s">
        <v>750</v>
      </c>
      <c r="D1472" t="s">
        <v>749</v>
      </c>
      <c r="E1472" t="s">
        <v>748</v>
      </c>
      <c r="F1472">
        <v>2.8327976000000001E-2</v>
      </c>
      <c r="G1472" t="s">
        <v>578</v>
      </c>
      <c r="H1472">
        <v>4.1025000000000009</v>
      </c>
    </row>
    <row r="1473" spans="1:8" x14ac:dyDescent="0.25">
      <c r="A1473">
        <v>2</v>
      </c>
      <c r="B1473" t="s">
        <v>637</v>
      </c>
      <c r="C1473" t="s">
        <v>750</v>
      </c>
      <c r="D1473" t="s">
        <v>749</v>
      </c>
      <c r="E1473" t="s">
        <v>748</v>
      </c>
      <c r="F1473">
        <v>3.9089767999999997E-2</v>
      </c>
      <c r="G1473" t="s">
        <v>579</v>
      </c>
      <c r="H1473">
        <v>3.3384</v>
      </c>
    </row>
    <row r="1474" spans="1:8" x14ac:dyDescent="0.25">
      <c r="A1474">
        <v>2</v>
      </c>
      <c r="B1474" t="s">
        <v>637</v>
      </c>
      <c r="C1474" t="s">
        <v>750</v>
      </c>
      <c r="D1474" t="s">
        <v>749</v>
      </c>
      <c r="E1474" t="s">
        <v>748</v>
      </c>
      <c r="F1474">
        <v>1.7791712000000001E-2</v>
      </c>
      <c r="G1474" t="s">
        <v>580</v>
      </c>
      <c r="H1474">
        <v>4.9185999999999996</v>
      </c>
    </row>
    <row r="1475" spans="1:8" x14ac:dyDescent="0.25">
      <c r="A1475">
        <v>2</v>
      </c>
      <c r="B1475" t="s">
        <v>637</v>
      </c>
      <c r="C1475" t="s">
        <v>750</v>
      </c>
      <c r="D1475" t="s">
        <v>749</v>
      </c>
      <c r="E1475" t="s">
        <v>748</v>
      </c>
      <c r="F1475">
        <v>2.3431225999999999E-2</v>
      </c>
      <c r="G1475" t="s">
        <v>581</v>
      </c>
      <c r="H1475">
        <v>4.6001999999999992</v>
      </c>
    </row>
    <row r="1476" spans="1:8" x14ac:dyDescent="0.25">
      <c r="A1476">
        <v>4</v>
      </c>
      <c r="B1476" t="s">
        <v>637</v>
      </c>
      <c r="C1476" t="s">
        <v>750</v>
      </c>
      <c r="D1476" t="s">
        <v>749</v>
      </c>
      <c r="E1476" t="s">
        <v>748</v>
      </c>
      <c r="F1476">
        <v>3.5836435E-2</v>
      </c>
      <c r="G1476" t="s">
        <v>448</v>
      </c>
      <c r="H1476">
        <v>4.9373000000000005</v>
      </c>
    </row>
    <row r="1477" spans="1:8" x14ac:dyDescent="0.25">
      <c r="A1477">
        <v>4</v>
      </c>
      <c r="B1477" t="s">
        <v>637</v>
      </c>
      <c r="C1477" t="s">
        <v>750</v>
      </c>
      <c r="D1477" t="s">
        <v>749</v>
      </c>
      <c r="E1477" t="s">
        <v>748</v>
      </c>
      <c r="F1477">
        <v>2.7179885000000001E-2</v>
      </c>
      <c r="G1477" t="s">
        <v>583</v>
      </c>
      <c r="H1477">
        <v>3.8795999999999999</v>
      </c>
    </row>
    <row r="1478" spans="1:8" x14ac:dyDescent="0.25">
      <c r="A1478">
        <v>4</v>
      </c>
      <c r="B1478" t="s">
        <v>637</v>
      </c>
      <c r="C1478" t="s">
        <v>750</v>
      </c>
      <c r="D1478" t="s">
        <v>749</v>
      </c>
      <c r="E1478" t="s">
        <v>748</v>
      </c>
      <c r="F1478">
        <v>2.9740335E-2</v>
      </c>
      <c r="G1478" t="s">
        <v>584</v>
      </c>
      <c r="H1478">
        <v>4.2275000000000009</v>
      </c>
    </row>
    <row r="1479" spans="1:8" x14ac:dyDescent="0.25">
      <c r="A1479">
        <v>4</v>
      </c>
      <c r="B1479" t="s">
        <v>637</v>
      </c>
      <c r="C1479" t="s">
        <v>750</v>
      </c>
      <c r="D1479" t="s">
        <v>749</v>
      </c>
      <c r="E1479" t="s">
        <v>748</v>
      </c>
      <c r="F1479">
        <v>2.8971279999999999E-2</v>
      </c>
      <c r="G1479" t="s">
        <v>585</v>
      </c>
      <c r="H1479">
        <v>3.8029000000000011</v>
      </c>
    </row>
    <row r="1480" spans="1:8" x14ac:dyDescent="0.25">
      <c r="A1480">
        <v>4</v>
      </c>
      <c r="B1480" t="s">
        <v>637</v>
      </c>
      <c r="C1480" t="s">
        <v>750</v>
      </c>
      <c r="D1480" t="s">
        <v>749</v>
      </c>
      <c r="E1480" t="s">
        <v>748</v>
      </c>
      <c r="F1480">
        <v>2.3043305E-2</v>
      </c>
      <c r="G1480" t="s">
        <v>586</v>
      </c>
      <c r="H1480">
        <v>3.501100000000001</v>
      </c>
    </row>
    <row r="1481" spans="1:8" x14ac:dyDescent="0.25">
      <c r="A1481">
        <v>6</v>
      </c>
      <c r="B1481" t="s">
        <v>637</v>
      </c>
      <c r="C1481" t="s">
        <v>750</v>
      </c>
      <c r="D1481" t="s">
        <v>749</v>
      </c>
      <c r="E1481" t="s">
        <v>748</v>
      </c>
      <c r="F1481">
        <v>3.4729269E-2</v>
      </c>
      <c r="G1481" t="s">
        <v>449</v>
      </c>
      <c r="H1481">
        <v>4.0967000000000002</v>
      </c>
    </row>
    <row r="1482" spans="1:8" x14ac:dyDescent="0.25">
      <c r="A1482">
        <v>6</v>
      </c>
      <c r="B1482" t="s">
        <v>637</v>
      </c>
      <c r="C1482" t="s">
        <v>750</v>
      </c>
      <c r="D1482" t="s">
        <v>749</v>
      </c>
      <c r="E1482" t="s">
        <v>748</v>
      </c>
      <c r="F1482">
        <v>2.756399E-2</v>
      </c>
      <c r="G1482" t="s">
        <v>588</v>
      </c>
      <c r="H1482">
        <v>4.6630000000000003</v>
      </c>
    </row>
    <row r="1483" spans="1:8" x14ac:dyDescent="0.25">
      <c r="A1483">
        <v>6</v>
      </c>
      <c r="B1483" t="s">
        <v>637</v>
      </c>
      <c r="C1483" t="s">
        <v>750</v>
      </c>
      <c r="D1483" t="s">
        <v>749</v>
      </c>
      <c r="E1483" t="s">
        <v>748</v>
      </c>
      <c r="F1483">
        <v>1.8302371000000001E-2</v>
      </c>
      <c r="G1483" t="s">
        <v>589</v>
      </c>
      <c r="H1483">
        <v>4.8548999999999989</v>
      </c>
    </row>
    <row r="1484" spans="1:8" x14ac:dyDescent="0.25">
      <c r="A1484">
        <v>6</v>
      </c>
      <c r="B1484" t="s">
        <v>637</v>
      </c>
      <c r="C1484" t="s">
        <v>750</v>
      </c>
      <c r="D1484" t="s">
        <v>749</v>
      </c>
      <c r="E1484" t="s">
        <v>748</v>
      </c>
      <c r="F1484">
        <v>8.5400690000000008E-3</v>
      </c>
      <c r="G1484" t="s">
        <v>590</v>
      </c>
      <c r="H1484">
        <v>3.2916999999999987</v>
      </c>
    </row>
    <row r="1485" spans="1:8" x14ac:dyDescent="0.25">
      <c r="A1485">
        <v>6</v>
      </c>
      <c r="B1485" t="s">
        <v>637</v>
      </c>
      <c r="C1485" t="s">
        <v>750</v>
      </c>
      <c r="D1485" t="s">
        <v>749</v>
      </c>
      <c r="E1485" t="s">
        <v>748</v>
      </c>
      <c r="F1485">
        <v>1.6207843E-2</v>
      </c>
      <c r="G1485" t="s">
        <v>591</v>
      </c>
      <c r="H1485">
        <v>4.0753000000000004</v>
      </c>
    </row>
    <row r="1486" spans="1:8" x14ac:dyDescent="0.25">
      <c r="A1486">
        <v>8</v>
      </c>
      <c r="B1486" t="s">
        <v>637</v>
      </c>
      <c r="C1486" t="s">
        <v>750</v>
      </c>
      <c r="D1486" t="s">
        <v>749</v>
      </c>
      <c r="E1486" t="s">
        <v>748</v>
      </c>
      <c r="F1486">
        <v>7.3673319999999999E-3</v>
      </c>
      <c r="G1486" t="s">
        <v>450</v>
      </c>
      <c r="H1486">
        <v>4.4340000000000011</v>
      </c>
    </row>
    <row r="1487" spans="1:8" x14ac:dyDescent="0.25">
      <c r="A1487">
        <v>8</v>
      </c>
      <c r="B1487" t="s">
        <v>637</v>
      </c>
      <c r="C1487" t="s">
        <v>750</v>
      </c>
      <c r="D1487" t="s">
        <v>749</v>
      </c>
      <c r="E1487" t="s">
        <v>748</v>
      </c>
      <c r="F1487">
        <v>2.5528471E-2</v>
      </c>
      <c r="G1487" t="s">
        <v>593</v>
      </c>
      <c r="H1487">
        <v>4.2324999999999999</v>
      </c>
    </row>
    <row r="1488" spans="1:8" x14ac:dyDescent="0.25">
      <c r="A1488">
        <v>8</v>
      </c>
      <c r="B1488" t="s">
        <v>637</v>
      </c>
      <c r="C1488" t="s">
        <v>750</v>
      </c>
      <c r="D1488" t="s">
        <v>749</v>
      </c>
      <c r="E1488" t="s">
        <v>748</v>
      </c>
      <c r="F1488">
        <v>1.8258126E-2</v>
      </c>
      <c r="G1488" t="s">
        <v>594</v>
      </c>
      <c r="H1488">
        <v>4.2615999999999996</v>
      </c>
    </row>
    <row r="1489" spans="1:8" x14ac:dyDescent="0.25">
      <c r="A1489">
        <v>8</v>
      </c>
      <c r="B1489" t="s">
        <v>637</v>
      </c>
      <c r="C1489" t="s">
        <v>750</v>
      </c>
      <c r="D1489" t="s">
        <v>749</v>
      </c>
      <c r="E1489" t="s">
        <v>748</v>
      </c>
      <c r="F1489">
        <v>1.9769078999999998E-2</v>
      </c>
      <c r="G1489" t="s">
        <v>595</v>
      </c>
      <c r="H1489">
        <v>5.9419000000000004</v>
      </c>
    </row>
    <row r="1490" spans="1:8" x14ac:dyDescent="0.25">
      <c r="A1490">
        <v>8</v>
      </c>
      <c r="B1490" t="s">
        <v>637</v>
      </c>
      <c r="C1490" t="s">
        <v>750</v>
      </c>
      <c r="D1490" t="s">
        <v>749</v>
      </c>
      <c r="E1490" t="s">
        <v>748</v>
      </c>
      <c r="F1490">
        <v>6.8002230000000002E-3</v>
      </c>
      <c r="G1490" t="s">
        <v>596</v>
      </c>
      <c r="H1490">
        <v>4.7552000000000003</v>
      </c>
    </row>
    <row r="1491" spans="1:8" x14ac:dyDescent="0.25">
      <c r="A1491">
        <v>10</v>
      </c>
      <c r="B1491" t="s">
        <v>637</v>
      </c>
      <c r="C1491" t="s">
        <v>750</v>
      </c>
      <c r="D1491" t="s">
        <v>749</v>
      </c>
      <c r="E1491" t="s">
        <v>748</v>
      </c>
      <c r="F1491">
        <v>2.7177933000000001E-2</v>
      </c>
      <c r="G1491" t="s">
        <v>451</v>
      </c>
      <c r="H1491">
        <v>4.3292000000000002</v>
      </c>
    </row>
    <row r="1492" spans="1:8" x14ac:dyDescent="0.25">
      <c r="A1492">
        <v>10</v>
      </c>
      <c r="B1492" t="s">
        <v>637</v>
      </c>
      <c r="C1492" t="s">
        <v>750</v>
      </c>
      <c r="D1492" t="s">
        <v>749</v>
      </c>
      <c r="E1492" t="s">
        <v>748</v>
      </c>
      <c r="F1492">
        <v>2.5174948999999999E-2</v>
      </c>
      <c r="G1492" t="s">
        <v>598</v>
      </c>
      <c r="H1492">
        <v>3.6544999999999987</v>
      </c>
    </row>
    <row r="1493" spans="1:8" x14ac:dyDescent="0.25">
      <c r="A1493">
        <v>10</v>
      </c>
      <c r="B1493" t="s">
        <v>637</v>
      </c>
      <c r="C1493" t="s">
        <v>750</v>
      </c>
      <c r="D1493" t="s">
        <v>749</v>
      </c>
      <c r="E1493" t="s">
        <v>748</v>
      </c>
      <c r="F1493">
        <v>2.1523508E-2</v>
      </c>
      <c r="G1493" t="s">
        <v>599</v>
      </c>
      <c r="H1493">
        <v>4.2774999999999999</v>
      </c>
    </row>
    <row r="1494" spans="1:8" x14ac:dyDescent="0.25">
      <c r="A1494">
        <v>10</v>
      </c>
      <c r="B1494" t="s">
        <v>637</v>
      </c>
      <c r="C1494" t="s">
        <v>750</v>
      </c>
      <c r="D1494" t="s">
        <v>749</v>
      </c>
      <c r="E1494" t="s">
        <v>748</v>
      </c>
      <c r="F1494">
        <v>1.7572549E-2</v>
      </c>
      <c r="G1494" t="s">
        <v>600</v>
      </c>
      <c r="H1494">
        <v>2.6388999999999996</v>
      </c>
    </row>
    <row r="1495" spans="1:8" x14ac:dyDescent="0.25">
      <c r="A1495">
        <v>10</v>
      </c>
      <c r="B1495" t="s">
        <v>637</v>
      </c>
      <c r="C1495" t="s">
        <v>750</v>
      </c>
      <c r="D1495" t="s">
        <v>749</v>
      </c>
      <c r="E1495" t="s">
        <v>748</v>
      </c>
      <c r="F1495">
        <v>1.0874742999999999E-2</v>
      </c>
      <c r="G1495" t="s">
        <v>601</v>
      </c>
      <c r="H1495">
        <v>4.7733000000000008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/>
  </sheetViews>
  <sheetFormatPr defaultRowHeight="15" x14ac:dyDescent="0.25"/>
  <cols>
    <col min="1" max="1" width="12.7109375" bestFit="1" customWidth="1"/>
    <col min="4" max="4" width="13.85546875" bestFit="1" customWidth="1"/>
  </cols>
  <sheetData>
    <row r="1" spans="1:5" x14ac:dyDescent="0.25">
      <c r="A1" t="s">
        <v>802</v>
      </c>
      <c r="B1" t="s">
        <v>764</v>
      </c>
      <c r="C1" t="s">
        <v>805</v>
      </c>
      <c r="D1" t="s">
        <v>809</v>
      </c>
      <c r="E1" t="s">
        <v>813</v>
      </c>
    </row>
    <row r="2" spans="1:5" x14ac:dyDescent="0.25">
      <c r="A2" t="s">
        <v>810</v>
      </c>
      <c r="B2">
        <v>0</v>
      </c>
      <c r="C2" t="s">
        <v>806</v>
      </c>
      <c r="D2" t="s">
        <v>784</v>
      </c>
      <c r="E2">
        <v>0.48298125000000014</v>
      </c>
    </row>
    <row r="3" spans="1:5" x14ac:dyDescent="0.25">
      <c r="A3" t="s">
        <v>810</v>
      </c>
      <c r="B3">
        <v>2</v>
      </c>
      <c r="C3" t="s">
        <v>806</v>
      </c>
      <c r="D3" t="s">
        <v>784</v>
      </c>
      <c r="E3">
        <v>0.53483125000000031</v>
      </c>
    </row>
    <row r="4" spans="1:5" x14ac:dyDescent="0.25">
      <c r="A4" t="s">
        <v>810</v>
      </c>
      <c r="B4">
        <v>4</v>
      </c>
      <c r="C4" t="s">
        <v>806</v>
      </c>
      <c r="D4" t="s">
        <v>784</v>
      </c>
      <c r="E4">
        <v>0.68413125000000052</v>
      </c>
    </row>
    <row r="5" spans="1:5" x14ac:dyDescent="0.25">
      <c r="A5" t="s">
        <v>810</v>
      </c>
      <c r="B5">
        <v>6</v>
      </c>
      <c r="C5" t="s">
        <v>806</v>
      </c>
      <c r="D5" t="s">
        <v>784</v>
      </c>
      <c r="E5">
        <v>0.52326250000000019</v>
      </c>
    </row>
    <row r="6" spans="1:5" x14ac:dyDescent="0.25">
      <c r="A6" t="s">
        <v>810</v>
      </c>
      <c r="B6">
        <v>8</v>
      </c>
      <c r="C6" t="s">
        <v>806</v>
      </c>
      <c r="D6" t="s">
        <v>784</v>
      </c>
      <c r="E6">
        <v>0.53128124999999971</v>
      </c>
    </row>
    <row r="7" spans="1:5" x14ac:dyDescent="0.25">
      <c r="A7" t="s">
        <v>810</v>
      </c>
      <c r="B7">
        <v>10</v>
      </c>
      <c r="C7" t="s">
        <v>806</v>
      </c>
      <c r="D7" t="s">
        <v>784</v>
      </c>
      <c r="E7">
        <v>0.69450000000000034</v>
      </c>
    </row>
    <row r="8" spans="1:5" x14ac:dyDescent="0.25">
      <c r="A8" t="s">
        <v>811</v>
      </c>
      <c r="B8">
        <v>0</v>
      </c>
      <c r="C8" t="s">
        <v>806</v>
      </c>
      <c r="D8" t="s">
        <v>784</v>
      </c>
      <c r="E8">
        <v>7.7787500000002119E-2</v>
      </c>
    </row>
    <row r="9" spans="1:5" x14ac:dyDescent="0.25">
      <c r="A9" t="s">
        <v>811</v>
      </c>
      <c r="B9">
        <v>2</v>
      </c>
      <c r="C9" t="s">
        <v>806</v>
      </c>
      <c r="D9" t="s">
        <v>784</v>
      </c>
      <c r="E9">
        <v>0.16657083333333383</v>
      </c>
    </row>
    <row r="10" spans="1:5" x14ac:dyDescent="0.25">
      <c r="A10" t="s">
        <v>811</v>
      </c>
      <c r="B10">
        <v>4</v>
      </c>
      <c r="C10" t="s">
        <v>806</v>
      </c>
      <c r="D10" t="s">
        <v>784</v>
      </c>
      <c r="E10">
        <v>0.21312083333333282</v>
      </c>
    </row>
    <row r="11" spans="1:5" x14ac:dyDescent="0.25">
      <c r="A11" t="s">
        <v>811</v>
      </c>
      <c r="B11">
        <v>6</v>
      </c>
      <c r="C11" t="s">
        <v>806</v>
      </c>
      <c r="D11" t="s">
        <v>784</v>
      </c>
      <c r="E11">
        <v>0.21522083333333331</v>
      </c>
    </row>
    <row r="12" spans="1:5" x14ac:dyDescent="0.25">
      <c r="A12" t="s">
        <v>811</v>
      </c>
      <c r="B12">
        <v>8</v>
      </c>
      <c r="C12" t="s">
        <v>806</v>
      </c>
      <c r="D12" t="s">
        <v>784</v>
      </c>
      <c r="E12">
        <v>0.25527083333333395</v>
      </c>
    </row>
    <row r="13" spans="1:5" x14ac:dyDescent="0.25">
      <c r="A13" t="s">
        <v>811</v>
      </c>
      <c r="B13">
        <v>10</v>
      </c>
      <c r="C13" t="s">
        <v>806</v>
      </c>
      <c r="D13" t="s">
        <v>784</v>
      </c>
      <c r="E13">
        <v>0.27688458333333293</v>
      </c>
    </row>
    <row r="14" spans="1:5" x14ac:dyDescent="0.25">
      <c r="A14" t="s">
        <v>810</v>
      </c>
      <c r="B14">
        <v>0</v>
      </c>
      <c r="C14" t="s">
        <v>806</v>
      </c>
      <c r="D14" t="s">
        <v>812</v>
      </c>
      <c r="E14">
        <v>0.35563375000000019</v>
      </c>
    </row>
    <row r="15" spans="1:5" x14ac:dyDescent="0.25">
      <c r="A15" t="s">
        <v>810</v>
      </c>
      <c r="B15">
        <v>2</v>
      </c>
      <c r="C15" t="s">
        <v>806</v>
      </c>
      <c r="D15" t="s">
        <v>812</v>
      </c>
      <c r="E15">
        <v>0.47603750000000034</v>
      </c>
    </row>
    <row r="16" spans="1:5" x14ac:dyDescent="0.25">
      <c r="A16" t="s">
        <v>810</v>
      </c>
      <c r="B16">
        <v>4</v>
      </c>
      <c r="C16" t="s">
        <v>806</v>
      </c>
      <c r="D16" t="s">
        <v>812</v>
      </c>
      <c r="E16">
        <v>0.47133750000000041</v>
      </c>
    </row>
    <row r="17" spans="1:5" x14ac:dyDescent="0.25">
      <c r="A17" t="s">
        <v>810</v>
      </c>
      <c r="B17">
        <v>6</v>
      </c>
      <c r="C17" t="s">
        <v>806</v>
      </c>
      <c r="D17" t="s">
        <v>812</v>
      </c>
      <c r="E17">
        <v>0.42178124999999933</v>
      </c>
    </row>
    <row r="18" spans="1:5" x14ac:dyDescent="0.25">
      <c r="A18" t="s">
        <v>810</v>
      </c>
      <c r="B18">
        <v>8</v>
      </c>
      <c r="C18" t="s">
        <v>806</v>
      </c>
      <c r="D18" t="s">
        <v>812</v>
      </c>
      <c r="E18">
        <v>0.40576250000000047</v>
      </c>
    </row>
    <row r="19" spans="1:5" x14ac:dyDescent="0.25">
      <c r="A19" t="s">
        <v>810</v>
      </c>
      <c r="B19">
        <v>10</v>
      </c>
      <c r="C19" t="s">
        <v>806</v>
      </c>
      <c r="D19" t="s">
        <v>812</v>
      </c>
      <c r="E19">
        <v>0.17860000000000031</v>
      </c>
    </row>
    <row r="20" spans="1:5" x14ac:dyDescent="0.25">
      <c r="A20" t="s">
        <v>811</v>
      </c>
      <c r="B20">
        <v>0</v>
      </c>
      <c r="C20" t="s">
        <v>806</v>
      </c>
      <c r="D20" t="s">
        <v>812</v>
      </c>
      <c r="E20">
        <v>0.1480375000000006</v>
      </c>
    </row>
    <row r="21" spans="1:5" x14ac:dyDescent="0.25">
      <c r="A21" t="s">
        <v>811</v>
      </c>
      <c r="B21">
        <v>2</v>
      </c>
      <c r="C21" t="s">
        <v>806</v>
      </c>
      <c r="D21" t="s">
        <v>812</v>
      </c>
      <c r="E21">
        <v>0.1162107142857135</v>
      </c>
    </row>
    <row r="22" spans="1:5" x14ac:dyDescent="0.25">
      <c r="A22" t="s">
        <v>811</v>
      </c>
      <c r="B22">
        <v>4</v>
      </c>
      <c r="C22" t="s">
        <v>806</v>
      </c>
      <c r="D22" t="s">
        <v>812</v>
      </c>
      <c r="E22">
        <v>0.23950000000000005</v>
      </c>
    </row>
    <row r="23" spans="1:5" x14ac:dyDescent="0.25">
      <c r="A23" t="s">
        <v>811</v>
      </c>
      <c r="B23">
        <v>6</v>
      </c>
      <c r="C23" t="s">
        <v>806</v>
      </c>
      <c r="D23" t="s">
        <v>812</v>
      </c>
      <c r="E23">
        <v>0.27413392857142854</v>
      </c>
    </row>
    <row r="24" spans="1:5" x14ac:dyDescent="0.25">
      <c r="A24" t="s">
        <v>811</v>
      </c>
      <c r="B24">
        <v>8</v>
      </c>
      <c r="C24" t="s">
        <v>806</v>
      </c>
      <c r="D24" t="s">
        <v>812</v>
      </c>
      <c r="E24">
        <v>0.34958571428571444</v>
      </c>
    </row>
    <row r="25" spans="1:5" x14ac:dyDescent="0.25">
      <c r="A25" t="s">
        <v>811</v>
      </c>
      <c r="B25">
        <v>10</v>
      </c>
      <c r="C25" t="s">
        <v>806</v>
      </c>
      <c r="D25" t="s">
        <v>812</v>
      </c>
      <c r="E25">
        <v>0.35680357142857144</v>
      </c>
    </row>
    <row r="26" spans="1:5" x14ac:dyDescent="0.25">
      <c r="A26" t="s">
        <v>810</v>
      </c>
      <c r="B26">
        <v>0</v>
      </c>
      <c r="C26" t="s">
        <v>806</v>
      </c>
      <c r="D26" t="s">
        <v>786</v>
      </c>
      <c r="E26">
        <v>-8.4599999999999786E-2</v>
      </c>
    </row>
    <row r="27" spans="1:5" x14ac:dyDescent="0.25">
      <c r="A27" t="s">
        <v>810</v>
      </c>
      <c r="B27">
        <v>2</v>
      </c>
      <c r="C27" t="s">
        <v>806</v>
      </c>
      <c r="D27" t="s">
        <v>786</v>
      </c>
      <c r="E27">
        <v>0.39618749999999947</v>
      </c>
    </row>
    <row r="28" spans="1:5" x14ac:dyDescent="0.25">
      <c r="A28" t="s">
        <v>810</v>
      </c>
      <c r="B28">
        <v>4</v>
      </c>
      <c r="C28" t="s">
        <v>806</v>
      </c>
      <c r="D28" t="s">
        <v>786</v>
      </c>
      <c r="E28">
        <v>0.78544999999999954</v>
      </c>
    </row>
    <row r="29" spans="1:5" x14ac:dyDescent="0.25">
      <c r="A29" t="s">
        <v>810</v>
      </c>
      <c r="B29">
        <v>6</v>
      </c>
      <c r="C29" t="s">
        <v>806</v>
      </c>
      <c r="D29" t="s">
        <v>786</v>
      </c>
      <c r="E29">
        <v>0.61185625000000199</v>
      </c>
    </row>
    <row r="30" spans="1:5" x14ac:dyDescent="0.25">
      <c r="A30" t="s">
        <v>810</v>
      </c>
      <c r="B30">
        <v>8</v>
      </c>
      <c r="C30" t="s">
        <v>806</v>
      </c>
      <c r="D30" t="s">
        <v>786</v>
      </c>
      <c r="E30">
        <v>0.60621250000000004</v>
      </c>
    </row>
    <row r="31" spans="1:5" x14ac:dyDescent="0.25">
      <c r="A31" t="s">
        <v>810</v>
      </c>
      <c r="B31">
        <v>10</v>
      </c>
      <c r="C31" t="s">
        <v>806</v>
      </c>
      <c r="D31" t="s">
        <v>786</v>
      </c>
      <c r="E31">
        <v>0.54229999999999978</v>
      </c>
    </row>
    <row r="32" spans="1:5" x14ac:dyDescent="0.25">
      <c r="A32" t="s">
        <v>811</v>
      </c>
      <c r="B32">
        <v>0</v>
      </c>
      <c r="C32" t="s">
        <v>806</v>
      </c>
      <c r="D32" t="s">
        <v>786</v>
      </c>
      <c r="E32">
        <v>0.14333750000000045</v>
      </c>
    </row>
    <row r="33" spans="1:5" x14ac:dyDescent="0.25">
      <c r="A33" t="s">
        <v>811</v>
      </c>
      <c r="B33">
        <v>2</v>
      </c>
      <c r="C33" t="s">
        <v>806</v>
      </c>
      <c r="D33" t="s">
        <v>786</v>
      </c>
      <c r="E33">
        <v>0.21532916666666874</v>
      </c>
    </row>
    <row r="34" spans="1:5" x14ac:dyDescent="0.25">
      <c r="A34" t="s">
        <v>811</v>
      </c>
      <c r="B34">
        <v>4</v>
      </c>
      <c r="C34" t="s">
        <v>806</v>
      </c>
      <c r="D34" t="s">
        <v>786</v>
      </c>
      <c r="E34">
        <v>0.20033750000000072</v>
      </c>
    </row>
    <row r="35" spans="1:5" x14ac:dyDescent="0.25">
      <c r="A35" t="s">
        <v>811</v>
      </c>
      <c r="B35">
        <v>6</v>
      </c>
      <c r="C35" t="s">
        <v>806</v>
      </c>
      <c r="D35" t="s">
        <v>786</v>
      </c>
      <c r="E35">
        <v>0.21555416666666716</v>
      </c>
    </row>
    <row r="36" spans="1:5" x14ac:dyDescent="0.25">
      <c r="A36" t="s">
        <v>811</v>
      </c>
      <c r="B36">
        <v>8</v>
      </c>
      <c r="C36" t="s">
        <v>806</v>
      </c>
      <c r="D36" t="s">
        <v>786</v>
      </c>
      <c r="E36">
        <v>0.25757083333333403</v>
      </c>
    </row>
    <row r="37" spans="1:5" x14ac:dyDescent="0.25">
      <c r="A37" t="s">
        <v>811</v>
      </c>
      <c r="B37">
        <v>10</v>
      </c>
      <c r="C37" t="s">
        <v>806</v>
      </c>
      <c r="D37" t="s">
        <v>786</v>
      </c>
      <c r="E37">
        <v>0.27914166666666773</v>
      </c>
    </row>
    <row r="38" spans="1:5" x14ac:dyDescent="0.25">
      <c r="A38" t="s">
        <v>810</v>
      </c>
      <c r="B38">
        <v>0</v>
      </c>
      <c r="C38" t="s">
        <v>806</v>
      </c>
      <c r="D38" t="s">
        <v>787</v>
      </c>
      <c r="E38">
        <v>-0.1991062499999996</v>
      </c>
    </row>
    <row r="39" spans="1:5" x14ac:dyDescent="0.25">
      <c r="A39" t="s">
        <v>810</v>
      </c>
      <c r="B39">
        <v>2</v>
      </c>
      <c r="C39" t="s">
        <v>806</v>
      </c>
      <c r="D39" t="s">
        <v>787</v>
      </c>
      <c r="E39">
        <v>0.2158312499999997</v>
      </c>
    </row>
    <row r="40" spans="1:5" x14ac:dyDescent="0.25">
      <c r="A40" t="s">
        <v>810</v>
      </c>
      <c r="B40">
        <v>4</v>
      </c>
      <c r="C40" t="s">
        <v>806</v>
      </c>
      <c r="D40" t="s">
        <v>787</v>
      </c>
      <c r="E40">
        <v>0.3205125000000002</v>
      </c>
    </row>
    <row r="41" spans="1:5" x14ac:dyDescent="0.25">
      <c r="A41" t="s">
        <v>810</v>
      </c>
      <c r="B41">
        <v>6</v>
      </c>
      <c r="C41" t="s">
        <v>806</v>
      </c>
      <c r="D41" t="s">
        <v>787</v>
      </c>
      <c r="E41">
        <v>0.56148125000000015</v>
      </c>
    </row>
    <row r="42" spans="1:5" x14ac:dyDescent="0.25">
      <c r="A42" t="s">
        <v>810</v>
      </c>
      <c r="B42">
        <v>8</v>
      </c>
      <c r="C42" t="s">
        <v>806</v>
      </c>
      <c r="D42" t="s">
        <v>787</v>
      </c>
      <c r="E42">
        <v>0.47467083333333349</v>
      </c>
    </row>
    <row r="43" spans="1:5" x14ac:dyDescent="0.25">
      <c r="A43" t="s">
        <v>810</v>
      </c>
      <c r="B43">
        <v>10</v>
      </c>
      <c r="C43" t="s">
        <v>806</v>
      </c>
      <c r="D43" t="s">
        <v>787</v>
      </c>
      <c r="E43">
        <v>0.64032499999999959</v>
      </c>
    </row>
    <row r="44" spans="1:5" x14ac:dyDescent="0.25">
      <c r="A44" t="s">
        <v>811</v>
      </c>
      <c r="B44">
        <v>0</v>
      </c>
      <c r="C44" t="s">
        <v>806</v>
      </c>
      <c r="D44" t="s">
        <v>787</v>
      </c>
      <c r="E44" t="s">
        <v>801</v>
      </c>
    </row>
    <row r="45" spans="1:5" x14ac:dyDescent="0.25">
      <c r="A45" t="s">
        <v>811</v>
      </c>
      <c r="B45">
        <v>2</v>
      </c>
      <c r="C45" t="s">
        <v>806</v>
      </c>
      <c r="D45" t="s">
        <v>787</v>
      </c>
      <c r="E45" t="s">
        <v>801</v>
      </c>
    </row>
    <row r="46" spans="1:5" x14ac:dyDescent="0.25">
      <c r="A46" t="s">
        <v>811</v>
      </c>
      <c r="B46">
        <v>4</v>
      </c>
      <c r="C46" t="s">
        <v>806</v>
      </c>
      <c r="D46" t="s">
        <v>787</v>
      </c>
      <c r="E46" t="s">
        <v>801</v>
      </c>
    </row>
    <row r="47" spans="1:5" x14ac:dyDescent="0.25">
      <c r="A47" t="s">
        <v>811</v>
      </c>
      <c r="B47">
        <v>6</v>
      </c>
      <c r="C47" t="s">
        <v>806</v>
      </c>
      <c r="D47" t="s">
        <v>787</v>
      </c>
      <c r="E47" t="s">
        <v>801</v>
      </c>
    </row>
    <row r="48" spans="1:5" x14ac:dyDescent="0.25">
      <c r="A48" t="s">
        <v>811</v>
      </c>
      <c r="B48">
        <v>8</v>
      </c>
      <c r="C48" t="s">
        <v>806</v>
      </c>
      <c r="D48" t="s">
        <v>787</v>
      </c>
      <c r="E48" t="s">
        <v>801</v>
      </c>
    </row>
    <row r="49" spans="1:5" x14ac:dyDescent="0.25">
      <c r="A49" t="s">
        <v>811</v>
      </c>
      <c r="B49">
        <v>10</v>
      </c>
      <c r="C49" t="s">
        <v>806</v>
      </c>
      <c r="D49" t="s">
        <v>787</v>
      </c>
      <c r="E49" t="s">
        <v>801</v>
      </c>
    </row>
    <row r="50" spans="1:5" x14ac:dyDescent="0.25">
      <c r="A50" t="s">
        <v>810</v>
      </c>
      <c r="B50">
        <v>0</v>
      </c>
      <c r="C50" t="s">
        <v>806</v>
      </c>
      <c r="D50" t="s">
        <v>788</v>
      </c>
      <c r="E50">
        <v>0.21965000000000012</v>
      </c>
    </row>
    <row r="51" spans="1:5" x14ac:dyDescent="0.25">
      <c r="A51" t="s">
        <v>810</v>
      </c>
      <c r="B51">
        <v>2</v>
      </c>
      <c r="C51" t="s">
        <v>806</v>
      </c>
      <c r="D51" t="s">
        <v>788</v>
      </c>
      <c r="E51">
        <v>0.53057500000000091</v>
      </c>
    </row>
    <row r="52" spans="1:5" x14ac:dyDescent="0.25">
      <c r="A52" t="s">
        <v>810</v>
      </c>
      <c r="B52">
        <v>4</v>
      </c>
      <c r="C52" t="s">
        <v>806</v>
      </c>
      <c r="D52" t="s">
        <v>788</v>
      </c>
      <c r="E52">
        <v>0.39475178571428593</v>
      </c>
    </row>
    <row r="53" spans="1:5" x14ac:dyDescent="0.25">
      <c r="A53" t="s">
        <v>810</v>
      </c>
      <c r="B53">
        <v>6</v>
      </c>
      <c r="C53" t="s">
        <v>806</v>
      </c>
      <c r="D53" t="s">
        <v>788</v>
      </c>
      <c r="E53">
        <v>0.18059285714285789</v>
      </c>
    </row>
    <row r="54" spans="1:5" x14ac:dyDescent="0.25">
      <c r="A54" t="s">
        <v>810</v>
      </c>
      <c r="B54">
        <v>8</v>
      </c>
      <c r="C54" t="s">
        <v>806</v>
      </c>
      <c r="D54" t="s">
        <v>788</v>
      </c>
      <c r="E54">
        <v>0.41654107142857089</v>
      </c>
    </row>
    <row r="55" spans="1:5" x14ac:dyDescent="0.25">
      <c r="A55" t="s">
        <v>810</v>
      </c>
      <c r="B55">
        <v>10</v>
      </c>
      <c r="C55" t="s">
        <v>806</v>
      </c>
      <c r="D55" t="s">
        <v>788</v>
      </c>
      <c r="E55">
        <v>0.60068928571428537</v>
      </c>
    </row>
    <row r="56" spans="1:5" x14ac:dyDescent="0.25">
      <c r="A56" t="s">
        <v>811</v>
      </c>
      <c r="B56">
        <v>0</v>
      </c>
      <c r="C56" t="s">
        <v>806</v>
      </c>
      <c r="D56" t="s">
        <v>788</v>
      </c>
      <c r="E56">
        <v>5.4612500000000508E-2</v>
      </c>
    </row>
    <row r="57" spans="1:5" x14ac:dyDescent="0.25">
      <c r="A57" t="s">
        <v>811</v>
      </c>
      <c r="B57">
        <v>2</v>
      </c>
      <c r="C57" t="s">
        <v>806</v>
      </c>
      <c r="D57" t="s">
        <v>788</v>
      </c>
      <c r="E57">
        <v>0.13275416666666628</v>
      </c>
    </row>
    <row r="58" spans="1:5" x14ac:dyDescent="0.25">
      <c r="A58" t="s">
        <v>811</v>
      </c>
      <c r="B58">
        <v>4</v>
      </c>
      <c r="C58" t="s">
        <v>806</v>
      </c>
      <c r="D58" t="s">
        <v>788</v>
      </c>
      <c r="E58">
        <v>0.16477500000000034</v>
      </c>
    </row>
    <row r="59" spans="1:5" x14ac:dyDescent="0.25">
      <c r="A59" t="s">
        <v>811</v>
      </c>
      <c r="B59">
        <v>6</v>
      </c>
      <c r="C59" t="s">
        <v>806</v>
      </c>
      <c r="D59" t="s">
        <v>788</v>
      </c>
      <c r="E59">
        <v>0.23007499999999931</v>
      </c>
    </row>
    <row r="60" spans="1:5" x14ac:dyDescent="0.25">
      <c r="A60" t="s">
        <v>811</v>
      </c>
      <c r="B60">
        <v>8</v>
      </c>
      <c r="C60" t="s">
        <v>806</v>
      </c>
      <c r="D60" t="s">
        <v>788</v>
      </c>
      <c r="E60">
        <v>0.28376666666666694</v>
      </c>
    </row>
    <row r="61" spans="1:5" x14ac:dyDescent="0.25">
      <c r="A61" t="s">
        <v>811</v>
      </c>
      <c r="B61">
        <v>10</v>
      </c>
      <c r="C61" t="s">
        <v>806</v>
      </c>
      <c r="D61" t="s">
        <v>788</v>
      </c>
      <c r="E61">
        <v>0.28589583333333302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79"/>
  <sheetViews>
    <sheetView topLeftCell="P7" zoomScaleNormal="100" workbookViewId="0">
      <selection activeCell="AE39" sqref="AE39"/>
    </sheetView>
  </sheetViews>
  <sheetFormatPr defaultRowHeight="15" x14ac:dyDescent="0.25"/>
  <cols>
    <col min="1" max="1" width="9.7109375" bestFit="1" customWidth="1"/>
    <col min="2" max="2" width="9.7109375" customWidth="1"/>
    <col min="3" max="3" width="9.7109375" bestFit="1" customWidth="1"/>
    <col min="6" max="6" width="9.140625" style="30"/>
    <col min="9" max="9" width="9.140625" style="5"/>
  </cols>
  <sheetData>
    <row r="4" spans="1:26" x14ac:dyDescent="0.25">
      <c r="D4" s="50" t="s">
        <v>768</v>
      </c>
      <c r="E4" s="50"/>
      <c r="I4" s="5" t="s">
        <v>769</v>
      </c>
      <c r="S4" t="s">
        <v>798</v>
      </c>
    </row>
    <row r="5" spans="1:26" x14ac:dyDescent="0.25">
      <c r="B5" t="s">
        <v>773</v>
      </c>
      <c r="D5" t="s">
        <v>766</v>
      </c>
      <c r="E5" t="s">
        <v>767</v>
      </c>
      <c r="F5" s="30" t="s">
        <v>770</v>
      </c>
      <c r="H5" t="s">
        <v>773</v>
      </c>
      <c r="V5">
        <v>2</v>
      </c>
      <c r="W5">
        <v>4</v>
      </c>
      <c r="X5">
        <v>6</v>
      </c>
      <c r="Y5">
        <v>8</v>
      </c>
      <c r="Z5">
        <v>10</v>
      </c>
    </row>
    <row r="6" spans="1:26" x14ac:dyDescent="0.25">
      <c r="A6" t="s">
        <v>771</v>
      </c>
      <c r="B6">
        <v>8</v>
      </c>
      <c r="C6" t="s">
        <v>15</v>
      </c>
      <c r="D6">
        <v>12.53</v>
      </c>
      <c r="E6">
        <v>12.53</v>
      </c>
      <c r="F6" s="30">
        <v>0</v>
      </c>
      <c r="G6">
        <f>H6*E6/B6</f>
        <v>10.963749999999999</v>
      </c>
      <c r="H6">
        <v>7</v>
      </c>
      <c r="I6" s="5">
        <f>SUM(J6:P6)</f>
        <v>14.8276</v>
      </c>
      <c r="J6" s="4">
        <v>1.8400999999999996</v>
      </c>
      <c r="K6" s="4">
        <v>2.8486000000000011</v>
      </c>
      <c r="L6">
        <v>2.3069999999999986</v>
      </c>
      <c r="M6">
        <v>2.2679000000000009</v>
      </c>
      <c r="N6">
        <v>2.1438999999999986</v>
      </c>
      <c r="O6">
        <v>1.8628</v>
      </c>
      <c r="P6">
        <v>1.5573000000000015</v>
      </c>
      <c r="R6">
        <f>I6-G6</f>
        <v>3.8638500000000011</v>
      </c>
      <c r="S6">
        <f>R6/8</f>
        <v>0.48298125000000014</v>
      </c>
      <c r="U6" t="s">
        <v>758</v>
      </c>
      <c r="V6">
        <f>AVERAGE(F7,F15,F23,F31,F39)</f>
        <v>12.47708459635291</v>
      </c>
      <c r="W6">
        <f>AVERAGE(F8,F16,F24,F32,F40)</f>
        <v>18.890306708691078</v>
      </c>
      <c r="X6">
        <f>AVERAGE(F9,F17,F25,F33,F41)</f>
        <v>19.751152503798302</v>
      </c>
      <c r="Y6">
        <f>AVERAGE(F10,F18,F26,F34,F42)</f>
        <v>20.951488026163446</v>
      </c>
      <c r="Z6">
        <f>AVERAGE(F11,F19,F27,F35,F43)</f>
        <v>24.502425638026036</v>
      </c>
    </row>
    <row r="7" spans="1:26" x14ac:dyDescent="0.25">
      <c r="B7">
        <v>8</v>
      </c>
      <c r="C7" t="s">
        <v>22</v>
      </c>
      <c r="D7">
        <v>15.55</v>
      </c>
      <c r="E7">
        <v>13.83</v>
      </c>
      <c r="F7" s="30">
        <f>100-(E7/D7*100)</f>
        <v>11.061093247588431</v>
      </c>
      <c r="G7">
        <f t="shared" ref="G7:G70" si="0">H7*E7/B7</f>
        <v>12.10125</v>
      </c>
      <c r="H7">
        <v>7</v>
      </c>
      <c r="I7" s="5">
        <f t="shared" ref="I7:I11" si="1">SUM(J7:P7)</f>
        <v>16.379900000000003</v>
      </c>
      <c r="J7">
        <v>3.0390000000000015</v>
      </c>
      <c r="K7">
        <v>2.0345000000000013</v>
      </c>
      <c r="L7">
        <v>2.1960000000000015</v>
      </c>
      <c r="M7">
        <v>2.668099999999999</v>
      </c>
      <c r="N7">
        <v>2.3647999999999989</v>
      </c>
      <c r="O7">
        <v>1.9188000000000009</v>
      </c>
      <c r="P7">
        <v>2.1586999999999996</v>
      </c>
      <c r="R7">
        <f t="shared" ref="R7:R70" si="2">I7-G7</f>
        <v>4.2786500000000025</v>
      </c>
      <c r="S7">
        <f t="shared" ref="S7:S11" si="3">R7/8</f>
        <v>0.53483125000000031</v>
      </c>
      <c r="U7" t="s">
        <v>748</v>
      </c>
      <c r="V7">
        <f>AVERAGE(F47,F56,F64,F72)</f>
        <v>11.395047102260481</v>
      </c>
      <c r="W7">
        <f>AVERAGE(F48,F57,F65,F73)</f>
        <v>19.453824132218745</v>
      </c>
      <c r="X7">
        <f>AVERAGE(F49,F58,F66,F74)</f>
        <v>25.673361757349024</v>
      </c>
      <c r="Y7">
        <f>AVERAGE(F50,F59,F67,F75)</f>
        <v>34.571379306881447</v>
      </c>
      <c r="Z7">
        <f>AVERAGE(F51,F60,F68,F76)</f>
        <v>34.666994969986192</v>
      </c>
    </row>
    <row r="8" spans="1:26" x14ac:dyDescent="0.25">
      <c r="B8">
        <v>8</v>
      </c>
      <c r="C8" t="s">
        <v>29</v>
      </c>
      <c r="D8">
        <v>14.25</v>
      </c>
      <c r="E8">
        <v>11.91</v>
      </c>
      <c r="F8" s="30">
        <f t="shared" ref="F8:F11" si="4">100-(E8/D8*100)</f>
        <v>16.421052631578945</v>
      </c>
      <c r="G8">
        <f t="shared" si="0"/>
        <v>10.421250000000001</v>
      </c>
      <c r="H8">
        <v>7</v>
      </c>
      <c r="I8" s="5">
        <f t="shared" si="1"/>
        <v>15.894300000000005</v>
      </c>
      <c r="J8">
        <v>2.3475999999999999</v>
      </c>
      <c r="K8">
        <v>2.6426000000000016</v>
      </c>
      <c r="L8">
        <v>2.4232000000000014</v>
      </c>
      <c r="M8">
        <v>2.4450000000000003</v>
      </c>
      <c r="N8">
        <v>2.9480000000000004</v>
      </c>
      <c r="O8">
        <v>1.6108000000000011</v>
      </c>
      <c r="P8">
        <v>1.4771000000000001</v>
      </c>
      <c r="R8">
        <f t="shared" si="2"/>
        <v>5.4730500000000042</v>
      </c>
      <c r="S8">
        <f t="shared" si="3"/>
        <v>0.68413125000000052</v>
      </c>
    </row>
    <row r="9" spans="1:26" x14ac:dyDescent="0.25">
      <c r="B9">
        <v>8</v>
      </c>
      <c r="C9" t="s">
        <v>36</v>
      </c>
      <c r="D9">
        <v>13.14</v>
      </c>
      <c r="E9">
        <v>10.7</v>
      </c>
      <c r="F9" s="30">
        <f t="shared" si="4"/>
        <v>18.569254185692557</v>
      </c>
      <c r="G9">
        <f t="shared" si="0"/>
        <v>9.3624999999999989</v>
      </c>
      <c r="H9">
        <v>7</v>
      </c>
      <c r="I9" s="5">
        <f t="shared" si="1"/>
        <v>13.5486</v>
      </c>
      <c r="J9">
        <v>2.1957999999999984</v>
      </c>
      <c r="K9">
        <v>1.2868999999999993</v>
      </c>
      <c r="L9">
        <v>2.1608000000000018</v>
      </c>
      <c r="M9">
        <v>1.648299999999999</v>
      </c>
      <c r="N9">
        <v>1.8842999999999996</v>
      </c>
      <c r="O9">
        <v>2.4690000000000012</v>
      </c>
      <c r="P9">
        <v>1.9035000000000011</v>
      </c>
      <c r="R9">
        <f t="shared" si="2"/>
        <v>4.1861000000000015</v>
      </c>
      <c r="S9">
        <f t="shared" si="3"/>
        <v>0.52326250000000019</v>
      </c>
    </row>
    <row r="10" spans="1:26" x14ac:dyDescent="0.25">
      <c r="B10">
        <v>8</v>
      </c>
      <c r="C10" t="s">
        <v>43</v>
      </c>
      <c r="D10">
        <v>15.33</v>
      </c>
      <c r="E10">
        <v>12.49</v>
      </c>
      <c r="F10" s="30">
        <f t="shared" si="4"/>
        <v>18.525766470971945</v>
      </c>
      <c r="G10">
        <f t="shared" si="0"/>
        <v>10.928750000000001</v>
      </c>
      <c r="H10">
        <v>7</v>
      </c>
      <c r="I10" s="5">
        <f t="shared" si="1"/>
        <v>15.178999999999998</v>
      </c>
      <c r="J10">
        <v>3.1323000000000008</v>
      </c>
      <c r="K10">
        <v>2.2557999999999971</v>
      </c>
      <c r="L10">
        <v>1.4460000000000015</v>
      </c>
      <c r="M10">
        <v>2.0923000000000016</v>
      </c>
      <c r="N10">
        <v>2.1606999999999985</v>
      </c>
      <c r="O10">
        <v>1.8341999999999992</v>
      </c>
      <c r="P10">
        <v>2.2576999999999998</v>
      </c>
      <c r="R10">
        <f t="shared" si="2"/>
        <v>4.2502499999999976</v>
      </c>
      <c r="S10">
        <f t="shared" si="3"/>
        <v>0.53128124999999971</v>
      </c>
    </row>
    <row r="11" spans="1:26" x14ac:dyDescent="0.25">
      <c r="B11">
        <v>8</v>
      </c>
      <c r="C11" t="s">
        <v>44</v>
      </c>
      <c r="D11">
        <f>13.74+1.72</f>
        <v>15.46</v>
      </c>
      <c r="E11">
        <v>12.3</v>
      </c>
      <c r="F11" s="30">
        <f t="shared" si="4"/>
        <v>20.439844760672699</v>
      </c>
      <c r="G11">
        <f t="shared" si="0"/>
        <v>10.762500000000001</v>
      </c>
      <c r="H11">
        <v>7</v>
      </c>
      <c r="I11" s="5">
        <f t="shared" si="1"/>
        <v>16.318500000000004</v>
      </c>
      <c r="J11">
        <v>2.4663000000000004</v>
      </c>
      <c r="K11">
        <v>2.0268000000000015</v>
      </c>
      <c r="L11">
        <v>2.2651000000000003</v>
      </c>
      <c r="M11">
        <v>2.3059000000000012</v>
      </c>
      <c r="N11">
        <v>2.2861000000000011</v>
      </c>
      <c r="O11">
        <v>2.2728000000000002</v>
      </c>
      <c r="P11">
        <v>2.6954999999999991</v>
      </c>
      <c r="R11">
        <f t="shared" si="2"/>
        <v>5.5560000000000027</v>
      </c>
      <c r="S11">
        <f t="shared" si="3"/>
        <v>0.69450000000000034</v>
      </c>
    </row>
    <row r="12" spans="1:26" x14ac:dyDescent="0.25">
      <c r="G12" t="e">
        <f t="shared" si="0"/>
        <v>#DIV/0!</v>
      </c>
      <c r="J12" s="11"/>
      <c r="R12" t="e">
        <f t="shared" si="2"/>
        <v>#DIV/0!</v>
      </c>
    </row>
    <row r="13" spans="1:26" x14ac:dyDescent="0.25">
      <c r="G13" t="e">
        <f t="shared" si="0"/>
        <v>#DIV/0!</v>
      </c>
      <c r="J13" s="11"/>
      <c r="R13" t="e">
        <f t="shared" si="2"/>
        <v>#DIV/0!</v>
      </c>
    </row>
    <row r="14" spans="1:26" x14ac:dyDescent="0.25">
      <c r="A14" t="s">
        <v>772</v>
      </c>
      <c r="B14">
        <v>8</v>
      </c>
      <c r="C14" t="s">
        <v>15</v>
      </c>
      <c r="D14">
        <v>12.8</v>
      </c>
      <c r="E14">
        <v>12.8</v>
      </c>
      <c r="F14" s="30">
        <v>0</v>
      </c>
      <c r="G14">
        <f t="shared" si="0"/>
        <v>11.200000000000001</v>
      </c>
      <c r="H14">
        <v>7</v>
      </c>
      <c r="I14" s="5">
        <f>SUM(J14:P14)</f>
        <v>14.045070000000003</v>
      </c>
      <c r="J14">
        <v>2.2851999999999997</v>
      </c>
      <c r="K14">
        <v>2.0488</v>
      </c>
      <c r="L14">
        <v>1.7639999999999993</v>
      </c>
      <c r="M14">
        <v>1.5246700000000004</v>
      </c>
      <c r="N14">
        <v>1.1919000000000004</v>
      </c>
      <c r="O14">
        <v>2.5988000000000002</v>
      </c>
      <c r="P14">
        <v>2.6317000000000021</v>
      </c>
      <c r="R14">
        <f t="shared" si="2"/>
        <v>2.8450700000000015</v>
      </c>
      <c r="S14">
        <f>R14/8</f>
        <v>0.35563375000000019</v>
      </c>
    </row>
    <row r="15" spans="1:26" x14ac:dyDescent="0.25">
      <c r="B15">
        <v>8</v>
      </c>
      <c r="C15" t="s">
        <v>22</v>
      </c>
      <c r="D15">
        <v>12.4</v>
      </c>
      <c r="E15">
        <v>10.42</v>
      </c>
      <c r="F15" s="30">
        <f>100-(E15/D15*100)</f>
        <v>15.967741935483872</v>
      </c>
      <c r="G15">
        <f t="shared" si="0"/>
        <v>9.1174999999999997</v>
      </c>
      <c r="H15">
        <v>7</v>
      </c>
      <c r="I15" s="5">
        <f t="shared" ref="I15:I19" si="5">SUM(J15:P15)</f>
        <v>12.925800000000002</v>
      </c>
      <c r="J15">
        <v>1.2971000000000004</v>
      </c>
      <c r="K15">
        <v>1.7873000000000019</v>
      </c>
      <c r="L15">
        <v>2.1662999999999997</v>
      </c>
      <c r="M15">
        <v>2.6310000000000002</v>
      </c>
      <c r="N15">
        <v>1.7103000000000002</v>
      </c>
      <c r="O15">
        <v>1.8285000000000018</v>
      </c>
      <c r="P15">
        <v>1.5052999999999983</v>
      </c>
      <c r="R15">
        <f t="shared" si="2"/>
        <v>3.8083000000000027</v>
      </c>
      <c r="S15">
        <f t="shared" ref="S15:S19" si="6">R15/8</f>
        <v>0.47603750000000034</v>
      </c>
    </row>
    <row r="16" spans="1:26" x14ac:dyDescent="0.25">
      <c r="B16">
        <v>8</v>
      </c>
      <c r="C16" t="s">
        <v>29</v>
      </c>
      <c r="D16">
        <v>12.19</v>
      </c>
      <c r="E16">
        <v>9.7799999999999994</v>
      </c>
      <c r="F16" s="30">
        <f t="shared" ref="F16:F19" si="7">100-(E16/D16*100)</f>
        <v>19.770303527481545</v>
      </c>
      <c r="G16">
        <f t="shared" si="0"/>
        <v>8.5574999999999992</v>
      </c>
      <c r="H16">
        <v>7</v>
      </c>
      <c r="I16" s="5">
        <f t="shared" si="5"/>
        <v>12.328200000000002</v>
      </c>
      <c r="J16">
        <v>1.5064999999999991</v>
      </c>
      <c r="K16">
        <v>1.5336999999999996</v>
      </c>
      <c r="L16">
        <v>1.8419999999999987</v>
      </c>
      <c r="M16">
        <v>1.5187999999999988</v>
      </c>
      <c r="N16">
        <v>2.1926000000000023</v>
      </c>
      <c r="O16">
        <v>1.6119000000000021</v>
      </c>
      <c r="P16">
        <v>2.1227000000000018</v>
      </c>
      <c r="R16">
        <f t="shared" si="2"/>
        <v>3.7707000000000033</v>
      </c>
      <c r="S16">
        <f t="shared" si="6"/>
        <v>0.47133750000000041</v>
      </c>
    </row>
    <row r="17" spans="1:19" x14ac:dyDescent="0.25">
      <c r="B17">
        <v>8</v>
      </c>
      <c r="C17" t="s">
        <v>36</v>
      </c>
      <c r="D17">
        <v>13.98</v>
      </c>
      <c r="E17">
        <v>10.97</v>
      </c>
      <c r="F17" s="30">
        <f t="shared" si="7"/>
        <v>21.530758226037193</v>
      </c>
      <c r="G17">
        <f t="shared" si="0"/>
        <v>9.5987500000000008</v>
      </c>
      <c r="H17">
        <v>7</v>
      </c>
      <c r="I17" s="5">
        <f t="shared" si="5"/>
        <v>12.972999999999995</v>
      </c>
      <c r="J17">
        <v>1.5703999999999994</v>
      </c>
      <c r="K17">
        <v>1.6677</v>
      </c>
      <c r="L17">
        <v>2.5714999999999968</v>
      </c>
      <c r="M17">
        <v>2.3475000000000001</v>
      </c>
      <c r="N17">
        <v>1.4964000000000013</v>
      </c>
      <c r="O17">
        <v>2.0290999999999997</v>
      </c>
      <c r="P17">
        <v>1.2903999999999982</v>
      </c>
      <c r="R17">
        <f t="shared" si="2"/>
        <v>3.3742499999999946</v>
      </c>
      <c r="S17">
        <f t="shared" si="6"/>
        <v>0.42178124999999933</v>
      </c>
    </row>
    <row r="18" spans="1:19" x14ac:dyDescent="0.25">
      <c r="B18">
        <v>8</v>
      </c>
      <c r="C18" t="s">
        <v>43</v>
      </c>
      <c r="D18">
        <v>15.16</v>
      </c>
      <c r="E18">
        <v>12.3</v>
      </c>
      <c r="F18" s="30">
        <f t="shared" si="7"/>
        <v>18.865435356200521</v>
      </c>
      <c r="G18">
        <f t="shared" si="0"/>
        <v>10.762500000000001</v>
      </c>
      <c r="H18">
        <v>7</v>
      </c>
      <c r="I18" s="5">
        <f t="shared" si="5"/>
        <v>14.008600000000005</v>
      </c>
      <c r="J18">
        <v>2.7225999999999999</v>
      </c>
      <c r="K18">
        <v>2.5538999999999987</v>
      </c>
      <c r="L18" s="29">
        <v>1.7762000000000029</v>
      </c>
      <c r="M18" s="29">
        <v>1.6490000000000009</v>
      </c>
      <c r="N18" s="29">
        <v>1.084500000000002</v>
      </c>
      <c r="O18">
        <v>1.7103999999999999</v>
      </c>
      <c r="P18">
        <v>2.5120000000000005</v>
      </c>
      <c r="R18">
        <f t="shared" si="2"/>
        <v>3.2461000000000038</v>
      </c>
      <c r="S18">
        <f t="shared" si="6"/>
        <v>0.40576250000000047</v>
      </c>
    </row>
    <row r="19" spans="1:19" x14ac:dyDescent="0.25">
      <c r="B19">
        <v>14</v>
      </c>
      <c r="C19" t="s">
        <v>44</v>
      </c>
      <c r="D19">
        <v>25.9</v>
      </c>
      <c r="E19">
        <v>20.25</v>
      </c>
      <c r="F19" s="30">
        <f t="shared" si="7"/>
        <v>21.814671814671811</v>
      </c>
      <c r="G19">
        <f t="shared" si="0"/>
        <v>10.125</v>
      </c>
      <c r="H19">
        <v>7</v>
      </c>
      <c r="I19" s="5">
        <f t="shared" si="5"/>
        <v>11.553800000000003</v>
      </c>
      <c r="J19">
        <v>0.93029999999999902</v>
      </c>
      <c r="K19">
        <v>1.3548000000000009</v>
      </c>
      <c r="L19">
        <v>1.9137999999999984</v>
      </c>
      <c r="M19">
        <v>2.1421000000000028</v>
      </c>
      <c r="N19">
        <v>1.555299999999999</v>
      </c>
      <c r="O19">
        <v>1.4596000000000018</v>
      </c>
      <c r="P19">
        <v>2.1979000000000006</v>
      </c>
      <c r="R19">
        <f t="shared" si="2"/>
        <v>1.4288000000000025</v>
      </c>
      <c r="S19">
        <f t="shared" si="6"/>
        <v>0.17860000000000031</v>
      </c>
    </row>
    <row r="20" spans="1:19" x14ac:dyDescent="0.25">
      <c r="E20">
        <f>E19/2</f>
        <v>10.125</v>
      </c>
      <c r="G20" t="e">
        <f t="shared" si="0"/>
        <v>#DIV/0!</v>
      </c>
      <c r="J20" s="11"/>
      <c r="R20" t="e">
        <f t="shared" si="2"/>
        <v>#DIV/0!</v>
      </c>
    </row>
    <row r="21" spans="1:19" x14ac:dyDescent="0.25">
      <c r="G21" t="e">
        <f t="shared" si="0"/>
        <v>#DIV/0!</v>
      </c>
      <c r="J21" s="11"/>
      <c r="R21" t="e">
        <f t="shared" si="2"/>
        <v>#DIV/0!</v>
      </c>
    </row>
    <row r="22" spans="1:19" x14ac:dyDescent="0.25">
      <c r="A22" t="s">
        <v>776</v>
      </c>
      <c r="B22">
        <v>7</v>
      </c>
      <c r="C22" t="s">
        <v>15</v>
      </c>
      <c r="D22">
        <v>13.82</v>
      </c>
      <c r="E22">
        <v>13.82</v>
      </c>
      <c r="F22" s="30">
        <v>0</v>
      </c>
      <c r="G22">
        <f t="shared" si="0"/>
        <v>13.820000000000002</v>
      </c>
      <c r="H22">
        <v>7</v>
      </c>
      <c r="I22" s="5">
        <f>SUM(J22:P22)</f>
        <v>13.143200000000004</v>
      </c>
      <c r="J22" s="11">
        <v>1.6634999999999991</v>
      </c>
      <c r="K22" s="11">
        <v>2.0777999999999999</v>
      </c>
      <c r="L22" s="11">
        <v>2.593</v>
      </c>
      <c r="M22" s="11">
        <v>2.8358000000000025</v>
      </c>
      <c r="N22" s="11">
        <v>1.8572000000000024</v>
      </c>
      <c r="O22" s="11">
        <v>1.1209999999999987</v>
      </c>
      <c r="P22">
        <v>0.99490000000000123</v>
      </c>
      <c r="R22">
        <f t="shared" si="2"/>
        <v>-0.67679999999999829</v>
      </c>
      <c r="S22">
        <f>R22/8</f>
        <v>-8.4599999999999786E-2</v>
      </c>
    </row>
    <row r="23" spans="1:19" x14ac:dyDescent="0.25">
      <c r="B23">
        <v>8</v>
      </c>
      <c r="C23" t="s">
        <v>22</v>
      </c>
      <c r="D23">
        <v>18.18</v>
      </c>
      <c r="E23">
        <f>213.71-198.65</f>
        <v>15.060000000000002</v>
      </c>
      <c r="F23" s="30">
        <f>100-(E23/D23*100)</f>
        <v>17.161716171617144</v>
      </c>
      <c r="G23">
        <f t="shared" si="0"/>
        <v>13.177500000000002</v>
      </c>
      <c r="H23">
        <v>7</v>
      </c>
      <c r="I23" s="5">
        <f t="shared" ref="I23:I27" si="8">SUM(J23:P23)</f>
        <v>16.346999999999998</v>
      </c>
      <c r="J23" s="11">
        <v>2.2455999999999996</v>
      </c>
      <c r="K23" s="11">
        <v>2.4943999999999988</v>
      </c>
      <c r="L23" s="11">
        <v>2.5987000000000009</v>
      </c>
      <c r="M23" s="11">
        <v>2.0733999999999995</v>
      </c>
      <c r="N23" s="11">
        <v>1.9886000000000017</v>
      </c>
      <c r="O23" s="11">
        <v>2.7614999999999981</v>
      </c>
      <c r="P23">
        <v>2.1847999999999992</v>
      </c>
      <c r="R23">
        <f t="shared" si="2"/>
        <v>3.1694999999999958</v>
      </c>
      <c r="S23">
        <f t="shared" ref="S23:S27" si="9">R23/8</f>
        <v>0.39618749999999947</v>
      </c>
    </row>
    <row r="24" spans="1:19" x14ac:dyDescent="0.25">
      <c r="B24">
        <v>8</v>
      </c>
      <c r="C24" t="s">
        <v>29</v>
      </c>
      <c r="D24">
        <v>16.55</v>
      </c>
      <c r="E24">
        <f>211.77-198.65</f>
        <v>13.120000000000005</v>
      </c>
      <c r="F24" s="30">
        <f t="shared" ref="F24:F27" si="10">100-(E24/D24*100)</f>
        <v>20.725075528700884</v>
      </c>
      <c r="G24">
        <f t="shared" si="0"/>
        <v>11.480000000000004</v>
      </c>
      <c r="H24">
        <v>7</v>
      </c>
      <c r="I24" s="5">
        <f t="shared" si="8"/>
        <v>17.7636</v>
      </c>
      <c r="J24" s="11">
        <v>1.8155999999999999</v>
      </c>
      <c r="K24" s="11">
        <v>3.0818000000000012</v>
      </c>
      <c r="L24" s="11">
        <v>2.8690999999999995</v>
      </c>
      <c r="M24" s="11">
        <v>2.2879000000000005</v>
      </c>
      <c r="N24" s="11">
        <v>2.7459999999999987</v>
      </c>
      <c r="O24" s="11">
        <v>2.2357000000000014</v>
      </c>
      <c r="P24">
        <v>2.7274999999999991</v>
      </c>
      <c r="R24">
        <f t="shared" si="2"/>
        <v>6.2835999999999963</v>
      </c>
      <c r="S24">
        <f t="shared" si="9"/>
        <v>0.78544999999999954</v>
      </c>
    </row>
    <row r="25" spans="1:19" x14ac:dyDescent="0.25">
      <c r="B25">
        <v>8</v>
      </c>
      <c r="C25" t="s">
        <v>36</v>
      </c>
      <c r="D25">
        <v>15.55</v>
      </c>
      <c r="E25">
        <f>210.48-198.65</f>
        <v>11.829999999999984</v>
      </c>
      <c r="F25" s="30">
        <f t="shared" si="10"/>
        <v>23.922829581993682</v>
      </c>
      <c r="G25">
        <f t="shared" si="0"/>
        <v>10.351249999999986</v>
      </c>
      <c r="H25">
        <v>7</v>
      </c>
      <c r="I25" s="5">
        <f t="shared" si="8"/>
        <v>15.246100000000002</v>
      </c>
      <c r="J25" s="11">
        <v>2.9968000000000004</v>
      </c>
      <c r="K25" s="11">
        <v>2.5794999999999995</v>
      </c>
      <c r="L25" s="11">
        <v>2.5534999999999997</v>
      </c>
      <c r="M25" s="11">
        <v>1.8000000000000007</v>
      </c>
      <c r="N25" s="11">
        <v>2.2347999999999999</v>
      </c>
      <c r="O25" s="11">
        <v>1.7367000000000026</v>
      </c>
      <c r="P25">
        <v>1.3447999999999993</v>
      </c>
      <c r="R25">
        <f t="shared" si="2"/>
        <v>4.8948500000000159</v>
      </c>
      <c r="S25">
        <f t="shared" si="9"/>
        <v>0.61185625000000199</v>
      </c>
    </row>
    <row r="26" spans="1:19" x14ac:dyDescent="0.25">
      <c r="B26">
        <v>8</v>
      </c>
      <c r="C26" t="s">
        <v>43</v>
      </c>
      <c r="D26">
        <v>15.28</v>
      </c>
      <c r="E26">
        <f>11.98</f>
        <v>11.98</v>
      </c>
      <c r="F26" s="30">
        <f t="shared" si="10"/>
        <v>21.596858638743456</v>
      </c>
      <c r="G26">
        <f t="shared" si="0"/>
        <v>10.4825</v>
      </c>
      <c r="H26">
        <v>7</v>
      </c>
      <c r="I26" s="5">
        <f t="shared" si="8"/>
        <v>15.3322</v>
      </c>
      <c r="J26" s="11">
        <v>2.8781000000000034</v>
      </c>
      <c r="K26" s="11">
        <v>3.0125999999999991</v>
      </c>
      <c r="L26" s="11">
        <v>2.2215999999999987</v>
      </c>
      <c r="M26" s="11">
        <v>2.0760000000000005</v>
      </c>
      <c r="N26" s="11">
        <v>1.7310999999999979</v>
      </c>
      <c r="O26" s="11">
        <v>2.0160000000000018</v>
      </c>
      <c r="P26">
        <v>1.3967999999999989</v>
      </c>
      <c r="R26">
        <f t="shared" si="2"/>
        <v>4.8497000000000003</v>
      </c>
      <c r="S26">
        <f t="shared" si="9"/>
        <v>0.60621250000000004</v>
      </c>
    </row>
    <row r="27" spans="1:19" x14ac:dyDescent="0.25">
      <c r="B27">
        <v>8</v>
      </c>
      <c r="C27" t="s">
        <v>44</v>
      </c>
      <c r="D27">
        <v>18.22</v>
      </c>
      <c r="E27">
        <v>13.44</v>
      </c>
      <c r="F27" s="30">
        <f t="shared" si="10"/>
        <v>26.234906695938534</v>
      </c>
      <c r="G27">
        <f t="shared" si="0"/>
        <v>11.76</v>
      </c>
      <c r="H27">
        <v>7</v>
      </c>
      <c r="I27" s="5">
        <f t="shared" si="8"/>
        <v>16.098399999999998</v>
      </c>
      <c r="J27" s="11">
        <v>2.0917999999999992</v>
      </c>
      <c r="K27" s="11">
        <v>1.8812999999999995</v>
      </c>
      <c r="L27" s="11">
        <v>2.2103999999999999</v>
      </c>
      <c r="M27" s="11">
        <v>3.2010000000000005</v>
      </c>
      <c r="N27" s="11">
        <v>2.6893999999999991</v>
      </c>
      <c r="O27" s="11">
        <v>2.3257000000000012</v>
      </c>
      <c r="P27">
        <v>1.6987999999999985</v>
      </c>
      <c r="R27">
        <f t="shared" si="2"/>
        <v>4.3383999999999983</v>
      </c>
      <c r="S27">
        <f t="shared" si="9"/>
        <v>0.54229999999999978</v>
      </c>
    </row>
    <row r="28" spans="1:19" x14ac:dyDescent="0.25">
      <c r="G28" t="e">
        <f t="shared" si="0"/>
        <v>#DIV/0!</v>
      </c>
      <c r="J28" s="11"/>
      <c r="R28" t="e">
        <f t="shared" si="2"/>
        <v>#DIV/0!</v>
      </c>
    </row>
    <row r="29" spans="1:19" x14ac:dyDescent="0.25">
      <c r="G29" t="e">
        <f t="shared" si="0"/>
        <v>#DIV/0!</v>
      </c>
      <c r="J29" s="11"/>
      <c r="R29" t="e">
        <f t="shared" si="2"/>
        <v>#DIV/0!</v>
      </c>
    </row>
    <row r="30" spans="1:19" x14ac:dyDescent="0.25">
      <c r="A30" t="s">
        <v>774</v>
      </c>
      <c r="B30">
        <v>8</v>
      </c>
      <c r="C30" t="s">
        <v>15</v>
      </c>
      <c r="D30">
        <v>12.87</v>
      </c>
      <c r="E30">
        <v>12.87</v>
      </c>
      <c r="F30" s="30">
        <v>0</v>
      </c>
      <c r="G30">
        <f t="shared" si="0"/>
        <v>11.261249999999999</v>
      </c>
      <c r="H30">
        <v>7</v>
      </c>
      <c r="I30" s="5">
        <f>SUM(J30:P30)</f>
        <v>9.6684000000000019</v>
      </c>
      <c r="J30">
        <v>1.2582000000000022</v>
      </c>
      <c r="K30">
        <v>1.8818999999999981</v>
      </c>
      <c r="L30">
        <v>1.0559000000000012</v>
      </c>
      <c r="M30">
        <v>1.8364000000000011</v>
      </c>
      <c r="N30">
        <v>1.055299999999999</v>
      </c>
      <c r="O30">
        <v>1.2668999999999997</v>
      </c>
      <c r="P30">
        <v>1.3138000000000005</v>
      </c>
      <c r="R30">
        <f t="shared" si="2"/>
        <v>-1.5928499999999968</v>
      </c>
      <c r="S30">
        <f>R30/8</f>
        <v>-0.1991062499999996</v>
      </c>
    </row>
    <row r="31" spans="1:19" x14ac:dyDescent="0.25">
      <c r="B31">
        <v>8</v>
      </c>
      <c r="C31" t="s">
        <v>22</v>
      </c>
      <c r="D31">
        <v>12.39</v>
      </c>
      <c r="E31">
        <v>11.45</v>
      </c>
      <c r="F31" s="30">
        <f>100-(E31/D31*100)</f>
        <v>7.5867635189669187</v>
      </c>
      <c r="G31">
        <f t="shared" si="0"/>
        <v>10.018749999999999</v>
      </c>
      <c r="H31">
        <v>7</v>
      </c>
      <c r="I31" s="5">
        <f t="shared" ref="I31:I35" si="11">SUM(J31:P31)</f>
        <v>11.745399999999997</v>
      </c>
      <c r="J31">
        <v>1.3821000000000012</v>
      </c>
      <c r="K31">
        <v>2.0607000000000006</v>
      </c>
      <c r="L31">
        <v>2.6129999999999995</v>
      </c>
      <c r="M31">
        <v>1.1330999999999989</v>
      </c>
      <c r="N31">
        <v>1.7317999999999998</v>
      </c>
      <c r="O31">
        <v>1.361699999999999</v>
      </c>
      <c r="P31">
        <v>1.4629999999999974</v>
      </c>
      <c r="R31">
        <f t="shared" si="2"/>
        <v>1.7266499999999976</v>
      </c>
      <c r="S31">
        <f t="shared" ref="S31:S35" si="12">R31/8</f>
        <v>0.2158312499999997</v>
      </c>
    </row>
    <row r="32" spans="1:19" x14ac:dyDescent="0.25">
      <c r="B32">
        <v>8</v>
      </c>
      <c r="C32" t="s">
        <v>29</v>
      </c>
      <c r="D32">
        <v>12.11</v>
      </c>
      <c r="E32">
        <v>9.94</v>
      </c>
      <c r="F32" s="30">
        <f t="shared" ref="F32:F35" si="13">100-(E32/D32*100)</f>
        <v>17.919075144508668</v>
      </c>
      <c r="G32">
        <f t="shared" si="0"/>
        <v>8.6974999999999998</v>
      </c>
      <c r="H32">
        <v>7</v>
      </c>
      <c r="I32" s="5">
        <f t="shared" si="11"/>
        <v>11.261600000000001</v>
      </c>
      <c r="J32">
        <v>1.4803999999999995</v>
      </c>
      <c r="K32">
        <v>2.2314000000000007</v>
      </c>
      <c r="L32">
        <v>1.9358000000000004</v>
      </c>
      <c r="M32">
        <v>1.5865000000000009</v>
      </c>
      <c r="N32">
        <v>1.2619999999999969</v>
      </c>
      <c r="O32">
        <v>1.6033000000000008</v>
      </c>
      <c r="P32">
        <v>1.1622000000000021</v>
      </c>
      <c r="R32">
        <f t="shared" si="2"/>
        <v>2.5641000000000016</v>
      </c>
      <c r="S32">
        <f t="shared" si="12"/>
        <v>0.3205125000000002</v>
      </c>
    </row>
    <row r="33" spans="1:31" x14ac:dyDescent="0.25">
      <c r="B33">
        <v>8</v>
      </c>
      <c r="C33" t="s">
        <v>36</v>
      </c>
      <c r="D33">
        <v>17.059999999999999</v>
      </c>
      <c r="E33">
        <v>13.31</v>
      </c>
      <c r="F33" s="30">
        <f t="shared" si="13"/>
        <v>21.981242672919095</v>
      </c>
      <c r="G33">
        <f t="shared" si="0"/>
        <v>11.64625</v>
      </c>
      <c r="H33">
        <v>7</v>
      </c>
      <c r="I33" s="5">
        <f t="shared" si="11"/>
        <v>16.138100000000001</v>
      </c>
      <c r="J33">
        <v>2.9120000000000026</v>
      </c>
      <c r="K33">
        <v>1.789200000000001</v>
      </c>
      <c r="L33">
        <v>3.7093999999999987</v>
      </c>
      <c r="M33">
        <v>3.1880999999999986</v>
      </c>
      <c r="N33">
        <v>1.6021000000000001</v>
      </c>
      <c r="O33">
        <v>1.8192999999999984</v>
      </c>
      <c r="P33">
        <v>1.1180000000000021</v>
      </c>
      <c r="R33">
        <f t="shared" si="2"/>
        <v>4.4918500000000012</v>
      </c>
      <c r="S33">
        <f t="shared" si="12"/>
        <v>0.56148125000000015</v>
      </c>
    </row>
    <row r="34" spans="1:31" x14ac:dyDescent="0.25">
      <c r="B34">
        <v>12</v>
      </c>
      <c r="C34" t="s">
        <v>43</v>
      </c>
      <c r="D34">
        <v>18.32</v>
      </c>
      <c r="E34">
        <v>13.69</v>
      </c>
      <c r="F34" s="30">
        <f t="shared" si="13"/>
        <v>25.272925764192138</v>
      </c>
      <c r="G34">
        <f t="shared" si="0"/>
        <v>7.9858333333333329</v>
      </c>
      <c r="H34">
        <v>7</v>
      </c>
      <c r="I34" s="5">
        <f t="shared" si="11"/>
        <v>11.783200000000001</v>
      </c>
      <c r="J34">
        <v>2.0295999999999985</v>
      </c>
      <c r="K34">
        <v>1.7363</v>
      </c>
      <c r="L34">
        <v>2.1186000000000007</v>
      </c>
      <c r="M34">
        <v>1.6877999999999993</v>
      </c>
      <c r="N34">
        <v>1.008300000000002</v>
      </c>
      <c r="O34">
        <v>1.8333000000000013</v>
      </c>
      <c r="P34">
        <v>1.3692999999999991</v>
      </c>
      <c r="R34">
        <f t="shared" si="2"/>
        <v>3.7973666666666679</v>
      </c>
      <c r="S34">
        <f t="shared" si="12"/>
        <v>0.47467083333333349</v>
      </c>
    </row>
    <row r="35" spans="1:31" x14ac:dyDescent="0.25">
      <c r="B35">
        <v>14</v>
      </c>
      <c r="C35" t="s">
        <v>44</v>
      </c>
      <c r="D35">
        <v>21.34</v>
      </c>
      <c r="E35">
        <v>15.09</v>
      </c>
      <c r="F35" s="30">
        <f t="shared" si="13"/>
        <v>29.287722586691658</v>
      </c>
      <c r="G35">
        <f t="shared" si="0"/>
        <v>7.5449999999999999</v>
      </c>
      <c r="H35">
        <v>7</v>
      </c>
      <c r="I35" s="5">
        <f t="shared" si="11"/>
        <v>12.667599999999997</v>
      </c>
      <c r="J35">
        <v>1.5083999999999982</v>
      </c>
      <c r="K35">
        <v>1.5497000000000014</v>
      </c>
      <c r="L35">
        <v>1.8832999999999984</v>
      </c>
      <c r="M35" s="2">
        <v>1.4134999999999991</v>
      </c>
      <c r="N35">
        <v>2.1209000000000024</v>
      </c>
      <c r="O35">
        <v>2.1167999999999978</v>
      </c>
      <c r="P35">
        <v>2.0749999999999993</v>
      </c>
      <c r="R35">
        <f t="shared" si="2"/>
        <v>5.1225999999999967</v>
      </c>
      <c r="S35">
        <f t="shared" si="12"/>
        <v>0.64032499999999959</v>
      </c>
    </row>
    <row r="36" spans="1:31" x14ac:dyDescent="0.25">
      <c r="E36">
        <f>E35/2</f>
        <v>7.5449999999999999</v>
      </c>
      <c r="G36" t="e">
        <f t="shared" si="0"/>
        <v>#DIV/0!</v>
      </c>
      <c r="J36" s="11"/>
      <c r="R36" t="e">
        <f t="shared" si="2"/>
        <v>#DIV/0!</v>
      </c>
    </row>
    <row r="37" spans="1:31" x14ac:dyDescent="0.25">
      <c r="G37" t="e">
        <f t="shared" si="0"/>
        <v>#DIV/0!</v>
      </c>
      <c r="J37" s="11"/>
      <c r="R37" t="e">
        <f t="shared" si="2"/>
        <v>#DIV/0!</v>
      </c>
    </row>
    <row r="38" spans="1:31" x14ac:dyDescent="0.25">
      <c r="A38" t="s">
        <v>778</v>
      </c>
      <c r="B38">
        <v>6</v>
      </c>
      <c r="C38" t="s">
        <v>15</v>
      </c>
      <c r="D38">
        <v>16.77</v>
      </c>
      <c r="E38">
        <v>16.77</v>
      </c>
      <c r="F38" s="30">
        <v>0</v>
      </c>
      <c r="G38">
        <f t="shared" si="0"/>
        <v>16.77</v>
      </c>
      <c r="H38">
        <v>6</v>
      </c>
      <c r="I38" s="5">
        <f>SUM(J38:P38)</f>
        <v>18.527200000000001</v>
      </c>
      <c r="J38">
        <v>2.9374000000000002</v>
      </c>
      <c r="K38">
        <v>3.6896000000000022</v>
      </c>
      <c r="L38">
        <v>2.5048999999999992</v>
      </c>
      <c r="M38">
        <v>3.0960999999999999</v>
      </c>
      <c r="N38">
        <v>3.3542999999999985</v>
      </c>
      <c r="O38">
        <v>2.9449000000000005</v>
      </c>
      <c r="R38">
        <f t="shared" si="2"/>
        <v>1.757200000000001</v>
      </c>
      <c r="S38">
        <f>R38/8</f>
        <v>0.21965000000000012</v>
      </c>
    </row>
    <row r="39" spans="1:31" x14ac:dyDescent="0.25">
      <c r="B39">
        <v>7</v>
      </c>
      <c r="C39" t="s">
        <v>22</v>
      </c>
      <c r="D39">
        <v>14.8</v>
      </c>
      <c r="E39">
        <v>13.22999999999999</v>
      </c>
      <c r="F39" s="30">
        <f>100-(E39/D39*100)</f>
        <v>10.608108108108183</v>
      </c>
      <c r="G39">
        <f t="shared" si="0"/>
        <v>11.339999999999991</v>
      </c>
      <c r="H39">
        <v>6</v>
      </c>
      <c r="I39" s="5">
        <f t="shared" ref="I39:I43" si="14">SUM(J39:P39)</f>
        <v>15.584599999999998</v>
      </c>
      <c r="J39">
        <v>2.9819999999999993</v>
      </c>
      <c r="K39">
        <v>1.1766000000000005</v>
      </c>
      <c r="L39">
        <v>2.5676999999999985</v>
      </c>
      <c r="M39">
        <v>3.9146000000000001</v>
      </c>
      <c r="N39">
        <v>2.4101999999999997</v>
      </c>
      <c r="O39">
        <v>2.5335000000000001</v>
      </c>
      <c r="R39">
        <f t="shared" si="2"/>
        <v>4.2446000000000073</v>
      </c>
      <c r="S39">
        <f t="shared" ref="S39:S43" si="15">R39/8</f>
        <v>0.53057500000000091</v>
      </c>
    </row>
    <row r="40" spans="1:31" x14ac:dyDescent="0.25">
      <c r="B40">
        <v>7</v>
      </c>
      <c r="C40" t="s">
        <v>29</v>
      </c>
      <c r="D40">
        <v>11.98</v>
      </c>
      <c r="E40">
        <v>9.6299999999999955</v>
      </c>
      <c r="F40" s="30">
        <f t="shared" ref="F40:F43" si="16">100-(E40/D40*100)</f>
        <v>19.616026711185356</v>
      </c>
      <c r="G40">
        <f t="shared" si="0"/>
        <v>8.2542857142857109</v>
      </c>
      <c r="H40">
        <v>6</v>
      </c>
      <c r="I40" s="5">
        <f t="shared" si="14"/>
        <v>11.412299999999998</v>
      </c>
      <c r="J40" s="1">
        <v>2.1335999999999977</v>
      </c>
      <c r="K40" s="4">
        <v>1.3476999999999997</v>
      </c>
      <c r="L40" s="4">
        <v>1.9211999999999989</v>
      </c>
      <c r="M40">
        <v>2.2279000000000018</v>
      </c>
      <c r="N40">
        <v>1.2642000000000024</v>
      </c>
      <c r="O40">
        <v>2.5176999999999978</v>
      </c>
      <c r="R40">
        <f t="shared" si="2"/>
        <v>3.1580142857142874</v>
      </c>
      <c r="S40">
        <f t="shared" si="15"/>
        <v>0.39475178571428593</v>
      </c>
    </row>
    <row r="41" spans="1:31" x14ac:dyDescent="0.25">
      <c r="B41">
        <v>7</v>
      </c>
      <c r="C41" t="s">
        <v>36</v>
      </c>
      <c r="D41">
        <v>14.9</v>
      </c>
      <c r="E41">
        <v>13</v>
      </c>
      <c r="F41" s="30">
        <f t="shared" si="16"/>
        <v>12.75167785234899</v>
      </c>
      <c r="G41">
        <f t="shared" si="0"/>
        <v>11.142857142857142</v>
      </c>
      <c r="H41">
        <v>6</v>
      </c>
      <c r="I41" s="5">
        <f t="shared" si="14"/>
        <v>12.587600000000005</v>
      </c>
      <c r="J41">
        <v>2.6743999999999986</v>
      </c>
      <c r="K41">
        <v>1.9014000000000024</v>
      </c>
      <c r="L41">
        <v>1.8824000000000005</v>
      </c>
      <c r="M41">
        <v>2.5356000000000023</v>
      </c>
      <c r="N41">
        <v>1.9125000000000014</v>
      </c>
      <c r="O41">
        <v>1.6813000000000002</v>
      </c>
      <c r="R41">
        <f t="shared" si="2"/>
        <v>1.4447428571428631</v>
      </c>
      <c r="S41">
        <f t="shared" si="15"/>
        <v>0.18059285714285789</v>
      </c>
    </row>
    <row r="42" spans="1:31" x14ac:dyDescent="0.25">
      <c r="B42">
        <v>7</v>
      </c>
      <c r="C42" t="s">
        <v>43</v>
      </c>
      <c r="D42">
        <v>14.1</v>
      </c>
      <c r="E42">
        <v>11.210000000000008</v>
      </c>
      <c r="F42" s="30">
        <f t="shared" si="16"/>
        <v>20.49645390070917</v>
      </c>
      <c r="G42">
        <f t="shared" si="0"/>
        <v>9.6085714285714356</v>
      </c>
      <c r="H42">
        <v>6</v>
      </c>
      <c r="I42" s="5">
        <f t="shared" si="14"/>
        <v>12.940900000000003</v>
      </c>
      <c r="J42">
        <v>3.184899999999999</v>
      </c>
      <c r="K42">
        <v>2.1473000000000013</v>
      </c>
      <c r="L42">
        <v>1.5919000000000025</v>
      </c>
      <c r="M42">
        <v>1.8071000000000019</v>
      </c>
      <c r="N42">
        <v>1.8674999999999997</v>
      </c>
      <c r="O42">
        <v>2.3421999999999983</v>
      </c>
      <c r="R42">
        <f t="shared" si="2"/>
        <v>3.3323285714285671</v>
      </c>
      <c r="S42">
        <f t="shared" si="15"/>
        <v>0.41654107142857089</v>
      </c>
      <c r="U42" t="s">
        <v>802</v>
      </c>
      <c r="V42" t="s">
        <v>764</v>
      </c>
      <c r="W42" t="s">
        <v>757</v>
      </c>
      <c r="X42" t="s">
        <v>799</v>
      </c>
      <c r="Y42" t="s">
        <v>744</v>
      </c>
      <c r="Z42" t="s">
        <v>742</v>
      </c>
      <c r="AA42" t="s">
        <v>800</v>
      </c>
      <c r="AB42" t="s">
        <v>757</v>
      </c>
      <c r="AC42" t="s">
        <v>799</v>
      </c>
      <c r="AD42" t="s">
        <v>744</v>
      </c>
      <c r="AE42" t="s">
        <v>800</v>
      </c>
    </row>
    <row r="43" spans="1:31" x14ac:dyDescent="0.25">
      <c r="B43">
        <v>7</v>
      </c>
      <c r="C43" t="s">
        <v>44</v>
      </c>
      <c r="D43">
        <v>16.98</v>
      </c>
      <c r="E43">
        <v>12.780000000000001</v>
      </c>
      <c r="F43" s="30">
        <f t="shared" si="16"/>
        <v>24.734982332155482</v>
      </c>
      <c r="G43">
        <f t="shared" si="0"/>
        <v>10.954285714285716</v>
      </c>
      <c r="H43">
        <v>6</v>
      </c>
      <c r="I43" s="5">
        <f t="shared" si="14"/>
        <v>15.759799999999998</v>
      </c>
      <c r="J43">
        <v>2.8691999999999993</v>
      </c>
      <c r="K43">
        <v>2.2260999999999989</v>
      </c>
      <c r="L43">
        <v>3.3763000000000005</v>
      </c>
      <c r="M43">
        <v>2.3393999999999977</v>
      </c>
      <c r="N43">
        <v>2.4226000000000028</v>
      </c>
      <c r="O43">
        <v>2.5261999999999993</v>
      </c>
      <c r="R43">
        <f t="shared" si="2"/>
        <v>4.805514285714283</v>
      </c>
      <c r="S43">
        <f t="shared" si="15"/>
        <v>0.60068928571428537</v>
      </c>
      <c r="U43" t="s">
        <v>803</v>
      </c>
      <c r="V43">
        <v>0</v>
      </c>
      <c r="W43">
        <v>0.48298125000000014</v>
      </c>
      <c r="X43">
        <v>0.35563375000000019</v>
      </c>
      <c r="Y43">
        <v>-8.4599999999999786E-2</v>
      </c>
      <c r="Z43">
        <v>-0.1991062499999996</v>
      </c>
      <c r="AA43">
        <v>0.21965000000000012</v>
      </c>
      <c r="AB43">
        <v>7.7787500000002119E-2</v>
      </c>
      <c r="AC43">
        <v>0.1480375000000006</v>
      </c>
      <c r="AD43">
        <v>0.14333750000000045</v>
      </c>
      <c r="AE43">
        <v>5.4612500000000508E-2</v>
      </c>
    </row>
    <row r="44" spans="1:31" x14ac:dyDescent="0.25">
      <c r="G44" t="e">
        <f t="shared" si="0"/>
        <v>#DIV/0!</v>
      </c>
      <c r="J44" s="11"/>
      <c r="R44" t="e">
        <f t="shared" si="2"/>
        <v>#DIV/0!</v>
      </c>
      <c r="U44" t="s">
        <v>803</v>
      </c>
      <c r="V44">
        <v>2</v>
      </c>
      <c r="W44">
        <v>0.53483125000000031</v>
      </c>
      <c r="X44">
        <v>0.47603750000000034</v>
      </c>
      <c r="Y44">
        <v>0.39618749999999947</v>
      </c>
      <c r="Z44">
        <v>0.2158312499999997</v>
      </c>
      <c r="AA44">
        <v>0.53057500000000091</v>
      </c>
      <c r="AB44">
        <v>0.16657083333333383</v>
      </c>
      <c r="AC44">
        <v>0.1162107142857135</v>
      </c>
      <c r="AD44">
        <v>0.21532916666666874</v>
      </c>
      <c r="AE44">
        <v>0.13275416666666628</v>
      </c>
    </row>
    <row r="45" spans="1:31" x14ac:dyDescent="0.25">
      <c r="G45" t="e">
        <f t="shared" si="0"/>
        <v>#DIV/0!</v>
      </c>
      <c r="J45" s="11"/>
      <c r="R45" t="e">
        <f t="shared" si="2"/>
        <v>#DIV/0!</v>
      </c>
      <c r="U45" t="s">
        <v>803</v>
      </c>
      <c r="V45">
        <v>4</v>
      </c>
      <c r="W45">
        <v>0.68413125000000052</v>
      </c>
      <c r="X45">
        <v>0.47133750000000041</v>
      </c>
      <c r="Y45">
        <v>0.78544999999999954</v>
      </c>
      <c r="Z45">
        <v>0.3205125000000002</v>
      </c>
      <c r="AA45">
        <v>0.39475178571428593</v>
      </c>
      <c r="AB45">
        <v>0.21312083333333282</v>
      </c>
      <c r="AC45">
        <v>0.23950000000000005</v>
      </c>
      <c r="AD45">
        <v>0.20033750000000072</v>
      </c>
      <c r="AE45">
        <v>0.16477500000000034</v>
      </c>
    </row>
    <row r="46" spans="1:31" x14ac:dyDescent="0.25">
      <c r="A46" t="s">
        <v>777</v>
      </c>
      <c r="B46">
        <v>5</v>
      </c>
      <c r="C46" t="s">
        <v>15</v>
      </c>
      <c r="D46">
        <v>4.3600000000000003</v>
      </c>
      <c r="E46">
        <f>203.2-198.65</f>
        <v>4.5499999999999829</v>
      </c>
      <c r="F46" s="30">
        <v>0</v>
      </c>
      <c r="G46">
        <f t="shared" si="0"/>
        <v>4.5499999999999829</v>
      </c>
      <c r="H46">
        <v>5</v>
      </c>
      <c r="I46" s="5">
        <f>SUM(J46:P46)</f>
        <v>5.1722999999999999</v>
      </c>
      <c r="J46">
        <v>0.91290000000000049</v>
      </c>
      <c r="K46">
        <v>0.77190000000000225</v>
      </c>
      <c r="L46">
        <v>1.0700000000000003</v>
      </c>
      <c r="M46" s="11">
        <v>1.5078999999999994</v>
      </c>
      <c r="N46" s="11">
        <v>0.90959999999999752</v>
      </c>
      <c r="R46">
        <f t="shared" si="2"/>
        <v>0.62230000000001695</v>
      </c>
      <c r="S46">
        <f>R46/8</f>
        <v>7.7787500000002119E-2</v>
      </c>
      <c r="U46" t="s">
        <v>803</v>
      </c>
      <c r="V46">
        <v>6</v>
      </c>
      <c r="W46">
        <v>0.52326250000000019</v>
      </c>
      <c r="X46">
        <v>0.42178124999999933</v>
      </c>
      <c r="Y46">
        <v>0.61185625000000199</v>
      </c>
      <c r="Z46">
        <v>0.56148125000000015</v>
      </c>
      <c r="AA46">
        <v>0.18059285714285789</v>
      </c>
      <c r="AB46">
        <v>0.21522083333333331</v>
      </c>
      <c r="AC46">
        <v>0.27413392857142854</v>
      </c>
      <c r="AD46">
        <v>0.21555416666666716</v>
      </c>
      <c r="AE46">
        <v>0.23007499999999931</v>
      </c>
    </row>
    <row r="47" spans="1:31" x14ac:dyDescent="0.25">
      <c r="B47">
        <v>6</v>
      </c>
      <c r="C47" t="s">
        <v>22</v>
      </c>
      <c r="D47">
        <v>5.0599999999999996</v>
      </c>
      <c r="E47">
        <f>203.4-198.65</f>
        <v>4.75</v>
      </c>
      <c r="F47" s="30">
        <f>100-(E47/D47*100)</f>
        <v>6.1264822134387344</v>
      </c>
      <c r="G47">
        <f t="shared" si="0"/>
        <v>3.9583333333333335</v>
      </c>
      <c r="H47">
        <v>5</v>
      </c>
      <c r="I47" s="5">
        <f t="shared" ref="I47:I51" si="17">SUM(J47:P47)</f>
        <v>5.2909000000000042</v>
      </c>
      <c r="J47" s="11">
        <v>1.1548000000000016</v>
      </c>
      <c r="K47" s="11">
        <v>0.96110000000000184</v>
      </c>
      <c r="L47" s="11">
        <v>1.0617999999999981</v>
      </c>
      <c r="M47" s="11">
        <v>0.93840000000000146</v>
      </c>
      <c r="N47" s="11">
        <v>1.1748000000000012</v>
      </c>
      <c r="R47">
        <f t="shared" si="2"/>
        <v>1.3325666666666707</v>
      </c>
      <c r="S47">
        <f t="shared" ref="S47:S51" si="18">R47/8</f>
        <v>0.16657083333333383</v>
      </c>
      <c r="U47" t="s">
        <v>803</v>
      </c>
      <c r="V47">
        <v>8</v>
      </c>
      <c r="W47">
        <v>0.53128124999999971</v>
      </c>
      <c r="X47">
        <v>0.40576250000000047</v>
      </c>
      <c r="Y47">
        <v>0.60621250000000004</v>
      </c>
      <c r="Z47">
        <v>0.47467083333333349</v>
      </c>
      <c r="AA47">
        <v>0.41654107142857089</v>
      </c>
      <c r="AB47">
        <v>0.25527083333333395</v>
      </c>
      <c r="AC47">
        <v>0.34958571428571444</v>
      </c>
      <c r="AD47">
        <v>0.25757083333333403</v>
      </c>
      <c r="AE47">
        <v>0.28376666666666694</v>
      </c>
    </row>
    <row r="48" spans="1:31" x14ac:dyDescent="0.25">
      <c r="B48">
        <v>6</v>
      </c>
      <c r="C48" t="s">
        <v>29</v>
      </c>
      <c r="D48">
        <v>5.53</v>
      </c>
      <c r="E48">
        <f>203.4-198.65</f>
        <v>4.75</v>
      </c>
      <c r="F48" s="30">
        <f t="shared" ref="F48:F51" si="19">100-(E48/D48*100)</f>
        <v>14.104882459312833</v>
      </c>
      <c r="G48">
        <f t="shared" si="0"/>
        <v>3.9583333333333335</v>
      </c>
      <c r="H48">
        <v>5</v>
      </c>
      <c r="I48" s="5">
        <f t="shared" si="17"/>
        <v>5.663299999999996</v>
      </c>
      <c r="J48" s="11">
        <v>1.1869000000000014</v>
      </c>
      <c r="K48" s="11">
        <v>0.94879999999999853</v>
      </c>
      <c r="L48" s="11">
        <v>1.1717999999999975</v>
      </c>
      <c r="M48" s="11">
        <v>1.2242999999999995</v>
      </c>
      <c r="N48" s="11">
        <v>1.1314999999999991</v>
      </c>
      <c r="R48">
        <f t="shared" si="2"/>
        <v>1.7049666666666625</v>
      </c>
      <c r="S48">
        <f t="shared" si="18"/>
        <v>0.21312083333333282</v>
      </c>
      <c r="U48" t="s">
        <v>803</v>
      </c>
      <c r="V48">
        <v>10</v>
      </c>
      <c r="W48">
        <v>0.69450000000000034</v>
      </c>
      <c r="X48">
        <v>0.17860000000000031</v>
      </c>
      <c r="Y48">
        <v>0.54229999999999978</v>
      </c>
      <c r="Z48">
        <v>0.64032499999999959</v>
      </c>
      <c r="AA48">
        <v>0.60068928571428537</v>
      </c>
      <c r="AB48">
        <v>0.27688458333333293</v>
      </c>
      <c r="AC48">
        <v>0.35680357142857144</v>
      </c>
      <c r="AD48">
        <v>0.27914166666666773</v>
      </c>
      <c r="AE48">
        <v>0.28589583333333302</v>
      </c>
    </row>
    <row r="49" spans="1:22" x14ac:dyDescent="0.25">
      <c r="B49">
        <v>6</v>
      </c>
      <c r="C49" t="s">
        <v>36</v>
      </c>
      <c r="D49">
        <v>6</v>
      </c>
      <c r="E49">
        <f>203.49-198.65</f>
        <v>4.8400000000000034</v>
      </c>
      <c r="F49" s="30">
        <f t="shared" si="19"/>
        <v>19.333333333333286</v>
      </c>
      <c r="G49">
        <f t="shared" si="0"/>
        <v>4.0333333333333359</v>
      </c>
      <c r="H49">
        <v>5</v>
      </c>
      <c r="I49" s="5">
        <f t="shared" si="17"/>
        <v>5.7551000000000023</v>
      </c>
      <c r="J49" s="11">
        <v>1.1552000000000007</v>
      </c>
      <c r="K49" s="11">
        <v>1.2815000000000012</v>
      </c>
      <c r="L49" s="11">
        <v>1.0089000000000006</v>
      </c>
      <c r="M49">
        <v>1.2955999999999968</v>
      </c>
      <c r="N49">
        <v>1.0139000000000031</v>
      </c>
      <c r="R49">
        <f t="shared" si="2"/>
        <v>1.7217666666666664</v>
      </c>
      <c r="S49">
        <f t="shared" si="18"/>
        <v>0.21522083333333331</v>
      </c>
      <c r="U49" t="s">
        <v>804</v>
      </c>
      <c r="V49">
        <v>0</v>
      </c>
    </row>
    <row r="50" spans="1:22" x14ac:dyDescent="0.25">
      <c r="B50">
        <v>6</v>
      </c>
      <c r="C50" t="s">
        <v>43</v>
      </c>
      <c r="D50">
        <v>5.46</v>
      </c>
      <c r="E50">
        <f>202.44-198.65</f>
        <v>3.789999999999992</v>
      </c>
      <c r="F50" s="30">
        <f t="shared" si="19"/>
        <v>30.586080586080726</v>
      </c>
      <c r="G50">
        <f t="shared" si="0"/>
        <v>3.1583333333333266</v>
      </c>
      <c r="H50">
        <v>5</v>
      </c>
      <c r="I50" s="5">
        <f t="shared" si="17"/>
        <v>5.2004999999999981</v>
      </c>
      <c r="J50">
        <v>1.0625999999999998</v>
      </c>
      <c r="K50">
        <v>1.1319999999999979</v>
      </c>
      <c r="L50">
        <v>0.9894999999999996</v>
      </c>
      <c r="M50">
        <v>1.1003000000000007</v>
      </c>
      <c r="N50">
        <v>0.91610000000000014</v>
      </c>
      <c r="R50">
        <f t="shared" si="2"/>
        <v>2.0421666666666716</v>
      </c>
      <c r="S50">
        <f t="shared" si="18"/>
        <v>0.25527083333333395</v>
      </c>
      <c r="U50" t="s">
        <v>804</v>
      </c>
      <c r="V50">
        <v>2</v>
      </c>
    </row>
    <row r="51" spans="1:22" x14ac:dyDescent="0.25">
      <c r="B51">
        <v>6</v>
      </c>
      <c r="C51" t="s">
        <v>44</v>
      </c>
      <c r="D51">
        <v>6.12</v>
      </c>
      <c r="E51">
        <f>202.74-198.65</f>
        <v>4.0900000000000034</v>
      </c>
      <c r="F51" s="30">
        <f t="shared" si="19"/>
        <v>33.169934640522825</v>
      </c>
      <c r="G51">
        <f t="shared" si="0"/>
        <v>3.4083333333333363</v>
      </c>
      <c r="H51">
        <v>5</v>
      </c>
      <c r="I51" s="5">
        <f t="shared" si="17"/>
        <v>5.6234099999999998</v>
      </c>
      <c r="J51">
        <v>1.2022000000000013</v>
      </c>
      <c r="K51">
        <v>1.1303100000000015</v>
      </c>
      <c r="L51">
        <v>1.0533999999999999</v>
      </c>
      <c r="M51">
        <v>1.0953999999999979</v>
      </c>
      <c r="N51">
        <v>1.1420999999999992</v>
      </c>
      <c r="R51">
        <f t="shared" si="2"/>
        <v>2.2150766666666635</v>
      </c>
      <c r="S51">
        <f t="shared" si="18"/>
        <v>0.27688458333333293</v>
      </c>
      <c r="U51" t="s">
        <v>804</v>
      </c>
      <c r="V51">
        <v>4</v>
      </c>
    </row>
    <row r="52" spans="1:22" x14ac:dyDescent="0.25">
      <c r="G52" t="e">
        <f t="shared" si="0"/>
        <v>#DIV/0!</v>
      </c>
      <c r="R52" t="e">
        <f t="shared" si="2"/>
        <v>#DIV/0!</v>
      </c>
      <c r="U52" t="s">
        <v>804</v>
      </c>
      <c r="V52">
        <v>6</v>
      </c>
    </row>
    <row r="53" spans="1:22" x14ac:dyDescent="0.25">
      <c r="G53" t="e">
        <f t="shared" si="0"/>
        <v>#DIV/0!</v>
      </c>
      <c r="R53" t="e">
        <f t="shared" si="2"/>
        <v>#DIV/0!</v>
      </c>
      <c r="U53" t="s">
        <v>804</v>
      </c>
      <c r="V53">
        <v>8</v>
      </c>
    </row>
    <row r="54" spans="1:22" x14ac:dyDescent="0.25">
      <c r="G54" t="e">
        <f t="shared" si="0"/>
        <v>#DIV/0!</v>
      </c>
      <c r="R54" t="e">
        <f t="shared" si="2"/>
        <v>#DIV/0!</v>
      </c>
      <c r="U54" t="s">
        <v>804</v>
      </c>
      <c r="V54">
        <v>10</v>
      </c>
    </row>
    <row r="55" spans="1:22" x14ac:dyDescent="0.25">
      <c r="A55" t="s">
        <v>775</v>
      </c>
      <c r="B55">
        <v>6</v>
      </c>
      <c r="C55" t="s">
        <v>15</v>
      </c>
      <c r="D55">
        <v>4.55</v>
      </c>
      <c r="E55">
        <v>4.55</v>
      </c>
      <c r="F55" s="30">
        <v>0</v>
      </c>
      <c r="G55">
        <f t="shared" si="0"/>
        <v>4.55</v>
      </c>
      <c r="H55">
        <v>6</v>
      </c>
      <c r="I55" s="5">
        <f>SUM(J55:P55)</f>
        <v>5.7343000000000046</v>
      </c>
      <c r="J55">
        <v>0.85839999999999961</v>
      </c>
      <c r="K55">
        <v>0.84880000000000067</v>
      </c>
      <c r="L55">
        <v>0.99549999999999983</v>
      </c>
      <c r="M55">
        <v>1.028100000000002</v>
      </c>
      <c r="N55">
        <v>1.1097000000000001</v>
      </c>
      <c r="O55">
        <v>0.89380000000000237</v>
      </c>
      <c r="R55">
        <f t="shared" si="2"/>
        <v>1.1843000000000048</v>
      </c>
      <c r="S55">
        <f>R55/8</f>
        <v>0.1480375000000006</v>
      </c>
    </row>
    <row r="56" spans="1:22" x14ac:dyDescent="0.25">
      <c r="B56">
        <v>7</v>
      </c>
      <c r="C56" t="s">
        <v>22</v>
      </c>
      <c r="D56">
        <v>6.15</v>
      </c>
      <c r="E56">
        <v>5.49</v>
      </c>
      <c r="F56" s="30">
        <f>100-(E56/D56*100)</f>
        <v>10.731707317073173</v>
      </c>
      <c r="G56">
        <f t="shared" si="0"/>
        <v>4.7057142857142855</v>
      </c>
      <c r="H56">
        <v>6</v>
      </c>
      <c r="I56" s="5">
        <f t="shared" ref="I56:I60" si="20">SUM(J56:P56)</f>
        <v>5.6353999999999935</v>
      </c>
      <c r="J56">
        <v>1.2154999999999987</v>
      </c>
      <c r="K56">
        <v>0.81749999999999901</v>
      </c>
      <c r="L56">
        <v>0.85099999999999909</v>
      </c>
      <c r="M56">
        <v>1.0825999999999993</v>
      </c>
      <c r="N56">
        <v>0.8653999999999975</v>
      </c>
      <c r="O56">
        <v>0.80339999999999989</v>
      </c>
      <c r="R56">
        <f t="shared" si="2"/>
        <v>0.92968571428570801</v>
      </c>
      <c r="S56">
        <f t="shared" ref="S56:S60" si="21">R56/8</f>
        <v>0.1162107142857135</v>
      </c>
    </row>
    <row r="57" spans="1:22" x14ac:dyDescent="0.25">
      <c r="B57">
        <v>7</v>
      </c>
      <c r="C57" t="s">
        <v>29</v>
      </c>
      <c r="D57">
        <v>5.98</v>
      </c>
      <c r="E57">
        <v>5.04</v>
      </c>
      <c r="F57" s="30">
        <f t="shared" ref="F57:F60" si="22">100-(E57/D57*100)</f>
        <v>15.719063545150505</v>
      </c>
      <c r="G57">
        <f t="shared" si="0"/>
        <v>4.32</v>
      </c>
      <c r="H57">
        <v>6</v>
      </c>
      <c r="I57" s="5">
        <f t="shared" si="20"/>
        <v>6.2360000000000007</v>
      </c>
      <c r="J57">
        <v>1.0271000000000008</v>
      </c>
      <c r="K57" s="1">
        <v>0.8714999999999975</v>
      </c>
      <c r="L57">
        <v>1.2942</v>
      </c>
      <c r="M57">
        <v>1.1198000000000015</v>
      </c>
      <c r="N57">
        <v>1.1049000000000007</v>
      </c>
      <c r="O57">
        <v>0.81850000000000023</v>
      </c>
      <c r="R57">
        <f t="shared" si="2"/>
        <v>1.9160000000000004</v>
      </c>
      <c r="S57">
        <f t="shared" si="21"/>
        <v>0.23950000000000005</v>
      </c>
    </row>
    <row r="58" spans="1:22" x14ac:dyDescent="0.25">
      <c r="B58">
        <v>7</v>
      </c>
      <c r="C58" t="s">
        <v>36</v>
      </c>
      <c r="D58">
        <v>5.91</v>
      </c>
      <c r="E58">
        <v>4.47</v>
      </c>
      <c r="F58" s="30">
        <f t="shared" si="22"/>
        <v>24.365482233502547</v>
      </c>
      <c r="G58">
        <f t="shared" si="0"/>
        <v>3.8314285714285714</v>
      </c>
      <c r="H58">
        <v>6</v>
      </c>
      <c r="I58" s="5">
        <f t="shared" si="20"/>
        <v>6.0244999999999997</v>
      </c>
      <c r="J58">
        <v>0.76370000000000005</v>
      </c>
      <c r="K58">
        <v>1.0611999999999995</v>
      </c>
      <c r="L58">
        <v>0.89349999999999952</v>
      </c>
      <c r="M58">
        <v>1.2336000000000027</v>
      </c>
      <c r="N58">
        <v>1.2774999999999999</v>
      </c>
      <c r="O58">
        <v>0.79499999999999815</v>
      </c>
      <c r="R58">
        <f t="shared" si="2"/>
        <v>2.1930714285714283</v>
      </c>
      <c r="S58">
        <f t="shared" si="21"/>
        <v>0.27413392857142854</v>
      </c>
    </row>
    <row r="59" spans="1:22" x14ac:dyDescent="0.25">
      <c r="B59">
        <v>7</v>
      </c>
      <c r="C59" t="s">
        <v>43</v>
      </c>
      <c r="D59">
        <v>5.54</v>
      </c>
      <c r="E59">
        <v>3.74</v>
      </c>
      <c r="F59" s="30">
        <f t="shared" si="22"/>
        <v>32.49097472924187</v>
      </c>
      <c r="G59">
        <f t="shared" si="0"/>
        <v>3.205714285714286</v>
      </c>
      <c r="H59">
        <v>6</v>
      </c>
      <c r="I59" s="5">
        <f t="shared" si="20"/>
        <v>6.0024000000000015</v>
      </c>
      <c r="J59">
        <v>0.85239999999999938</v>
      </c>
      <c r="K59">
        <v>0.91420000000000101</v>
      </c>
      <c r="L59">
        <v>1.1256000000000022</v>
      </c>
      <c r="M59">
        <v>1.0473999999999997</v>
      </c>
      <c r="N59">
        <v>0.87090000000000245</v>
      </c>
      <c r="O59">
        <v>1.1918999999999969</v>
      </c>
      <c r="R59">
        <f t="shared" si="2"/>
        <v>2.7966857142857156</v>
      </c>
      <c r="S59">
        <f t="shared" si="21"/>
        <v>0.34958571428571444</v>
      </c>
    </row>
    <row r="60" spans="1:22" x14ac:dyDescent="0.25">
      <c r="B60">
        <v>7</v>
      </c>
      <c r="C60" t="s">
        <v>44</v>
      </c>
      <c r="D60">
        <v>6.07</v>
      </c>
      <c r="E60">
        <v>3.86</v>
      </c>
      <c r="F60" s="30">
        <f t="shared" si="22"/>
        <v>36.408566721581558</v>
      </c>
      <c r="G60">
        <f t="shared" si="0"/>
        <v>3.3085714285714287</v>
      </c>
      <c r="H60">
        <v>6</v>
      </c>
      <c r="I60" s="5">
        <f t="shared" si="20"/>
        <v>6.1630000000000003</v>
      </c>
      <c r="J60">
        <v>1.0838999999999999</v>
      </c>
      <c r="K60">
        <v>1.0070000000000014</v>
      </c>
      <c r="L60">
        <v>1.2053999999999974</v>
      </c>
      <c r="M60">
        <v>0.98620000000000019</v>
      </c>
      <c r="N60">
        <v>0.93130000000000024</v>
      </c>
      <c r="O60">
        <v>0.94920000000000115</v>
      </c>
      <c r="R60">
        <f t="shared" si="2"/>
        <v>2.8544285714285715</v>
      </c>
      <c r="S60">
        <f t="shared" si="21"/>
        <v>0.35680357142857144</v>
      </c>
    </row>
    <row r="61" spans="1:22" x14ac:dyDescent="0.25">
      <c r="G61" t="e">
        <f t="shared" si="0"/>
        <v>#DIV/0!</v>
      </c>
      <c r="R61" t="e">
        <f t="shared" si="2"/>
        <v>#DIV/0!</v>
      </c>
    </row>
    <row r="62" spans="1:22" x14ac:dyDescent="0.25">
      <c r="G62" t="e">
        <f t="shared" si="0"/>
        <v>#DIV/0!</v>
      </c>
      <c r="R62" t="e">
        <f t="shared" si="2"/>
        <v>#DIV/0!</v>
      </c>
    </row>
    <row r="63" spans="1:22" x14ac:dyDescent="0.25">
      <c r="A63" t="s">
        <v>765</v>
      </c>
      <c r="B63">
        <v>5</v>
      </c>
      <c r="C63" t="s">
        <v>15</v>
      </c>
      <c r="D63">
        <v>3.32</v>
      </c>
      <c r="E63">
        <v>3.32</v>
      </c>
      <c r="F63" s="30">
        <f>E63/D63*100-100</f>
        <v>0</v>
      </c>
      <c r="G63">
        <f t="shared" si="0"/>
        <v>3.3199999999999994</v>
      </c>
      <c r="H63">
        <v>5</v>
      </c>
      <c r="I63" s="5">
        <f>SUM(J63:P63)</f>
        <v>4.466700000000003</v>
      </c>
      <c r="J63" s="11">
        <v>0.72760000000000247</v>
      </c>
      <c r="K63" s="11">
        <v>0.84740000000000038</v>
      </c>
      <c r="L63" s="11">
        <v>0.87539999999999907</v>
      </c>
      <c r="M63" s="11">
        <v>0.87689999999999912</v>
      </c>
      <c r="N63" s="11">
        <v>1.139400000000002</v>
      </c>
      <c r="R63">
        <f t="shared" si="2"/>
        <v>1.1467000000000036</v>
      </c>
      <c r="S63">
        <f>R63/8</f>
        <v>0.14333750000000045</v>
      </c>
    </row>
    <row r="64" spans="1:22" x14ac:dyDescent="0.25">
      <c r="B64">
        <v>6</v>
      </c>
      <c r="C64" t="s">
        <v>22</v>
      </c>
      <c r="D64">
        <v>4.33</v>
      </c>
      <c r="E64">
        <f>202.48-198.77</f>
        <v>3.7099999999999795</v>
      </c>
      <c r="F64" s="30">
        <f>100-(E64/D64*100)</f>
        <v>14.318706697460058</v>
      </c>
      <c r="G64">
        <f t="shared" si="0"/>
        <v>3.0916666666666495</v>
      </c>
      <c r="H64">
        <v>5</v>
      </c>
      <c r="I64" s="5">
        <f t="shared" ref="I64:I68" si="23">SUM(J64:P64)</f>
        <v>4.8142999999999994</v>
      </c>
      <c r="J64" s="11">
        <v>0.83249999999999957</v>
      </c>
      <c r="K64" s="11">
        <v>0.95480000000000231</v>
      </c>
      <c r="L64" s="11">
        <v>1.0286000000000008</v>
      </c>
      <c r="M64" s="11">
        <v>1.0814999999999984</v>
      </c>
      <c r="N64" s="11">
        <v>0.91689999999999827</v>
      </c>
      <c r="R64">
        <f t="shared" si="2"/>
        <v>1.7226333333333499</v>
      </c>
      <c r="S64">
        <f t="shared" ref="S64:S68" si="24">R64/8</f>
        <v>0.21532916666666874</v>
      </c>
    </row>
    <row r="65" spans="1:19" x14ac:dyDescent="0.25">
      <c r="B65">
        <v>6</v>
      </c>
      <c r="C65" t="s">
        <v>29</v>
      </c>
      <c r="D65">
        <v>4.33</v>
      </c>
      <c r="E65">
        <f>202.07-198.77</f>
        <v>3.2999999999999829</v>
      </c>
      <c r="F65" s="30">
        <f t="shared" ref="F65:F68" si="25">100-(E65/D65*100)</f>
        <v>23.787528868360681</v>
      </c>
      <c r="G65">
        <f t="shared" si="0"/>
        <v>2.7499999999999858</v>
      </c>
      <c r="H65">
        <v>5</v>
      </c>
      <c r="I65" s="5">
        <f t="shared" si="23"/>
        <v>4.3526999999999916</v>
      </c>
      <c r="J65" s="11">
        <v>0.76769999999999783</v>
      </c>
      <c r="K65" s="11">
        <v>0.79779999999999873</v>
      </c>
      <c r="L65" s="11">
        <v>0.89579999999999771</v>
      </c>
      <c r="M65" s="11">
        <v>1.0414999999999992</v>
      </c>
      <c r="N65" s="11">
        <v>0.8498999999999981</v>
      </c>
      <c r="R65">
        <f t="shared" si="2"/>
        <v>1.6027000000000058</v>
      </c>
      <c r="S65">
        <f t="shared" si="24"/>
        <v>0.20033750000000072</v>
      </c>
    </row>
    <row r="66" spans="1:19" x14ac:dyDescent="0.25">
      <c r="B66">
        <v>6</v>
      </c>
      <c r="C66" t="s">
        <v>36</v>
      </c>
      <c r="D66">
        <v>5.54</v>
      </c>
      <c r="E66">
        <f>202.81-198.77</f>
        <v>4.039999999999992</v>
      </c>
      <c r="F66" s="30">
        <f t="shared" si="25"/>
        <v>27.075812274368374</v>
      </c>
      <c r="G66">
        <f t="shared" si="0"/>
        <v>3.36666666666666</v>
      </c>
      <c r="H66">
        <v>5</v>
      </c>
      <c r="I66" s="5">
        <f t="shared" si="23"/>
        <v>5.0910999999999973</v>
      </c>
      <c r="J66" s="11">
        <v>0.9488999999999983</v>
      </c>
      <c r="K66" s="11">
        <v>1.0448999999999984</v>
      </c>
      <c r="L66" s="11">
        <v>1.0949999999999989</v>
      </c>
      <c r="M66" s="11">
        <v>1.095600000000001</v>
      </c>
      <c r="N66" s="11">
        <v>0.90670000000000073</v>
      </c>
      <c r="R66">
        <f t="shared" si="2"/>
        <v>1.7244333333333373</v>
      </c>
      <c r="S66">
        <f t="shared" si="24"/>
        <v>0.21555416666666716</v>
      </c>
    </row>
    <row r="67" spans="1:19" x14ac:dyDescent="0.25">
      <c r="B67">
        <v>6</v>
      </c>
      <c r="C67" t="s">
        <v>43</v>
      </c>
      <c r="D67">
        <v>5.0599999999999996</v>
      </c>
      <c r="E67">
        <f>201.84-198.77</f>
        <v>3.0699999999999932</v>
      </c>
      <c r="F67" s="30">
        <f t="shared" si="25"/>
        <v>39.328063241106847</v>
      </c>
      <c r="G67">
        <f t="shared" si="0"/>
        <v>2.5583333333333278</v>
      </c>
      <c r="H67">
        <v>5</v>
      </c>
      <c r="I67" s="5">
        <f t="shared" si="23"/>
        <v>4.6189</v>
      </c>
      <c r="J67" s="11">
        <v>0.8965999999999994</v>
      </c>
      <c r="K67" s="11">
        <v>0.76190000000000069</v>
      </c>
      <c r="L67" s="11">
        <v>0.86890000000000001</v>
      </c>
      <c r="M67" s="11">
        <v>1.1094000000000008</v>
      </c>
      <c r="N67" s="11">
        <v>0.98209999999999908</v>
      </c>
      <c r="R67">
        <f t="shared" si="2"/>
        <v>2.0605666666666722</v>
      </c>
      <c r="S67">
        <f t="shared" si="24"/>
        <v>0.25757083333333403</v>
      </c>
    </row>
    <row r="68" spans="1:19" x14ac:dyDescent="0.25">
      <c r="B68">
        <v>6</v>
      </c>
      <c r="C68" t="s">
        <v>44</v>
      </c>
      <c r="D68">
        <v>5.91</v>
      </c>
      <c r="E68">
        <f>202.72-198.77</f>
        <v>3.9499999999999886</v>
      </c>
      <c r="F68" s="30">
        <f t="shared" si="25"/>
        <v>33.164128595600872</v>
      </c>
      <c r="G68">
        <f t="shared" si="0"/>
        <v>3.2916666666666572</v>
      </c>
      <c r="H68">
        <v>5</v>
      </c>
      <c r="I68" s="5">
        <f t="shared" si="23"/>
        <v>5.524799999999999</v>
      </c>
      <c r="J68" s="11">
        <v>1.0262999999999991</v>
      </c>
      <c r="K68" s="11">
        <v>0.91570000000000107</v>
      </c>
      <c r="L68" s="11">
        <v>1.2424999999999997</v>
      </c>
      <c r="M68" s="11">
        <v>1.3226000000000013</v>
      </c>
      <c r="N68" s="11">
        <v>1.0176999999999978</v>
      </c>
      <c r="R68">
        <f t="shared" si="2"/>
        <v>2.2331333333333419</v>
      </c>
      <c r="S68">
        <f t="shared" si="24"/>
        <v>0.27914166666666773</v>
      </c>
    </row>
    <row r="69" spans="1:19" x14ac:dyDescent="0.25">
      <c r="G69" t="e">
        <f t="shared" si="0"/>
        <v>#DIV/0!</v>
      </c>
      <c r="R69" t="e">
        <f t="shared" si="2"/>
        <v>#DIV/0!</v>
      </c>
    </row>
    <row r="70" spans="1:19" x14ac:dyDescent="0.25">
      <c r="G70" t="e">
        <f t="shared" si="0"/>
        <v>#DIV/0!</v>
      </c>
      <c r="R70" t="e">
        <f t="shared" si="2"/>
        <v>#DIV/0!</v>
      </c>
      <c r="S70" t="s">
        <v>797</v>
      </c>
    </row>
    <row r="71" spans="1:19" x14ac:dyDescent="0.25">
      <c r="A71" t="s">
        <v>779</v>
      </c>
      <c r="B71">
        <v>5</v>
      </c>
      <c r="C71" t="s">
        <v>15</v>
      </c>
      <c r="D71">
        <v>3.86</v>
      </c>
      <c r="E71">
        <v>3.86</v>
      </c>
      <c r="F71" s="30">
        <v>0</v>
      </c>
      <c r="G71">
        <f t="shared" ref="G71:G76" si="26">H71*E71/B71</f>
        <v>3.8600000000000003</v>
      </c>
      <c r="H71">
        <v>5</v>
      </c>
      <c r="I71" s="5">
        <f>SUM(J71:P71)</f>
        <v>4.2969000000000044</v>
      </c>
      <c r="J71">
        <v>0.95830000000000126</v>
      </c>
      <c r="K71">
        <v>0.84570000000000078</v>
      </c>
      <c r="L71">
        <v>0.89890000000000114</v>
      </c>
      <c r="M71">
        <v>0.88429999999999964</v>
      </c>
      <c r="N71">
        <v>0.70970000000000155</v>
      </c>
      <c r="R71">
        <f t="shared" ref="R71:R76" si="27">I71-G71</f>
        <v>0.43690000000000406</v>
      </c>
      <c r="S71">
        <f>R71/8</f>
        <v>5.4612500000000508E-2</v>
      </c>
    </row>
    <row r="72" spans="1:19" x14ac:dyDescent="0.25">
      <c r="B72">
        <v>6</v>
      </c>
      <c r="C72" t="s">
        <v>22</v>
      </c>
      <c r="D72">
        <v>4.8600000000000003</v>
      </c>
      <c r="E72">
        <v>4.16</v>
      </c>
      <c r="F72" s="30">
        <f>100-(E72/D72*100)</f>
        <v>14.403292181069958</v>
      </c>
      <c r="G72">
        <f t="shared" si="26"/>
        <v>3.4666666666666668</v>
      </c>
      <c r="H72">
        <v>5</v>
      </c>
      <c r="I72" s="5">
        <f t="shared" ref="I72:I76" si="28">SUM(J72:P72)</f>
        <v>4.5286999999999971</v>
      </c>
      <c r="J72">
        <v>1.0143999999999984</v>
      </c>
      <c r="K72">
        <v>0.82099999999999795</v>
      </c>
      <c r="L72">
        <v>0.79429999999999978</v>
      </c>
      <c r="M72">
        <v>1.0887999999999991</v>
      </c>
      <c r="N72">
        <v>0.81020000000000181</v>
      </c>
      <c r="R72">
        <f t="shared" si="27"/>
        <v>1.0620333333333303</v>
      </c>
      <c r="S72">
        <f t="shared" ref="S72:S76" si="29">R72/8</f>
        <v>0.13275416666666628</v>
      </c>
    </row>
    <row r="73" spans="1:19" x14ac:dyDescent="0.25">
      <c r="B73">
        <v>6</v>
      </c>
      <c r="C73" t="s">
        <v>29</v>
      </c>
      <c r="D73">
        <v>4.71</v>
      </c>
      <c r="E73">
        <v>3.57</v>
      </c>
      <c r="F73" s="30">
        <f t="shared" ref="F73:F76" si="30">100-(E73/D73*100)</f>
        <v>24.203821656050962</v>
      </c>
      <c r="G73">
        <f t="shared" si="26"/>
        <v>2.9749999999999996</v>
      </c>
      <c r="H73">
        <v>5</v>
      </c>
      <c r="I73" s="5">
        <f t="shared" si="28"/>
        <v>4.2932000000000023</v>
      </c>
      <c r="J73" s="4">
        <v>0.89930000000000021</v>
      </c>
      <c r="K73" s="4">
        <v>0.86139999999999972</v>
      </c>
      <c r="L73">
        <v>0.68210000000000193</v>
      </c>
      <c r="M73">
        <v>0.75240000000000151</v>
      </c>
      <c r="N73">
        <v>1.097999999999999</v>
      </c>
      <c r="R73">
        <f t="shared" si="27"/>
        <v>1.3182000000000027</v>
      </c>
      <c r="S73">
        <f t="shared" si="29"/>
        <v>0.16477500000000034</v>
      </c>
    </row>
    <row r="74" spans="1:19" x14ac:dyDescent="0.25">
      <c r="B74">
        <v>6</v>
      </c>
      <c r="C74" t="s">
        <v>36</v>
      </c>
      <c r="D74">
        <v>5.42</v>
      </c>
      <c r="E74">
        <v>3.69</v>
      </c>
      <c r="F74" s="30">
        <f t="shared" si="30"/>
        <v>31.91881918819189</v>
      </c>
      <c r="G74">
        <f t="shared" si="26"/>
        <v>3.0749999999999997</v>
      </c>
      <c r="H74">
        <v>5</v>
      </c>
      <c r="I74" s="5">
        <f t="shared" si="28"/>
        <v>4.9155999999999942</v>
      </c>
      <c r="J74">
        <v>0.99939999999999785</v>
      </c>
      <c r="K74">
        <v>0.98780000000000001</v>
      </c>
      <c r="L74">
        <v>0.93569999999999709</v>
      </c>
      <c r="M74">
        <v>0.89339999999999975</v>
      </c>
      <c r="N74">
        <v>1.0992999999999995</v>
      </c>
      <c r="R74">
        <f t="shared" si="27"/>
        <v>1.8405999999999945</v>
      </c>
      <c r="S74">
        <f t="shared" si="29"/>
        <v>0.23007499999999931</v>
      </c>
    </row>
    <row r="75" spans="1:19" x14ac:dyDescent="0.25">
      <c r="B75">
        <v>6</v>
      </c>
      <c r="C75" t="s">
        <v>43</v>
      </c>
      <c r="D75">
        <v>6.02</v>
      </c>
      <c r="E75">
        <v>3.86</v>
      </c>
      <c r="F75" s="30">
        <f t="shared" si="30"/>
        <v>35.880398671096344</v>
      </c>
      <c r="G75">
        <f t="shared" si="26"/>
        <v>3.2166666666666668</v>
      </c>
      <c r="H75">
        <v>5</v>
      </c>
      <c r="I75" s="5">
        <f t="shared" si="28"/>
        <v>5.4868000000000023</v>
      </c>
      <c r="J75">
        <v>1.0065999999999988</v>
      </c>
      <c r="K75">
        <v>0.9629000000000012</v>
      </c>
      <c r="L75">
        <v>1.4069000000000003</v>
      </c>
      <c r="M75">
        <v>1.1711000000000027</v>
      </c>
      <c r="N75">
        <v>0.93929999999999936</v>
      </c>
      <c r="R75">
        <f t="shared" si="27"/>
        <v>2.2701333333333356</v>
      </c>
      <c r="S75">
        <f t="shared" si="29"/>
        <v>0.28376666666666694</v>
      </c>
    </row>
    <row r="76" spans="1:19" x14ac:dyDescent="0.25">
      <c r="B76">
        <v>6</v>
      </c>
      <c r="C76" t="s">
        <v>44</v>
      </c>
      <c r="D76">
        <v>6.43</v>
      </c>
      <c r="E76">
        <v>4.12</v>
      </c>
      <c r="F76" s="30">
        <f t="shared" si="30"/>
        <v>35.925349922239505</v>
      </c>
      <c r="G76">
        <f t="shared" si="26"/>
        <v>3.4333333333333336</v>
      </c>
      <c r="H76">
        <v>5</v>
      </c>
      <c r="I76" s="5">
        <f t="shared" si="28"/>
        <v>5.7204999999999977</v>
      </c>
      <c r="J76">
        <v>1.3103000000000016</v>
      </c>
      <c r="K76">
        <v>1.0263999999999989</v>
      </c>
      <c r="L76">
        <v>1.1205999999999996</v>
      </c>
      <c r="M76">
        <v>1.0173999999999985</v>
      </c>
      <c r="N76">
        <v>1.2457999999999991</v>
      </c>
      <c r="R76">
        <f t="shared" si="27"/>
        <v>2.2871666666666641</v>
      </c>
      <c r="S76">
        <f t="shared" si="29"/>
        <v>0.28589583333333302</v>
      </c>
    </row>
    <row r="79" spans="1:19" x14ac:dyDescent="0.25">
      <c r="S79">
        <f>MIN(S6:S76)</f>
        <v>-0.1991062499999996</v>
      </c>
    </row>
  </sheetData>
  <mergeCells count="1">
    <mergeCell ref="D4:E4"/>
  </mergeCells>
  <pageMargins left="0.7" right="0.7" top="0.75" bottom="0.75" header="0.3" footer="0.3"/>
  <pageSetup orientation="portrait" verticalDpi="597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8"/>
  <sheetViews>
    <sheetView workbookViewId="0">
      <selection activeCell="E5" sqref="E5"/>
    </sheetView>
  </sheetViews>
  <sheetFormatPr defaultRowHeight="15" x14ac:dyDescent="0.25"/>
  <cols>
    <col min="1" max="1" width="12.85546875" style="34" bestFit="1" customWidth="1"/>
    <col min="2" max="2" width="6.140625" style="34" customWidth="1"/>
    <col min="3" max="3" width="4.42578125" style="34" bestFit="1" customWidth="1"/>
    <col min="4" max="4" width="8" style="34" bestFit="1" customWidth="1"/>
    <col min="5" max="5" width="6.5703125" style="34" bestFit="1" customWidth="1"/>
    <col min="6" max="6" width="12" style="39" bestFit="1" customWidth="1"/>
    <col min="7" max="7" width="3.7109375" style="34" customWidth="1"/>
    <col min="8" max="8" width="11.85546875" style="35" bestFit="1" customWidth="1"/>
    <col min="9" max="15" width="7.28515625" style="34" bestFit="1" customWidth="1"/>
  </cols>
  <sheetData>
    <row r="4" spans="1:15" x14ac:dyDescent="0.25">
      <c r="B4" s="51" t="s">
        <v>768</v>
      </c>
      <c r="C4" s="51"/>
      <c r="D4" s="51"/>
      <c r="E4" s="51"/>
      <c r="F4" s="51"/>
      <c r="G4" s="52" t="s">
        <v>796</v>
      </c>
      <c r="H4" s="51"/>
      <c r="I4" s="51"/>
      <c r="J4" s="51"/>
      <c r="K4" s="51"/>
      <c r="L4" s="51"/>
      <c r="M4" s="51"/>
      <c r="N4" s="51"/>
      <c r="O4" s="51"/>
    </row>
    <row r="5" spans="1:15" x14ac:dyDescent="0.25">
      <c r="A5" s="38" t="s">
        <v>746</v>
      </c>
      <c r="B5" s="47" t="s">
        <v>773</v>
      </c>
      <c r="C5" s="43"/>
      <c r="D5" s="43" t="s">
        <v>782</v>
      </c>
      <c r="E5" s="43" t="s">
        <v>783</v>
      </c>
      <c r="F5" s="44" t="s">
        <v>781</v>
      </c>
      <c r="G5" s="48" t="s">
        <v>773</v>
      </c>
      <c r="H5" s="45" t="s">
        <v>795</v>
      </c>
      <c r="I5" s="45" t="s">
        <v>783</v>
      </c>
      <c r="J5" s="45" t="s">
        <v>783</v>
      </c>
      <c r="K5" s="45" t="s">
        <v>783</v>
      </c>
      <c r="L5" s="45" t="s">
        <v>783</v>
      </c>
      <c r="M5" s="45" t="s">
        <v>783</v>
      </c>
      <c r="N5" s="45" t="s">
        <v>783</v>
      </c>
      <c r="O5" s="45" t="s">
        <v>783</v>
      </c>
    </row>
    <row r="6" spans="1:15" x14ac:dyDescent="0.25">
      <c r="A6" s="34" t="s">
        <v>784</v>
      </c>
      <c r="B6" s="34">
        <v>8</v>
      </c>
      <c r="C6" s="46" t="s">
        <v>789</v>
      </c>
      <c r="D6" s="37">
        <v>12.53</v>
      </c>
      <c r="E6" s="37">
        <v>12.53</v>
      </c>
      <c r="F6" s="40">
        <v>0</v>
      </c>
      <c r="G6" s="41">
        <v>7</v>
      </c>
      <c r="H6" s="42">
        <v>14.8276</v>
      </c>
      <c r="I6" s="37">
        <v>1.8400999999999996</v>
      </c>
      <c r="J6" s="37">
        <v>2.8486000000000011</v>
      </c>
      <c r="K6" s="37">
        <v>2.3069999999999986</v>
      </c>
      <c r="L6" s="37">
        <v>2.2679000000000009</v>
      </c>
      <c r="M6" s="37">
        <v>2.1438999999999986</v>
      </c>
      <c r="N6" s="37">
        <v>1.8628</v>
      </c>
      <c r="O6" s="37">
        <v>1.5573000000000015</v>
      </c>
    </row>
    <row r="7" spans="1:15" x14ac:dyDescent="0.25">
      <c r="B7" s="34">
        <v>8</v>
      </c>
      <c r="C7" s="46" t="s">
        <v>790</v>
      </c>
      <c r="D7" s="37">
        <v>15.55</v>
      </c>
      <c r="E7" s="37">
        <v>13.83</v>
      </c>
      <c r="F7" s="40">
        <f>100-(E7/D7*100)</f>
        <v>11.061093247588431</v>
      </c>
      <c r="G7" s="41">
        <v>7</v>
      </c>
      <c r="H7" s="42">
        <v>16.379900000000003</v>
      </c>
      <c r="I7" s="37">
        <v>3.0390000000000015</v>
      </c>
      <c r="J7" s="37">
        <v>2.0345000000000013</v>
      </c>
      <c r="K7" s="37">
        <v>2.1960000000000015</v>
      </c>
      <c r="L7" s="37">
        <v>2.668099999999999</v>
      </c>
      <c r="M7" s="37">
        <v>2.3647999999999989</v>
      </c>
      <c r="N7" s="37">
        <v>1.9188000000000009</v>
      </c>
      <c r="O7" s="37">
        <v>2.1586999999999996</v>
      </c>
    </row>
    <row r="8" spans="1:15" x14ac:dyDescent="0.25">
      <c r="B8" s="34">
        <v>8</v>
      </c>
      <c r="C8" s="46" t="s">
        <v>791</v>
      </c>
      <c r="D8" s="37">
        <v>14.25</v>
      </c>
      <c r="E8" s="37">
        <v>11.91</v>
      </c>
      <c r="F8" s="40">
        <f t="shared" ref="F8:F11" si="0">100-(E8/D8*100)</f>
        <v>16.421052631578945</v>
      </c>
      <c r="G8" s="41">
        <v>7</v>
      </c>
      <c r="H8" s="42">
        <v>15.894300000000005</v>
      </c>
      <c r="I8" s="37">
        <v>2.3475999999999999</v>
      </c>
      <c r="J8" s="37">
        <v>2.6426000000000016</v>
      </c>
      <c r="K8" s="37">
        <v>2.4232000000000014</v>
      </c>
      <c r="L8" s="37">
        <v>2.4450000000000003</v>
      </c>
      <c r="M8" s="37">
        <v>2.9480000000000004</v>
      </c>
      <c r="N8" s="37">
        <v>1.6108000000000011</v>
      </c>
      <c r="O8" s="37">
        <v>1.4771000000000001</v>
      </c>
    </row>
    <row r="9" spans="1:15" x14ac:dyDescent="0.25">
      <c r="B9" s="34">
        <v>8</v>
      </c>
      <c r="C9" s="46" t="s">
        <v>792</v>
      </c>
      <c r="D9" s="37">
        <v>13.14</v>
      </c>
      <c r="E9" s="37">
        <v>10.7</v>
      </c>
      <c r="F9" s="40">
        <f t="shared" si="0"/>
        <v>18.569254185692557</v>
      </c>
      <c r="G9" s="41">
        <v>7</v>
      </c>
      <c r="H9" s="42">
        <v>13.5486</v>
      </c>
      <c r="I9" s="37">
        <v>2.1957999999999984</v>
      </c>
      <c r="J9" s="37">
        <v>1.2868999999999993</v>
      </c>
      <c r="K9" s="37">
        <v>2.1608000000000018</v>
      </c>
      <c r="L9" s="37">
        <v>1.648299999999999</v>
      </c>
      <c r="M9" s="37">
        <v>1.8842999999999996</v>
      </c>
      <c r="N9" s="37">
        <v>2.4690000000000012</v>
      </c>
      <c r="O9" s="37">
        <v>1.9035000000000011</v>
      </c>
    </row>
    <row r="10" spans="1:15" x14ac:dyDescent="0.25">
      <c r="B10" s="34">
        <v>8</v>
      </c>
      <c r="C10" s="46" t="s">
        <v>793</v>
      </c>
      <c r="D10" s="37">
        <v>15.33</v>
      </c>
      <c r="E10" s="37">
        <v>12.49</v>
      </c>
      <c r="F10" s="40">
        <f t="shared" si="0"/>
        <v>18.525766470971945</v>
      </c>
      <c r="G10" s="41">
        <v>7</v>
      </c>
      <c r="H10" s="42">
        <v>15.178999999999998</v>
      </c>
      <c r="I10" s="37">
        <v>3.1323000000000008</v>
      </c>
      <c r="J10" s="37">
        <v>2.2557999999999971</v>
      </c>
      <c r="K10" s="37">
        <v>1.4460000000000015</v>
      </c>
      <c r="L10" s="37">
        <v>2.0923000000000016</v>
      </c>
      <c r="M10" s="37">
        <v>2.1606999999999985</v>
      </c>
      <c r="N10" s="37">
        <v>1.8341999999999992</v>
      </c>
      <c r="O10" s="37">
        <v>2.2576999999999998</v>
      </c>
    </row>
    <row r="11" spans="1:15" x14ac:dyDescent="0.25">
      <c r="B11" s="34">
        <v>8</v>
      </c>
      <c r="C11" s="46" t="s">
        <v>794</v>
      </c>
      <c r="D11" s="37">
        <f>13.74+1.72</f>
        <v>15.46</v>
      </c>
      <c r="E11" s="37">
        <v>12.3</v>
      </c>
      <c r="F11" s="40">
        <f t="shared" si="0"/>
        <v>20.439844760672699</v>
      </c>
      <c r="G11" s="41">
        <v>7</v>
      </c>
      <c r="H11" s="42">
        <v>16.318500000000004</v>
      </c>
      <c r="I11" s="37">
        <v>2.4663000000000004</v>
      </c>
      <c r="J11" s="37">
        <v>2.0268000000000015</v>
      </c>
      <c r="K11" s="37">
        <v>2.2651000000000003</v>
      </c>
      <c r="L11" s="37">
        <v>2.3059000000000012</v>
      </c>
      <c r="M11" s="37">
        <v>2.2861000000000011</v>
      </c>
      <c r="N11" s="37">
        <v>2.2728000000000002</v>
      </c>
      <c r="O11" s="37">
        <v>2.6954999999999991</v>
      </c>
    </row>
    <row r="12" spans="1:15" x14ac:dyDescent="0.25">
      <c r="D12" s="37"/>
      <c r="E12" s="37"/>
      <c r="F12" s="40"/>
      <c r="G12" s="41"/>
      <c r="H12" s="42"/>
      <c r="I12" s="37"/>
      <c r="J12" s="37"/>
      <c r="K12" s="37"/>
      <c r="L12" s="37"/>
      <c r="M12" s="37"/>
      <c r="N12" s="37"/>
      <c r="O12" s="37"/>
    </row>
    <row r="13" spans="1:15" x14ac:dyDescent="0.25">
      <c r="A13" s="34" t="s">
        <v>785</v>
      </c>
      <c r="B13" s="34">
        <v>8</v>
      </c>
      <c r="C13" s="46" t="s">
        <v>789</v>
      </c>
      <c r="D13" s="37">
        <v>12.8</v>
      </c>
      <c r="E13" s="37">
        <v>12.8</v>
      </c>
      <c r="F13" s="40">
        <v>0</v>
      </c>
      <c r="G13" s="41">
        <v>7</v>
      </c>
      <c r="H13" s="42">
        <v>14.045070000000003</v>
      </c>
      <c r="I13" s="37">
        <v>2.2851999999999997</v>
      </c>
      <c r="J13" s="37">
        <v>2.0488</v>
      </c>
      <c r="K13" s="37">
        <v>1.7639999999999993</v>
      </c>
      <c r="L13" s="37">
        <v>1.5246700000000004</v>
      </c>
      <c r="M13" s="37">
        <v>1.1919000000000004</v>
      </c>
      <c r="N13" s="37">
        <v>2.5988000000000002</v>
      </c>
      <c r="O13" s="37">
        <v>2.6317000000000021</v>
      </c>
    </row>
    <row r="14" spans="1:15" x14ac:dyDescent="0.25">
      <c r="B14" s="34">
        <v>8</v>
      </c>
      <c r="C14" s="46" t="s">
        <v>790</v>
      </c>
      <c r="D14" s="37">
        <v>12.4</v>
      </c>
      <c r="E14" s="37">
        <v>10.42</v>
      </c>
      <c r="F14" s="40">
        <f>100-(E14/D14*100)</f>
        <v>15.967741935483872</v>
      </c>
      <c r="G14" s="41">
        <v>7</v>
      </c>
      <c r="H14" s="42">
        <v>12.925800000000002</v>
      </c>
      <c r="I14" s="37">
        <v>1.2971000000000004</v>
      </c>
      <c r="J14" s="37">
        <v>1.7873000000000019</v>
      </c>
      <c r="K14" s="37">
        <v>2.1662999999999997</v>
      </c>
      <c r="L14" s="37">
        <v>2.6310000000000002</v>
      </c>
      <c r="M14" s="37">
        <v>1.7103000000000002</v>
      </c>
      <c r="N14" s="37">
        <v>1.8285000000000018</v>
      </c>
      <c r="O14" s="37">
        <v>1.5052999999999983</v>
      </c>
    </row>
    <row r="15" spans="1:15" x14ac:dyDescent="0.25">
      <c r="B15" s="34">
        <v>8</v>
      </c>
      <c r="C15" s="46" t="s">
        <v>791</v>
      </c>
      <c r="D15" s="37">
        <v>12.19</v>
      </c>
      <c r="E15" s="37">
        <v>9.7799999999999994</v>
      </c>
      <c r="F15" s="40">
        <f t="shared" ref="F15:F18" si="1">100-(E15/D15*100)</f>
        <v>19.770303527481545</v>
      </c>
      <c r="G15" s="41">
        <v>7</v>
      </c>
      <c r="H15" s="42">
        <v>12.328200000000002</v>
      </c>
      <c r="I15" s="37">
        <v>1.5064999999999991</v>
      </c>
      <c r="J15" s="37">
        <v>1.5336999999999996</v>
      </c>
      <c r="K15" s="37">
        <v>1.8419999999999987</v>
      </c>
      <c r="L15" s="37">
        <v>1.5187999999999988</v>
      </c>
      <c r="M15" s="37">
        <v>2.1926000000000023</v>
      </c>
      <c r="N15" s="37">
        <v>1.6119000000000021</v>
      </c>
      <c r="O15" s="37">
        <v>2.1227000000000018</v>
      </c>
    </row>
    <row r="16" spans="1:15" x14ac:dyDescent="0.25">
      <c r="B16" s="34">
        <v>8</v>
      </c>
      <c r="C16" s="46" t="s">
        <v>792</v>
      </c>
      <c r="D16" s="37">
        <v>13.98</v>
      </c>
      <c r="E16" s="37">
        <v>10.97</v>
      </c>
      <c r="F16" s="40">
        <f t="shared" si="1"/>
        <v>21.530758226037193</v>
      </c>
      <c r="G16" s="41">
        <v>7</v>
      </c>
      <c r="H16" s="42">
        <v>12.972999999999995</v>
      </c>
      <c r="I16" s="37">
        <v>1.5703999999999994</v>
      </c>
      <c r="J16" s="37">
        <v>1.6677</v>
      </c>
      <c r="K16" s="37">
        <v>2.5714999999999968</v>
      </c>
      <c r="L16" s="37">
        <v>2.3475000000000001</v>
      </c>
      <c r="M16" s="37">
        <v>1.4964000000000013</v>
      </c>
      <c r="N16" s="37">
        <v>2.0290999999999997</v>
      </c>
      <c r="O16" s="37">
        <v>1.2903999999999982</v>
      </c>
    </row>
    <row r="17" spans="1:15" x14ac:dyDescent="0.25">
      <c r="B17" s="34">
        <v>8</v>
      </c>
      <c r="C17" s="46" t="s">
        <v>793</v>
      </c>
      <c r="D17" s="37">
        <v>15.16</v>
      </c>
      <c r="E17" s="37">
        <v>12.3</v>
      </c>
      <c r="F17" s="40">
        <f t="shared" si="1"/>
        <v>18.865435356200521</v>
      </c>
      <c r="G17" s="41">
        <v>7</v>
      </c>
      <c r="H17" s="42">
        <v>14.008600000000005</v>
      </c>
      <c r="I17" s="37">
        <v>2.7225999999999999</v>
      </c>
      <c r="J17" s="37">
        <v>2.5538999999999987</v>
      </c>
      <c r="K17" s="40">
        <v>1.7762000000000029</v>
      </c>
      <c r="L17" s="40">
        <v>1.6490000000000009</v>
      </c>
      <c r="M17" s="40">
        <v>1.084500000000002</v>
      </c>
      <c r="N17" s="37">
        <v>1.7103999999999999</v>
      </c>
      <c r="O17" s="37">
        <v>2.5120000000000005</v>
      </c>
    </row>
    <row r="18" spans="1:15" x14ac:dyDescent="0.25">
      <c r="B18" s="34">
        <v>14</v>
      </c>
      <c r="C18" s="46" t="s">
        <v>794</v>
      </c>
      <c r="D18" s="37">
        <v>25.9</v>
      </c>
      <c r="E18" s="37">
        <v>20.25</v>
      </c>
      <c r="F18" s="40">
        <f t="shared" si="1"/>
        <v>21.814671814671811</v>
      </c>
      <c r="G18" s="41">
        <v>7</v>
      </c>
      <c r="H18" s="42">
        <v>11.553800000000003</v>
      </c>
      <c r="I18" s="37">
        <v>0.93029999999999902</v>
      </c>
      <c r="J18" s="37">
        <v>1.3548000000000009</v>
      </c>
      <c r="K18" s="37">
        <v>1.9137999999999984</v>
      </c>
      <c r="L18" s="37">
        <v>2.1421000000000028</v>
      </c>
      <c r="M18" s="37">
        <v>1.555299999999999</v>
      </c>
      <c r="N18" s="37">
        <v>1.4596000000000018</v>
      </c>
      <c r="O18" s="37">
        <v>2.1979000000000006</v>
      </c>
    </row>
    <row r="19" spans="1:15" x14ac:dyDescent="0.25">
      <c r="D19" s="37"/>
      <c r="E19" s="37"/>
      <c r="F19" s="40"/>
      <c r="G19" s="41"/>
      <c r="H19" s="42"/>
      <c r="I19" s="37"/>
      <c r="J19" s="37"/>
      <c r="K19" s="37"/>
      <c r="L19" s="37"/>
      <c r="M19" s="37"/>
      <c r="N19" s="37"/>
      <c r="O19" s="37"/>
    </row>
    <row r="20" spans="1:15" x14ac:dyDescent="0.25">
      <c r="A20" s="34" t="s">
        <v>786</v>
      </c>
      <c r="B20" s="34">
        <v>7</v>
      </c>
      <c r="C20" s="46" t="s">
        <v>789</v>
      </c>
      <c r="D20" s="37">
        <v>13.82</v>
      </c>
      <c r="E20" s="37">
        <v>13.82</v>
      </c>
      <c r="F20" s="40">
        <v>0</v>
      </c>
      <c r="G20" s="41">
        <v>7</v>
      </c>
      <c r="H20" s="42">
        <v>13.143200000000004</v>
      </c>
      <c r="I20" s="36">
        <v>1.6634999999999991</v>
      </c>
      <c r="J20" s="36">
        <v>2.0777999999999999</v>
      </c>
      <c r="K20" s="36">
        <v>2.593</v>
      </c>
      <c r="L20" s="36">
        <v>2.8358000000000025</v>
      </c>
      <c r="M20" s="36">
        <v>1.8572000000000024</v>
      </c>
      <c r="N20" s="36">
        <v>1.1209999999999987</v>
      </c>
      <c r="O20" s="37">
        <v>0.99490000000000123</v>
      </c>
    </row>
    <row r="21" spans="1:15" x14ac:dyDescent="0.25">
      <c r="B21" s="34">
        <v>8</v>
      </c>
      <c r="C21" s="46" t="s">
        <v>790</v>
      </c>
      <c r="D21" s="37">
        <v>18.18</v>
      </c>
      <c r="E21" s="37">
        <f>213.71-198.65</f>
        <v>15.060000000000002</v>
      </c>
      <c r="F21" s="40">
        <f>100-(E21/D21*100)</f>
        <v>17.161716171617144</v>
      </c>
      <c r="G21" s="41">
        <v>7</v>
      </c>
      <c r="H21" s="42">
        <v>16.346999999999998</v>
      </c>
      <c r="I21" s="36">
        <v>2.2455999999999996</v>
      </c>
      <c r="J21" s="36">
        <v>2.4943999999999988</v>
      </c>
      <c r="K21" s="36">
        <v>2.5987000000000009</v>
      </c>
      <c r="L21" s="36">
        <v>2.0733999999999995</v>
      </c>
      <c r="M21" s="36">
        <v>1.9886000000000017</v>
      </c>
      <c r="N21" s="36">
        <v>2.7614999999999981</v>
      </c>
      <c r="O21" s="37">
        <v>2.1847999999999992</v>
      </c>
    </row>
    <row r="22" spans="1:15" x14ac:dyDescent="0.25">
      <c r="B22" s="34">
        <v>8</v>
      </c>
      <c r="C22" s="46" t="s">
        <v>791</v>
      </c>
      <c r="D22" s="37">
        <v>16.55</v>
      </c>
      <c r="E22" s="37">
        <f>211.77-198.65</f>
        <v>13.120000000000005</v>
      </c>
      <c r="F22" s="40">
        <f t="shared" ref="F22:F25" si="2">100-(E22/D22*100)</f>
        <v>20.725075528700884</v>
      </c>
      <c r="G22" s="41">
        <v>7</v>
      </c>
      <c r="H22" s="42">
        <v>17.7636</v>
      </c>
      <c r="I22" s="36">
        <v>1.8155999999999999</v>
      </c>
      <c r="J22" s="36">
        <v>3.0818000000000012</v>
      </c>
      <c r="K22" s="36">
        <v>2.8690999999999995</v>
      </c>
      <c r="L22" s="36">
        <v>2.2879000000000005</v>
      </c>
      <c r="M22" s="36">
        <v>2.7459999999999987</v>
      </c>
      <c r="N22" s="36">
        <v>2.2357000000000014</v>
      </c>
      <c r="O22" s="37">
        <v>2.7274999999999991</v>
      </c>
    </row>
    <row r="23" spans="1:15" x14ac:dyDescent="0.25">
      <c r="B23" s="34">
        <v>8</v>
      </c>
      <c r="C23" s="46" t="s">
        <v>792</v>
      </c>
      <c r="D23" s="37">
        <v>15.55</v>
      </c>
      <c r="E23" s="37">
        <f>210.48-198.65</f>
        <v>11.829999999999984</v>
      </c>
      <c r="F23" s="40">
        <f t="shared" si="2"/>
        <v>23.922829581993682</v>
      </c>
      <c r="G23" s="41">
        <v>7</v>
      </c>
      <c r="H23" s="42">
        <v>15.246100000000002</v>
      </c>
      <c r="I23" s="36">
        <v>2.9968000000000004</v>
      </c>
      <c r="J23" s="36">
        <v>2.5794999999999995</v>
      </c>
      <c r="K23" s="36">
        <v>2.5534999999999997</v>
      </c>
      <c r="L23" s="36">
        <v>1.8000000000000007</v>
      </c>
      <c r="M23" s="36">
        <v>2.2347999999999999</v>
      </c>
      <c r="N23" s="36">
        <v>1.7367000000000026</v>
      </c>
      <c r="O23" s="37">
        <v>1.3447999999999993</v>
      </c>
    </row>
    <row r="24" spans="1:15" x14ac:dyDescent="0.25">
      <c r="B24" s="34">
        <v>8</v>
      </c>
      <c r="C24" s="46" t="s">
        <v>793</v>
      </c>
      <c r="D24" s="37">
        <v>15.28</v>
      </c>
      <c r="E24" s="37">
        <f>11.98</f>
        <v>11.98</v>
      </c>
      <c r="F24" s="40">
        <f t="shared" si="2"/>
        <v>21.596858638743456</v>
      </c>
      <c r="G24" s="41">
        <v>7</v>
      </c>
      <c r="H24" s="42">
        <v>15.3322</v>
      </c>
      <c r="I24" s="36">
        <v>2.8781000000000034</v>
      </c>
      <c r="J24" s="36">
        <v>3.0125999999999991</v>
      </c>
      <c r="K24" s="36">
        <v>2.2215999999999987</v>
      </c>
      <c r="L24" s="36">
        <v>2.0760000000000005</v>
      </c>
      <c r="M24" s="36">
        <v>1.7310999999999979</v>
      </c>
      <c r="N24" s="36">
        <v>2.0160000000000018</v>
      </c>
      <c r="O24" s="37">
        <v>1.3967999999999989</v>
      </c>
    </row>
    <row r="25" spans="1:15" x14ac:dyDescent="0.25">
      <c r="B25" s="34">
        <v>8</v>
      </c>
      <c r="C25" s="46" t="s">
        <v>794</v>
      </c>
      <c r="D25" s="37">
        <v>18.22</v>
      </c>
      <c r="E25" s="37">
        <v>13.44</v>
      </c>
      <c r="F25" s="40">
        <f t="shared" si="2"/>
        <v>26.234906695938534</v>
      </c>
      <c r="G25" s="41">
        <v>7</v>
      </c>
      <c r="H25" s="42">
        <v>16.098399999999998</v>
      </c>
      <c r="I25" s="36">
        <v>2.0917999999999992</v>
      </c>
      <c r="J25" s="36">
        <v>1.8812999999999995</v>
      </c>
      <c r="K25" s="36">
        <v>2.2103999999999999</v>
      </c>
      <c r="L25" s="36">
        <v>3.2010000000000005</v>
      </c>
      <c r="M25" s="36">
        <v>2.6893999999999991</v>
      </c>
      <c r="N25" s="36">
        <v>2.3257000000000012</v>
      </c>
      <c r="O25" s="37">
        <v>1.6987999999999985</v>
      </c>
    </row>
    <row r="26" spans="1:15" x14ac:dyDescent="0.25">
      <c r="D26" s="37"/>
      <c r="E26" s="37"/>
      <c r="F26" s="40"/>
      <c r="G26" s="41"/>
      <c r="H26" s="42"/>
      <c r="I26" s="37"/>
      <c r="J26" s="37"/>
      <c r="K26" s="37"/>
      <c r="L26" s="37"/>
      <c r="M26" s="37"/>
      <c r="N26" s="37"/>
      <c r="O26" s="37"/>
    </row>
    <row r="27" spans="1:15" x14ac:dyDescent="0.25">
      <c r="A27" s="34" t="s">
        <v>787</v>
      </c>
      <c r="B27" s="34">
        <v>8</v>
      </c>
      <c r="C27" s="46" t="s">
        <v>789</v>
      </c>
      <c r="D27" s="37">
        <v>12.87</v>
      </c>
      <c r="E27" s="37">
        <v>12.87</v>
      </c>
      <c r="F27" s="40">
        <v>0</v>
      </c>
      <c r="G27" s="41">
        <v>7</v>
      </c>
      <c r="H27" s="42">
        <v>9.6684000000000019</v>
      </c>
      <c r="I27" s="37">
        <v>1.2582000000000022</v>
      </c>
      <c r="J27" s="37">
        <v>1.8818999999999981</v>
      </c>
      <c r="K27" s="37">
        <v>1.0559000000000012</v>
      </c>
      <c r="L27" s="37">
        <v>1.8364000000000011</v>
      </c>
      <c r="M27" s="37">
        <v>1.055299999999999</v>
      </c>
      <c r="N27" s="37">
        <v>1.2668999999999997</v>
      </c>
      <c r="O27" s="37">
        <v>1.3138000000000005</v>
      </c>
    </row>
    <row r="28" spans="1:15" x14ac:dyDescent="0.25">
      <c r="B28" s="34">
        <v>8</v>
      </c>
      <c r="C28" s="46" t="s">
        <v>790</v>
      </c>
      <c r="D28" s="37">
        <v>12.39</v>
      </c>
      <c r="E28" s="37">
        <v>11.45</v>
      </c>
      <c r="F28" s="40">
        <f>100-(E28/D28*100)</f>
        <v>7.5867635189669187</v>
      </c>
      <c r="G28" s="41">
        <v>7</v>
      </c>
      <c r="H28" s="42">
        <v>11.745399999999997</v>
      </c>
      <c r="I28" s="37">
        <v>1.3821000000000012</v>
      </c>
      <c r="J28" s="37">
        <v>2.0607000000000006</v>
      </c>
      <c r="K28" s="37">
        <v>2.6129999999999995</v>
      </c>
      <c r="L28" s="37">
        <v>1.1330999999999989</v>
      </c>
      <c r="M28" s="37">
        <v>1.7317999999999998</v>
      </c>
      <c r="N28" s="37">
        <v>1.361699999999999</v>
      </c>
      <c r="O28" s="37">
        <v>1.4629999999999974</v>
      </c>
    </row>
    <row r="29" spans="1:15" x14ac:dyDescent="0.25">
      <c r="B29" s="34">
        <v>8</v>
      </c>
      <c r="C29" s="46" t="s">
        <v>791</v>
      </c>
      <c r="D29" s="37">
        <v>12.11</v>
      </c>
      <c r="E29" s="37">
        <v>9.94</v>
      </c>
      <c r="F29" s="40">
        <f t="shared" ref="F29:F32" si="3">100-(E29/D29*100)</f>
        <v>17.919075144508668</v>
      </c>
      <c r="G29" s="41">
        <v>7</v>
      </c>
      <c r="H29" s="42">
        <v>11.261600000000001</v>
      </c>
      <c r="I29" s="37">
        <v>1.4803999999999995</v>
      </c>
      <c r="J29" s="37">
        <v>2.2314000000000007</v>
      </c>
      <c r="K29" s="37">
        <v>1.9358000000000004</v>
      </c>
      <c r="L29" s="37">
        <v>1.5865000000000009</v>
      </c>
      <c r="M29" s="37">
        <v>1.2619999999999969</v>
      </c>
      <c r="N29" s="37">
        <v>1.6033000000000008</v>
      </c>
      <c r="O29" s="37">
        <v>1.1622000000000021</v>
      </c>
    </row>
    <row r="30" spans="1:15" x14ac:dyDescent="0.25">
      <c r="B30" s="34">
        <v>8</v>
      </c>
      <c r="C30" s="46" t="s">
        <v>792</v>
      </c>
      <c r="D30" s="37">
        <v>17.059999999999999</v>
      </c>
      <c r="E30" s="37">
        <v>13.31</v>
      </c>
      <c r="F30" s="40">
        <f t="shared" si="3"/>
        <v>21.981242672919095</v>
      </c>
      <c r="G30" s="41">
        <v>7</v>
      </c>
      <c r="H30" s="42">
        <v>16.138100000000001</v>
      </c>
      <c r="I30" s="37">
        <v>2.9120000000000026</v>
      </c>
      <c r="J30" s="37">
        <v>1.789200000000001</v>
      </c>
      <c r="K30" s="37">
        <v>3.7093999999999987</v>
      </c>
      <c r="L30" s="37">
        <v>3.1880999999999986</v>
      </c>
      <c r="M30" s="37">
        <v>1.6021000000000001</v>
      </c>
      <c r="N30" s="37">
        <v>1.8192999999999984</v>
      </c>
      <c r="O30" s="37">
        <v>1.1180000000000021</v>
      </c>
    </row>
    <row r="31" spans="1:15" x14ac:dyDescent="0.25">
      <c r="B31" s="34">
        <v>12</v>
      </c>
      <c r="C31" s="46" t="s">
        <v>793</v>
      </c>
      <c r="D31" s="37">
        <v>18.32</v>
      </c>
      <c r="E31" s="37">
        <v>13.69</v>
      </c>
      <c r="F31" s="40">
        <f t="shared" si="3"/>
        <v>25.272925764192138</v>
      </c>
      <c r="G31" s="41">
        <v>7</v>
      </c>
      <c r="H31" s="42">
        <v>11.783200000000001</v>
      </c>
      <c r="I31" s="37">
        <v>2.0295999999999985</v>
      </c>
      <c r="J31" s="37">
        <v>1.7363</v>
      </c>
      <c r="K31" s="37">
        <v>2.1186000000000007</v>
      </c>
      <c r="L31" s="37">
        <v>1.6877999999999993</v>
      </c>
      <c r="M31" s="37">
        <v>1.008300000000002</v>
      </c>
      <c r="N31" s="37">
        <v>1.8333000000000013</v>
      </c>
      <c r="O31" s="37">
        <v>1.3692999999999991</v>
      </c>
    </row>
    <row r="32" spans="1:15" x14ac:dyDescent="0.25">
      <c r="B32" s="34">
        <v>14</v>
      </c>
      <c r="C32" s="46" t="s">
        <v>794</v>
      </c>
      <c r="D32" s="37">
        <v>21.34</v>
      </c>
      <c r="E32" s="37">
        <v>15.09</v>
      </c>
      <c r="F32" s="40">
        <f t="shared" si="3"/>
        <v>29.287722586691658</v>
      </c>
      <c r="G32" s="41">
        <v>7</v>
      </c>
      <c r="H32" s="42">
        <v>12.667599999999997</v>
      </c>
      <c r="I32" s="36">
        <v>1.5083999999999982</v>
      </c>
      <c r="J32" s="36">
        <v>1.5497000000000014</v>
      </c>
      <c r="K32" s="36">
        <v>1.8832999999999984</v>
      </c>
      <c r="L32" s="49">
        <v>1.4134999999999991</v>
      </c>
      <c r="M32" s="37">
        <v>2.1209000000000024</v>
      </c>
      <c r="N32" s="37">
        <v>2.1167999999999978</v>
      </c>
      <c r="O32" s="37">
        <v>2.0749999999999993</v>
      </c>
    </row>
    <row r="33" spans="1:15" x14ac:dyDescent="0.25">
      <c r="D33" s="37"/>
      <c r="E33" s="37"/>
      <c r="F33" s="40"/>
      <c r="G33" s="41"/>
      <c r="H33" s="42"/>
      <c r="I33" s="36"/>
      <c r="J33" s="36"/>
      <c r="K33" s="36"/>
      <c r="L33" s="36"/>
      <c r="M33" s="37"/>
      <c r="N33" s="37"/>
      <c r="O33" s="37"/>
    </row>
    <row r="34" spans="1:15" x14ac:dyDescent="0.25">
      <c r="A34" s="34" t="s">
        <v>788</v>
      </c>
      <c r="B34" s="34">
        <v>6</v>
      </c>
      <c r="C34" s="46" t="s">
        <v>789</v>
      </c>
      <c r="D34" s="37">
        <v>16.77</v>
      </c>
      <c r="E34" s="37">
        <v>16.77</v>
      </c>
      <c r="F34" s="40">
        <v>0</v>
      </c>
      <c r="G34" s="41">
        <v>6</v>
      </c>
      <c r="H34" s="42">
        <v>18.527200000000001</v>
      </c>
      <c r="I34" s="36">
        <v>2.9374000000000002</v>
      </c>
      <c r="J34" s="36">
        <v>3.6896000000000022</v>
      </c>
      <c r="K34" s="36">
        <v>2.5048999999999992</v>
      </c>
      <c r="L34" s="36">
        <v>3.0960999999999999</v>
      </c>
      <c r="M34" s="37">
        <v>3.3542999999999985</v>
      </c>
      <c r="N34" s="37">
        <v>2.9449000000000005</v>
      </c>
      <c r="O34" s="37"/>
    </row>
    <row r="35" spans="1:15" x14ac:dyDescent="0.25">
      <c r="B35" s="34">
        <v>7</v>
      </c>
      <c r="C35" s="46" t="s">
        <v>790</v>
      </c>
      <c r="D35" s="37">
        <v>14.8</v>
      </c>
      <c r="E35" s="37">
        <v>13.22999999999999</v>
      </c>
      <c r="F35" s="40">
        <f>100-(E35/D35*100)</f>
        <v>10.608108108108183</v>
      </c>
      <c r="G35" s="41">
        <v>6</v>
      </c>
      <c r="H35" s="42">
        <v>15.584599999999998</v>
      </c>
      <c r="I35" s="36">
        <v>2.9819999999999993</v>
      </c>
      <c r="J35" s="36">
        <v>1.1766000000000005</v>
      </c>
      <c r="K35" s="36">
        <v>2.5676999999999985</v>
      </c>
      <c r="L35" s="36">
        <v>3.9146000000000001</v>
      </c>
      <c r="M35" s="37">
        <v>2.4101999999999997</v>
      </c>
      <c r="N35" s="37">
        <v>2.5335000000000001</v>
      </c>
      <c r="O35" s="37"/>
    </row>
    <row r="36" spans="1:15" x14ac:dyDescent="0.25">
      <c r="B36" s="34">
        <v>7</v>
      </c>
      <c r="C36" s="46" t="s">
        <v>791</v>
      </c>
      <c r="D36" s="37">
        <v>11.98</v>
      </c>
      <c r="E36" s="37">
        <v>9.6299999999999955</v>
      </c>
      <c r="F36" s="40">
        <f t="shared" ref="F36:F39" si="4">100-(E36/D36*100)</f>
        <v>19.616026711185356</v>
      </c>
      <c r="G36" s="41">
        <v>6</v>
      </c>
      <c r="H36" s="42">
        <v>11.412299999999998</v>
      </c>
      <c r="I36" s="49">
        <v>2.1335999999999977</v>
      </c>
      <c r="J36" s="36">
        <v>1.3476999999999997</v>
      </c>
      <c r="K36" s="36">
        <v>1.9211999999999989</v>
      </c>
      <c r="L36" s="36">
        <v>2.2279000000000018</v>
      </c>
      <c r="M36" s="37">
        <v>1.2642000000000024</v>
      </c>
      <c r="N36" s="37">
        <v>2.5176999999999978</v>
      </c>
      <c r="O36" s="37"/>
    </row>
    <row r="37" spans="1:15" x14ac:dyDescent="0.25">
      <c r="B37" s="34">
        <v>7</v>
      </c>
      <c r="C37" s="46" t="s">
        <v>792</v>
      </c>
      <c r="D37" s="37">
        <v>14.9</v>
      </c>
      <c r="E37" s="37">
        <v>13</v>
      </c>
      <c r="F37" s="40">
        <f t="shared" si="4"/>
        <v>12.75167785234899</v>
      </c>
      <c r="G37" s="41">
        <v>6</v>
      </c>
      <c r="H37" s="42">
        <v>12.587600000000005</v>
      </c>
      <c r="I37" s="36">
        <v>2.6743999999999986</v>
      </c>
      <c r="J37" s="36">
        <v>1.9014000000000024</v>
      </c>
      <c r="K37" s="36">
        <v>1.8824000000000005</v>
      </c>
      <c r="L37" s="36">
        <v>2.5356000000000023</v>
      </c>
      <c r="M37" s="37">
        <v>1.9125000000000014</v>
      </c>
      <c r="N37" s="37">
        <v>1.6813000000000002</v>
      </c>
      <c r="O37" s="37"/>
    </row>
    <row r="38" spans="1:15" x14ac:dyDescent="0.25">
      <c r="B38" s="34">
        <v>7</v>
      </c>
      <c r="C38" s="46" t="s">
        <v>793</v>
      </c>
      <c r="D38" s="37">
        <v>14.1</v>
      </c>
      <c r="E38" s="37">
        <v>11.210000000000008</v>
      </c>
      <c r="F38" s="40">
        <f t="shared" si="4"/>
        <v>20.49645390070917</v>
      </c>
      <c r="G38" s="41">
        <v>6</v>
      </c>
      <c r="H38" s="42">
        <v>12.940900000000003</v>
      </c>
      <c r="I38" s="36">
        <v>3.184899999999999</v>
      </c>
      <c r="J38" s="36">
        <v>2.1473000000000013</v>
      </c>
      <c r="K38" s="36">
        <v>1.5919000000000025</v>
      </c>
      <c r="L38" s="36">
        <v>1.8071000000000019</v>
      </c>
      <c r="M38" s="37">
        <v>1.8674999999999997</v>
      </c>
      <c r="N38" s="37">
        <v>2.3421999999999983</v>
      </c>
      <c r="O38" s="37"/>
    </row>
    <row r="39" spans="1:15" x14ac:dyDescent="0.25">
      <c r="B39" s="34">
        <v>7</v>
      </c>
      <c r="C39" s="46" t="s">
        <v>794</v>
      </c>
      <c r="D39" s="37">
        <v>16.98</v>
      </c>
      <c r="E39" s="37">
        <v>12.780000000000001</v>
      </c>
      <c r="F39" s="40">
        <f t="shared" si="4"/>
        <v>24.734982332155482</v>
      </c>
      <c r="G39" s="41">
        <v>6</v>
      </c>
      <c r="H39" s="42">
        <v>15.759799999999998</v>
      </c>
      <c r="I39" s="36">
        <v>2.8691999999999993</v>
      </c>
      <c r="J39" s="36">
        <v>2.2260999999999989</v>
      </c>
      <c r="K39" s="36">
        <v>3.3763000000000005</v>
      </c>
      <c r="L39" s="36">
        <v>2.3393999999999977</v>
      </c>
      <c r="M39" s="37">
        <v>2.4226000000000028</v>
      </c>
      <c r="N39" s="37">
        <v>2.5261999999999993</v>
      </c>
      <c r="O39" s="37"/>
    </row>
    <row r="40" spans="1:15" x14ac:dyDescent="0.25">
      <c r="D40" s="37"/>
      <c r="E40" s="37"/>
      <c r="F40" s="40"/>
      <c r="G40" s="41"/>
      <c r="H40" s="42"/>
      <c r="I40" s="36"/>
      <c r="J40" s="36"/>
      <c r="K40" s="36"/>
      <c r="L40" s="36"/>
      <c r="M40" s="37"/>
      <c r="N40" s="37"/>
      <c r="O40" s="37"/>
    </row>
    <row r="41" spans="1:15" x14ac:dyDescent="0.25">
      <c r="A41" s="38" t="s">
        <v>780</v>
      </c>
      <c r="D41" s="37"/>
      <c r="E41" s="37"/>
      <c r="F41" s="40"/>
      <c r="G41" s="41"/>
      <c r="H41" s="42"/>
      <c r="I41" s="36"/>
      <c r="J41" s="36"/>
      <c r="K41" s="36"/>
      <c r="L41" s="36"/>
      <c r="M41" s="37"/>
      <c r="N41" s="37"/>
      <c r="O41" s="37"/>
    </row>
    <row r="42" spans="1:15" x14ac:dyDescent="0.25">
      <c r="A42" s="34" t="s">
        <v>784</v>
      </c>
      <c r="B42" s="34">
        <v>5</v>
      </c>
      <c r="C42" s="46" t="s">
        <v>789</v>
      </c>
      <c r="D42" s="37">
        <v>4.3600000000000003</v>
      </c>
      <c r="E42" s="37">
        <f>203.2-198.65</f>
        <v>4.5499999999999829</v>
      </c>
      <c r="F42" s="40">
        <v>0</v>
      </c>
      <c r="G42" s="41">
        <v>5</v>
      </c>
      <c r="H42" s="42">
        <v>5.1722999999999999</v>
      </c>
      <c r="I42" s="36">
        <v>0.91290000000000049</v>
      </c>
      <c r="J42" s="36">
        <v>0.77190000000000225</v>
      </c>
      <c r="K42" s="36">
        <v>1.0700000000000003</v>
      </c>
      <c r="L42" s="36">
        <v>1.5078999999999994</v>
      </c>
      <c r="M42" s="36">
        <v>0.90959999999999752</v>
      </c>
      <c r="N42" s="37"/>
      <c r="O42" s="37"/>
    </row>
    <row r="43" spans="1:15" x14ac:dyDescent="0.25">
      <c r="B43" s="34">
        <v>6</v>
      </c>
      <c r="C43" s="46" t="s">
        <v>790</v>
      </c>
      <c r="D43" s="37">
        <v>5.0599999999999996</v>
      </c>
      <c r="E43" s="37">
        <f>203.4-198.65</f>
        <v>4.75</v>
      </c>
      <c r="F43" s="40">
        <f>100-(E43/D43*100)</f>
        <v>6.1264822134387344</v>
      </c>
      <c r="G43" s="41">
        <v>5</v>
      </c>
      <c r="H43" s="42">
        <v>5.2909000000000042</v>
      </c>
      <c r="I43" s="36">
        <v>1.1548000000000016</v>
      </c>
      <c r="J43" s="36">
        <v>0.96110000000000184</v>
      </c>
      <c r="K43" s="36">
        <v>1.0617999999999981</v>
      </c>
      <c r="L43" s="36">
        <v>0.93840000000000146</v>
      </c>
      <c r="M43" s="36">
        <v>1.1748000000000012</v>
      </c>
      <c r="N43" s="37"/>
      <c r="O43" s="37"/>
    </row>
    <row r="44" spans="1:15" x14ac:dyDescent="0.25">
      <c r="B44" s="34">
        <v>6</v>
      </c>
      <c r="C44" s="46" t="s">
        <v>791</v>
      </c>
      <c r="D44" s="37">
        <v>5.53</v>
      </c>
      <c r="E44" s="37">
        <f>203.4-198.65</f>
        <v>4.75</v>
      </c>
      <c r="F44" s="40">
        <f t="shared" ref="F44:F47" si="5">100-(E44/D44*100)</f>
        <v>14.104882459312833</v>
      </c>
      <c r="G44" s="41">
        <v>5</v>
      </c>
      <c r="H44" s="42">
        <v>5.663299999999996</v>
      </c>
      <c r="I44" s="36">
        <v>1.1869000000000014</v>
      </c>
      <c r="J44" s="36">
        <v>0.94879999999999853</v>
      </c>
      <c r="K44" s="36">
        <v>1.1717999999999975</v>
      </c>
      <c r="L44" s="36">
        <v>1.2242999999999995</v>
      </c>
      <c r="M44" s="36">
        <v>1.1314999999999991</v>
      </c>
      <c r="N44" s="37"/>
      <c r="O44" s="37"/>
    </row>
    <row r="45" spans="1:15" x14ac:dyDescent="0.25">
      <c r="B45" s="34">
        <v>6</v>
      </c>
      <c r="C45" s="46" t="s">
        <v>792</v>
      </c>
      <c r="D45" s="37">
        <v>6</v>
      </c>
      <c r="E45" s="37">
        <f>203.49-198.65</f>
        <v>4.8400000000000034</v>
      </c>
      <c r="F45" s="40">
        <f t="shared" si="5"/>
        <v>19.333333333333286</v>
      </c>
      <c r="G45" s="41">
        <v>5</v>
      </c>
      <c r="H45" s="42">
        <v>5.7551000000000023</v>
      </c>
      <c r="I45" s="36">
        <v>1.1552000000000007</v>
      </c>
      <c r="J45" s="36">
        <v>1.2815000000000012</v>
      </c>
      <c r="K45" s="36">
        <v>1.0089000000000006</v>
      </c>
      <c r="L45" s="36">
        <v>1.2955999999999968</v>
      </c>
      <c r="M45" s="37">
        <v>1.0139000000000031</v>
      </c>
      <c r="N45" s="37"/>
      <c r="O45" s="37"/>
    </row>
    <row r="46" spans="1:15" x14ac:dyDescent="0.25">
      <c r="B46" s="34">
        <v>6</v>
      </c>
      <c r="C46" s="46" t="s">
        <v>793</v>
      </c>
      <c r="D46" s="37">
        <v>5.46</v>
      </c>
      <c r="E46" s="37">
        <f>202.44-198.65</f>
        <v>3.789999999999992</v>
      </c>
      <c r="F46" s="40">
        <f t="shared" si="5"/>
        <v>30.586080586080726</v>
      </c>
      <c r="G46" s="41">
        <v>5</v>
      </c>
      <c r="H46" s="42">
        <v>5.2004999999999981</v>
      </c>
      <c r="I46" s="36">
        <v>1.0625999999999998</v>
      </c>
      <c r="J46" s="36">
        <v>1.1319999999999979</v>
      </c>
      <c r="K46" s="36">
        <v>0.9894999999999996</v>
      </c>
      <c r="L46" s="36">
        <v>1.1003000000000007</v>
      </c>
      <c r="M46" s="37">
        <v>0.91610000000000014</v>
      </c>
      <c r="N46" s="37"/>
      <c r="O46" s="37"/>
    </row>
    <row r="47" spans="1:15" x14ac:dyDescent="0.25">
      <c r="B47" s="34">
        <v>6</v>
      </c>
      <c r="C47" s="46" t="s">
        <v>794</v>
      </c>
      <c r="D47" s="37">
        <v>6.12</v>
      </c>
      <c r="E47" s="37">
        <f>202.74-198.65</f>
        <v>4.0900000000000034</v>
      </c>
      <c r="F47" s="40">
        <f t="shared" si="5"/>
        <v>33.169934640522825</v>
      </c>
      <c r="G47" s="41">
        <v>5</v>
      </c>
      <c r="H47" s="42">
        <v>5.6234099999999998</v>
      </c>
      <c r="I47" s="36">
        <v>1.2022000000000013</v>
      </c>
      <c r="J47" s="36">
        <v>1.1303100000000015</v>
      </c>
      <c r="K47" s="36">
        <v>1.0533999999999999</v>
      </c>
      <c r="L47" s="36">
        <v>1.0953999999999979</v>
      </c>
      <c r="M47" s="37">
        <v>1.1420999999999992</v>
      </c>
      <c r="N47" s="37"/>
      <c r="O47" s="37"/>
    </row>
    <row r="48" spans="1:15" x14ac:dyDescent="0.25">
      <c r="D48" s="37"/>
      <c r="E48" s="37"/>
      <c r="F48" s="40"/>
      <c r="G48" s="41"/>
      <c r="H48" s="42"/>
      <c r="I48" s="36"/>
      <c r="J48" s="36"/>
      <c r="K48" s="36"/>
      <c r="L48" s="36"/>
      <c r="M48" s="37"/>
      <c r="N48" s="37"/>
      <c r="O48" s="37"/>
    </row>
    <row r="49" spans="1:15" x14ac:dyDescent="0.25">
      <c r="A49" s="34" t="s">
        <v>785</v>
      </c>
      <c r="B49" s="34">
        <v>6</v>
      </c>
      <c r="C49" s="46" t="s">
        <v>789</v>
      </c>
      <c r="D49" s="37">
        <v>4.55</v>
      </c>
      <c r="E49" s="37">
        <v>4.55</v>
      </c>
      <c r="F49" s="40">
        <v>0</v>
      </c>
      <c r="G49" s="41">
        <v>6</v>
      </c>
      <c r="H49" s="42">
        <v>5.7343000000000046</v>
      </c>
      <c r="I49" s="36">
        <v>0.85839999999999961</v>
      </c>
      <c r="J49" s="36">
        <v>0.84880000000000067</v>
      </c>
      <c r="K49" s="36">
        <v>0.99549999999999983</v>
      </c>
      <c r="L49" s="36">
        <v>1.028100000000002</v>
      </c>
      <c r="M49" s="37">
        <v>1.1097000000000001</v>
      </c>
      <c r="N49" s="37">
        <v>0.89380000000000237</v>
      </c>
      <c r="O49" s="37"/>
    </row>
    <row r="50" spans="1:15" x14ac:dyDescent="0.25">
      <c r="B50" s="34">
        <v>7</v>
      </c>
      <c r="C50" s="46" t="s">
        <v>790</v>
      </c>
      <c r="D50" s="37">
        <v>6.15</v>
      </c>
      <c r="E50" s="37">
        <v>5.49</v>
      </c>
      <c r="F50" s="40">
        <f>100-(E50/D50*100)</f>
        <v>10.731707317073173</v>
      </c>
      <c r="G50" s="41">
        <v>6</v>
      </c>
      <c r="H50" s="42">
        <v>5.6353999999999935</v>
      </c>
      <c r="I50" s="36">
        <v>1.2154999999999987</v>
      </c>
      <c r="J50" s="36">
        <v>0.81749999999999901</v>
      </c>
      <c r="K50" s="36">
        <v>0.85099999999999909</v>
      </c>
      <c r="L50" s="36">
        <v>1.0825999999999993</v>
      </c>
      <c r="M50" s="37">
        <v>0.8653999999999975</v>
      </c>
      <c r="N50" s="37">
        <v>0.80339999999999989</v>
      </c>
      <c r="O50" s="37"/>
    </row>
    <row r="51" spans="1:15" x14ac:dyDescent="0.25">
      <c r="B51" s="34">
        <v>7</v>
      </c>
      <c r="C51" s="46" t="s">
        <v>791</v>
      </c>
      <c r="D51" s="37">
        <v>5.98</v>
      </c>
      <c r="E51" s="37">
        <v>5.04</v>
      </c>
      <c r="F51" s="40">
        <f t="shared" ref="F51:F54" si="6">100-(E51/D51*100)</f>
        <v>15.719063545150505</v>
      </c>
      <c r="G51" s="41">
        <v>6</v>
      </c>
      <c r="H51" s="42">
        <v>6.2360000000000007</v>
      </c>
      <c r="I51" s="36">
        <v>1.0271000000000008</v>
      </c>
      <c r="J51" s="49">
        <v>0.8714999999999975</v>
      </c>
      <c r="K51" s="36">
        <v>1.2942</v>
      </c>
      <c r="L51" s="36">
        <v>1.1198000000000015</v>
      </c>
      <c r="M51" s="37">
        <v>1.1049000000000007</v>
      </c>
      <c r="N51" s="37">
        <v>0.81850000000000023</v>
      </c>
      <c r="O51" s="37"/>
    </row>
    <row r="52" spans="1:15" x14ac:dyDescent="0.25">
      <c r="B52" s="34">
        <v>7</v>
      </c>
      <c r="C52" s="46" t="s">
        <v>792</v>
      </c>
      <c r="D52" s="37">
        <v>5.91</v>
      </c>
      <c r="E52" s="37">
        <v>4.47</v>
      </c>
      <c r="F52" s="40">
        <f t="shared" si="6"/>
        <v>24.365482233502547</v>
      </c>
      <c r="G52" s="41">
        <v>6</v>
      </c>
      <c r="H52" s="42">
        <v>6.0244999999999997</v>
      </c>
      <c r="I52" s="36">
        <v>0.76370000000000005</v>
      </c>
      <c r="J52" s="36">
        <v>1.0611999999999995</v>
      </c>
      <c r="K52" s="36">
        <v>0.89349999999999952</v>
      </c>
      <c r="L52" s="36">
        <v>1.2336000000000027</v>
      </c>
      <c r="M52" s="37">
        <v>1.2774999999999999</v>
      </c>
      <c r="N52" s="37">
        <v>0.79499999999999815</v>
      </c>
      <c r="O52" s="37"/>
    </row>
    <row r="53" spans="1:15" x14ac:dyDescent="0.25">
      <c r="B53" s="34">
        <v>7</v>
      </c>
      <c r="C53" s="46" t="s">
        <v>793</v>
      </c>
      <c r="D53" s="37">
        <v>5.54</v>
      </c>
      <c r="E53" s="37">
        <v>3.74</v>
      </c>
      <c r="F53" s="40">
        <f t="shared" si="6"/>
        <v>32.49097472924187</v>
      </c>
      <c r="G53" s="41">
        <v>6</v>
      </c>
      <c r="H53" s="42">
        <v>6.0024000000000015</v>
      </c>
      <c r="I53" s="36">
        <v>0.85239999999999938</v>
      </c>
      <c r="J53" s="36">
        <v>0.91420000000000101</v>
      </c>
      <c r="K53" s="36">
        <v>1.1256000000000022</v>
      </c>
      <c r="L53" s="36">
        <v>1.0473999999999997</v>
      </c>
      <c r="M53" s="37">
        <v>0.87090000000000245</v>
      </c>
      <c r="N53" s="37">
        <v>1.1918999999999969</v>
      </c>
      <c r="O53" s="37"/>
    </row>
    <row r="54" spans="1:15" x14ac:dyDescent="0.25">
      <c r="B54" s="34">
        <v>7</v>
      </c>
      <c r="C54" s="46" t="s">
        <v>794</v>
      </c>
      <c r="D54" s="37">
        <v>6.07</v>
      </c>
      <c r="E54" s="37">
        <v>3.86</v>
      </c>
      <c r="F54" s="40">
        <f t="shared" si="6"/>
        <v>36.408566721581558</v>
      </c>
      <c r="G54" s="41">
        <v>6</v>
      </c>
      <c r="H54" s="42">
        <v>6.1630000000000003</v>
      </c>
      <c r="I54" s="37">
        <v>1.0838999999999999</v>
      </c>
      <c r="J54" s="37">
        <v>1.0070000000000014</v>
      </c>
      <c r="K54" s="37">
        <v>1.2053999999999974</v>
      </c>
      <c r="L54" s="37">
        <v>0.98620000000000019</v>
      </c>
      <c r="M54" s="37">
        <v>0.93130000000000024</v>
      </c>
      <c r="N54" s="37">
        <v>0.94920000000000115</v>
      </c>
      <c r="O54" s="37"/>
    </row>
    <row r="55" spans="1:15" x14ac:dyDescent="0.25">
      <c r="D55" s="37"/>
      <c r="E55" s="37"/>
      <c r="F55" s="40"/>
      <c r="G55" s="41"/>
      <c r="H55" s="42"/>
      <c r="I55" s="37"/>
      <c r="J55" s="37"/>
      <c r="K55" s="37"/>
      <c r="L55" s="37"/>
      <c r="M55" s="37"/>
      <c r="N55" s="37"/>
      <c r="O55" s="37"/>
    </row>
    <row r="56" spans="1:15" x14ac:dyDescent="0.25">
      <c r="A56" s="34" t="s">
        <v>786</v>
      </c>
      <c r="B56" s="34">
        <v>5</v>
      </c>
      <c r="C56" s="46" t="s">
        <v>789</v>
      </c>
      <c r="D56" s="37">
        <v>3.32</v>
      </c>
      <c r="E56" s="37">
        <v>3.32</v>
      </c>
      <c r="F56" s="40">
        <f>E56/D56*100-100</f>
        <v>0</v>
      </c>
      <c r="G56" s="41">
        <v>5</v>
      </c>
      <c r="H56" s="42">
        <v>4.466700000000003</v>
      </c>
      <c r="I56" s="36">
        <v>0.72760000000000247</v>
      </c>
      <c r="J56" s="36">
        <v>0.84740000000000038</v>
      </c>
      <c r="K56" s="36">
        <v>0.87539999999999907</v>
      </c>
      <c r="L56" s="36">
        <v>0.87689999999999912</v>
      </c>
      <c r="M56" s="36">
        <v>1.139400000000002</v>
      </c>
      <c r="N56" s="37"/>
      <c r="O56" s="37"/>
    </row>
    <row r="57" spans="1:15" x14ac:dyDescent="0.25">
      <c r="B57" s="34">
        <v>6</v>
      </c>
      <c r="C57" s="46" t="s">
        <v>790</v>
      </c>
      <c r="D57" s="37">
        <v>4.33</v>
      </c>
      <c r="E57" s="37">
        <f>202.48-198.77</f>
        <v>3.7099999999999795</v>
      </c>
      <c r="F57" s="40">
        <f>100-(E57/D57*100)</f>
        <v>14.318706697460058</v>
      </c>
      <c r="G57" s="41">
        <v>5</v>
      </c>
      <c r="H57" s="42">
        <v>4.8142999999999994</v>
      </c>
      <c r="I57" s="36">
        <v>0.83249999999999957</v>
      </c>
      <c r="J57" s="36">
        <v>0.95480000000000231</v>
      </c>
      <c r="K57" s="36">
        <v>1.0286000000000008</v>
      </c>
      <c r="L57" s="36">
        <v>1.0814999999999984</v>
      </c>
      <c r="M57" s="36">
        <v>0.91689999999999827</v>
      </c>
      <c r="N57" s="37"/>
      <c r="O57" s="37"/>
    </row>
    <row r="58" spans="1:15" x14ac:dyDescent="0.25">
      <c r="B58" s="34">
        <v>6</v>
      </c>
      <c r="C58" s="46" t="s">
        <v>791</v>
      </c>
      <c r="D58" s="37">
        <v>4.33</v>
      </c>
      <c r="E58" s="37">
        <f>202.07-198.77</f>
        <v>3.2999999999999829</v>
      </c>
      <c r="F58" s="40">
        <f t="shared" ref="F58:F61" si="7">100-(E58/D58*100)</f>
        <v>23.787528868360681</v>
      </c>
      <c r="G58" s="41">
        <v>5</v>
      </c>
      <c r="H58" s="42">
        <v>4.3526999999999916</v>
      </c>
      <c r="I58" s="36">
        <v>0.76769999999999783</v>
      </c>
      <c r="J58" s="36">
        <v>0.79779999999999873</v>
      </c>
      <c r="K58" s="36">
        <v>0.89579999999999771</v>
      </c>
      <c r="L58" s="36">
        <v>1.0414999999999992</v>
      </c>
      <c r="M58" s="36">
        <v>0.8498999999999981</v>
      </c>
      <c r="N58" s="37"/>
      <c r="O58" s="37"/>
    </row>
    <row r="59" spans="1:15" x14ac:dyDescent="0.25">
      <c r="B59" s="34">
        <v>6</v>
      </c>
      <c r="C59" s="46" t="s">
        <v>792</v>
      </c>
      <c r="D59" s="37">
        <v>5.54</v>
      </c>
      <c r="E59" s="37">
        <f>202.81-198.77</f>
        <v>4.039999999999992</v>
      </c>
      <c r="F59" s="40">
        <f t="shared" si="7"/>
        <v>27.075812274368374</v>
      </c>
      <c r="G59" s="41">
        <v>5</v>
      </c>
      <c r="H59" s="42">
        <v>5.0910999999999973</v>
      </c>
      <c r="I59" s="36">
        <v>0.9488999999999983</v>
      </c>
      <c r="J59" s="36">
        <v>1.0448999999999984</v>
      </c>
      <c r="K59" s="36">
        <v>1.0949999999999989</v>
      </c>
      <c r="L59" s="36">
        <v>1.095600000000001</v>
      </c>
      <c r="M59" s="36">
        <v>0.90670000000000073</v>
      </c>
      <c r="N59" s="37"/>
      <c r="O59" s="37"/>
    </row>
    <row r="60" spans="1:15" x14ac:dyDescent="0.25">
      <c r="B60" s="34">
        <v>6</v>
      </c>
      <c r="C60" s="46" t="s">
        <v>793</v>
      </c>
      <c r="D60" s="37">
        <v>5.0599999999999996</v>
      </c>
      <c r="E60" s="37">
        <f>201.84-198.77</f>
        <v>3.0699999999999932</v>
      </c>
      <c r="F60" s="40">
        <f t="shared" si="7"/>
        <v>39.328063241106847</v>
      </c>
      <c r="G60" s="41">
        <v>5</v>
      </c>
      <c r="H60" s="42">
        <v>4.6189</v>
      </c>
      <c r="I60" s="36">
        <v>0.8965999999999994</v>
      </c>
      <c r="J60" s="36">
        <v>0.76190000000000069</v>
      </c>
      <c r="K60" s="36">
        <v>0.86890000000000001</v>
      </c>
      <c r="L60" s="36">
        <v>1.1094000000000008</v>
      </c>
      <c r="M60" s="36">
        <v>0.98209999999999908</v>
      </c>
      <c r="N60" s="37"/>
      <c r="O60" s="37"/>
    </row>
    <row r="61" spans="1:15" x14ac:dyDescent="0.25">
      <c r="B61" s="34">
        <v>6</v>
      </c>
      <c r="C61" s="46" t="s">
        <v>794</v>
      </c>
      <c r="D61" s="37">
        <v>5.91</v>
      </c>
      <c r="E61" s="37">
        <f>202.72-198.77</f>
        <v>3.9499999999999886</v>
      </c>
      <c r="F61" s="40">
        <f t="shared" si="7"/>
        <v>33.164128595600872</v>
      </c>
      <c r="G61" s="41">
        <v>5</v>
      </c>
      <c r="H61" s="42">
        <v>5.524799999999999</v>
      </c>
      <c r="I61" s="36">
        <v>1.0262999999999991</v>
      </c>
      <c r="J61" s="36">
        <v>0.91570000000000107</v>
      </c>
      <c r="K61" s="36">
        <v>1.2424999999999997</v>
      </c>
      <c r="L61" s="36">
        <v>1.3226000000000013</v>
      </c>
      <c r="M61" s="36">
        <v>1.0176999999999978</v>
      </c>
      <c r="N61" s="37"/>
      <c r="O61" s="37"/>
    </row>
    <row r="62" spans="1:15" x14ac:dyDescent="0.25">
      <c r="D62" s="37"/>
      <c r="E62" s="37"/>
      <c r="F62" s="40"/>
      <c r="G62" s="41"/>
      <c r="H62" s="42"/>
      <c r="I62" s="37"/>
      <c r="J62" s="37"/>
      <c r="K62" s="37"/>
      <c r="L62" s="37"/>
      <c r="M62" s="37"/>
      <c r="N62" s="37"/>
      <c r="O62" s="37"/>
    </row>
    <row r="63" spans="1:15" x14ac:dyDescent="0.25">
      <c r="A63" s="34" t="s">
        <v>788</v>
      </c>
      <c r="B63" s="34">
        <v>5</v>
      </c>
      <c r="C63" s="46" t="s">
        <v>789</v>
      </c>
      <c r="D63" s="37">
        <v>3.86</v>
      </c>
      <c r="E63" s="37">
        <v>3.86</v>
      </c>
      <c r="F63" s="40">
        <v>0</v>
      </c>
      <c r="G63" s="41">
        <v>5</v>
      </c>
      <c r="H63" s="42">
        <v>4.2969000000000044</v>
      </c>
      <c r="I63" s="37">
        <v>0.95830000000000126</v>
      </c>
      <c r="J63" s="37">
        <v>0.84570000000000078</v>
      </c>
      <c r="K63" s="37">
        <v>0.89890000000000114</v>
      </c>
      <c r="L63" s="37">
        <v>0.88429999999999964</v>
      </c>
      <c r="M63" s="37">
        <v>0.70970000000000155</v>
      </c>
      <c r="N63" s="37"/>
      <c r="O63" s="37"/>
    </row>
    <row r="64" spans="1:15" x14ac:dyDescent="0.25">
      <c r="B64" s="34">
        <v>6</v>
      </c>
      <c r="C64" s="46" t="s">
        <v>790</v>
      </c>
      <c r="D64" s="37">
        <v>4.8600000000000003</v>
      </c>
      <c r="E64" s="37">
        <v>4.16</v>
      </c>
      <c r="F64" s="40">
        <f>100-(E64/D64*100)</f>
        <v>14.403292181069958</v>
      </c>
      <c r="G64" s="41">
        <v>5</v>
      </c>
      <c r="H64" s="42">
        <v>4.5286999999999971</v>
      </c>
      <c r="I64" s="37">
        <v>1.0143999999999984</v>
      </c>
      <c r="J64" s="37">
        <v>0.82099999999999795</v>
      </c>
      <c r="K64" s="37">
        <v>0.79429999999999978</v>
      </c>
      <c r="L64" s="37">
        <v>1.0887999999999991</v>
      </c>
      <c r="M64" s="37">
        <v>0.81020000000000181</v>
      </c>
      <c r="N64" s="37"/>
      <c r="O64" s="37"/>
    </row>
    <row r="65" spans="2:15" x14ac:dyDescent="0.25">
      <c r="B65" s="34">
        <v>6</v>
      </c>
      <c r="C65" s="46" t="s">
        <v>791</v>
      </c>
      <c r="D65" s="37">
        <v>4.71</v>
      </c>
      <c r="E65" s="37">
        <v>3.57</v>
      </c>
      <c r="F65" s="40">
        <f t="shared" ref="F65:F68" si="8">100-(E65/D65*100)</f>
        <v>24.203821656050962</v>
      </c>
      <c r="G65" s="41">
        <v>5</v>
      </c>
      <c r="H65" s="42">
        <v>4.2932000000000023</v>
      </c>
      <c r="I65" s="37">
        <v>0.89930000000000021</v>
      </c>
      <c r="J65" s="37">
        <v>0.86139999999999972</v>
      </c>
      <c r="K65" s="37">
        <v>0.68210000000000193</v>
      </c>
      <c r="L65" s="37">
        <v>0.75240000000000151</v>
      </c>
      <c r="M65" s="37">
        <v>1.097999999999999</v>
      </c>
      <c r="N65" s="37"/>
      <c r="O65" s="37"/>
    </row>
    <row r="66" spans="2:15" x14ac:dyDescent="0.25">
      <c r="B66" s="34">
        <v>6</v>
      </c>
      <c r="C66" s="46" t="s">
        <v>792</v>
      </c>
      <c r="D66" s="37">
        <v>5.42</v>
      </c>
      <c r="E66" s="37">
        <v>3.69</v>
      </c>
      <c r="F66" s="40">
        <f t="shared" si="8"/>
        <v>31.91881918819189</v>
      </c>
      <c r="G66" s="41">
        <v>5</v>
      </c>
      <c r="H66" s="42">
        <v>4.9155999999999942</v>
      </c>
      <c r="I66" s="37">
        <v>0.99939999999999785</v>
      </c>
      <c r="J66" s="37">
        <v>0.98780000000000001</v>
      </c>
      <c r="K66" s="37">
        <v>0.93569999999999709</v>
      </c>
      <c r="L66" s="37">
        <v>0.89339999999999975</v>
      </c>
      <c r="M66" s="37">
        <v>1.0992999999999995</v>
      </c>
      <c r="N66" s="37"/>
      <c r="O66" s="37"/>
    </row>
    <row r="67" spans="2:15" x14ac:dyDescent="0.25">
      <c r="B67" s="34">
        <v>6</v>
      </c>
      <c r="C67" s="46" t="s">
        <v>793</v>
      </c>
      <c r="D67" s="37">
        <v>6.02</v>
      </c>
      <c r="E67" s="37">
        <v>3.86</v>
      </c>
      <c r="F67" s="40">
        <f t="shared" si="8"/>
        <v>35.880398671096344</v>
      </c>
      <c r="G67" s="41">
        <v>5</v>
      </c>
      <c r="H67" s="42">
        <v>5.4868000000000023</v>
      </c>
      <c r="I67" s="37">
        <v>1.0065999999999988</v>
      </c>
      <c r="J67" s="37">
        <v>0.9629000000000012</v>
      </c>
      <c r="K67" s="37">
        <v>1.4069000000000003</v>
      </c>
      <c r="L67" s="37">
        <v>1.1711000000000027</v>
      </c>
      <c r="M67" s="37">
        <v>0.93929999999999936</v>
      </c>
      <c r="N67" s="37"/>
      <c r="O67" s="37"/>
    </row>
    <row r="68" spans="2:15" x14ac:dyDescent="0.25">
      <c r="B68" s="34">
        <v>6</v>
      </c>
      <c r="C68" s="46" t="s">
        <v>794</v>
      </c>
      <c r="D68" s="37">
        <v>6.43</v>
      </c>
      <c r="E68" s="37">
        <v>4.12</v>
      </c>
      <c r="F68" s="40">
        <f t="shared" si="8"/>
        <v>35.925349922239505</v>
      </c>
      <c r="G68" s="41">
        <v>5</v>
      </c>
      <c r="H68" s="42">
        <v>5.7204999999999977</v>
      </c>
      <c r="I68" s="37">
        <v>1.3103000000000016</v>
      </c>
      <c r="J68" s="37">
        <v>1.0263999999999989</v>
      </c>
      <c r="K68" s="37">
        <v>1.1205999999999996</v>
      </c>
      <c r="L68" s="37">
        <v>1.0173999999999985</v>
      </c>
      <c r="M68" s="37">
        <v>1.2457999999999991</v>
      </c>
      <c r="N68" s="37"/>
      <c r="O68" s="37"/>
    </row>
  </sheetData>
  <mergeCells count="2">
    <mergeCell ref="B4:F4"/>
    <mergeCell ref="G4:O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25"/>
  <sheetViews>
    <sheetView topLeftCell="A102" workbookViewId="0">
      <selection activeCell="E85" sqref="E85:E125"/>
    </sheetView>
  </sheetViews>
  <sheetFormatPr defaultRowHeight="15" x14ac:dyDescent="0.25"/>
  <cols>
    <col min="4" max="4" width="10.28515625" bestFit="1" customWidth="1"/>
    <col min="8" max="8" width="11.28515625" bestFit="1" customWidth="1"/>
    <col min="9" max="9" width="9.140625" style="4"/>
    <col min="10" max="10" width="10.7109375" bestFit="1" customWidth="1"/>
    <col min="11" max="11" width="10.28515625" bestFit="1" customWidth="1"/>
    <col min="12" max="12" width="11" bestFit="1" customWidth="1"/>
    <col min="13" max="13" width="9.7109375" bestFit="1" customWidth="1"/>
    <col min="14" max="14" width="9.28515625" bestFit="1" customWidth="1"/>
    <col min="15" max="15" width="9.85546875" bestFit="1" customWidth="1"/>
  </cols>
  <sheetData>
    <row r="1" spans="3:6" x14ac:dyDescent="0.25">
      <c r="C1">
        <v>0.3125</v>
      </c>
      <c r="D1" s="3">
        <v>22150000</v>
      </c>
      <c r="E1" s="3">
        <v>450700000</v>
      </c>
      <c r="F1" s="3">
        <f t="shared" ref="F1:F5" si="0">D1/E1</f>
        <v>4.9145773241624141E-2</v>
      </c>
    </row>
    <row r="2" spans="3:6" x14ac:dyDescent="0.25">
      <c r="C2">
        <v>0.3125</v>
      </c>
      <c r="D2" s="3">
        <v>7029000</v>
      </c>
      <c r="E2" s="3">
        <v>122200000</v>
      </c>
      <c r="F2" s="3">
        <f t="shared" si="0"/>
        <v>5.7520458265139116E-2</v>
      </c>
    </row>
    <row r="3" spans="3:6" x14ac:dyDescent="0.25">
      <c r="C3">
        <v>0.3125</v>
      </c>
      <c r="D3" s="3">
        <v>17010000</v>
      </c>
      <c r="E3" s="3">
        <v>347200000</v>
      </c>
      <c r="F3" s="3">
        <f t="shared" si="0"/>
        <v>4.8991935483870964E-2</v>
      </c>
    </row>
    <row r="4" spans="3:6" x14ac:dyDescent="0.25">
      <c r="C4">
        <v>0.3125</v>
      </c>
      <c r="D4" s="3">
        <v>18500000</v>
      </c>
      <c r="E4" s="3">
        <v>372500000</v>
      </c>
      <c r="F4" s="3">
        <f t="shared" si="0"/>
        <v>4.9664429530201344E-2</v>
      </c>
    </row>
    <row r="5" spans="3:6" x14ac:dyDescent="0.25">
      <c r="C5">
        <v>0.3125</v>
      </c>
      <c r="D5" s="3">
        <v>5817000</v>
      </c>
      <c r="E5" s="3">
        <v>102300000</v>
      </c>
      <c r="F5" s="3">
        <f t="shared" si="0"/>
        <v>5.6862170087976539E-2</v>
      </c>
    </row>
    <row r="8" spans="3:6" x14ac:dyDescent="0.25">
      <c r="C8">
        <v>1.95E-2</v>
      </c>
      <c r="D8">
        <v>566753</v>
      </c>
      <c r="E8" s="3">
        <v>391800000</v>
      </c>
      <c r="F8" s="3">
        <f>D8/E8</f>
        <v>1.4465364982133742E-3</v>
      </c>
    </row>
    <row r="9" spans="3:6" x14ac:dyDescent="0.25">
      <c r="C9">
        <v>3.9E-2</v>
      </c>
      <c r="D9">
        <v>391299</v>
      </c>
      <c r="E9" s="3">
        <v>122300000</v>
      </c>
      <c r="F9" s="3">
        <f t="shared" ref="F9:F26" si="1">D9/E9</f>
        <v>3.1995012264922321E-3</v>
      </c>
    </row>
    <row r="10" spans="3:6" x14ac:dyDescent="0.25">
      <c r="C10">
        <v>7.8E-2</v>
      </c>
      <c r="D10">
        <v>592754</v>
      </c>
      <c r="E10" s="3">
        <v>157000000</v>
      </c>
      <c r="F10" s="3">
        <f t="shared" si="1"/>
        <v>3.7755031847133756E-3</v>
      </c>
    </row>
    <row r="11" spans="3:6" x14ac:dyDescent="0.25">
      <c r="C11">
        <v>0.15625</v>
      </c>
      <c r="D11" s="3">
        <v>1425000</v>
      </c>
      <c r="E11" s="3">
        <v>169800000</v>
      </c>
      <c r="F11" s="3">
        <f t="shared" si="1"/>
        <v>8.3922261484098946E-3</v>
      </c>
    </row>
    <row r="12" spans="3:6" x14ac:dyDescent="0.25">
      <c r="C12">
        <v>0.625</v>
      </c>
      <c r="D12" s="3">
        <v>17400000</v>
      </c>
      <c r="E12" s="3">
        <v>407000000</v>
      </c>
      <c r="F12" s="3">
        <f t="shared" si="1"/>
        <v>4.2751842751842753E-2</v>
      </c>
    </row>
    <row r="13" spans="3:6" x14ac:dyDescent="0.25">
      <c r="C13">
        <v>1.9E-2</v>
      </c>
      <c r="D13" s="3">
        <v>528477</v>
      </c>
      <c r="E13" s="3">
        <v>396700000</v>
      </c>
      <c r="F13" s="3">
        <f t="shared" si="1"/>
        <v>1.3321830098311067E-3</v>
      </c>
    </row>
    <row r="14" spans="3:6" x14ac:dyDescent="0.25">
      <c r="C14">
        <v>3.9E-2</v>
      </c>
      <c r="D14" s="3">
        <v>328258</v>
      </c>
      <c r="E14" s="3">
        <v>140800000</v>
      </c>
      <c r="F14" s="3">
        <f t="shared" si="1"/>
        <v>2.331377840909091E-3</v>
      </c>
    </row>
    <row r="15" spans="3:6" x14ac:dyDescent="0.25">
      <c r="C15">
        <v>7.8E-2</v>
      </c>
      <c r="D15" s="3">
        <v>562152</v>
      </c>
      <c r="E15" s="3">
        <v>135000000</v>
      </c>
      <c r="F15" s="3">
        <f t="shared" si="1"/>
        <v>4.1640888888888885E-3</v>
      </c>
    </row>
    <row r="16" spans="3:6" x14ac:dyDescent="0.25">
      <c r="C16">
        <v>0.15625</v>
      </c>
      <c r="D16" s="3">
        <v>1672000</v>
      </c>
      <c r="E16" s="3">
        <v>211300000</v>
      </c>
      <c r="F16" s="3">
        <f t="shared" si="1"/>
        <v>7.9129200189304305E-3</v>
      </c>
    </row>
    <row r="17" spans="1:12" x14ac:dyDescent="0.25">
      <c r="C17">
        <v>0.625</v>
      </c>
      <c r="D17" s="3">
        <v>20040000</v>
      </c>
      <c r="E17" s="3">
        <v>429500000</v>
      </c>
      <c r="F17" s="3">
        <f t="shared" si="1"/>
        <v>4.6658905704307335E-2</v>
      </c>
    </row>
    <row r="18" spans="1:12" x14ac:dyDescent="0.25">
      <c r="C18">
        <v>1.25</v>
      </c>
      <c r="D18" s="3">
        <v>36420000</v>
      </c>
      <c r="E18" s="3">
        <v>399100000</v>
      </c>
      <c r="F18" s="3">
        <f t="shared" si="1"/>
        <v>9.1255324480080183E-2</v>
      </c>
    </row>
    <row r="19" spans="1:12" x14ac:dyDescent="0.25">
      <c r="C19">
        <v>2.5</v>
      </c>
      <c r="D19" s="3">
        <v>19580000</v>
      </c>
      <c r="E19" s="3">
        <v>87890000</v>
      </c>
      <c r="F19" s="3">
        <f t="shared" si="1"/>
        <v>0.2227784730913642</v>
      </c>
    </row>
    <row r="20" spans="1:12" x14ac:dyDescent="0.25">
      <c r="C20">
        <v>1.9E-2</v>
      </c>
      <c r="D20" s="3">
        <v>136019</v>
      </c>
      <c r="E20" s="3">
        <v>105200000</v>
      </c>
      <c r="F20" s="3">
        <f t="shared" si="1"/>
        <v>1.2929562737642585E-3</v>
      </c>
    </row>
    <row r="21" spans="1:12" x14ac:dyDescent="0.25">
      <c r="C21">
        <v>3.9E-2</v>
      </c>
      <c r="D21" s="3">
        <v>714165</v>
      </c>
      <c r="E21" s="3">
        <v>387500000</v>
      </c>
      <c r="F21" s="3">
        <f t="shared" si="1"/>
        <v>1.8430064516129032E-3</v>
      </c>
    </row>
    <row r="22" spans="1:12" x14ac:dyDescent="0.25">
      <c r="C22">
        <v>7.8E-2</v>
      </c>
      <c r="D22" s="3">
        <v>632601</v>
      </c>
      <c r="E22" s="3">
        <v>138900000</v>
      </c>
      <c r="F22" s="3">
        <f t="shared" si="1"/>
        <v>4.5543628509719224E-3</v>
      </c>
    </row>
    <row r="23" spans="1:12" x14ac:dyDescent="0.25">
      <c r="C23">
        <v>0.156</v>
      </c>
      <c r="D23" s="3">
        <v>1461000</v>
      </c>
      <c r="E23" s="3">
        <v>190700000</v>
      </c>
      <c r="F23" s="3">
        <f t="shared" si="1"/>
        <v>7.6612480335605665E-3</v>
      </c>
    </row>
    <row r="24" spans="1:12" x14ac:dyDescent="0.25">
      <c r="C24">
        <v>0.625</v>
      </c>
      <c r="D24" s="3">
        <v>19890000</v>
      </c>
      <c r="E24" s="3">
        <v>441800000</v>
      </c>
      <c r="F24" s="3">
        <f t="shared" si="1"/>
        <v>4.5020371208691713E-2</v>
      </c>
    </row>
    <row r="25" spans="1:12" x14ac:dyDescent="0.25">
      <c r="C25">
        <v>1.25</v>
      </c>
      <c r="D25" s="3">
        <v>38050000</v>
      </c>
      <c r="E25" s="3">
        <v>388500000</v>
      </c>
      <c r="F25" s="3">
        <f>D25/E25</f>
        <v>9.7940797940797936E-2</v>
      </c>
    </row>
    <row r="26" spans="1:12" x14ac:dyDescent="0.25">
      <c r="C26">
        <v>2.5</v>
      </c>
      <c r="D26" s="3">
        <v>19720000</v>
      </c>
      <c r="E26" s="3">
        <v>97100000</v>
      </c>
      <c r="F26" s="3">
        <f t="shared" si="1"/>
        <v>0.20308959835221421</v>
      </c>
    </row>
    <row r="27" spans="1:12" x14ac:dyDescent="0.25">
      <c r="D27" s="3"/>
      <c r="E27" s="3"/>
      <c r="F27" s="3"/>
    </row>
    <row r="28" spans="1:12" x14ac:dyDescent="0.25">
      <c r="B28" t="s">
        <v>633</v>
      </c>
      <c r="C28">
        <f>SLOPE(F8:F26,C8:C26)</f>
        <v>8.4491338663830018E-2</v>
      </c>
      <c r="D28" s="3"/>
      <c r="E28" s="3"/>
      <c r="F28" s="3"/>
    </row>
    <row r="29" spans="1:12" x14ac:dyDescent="0.25">
      <c r="B29" t="s">
        <v>634</v>
      </c>
      <c r="C29">
        <f>INTERCEPT(F8:F26,C8:C26)</f>
        <v>-3.6212621066309958E-3</v>
      </c>
      <c r="D29" s="3"/>
      <c r="E29" s="3"/>
      <c r="F29" s="3"/>
    </row>
    <row r="30" spans="1:12" x14ac:dyDescent="0.25">
      <c r="D30" s="3"/>
      <c r="E30" s="3"/>
      <c r="F30" s="3"/>
    </row>
    <row r="31" spans="1:12" s="1" customFormat="1" ht="12.75" x14ac:dyDescent="0.2">
      <c r="A31" s="1" t="s">
        <v>0</v>
      </c>
      <c r="B31" s="1" t="s">
        <v>1</v>
      </c>
      <c r="C31" s="1" t="s">
        <v>2</v>
      </c>
      <c r="D31" s="1" t="s">
        <v>3</v>
      </c>
      <c r="E31" s="2" t="s">
        <v>4</v>
      </c>
      <c r="F31" s="2" t="s">
        <v>129</v>
      </c>
      <c r="G31" s="2" t="s">
        <v>5</v>
      </c>
      <c r="H31" s="1" t="s">
        <v>130</v>
      </c>
      <c r="I31" s="2" t="s">
        <v>131</v>
      </c>
      <c r="J31" s="1" t="s">
        <v>635</v>
      </c>
    </row>
    <row r="32" spans="1:12" x14ac:dyDescent="0.25">
      <c r="A32" s="1" t="s">
        <v>15</v>
      </c>
      <c r="B32">
        <v>19.312999999999999</v>
      </c>
      <c r="C32">
        <v>20.571200000000001</v>
      </c>
      <c r="D32" t="s">
        <v>93</v>
      </c>
      <c r="E32">
        <f>C32-B32</f>
        <v>1.2582000000000022</v>
      </c>
      <c r="F32" s="3">
        <v>8360000</v>
      </c>
      <c r="G32" s="3">
        <v>374900000</v>
      </c>
      <c r="H32" s="3">
        <f t="shared" ref="H32:H33" si="2">F32/G32</f>
        <v>2.2299279807948786E-2</v>
      </c>
      <c r="I32" s="4">
        <f>(H32-C$29)/C$28</f>
        <v>0.30678342093396294</v>
      </c>
      <c r="J32">
        <f>I32*3/E32</f>
        <v>0.73148169035279542</v>
      </c>
      <c r="K32">
        <f>AVERAGE(J32:J37)</f>
        <v>0.75487511122528239</v>
      </c>
      <c r="L32" s="4"/>
    </row>
    <row r="33" spans="1:11" x14ac:dyDescent="0.25">
      <c r="B33">
        <v>20.302700000000002</v>
      </c>
      <c r="C33">
        <v>22.1846</v>
      </c>
      <c r="D33" t="s">
        <v>94</v>
      </c>
      <c r="E33">
        <f t="shared" ref="E33:E72" si="3">C33-B33</f>
        <v>1.8818999999999981</v>
      </c>
      <c r="F33" s="3">
        <v>10200000</v>
      </c>
      <c r="G33" s="3">
        <v>194300000</v>
      </c>
      <c r="H33" s="3">
        <f t="shared" si="2"/>
        <v>5.249613998970664E-2</v>
      </c>
      <c r="I33" s="4">
        <f t="shared" ref="I33:I72" si="4">(H33-C$29)/C$28</f>
        <v>0.6641793464725988</v>
      </c>
      <c r="J33">
        <f t="shared" ref="J33:J72" si="5">I33*3/E33</f>
        <v>1.0587906049300166</v>
      </c>
      <c r="K33">
        <f>STDEV(J32:J37)</f>
        <v>0.17112768561876046</v>
      </c>
    </row>
    <row r="34" spans="1:11" x14ac:dyDescent="0.25">
      <c r="B34">
        <v>19.831499999999998</v>
      </c>
      <c r="C34">
        <v>20.8874</v>
      </c>
      <c r="D34" t="s">
        <v>95</v>
      </c>
      <c r="E34">
        <f t="shared" si="3"/>
        <v>1.0559000000000012</v>
      </c>
      <c r="F34" s="3">
        <v>5843000</v>
      </c>
      <c r="G34" s="3">
        <v>323400000</v>
      </c>
      <c r="H34" s="3">
        <f t="shared" ref="H34" si="6">F34/G34</f>
        <v>1.8067408781694497E-2</v>
      </c>
      <c r="I34" s="4">
        <f t="shared" si="4"/>
        <v>0.25669697310181472</v>
      </c>
      <c r="J34">
        <f t="shared" si="5"/>
        <v>0.7293218290609369</v>
      </c>
      <c r="K34">
        <f>((K33)/(SQRT(6)))</f>
        <v>6.986258510489636E-2</v>
      </c>
    </row>
    <row r="35" spans="1:11" x14ac:dyDescent="0.25">
      <c r="B35">
        <v>19.902200000000001</v>
      </c>
      <c r="C35">
        <v>21.738600000000002</v>
      </c>
      <c r="D35" t="s">
        <v>96</v>
      </c>
      <c r="E35">
        <f t="shared" si="3"/>
        <v>1.8364000000000011</v>
      </c>
      <c r="F35" s="3">
        <v>11600000</v>
      </c>
      <c r="G35" s="3">
        <v>301600000</v>
      </c>
      <c r="H35" s="3">
        <f t="shared" ref="H35:H36" si="7">F35/G35</f>
        <v>3.8461538461538464E-2</v>
      </c>
      <c r="I35" s="4">
        <f t="shared" si="4"/>
        <v>0.49807236142400862</v>
      </c>
      <c r="J35">
        <f t="shared" si="5"/>
        <v>0.81366645843608421</v>
      </c>
    </row>
    <row r="36" spans="1:11" x14ac:dyDescent="0.25">
      <c r="B36">
        <v>19.290400000000002</v>
      </c>
      <c r="C36">
        <v>20.345700000000001</v>
      </c>
      <c r="D36" t="s">
        <v>97</v>
      </c>
      <c r="E36">
        <f t="shared" si="3"/>
        <v>1.055299999999999</v>
      </c>
      <c r="F36" s="3">
        <v>7413000</v>
      </c>
      <c r="G36" s="3">
        <v>513600000</v>
      </c>
      <c r="H36" s="3">
        <f t="shared" si="7"/>
        <v>1.4433411214953271E-2</v>
      </c>
      <c r="I36" s="4">
        <f t="shared" si="4"/>
        <v>0.2136866761387142</v>
      </c>
      <c r="J36">
        <f t="shared" si="5"/>
        <v>0.60746709790215414</v>
      </c>
    </row>
    <row r="37" spans="1:11" x14ac:dyDescent="0.25">
      <c r="B37">
        <v>19.837900000000001</v>
      </c>
      <c r="C37">
        <v>21.104800000000001</v>
      </c>
      <c r="D37" t="s">
        <v>98</v>
      </c>
      <c r="E37">
        <f t="shared" si="3"/>
        <v>1.2668999999999997</v>
      </c>
      <c r="F37" s="3">
        <v>10510000</v>
      </c>
      <c r="G37" s="3">
        <v>604800000</v>
      </c>
      <c r="H37" s="3">
        <f t="shared" ref="H37" si="8">F37/G37</f>
        <v>1.7377645502645502E-2</v>
      </c>
      <c r="I37" s="4">
        <f t="shared" si="4"/>
        <v>0.24853325727061704</v>
      </c>
      <c r="J37">
        <f t="shared" si="5"/>
        <v>0.58852298666970659</v>
      </c>
    </row>
    <row r="39" spans="1:11" x14ac:dyDescent="0.25">
      <c r="A39" s="1" t="s">
        <v>22</v>
      </c>
      <c r="B39">
        <v>19.3094</v>
      </c>
      <c r="C39">
        <v>20.691500000000001</v>
      </c>
      <c r="D39" t="s">
        <v>99</v>
      </c>
      <c r="E39">
        <f t="shared" si="3"/>
        <v>1.3821000000000012</v>
      </c>
      <c r="F39" s="3">
        <v>7912000</v>
      </c>
      <c r="G39" s="3">
        <v>712000000</v>
      </c>
      <c r="H39" s="3">
        <f t="shared" ref="H39:H40" si="9">F39/G39</f>
        <v>1.1112359550561798E-2</v>
      </c>
      <c r="I39" s="4">
        <f t="shared" si="4"/>
        <v>0.17438026063019552</v>
      </c>
      <c r="J39">
        <f t="shared" si="5"/>
        <v>0.37851152730669713</v>
      </c>
      <c r="K39">
        <f>AVERAGE(J39:J44)</f>
        <v>0.41450756977877634</v>
      </c>
    </row>
    <row r="40" spans="1:11" x14ac:dyDescent="0.25">
      <c r="B40">
        <v>19.4497</v>
      </c>
      <c r="C40">
        <v>21.510400000000001</v>
      </c>
      <c r="D40" t="s">
        <v>100</v>
      </c>
      <c r="E40">
        <f t="shared" si="3"/>
        <v>2.0607000000000006</v>
      </c>
      <c r="F40" s="3">
        <v>9389000</v>
      </c>
      <c r="G40" s="3">
        <v>357000000</v>
      </c>
      <c r="H40" s="3">
        <f t="shared" si="9"/>
        <v>2.6299719887955181E-2</v>
      </c>
      <c r="I40" s="4">
        <f t="shared" si="4"/>
        <v>0.35413076023844653</v>
      </c>
      <c r="J40">
        <f t="shared" si="5"/>
        <v>0.51554922148558224</v>
      </c>
      <c r="K40">
        <f>STDEV(J39:J44)</f>
        <v>0.17518070205167627</v>
      </c>
    </row>
    <row r="41" spans="1:11" x14ac:dyDescent="0.25">
      <c r="B41">
        <v>19.840199999999999</v>
      </c>
      <c r="C41">
        <v>22.453199999999999</v>
      </c>
      <c r="D41" t="s">
        <v>101</v>
      </c>
      <c r="E41">
        <f t="shared" si="3"/>
        <v>2.6129999999999995</v>
      </c>
      <c r="F41" s="3">
        <v>6218000</v>
      </c>
      <c r="G41" s="3">
        <v>426100000</v>
      </c>
      <c r="H41" s="3">
        <f t="shared" ref="H41:H44" si="10">F41/G41</f>
        <v>1.4592818587186106E-2</v>
      </c>
      <c r="I41" s="4">
        <f t="shared" si="4"/>
        <v>0.21557334730233579</v>
      </c>
      <c r="J41">
        <f t="shared" si="5"/>
        <v>0.24750097279257846</v>
      </c>
      <c r="K41">
        <f>((K40)/(SQRT(6)))</f>
        <v>7.1517222134856187E-2</v>
      </c>
    </row>
    <row r="42" spans="1:11" x14ac:dyDescent="0.25">
      <c r="B42">
        <v>20.301500000000001</v>
      </c>
      <c r="C42">
        <v>21.4346</v>
      </c>
      <c r="D42" t="s">
        <v>102</v>
      </c>
      <c r="E42">
        <f t="shared" si="3"/>
        <v>1.1330999999999989</v>
      </c>
      <c r="F42" s="3">
        <v>7674000</v>
      </c>
      <c r="G42" s="3">
        <v>405700000</v>
      </c>
      <c r="H42" s="3">
        <f t="shared" si="10"/>
        <v>1.8915454769534139E-2</v>
      </c>
      <c r="I42" s="4">
        <f t="shared" si="4"/>
        <v>0.26673404910570914</v>
      </c>
      <c r="J42">
        <f t="shared" si="5"/>
        <v>0.70620611359732433</v>
      </c>
    </row>
    <row r="43" spans="1:11" x14ac:dyDescent="0.25">
      <c r="B43">
        <v>19.285299999999999</v>
      </c>
      <c r="C43">
        <v>21.017099999999999</v>
      </c>
      <c r="D43" t="s">
        <v>103</v>
      </c>
      <c r="E43">
        <f t="shared" si="3"/>
        <v>1.7317999999999998</v>
      </c>
      <c r="F43" s="3">
        <v>7130000</v>
      </c>
      <c r="G43" s="3">
        <v>853000000</v>
      </c>
      <c r="H43" s="3">
        <f t="shared" si="10"/>
        <v>8.3587338804220392E-3</v>
      </c>
      <c r="I43" s="4">
        <f t="shared" si="4"/>
        <v>0.1417896340205764</v>
      </c>
      <c r="J43">
        <f t="shared" si="5"/>
        <v>0.24562241717388222</v>
      </c>
    </row>
    <row r="44" spans="1:11" x14ac:dyDescent="0.25">
      <c r="B44">
        <v>19.3185</v>
      </c>
      <c r="C44">
        <v>20.680199999999999</v>
      </c>
      <c r="D44" t="s">
        <v>104</v>
      </c>
      <c r="E44">
        <f t="shared" si="3"/>
        <v>1.361699999999999</v>
      </c>
      <c r="F44" s="3">
        <v>5327000</v>
      </c>
      <c r="G44" s="3">
        <v>464200000</v>
      </c>
      <c r="H44" s="3">
        <f t="shared" si="10"/>
        <v>1.1475657044377424E-2</v>
      </c>
      <c r="I44" s="4">
        <f t="shared" si="4"/>
        <v>0.1786800799911018</v>
      </c>
      <c r="J44">
        <f t="shared" si="5"/>
        <v>0.39365516631659381</v>
      </c>
    </row>
    <row r="46" spans="1:11" x14ac:dyDescent="0.25">
      <c r="A46" s="1" t="s">
        <v>29</v>
      </c>
      <c r="B46">
        <v>19.846499999999999</v>
      </c>
      <c r="C46">
        <v>21.326899999999998</v>
      </c>
      <c r="D46" t="s">
        <v>105</v>
      </c>
      <c r="E46">
        <f t="shared" si="3"/>
        <v>1.4803999999999995</v>
      </c>
      <c r="F46" s="3">
        <v>4701000</v>
      </c>
      <c r="G46" s="3">
        <v>470000000</v>
      </c>
      <c r="H46" s="3">
        <f t="shared" ref="H46" si="11">F46/G46</f>
        <v>1.0002127659574468E-2</v>
      </c>
      <c r="I46" s="4">
        <f t="shared" si="4"/>
        <v>0.16124007480115254</v>
      </c>
      <c r="J46">
        <f t="shared" si="5"/>
        <v>0.32674967873781263</v>
      </c>
      <c r="K46">
        <f>AVERAGE(J46:J51)</f>
        <v>0.66027388413375998</v>
      </c>
    </row>
    <row r="47" spans="1:11" x14ac:dyDescent="0.25">
      <c r="B47">
        <v>19.296399999999998</v>
      </c>
      <c r="C47">
        <v>21.527799999999999</v>
      </c>
      <c r="D47" t="s">
        <v>106</v>
      </c>
      <c r="E47">
        <f t="shared" si="3"/>
        <v>2.2314000000000007</v>
      </c>
      <c r="F47" s="3">
        <v>8218000</v>
      </c>
      <c r="G47" s="3">
        <v>437000000</v>
      </c>
      <c r="H47" s="3">
        <f t="shared" ref="H47:H48" si="12">F47/G47</f>
        <v>1.8805491990846683E-2</v>
      </c>
      <c r="I47" s="4">
        <f t="shared" si="4"/>
        <v>0.26543258104488254</v>
      </c>
      <c r="J47">
        <f t="shared" si="5"/>
        <v>0.35686015198290194</v>
      </c>
      <c r="K47">
        <f>STDEV(J46:J51)</f>
        <v>0.40870664906979964</v>
      </c>
    </row>
    <row r="48" spans="1:11" x14ac:dyDescent="0.25">
      <c r="B48">
        <v>19.921299999999999</v>
      </c>
      <c r="C48">
        <v>21.857099999999999</v>
      </c>
      <c r="D48" t="s">
        <v>107</v>
      </c>
      <c r="E48">
        <f t="shared" si="3"/>
        <v>1.9358000000000004</v>
      </c>
      <c r="F48" s="3">
        <v>10830000</v>
      </c>
      <c r="G48" s="3">
        <v>197200000</v>
      </c>
      <c r="H48" s="3">
        <f t="shared" si="12"/>
        <v>5.4918864097363081E-2</v>
      </c>
      <c r="I48" s="4">
        <f t="shared" si="4"/>
        <v>0.69285357682531989</v>
      </c>
      <c r="J48">
        <f t="shared" si="5"/>
        <v>1.0737476652939142</v>
      </c>
      <c r="K48">
        <f>((K47)/(SQRT(6)))</f>
        <v>0.1668537907839597</v>
      </c>
    </row>
    <row r="49" spans="1:11" x14ac:dyDescent="0.25">
      <c r="B49">
        <v>19.395299999999999</v>
      </c>
      <c r="C49">
        <v>20.9818</v>
      </c>
      <c r="D49" t="s">
        <v>108</v>
      </c>
      <c r="E49">
        <f t="shared" si="3"/>
        <v>1.5865000000000009</v>
      </c>
      <c r="F49" s="3">
        <v>19730000</v>
      </c>
      <c r="G49" s="3">
        <v>371700000</v>
      </c>
      <c r="H49" s="3">
        <f t="shared" ref="H49" si="13">F49/G49</f>
        <v>5.3080441216034439E-2</v>
      </c>
      <c r="I49" s="4">
        <f t="shared" si="4"/>
        <v>0.67109486273223085</v>
      </c>
      <c r="J49">
        <f t="shared" si="5"/>
        <v>1.2690101406849617</v>
      </c>
    </row>
    <row r="50" spans="1:11" x14ac:dyDescent="0.25">
      <c r="B50">
        <v>19.293500000000002</v>
      </c>
      <c r="C50">
        <v>20.555499999999999</v>
      </c>
      <c r="D50" t="s">
        <v>109</v>
      </c>
      <c r="E50">
        <f t="shared" si="3"/>
        <v>1.2619999999999969</v>
      </c>
      <c r="F50" s="3">
        <v>4852000</v>
      </c>
      <c r="G50" s="3">
        <v>494900000</v>
      </c>
      <c r="H50" s="3">
        <f t="shared" ref="H50" si="14">F50/G50</f>
        <v>9.8040008082440899E-3</v>
      </c>
      <c r="I50" s="4">
        <f t="shared" si="4"/>
        <v>0.15889513797728855</v>
      </c>
      <c r="J50">
        <f t="shared" si="5"/>
        <v>0.37772219804426849</v>
      </c>
    </row>
    <row r="51" spans="1:11" x14ac:dyDescent="0.25">
      <c r="B51">
        <v>19.779599999999999</v>
      </c>
      <c r="C51">
        <v>21.382899999999999</v>
      </c>
      <c r="D51" t="s">
        <v>110</v>
      </c>
      <c r="E51">
        <f t="shared" si="3"/>
        <v>1.6033000000000008</v>
      </c>
      <c r="F51" s="3">
        <v>10590000</v>
      </c>
      <c r="G51" s="3">
        <v>491300000</v>
      </c>
      <c r="H51" s="3">
        <f t="shared" ref="H51" si="15">F51/G51</f>
        <v>2.1555058009362915E-2</v>
      </c>
      <c r="I51" s="4">
        <f t="shared" si="4"/>
        <v>0.29797515951503878</v>
      </c>
      <c r="J51">
        <f t="shared" si="5"/>
        <v>0.55755347005870126</v>
      </c>
    </row>
    <row r="53" spans="1:11" x14ac:dyDescent="0.25">
      <c r="A53" s="1" t="s">
        <v>36</v>
      </c>
      <c r="B53">
        <v>19.432099999999998</v>
      </c>
      <c r="C53">
        <v>22.344100000000001</v>
      </c>
      <c r="D53" t="s">
        <v>111</v>
      </c>
      <c r="E53">
        <f t="shared" si="3"/>
        <v>2.9120000000000026</v>
      </c>
      <c r="F53" s="3">
        <v>2465000</v>
      </c>
      <c r="G53" s="3">
        <v>522200000</v>
      </c>
      <c r="H53" s="3">
        <f t="shared" ref="H53:H54" si="16">F53/G53</f>
        <v>4.7204136346227499E-3</v>
      </c>
      <c r="I53" s="4">
        <f t="shared" si="4"/>
        <v>9.8728175848215582E-2</v>
      </c>
      <c r="J53">
        <f t="shared" si="5"/>
        <v>0.10171171962384838</v>
      </c>
      <c r="K53">
        <f>AVERAGE(J53:J58)</f>
        <v>0.56387791410269239</v>
      </c>
    </row>
    <row r="54" spans="1:11" x14ac:dyDescent="0.25">
      <c r="B54">
        <v>19.3398</v>
      </c>
      <c r="C54">
        <v>21.129000000000001</v>
      </c>
      <c r="D54" t="s">
        <v>112</v>
      </c>
      <c r="E54">
        <f t="shared" si="3"/>
        <v>1.789200000000001</v>
      </c>
      <c r="F54" s="3">
        <v>8500000</v>
      </c>
      <c r="G54" s="3">
        <v>291200000</v>
      </c>
      <c r="H54" s="3">
        <f t="shared" si="16"/>
        <v>2.918956043956044E-2</v>
      </c>
      <c r="I54" s="4">
        <f t="shared" si="4"/>
        <v>0.38833356252926138</v>
      </c>
      <c r="J54">
        <f t="shared" si="5"/>
        <v>0.65112938049842584</v>
      </c>
      <c r="K54">
        <f>STDEV(J53:J58)</f>
        <v>0.53331340286928108</v>
      </c>
    </row>
    <row r="55" spans="1:11" x14ac:dyDescent="0.25">
      <c r="B55">
        <v>19.696300000000001</v>
      </c>
      <c r="C55">
        <v>23.4057</v>
      </c>
      <c r="D55" t="s">
        <v>113</v>
      </c>
      <c r="E55">
        <f t="shared" si="3"/>
        <v>3.7093999999999987</v>
      </c>
      <c r="F55" s="3">
        <v>9595000</v>
      </c>
      <c r="G55" s="3">
        <v>207700000</v>
      </c>
      <c r="H55" s="3">
        <f t="shared" ref="H55:H56" si="17">F55/G55</f>
        <v>4.6196437168993743E-2</v>
      </c>
      <c r="I55" s="4">
        <f t="shared" si="4"/>
        <v>0.58961900785874577</v>
      </c>
      <c r="J55">
        <f t="shared" si="5"/>
        <v>0.47685798877884239</v>
      </c>
      <c r="K55">
        <f>((K54)/(SQRT(6)))</f>
        <v>0.21772428500284949</v>
      </c>
    </row>
    <row r="56" spans="1:11" x14ac:dyDescent="0.25">
      <c r="B56">
        <v>19.4008</v>
      </c>
      <c r="C56">
        <v>22.588899999999999</v>
      </c>
      <c r="D56" t="s">
        <v>114</v>
      </c>
      <c r="E56">
        <f t="shared" si="3"/>
        <v>3.1880999999999986</v>
      </c>
      <c r="F56" s="3">
        <v>9680000</v>
      </c>
      <c r="G56" s="3">
        <v>377900000</v>
      </c>
      <c r="H56" s="3">
        <f t="shared" si="17"/>
        <v>2.5615242127546969E-2</v>
      </c>
      <c r="I56" s="4">
        <f t="shared" si="4"/>
        <v>0.34602960133585681</v>
      </c>
      <c r="J56">
        <f t="shared" si="5"/>
        <v>0.32561362692750256</v>
      </c>
    </row>
    <row r="57" spans="1:11" x14ac:dyDescent="0.25">
      <c r="B57">
        <v>19.772500000000001</v>
      </c>
      <c r="C57">
        <v>21.374600000000001</v>
      </c>
      <c r="D57" t="s">
        <v>115</v>
      </c>
      <c r="E57">
        <f t="shared" si="3"/>
        <v>1.6021000000000001</v>
      </c>
      <c r="F57" s="3">
        <v>6160000</v>
      </c>
      <c r="G57" s="3">
        <v>821900000</v>
      </c>
      <c r="H57" s="3">
        <f t="shared" ref="H57:H58" si="18">F57/G57</f>
        <v>7.4948290546295168E-3</v>
      </c>
      <c r="I57" s="4">
        <f t="shared" si="4"/>
        <v>0.13156486022181127</v>
      </c>
      <c r="J57">
        <f t="shared" si="5"/>
        <v>0.2463607644126046</v>
      </c>
    </row>
    <row r="58" spans="1:11" x14ac:dyDescent="0.25">
      <c r="B58">
        <v>19.778700000000001</v>
      </c>
      <c r="C58">
        <v>21.597999999999999</v>
      </c>
      <c r="D58" t="s">
        <v>116</v>
      </c>
      <c r="E58">
        <f t="shared" si="3"/>
        <v>1.8192999999999984</v>
      </c>
      <c r="F58" s="3">
        <v>10730000</v>
      </c>
      <c r="G58" s="3">
        <v>138600000</v>
      </c>
      <c r="H58" s="3">
        <f t="shared" si="18"/>
        <v>7.7417027417027412E-2</v>
      </c>
      <c r="I58" s="4">
        <f t="shared" si="4"/>
        <v>0.95913132405310286</v>
      </c>
      <c r="J58">
        <f t="shared" si="5"/>
        <v>1.5815940043749306</v>
      </c>
    </row>
    <row r="60" spans="1:11" x14ac:dyDescent="0.25">
      <c r="A60" s="5" t="s">
        <v>43</v>
      </c>
      <c r="B60">
        <v>19.324000000000002</v>
      </c>
      <c r="C60">
        <v>21.3536</v>
      </c>
      <c r="D60" t="s">
        <v>117</v>
      </c>
      <c r="E60">
        <f t="shared" si="3"/>
        <v>2.0295999999999985</v>
      </c>
      <c r="F60" s="3">
        <v>6430000</v>
      </c>
      <c r="G60" s="3">
        <v>178800000</v>
      </c>
      <c r="H60" s="3">
        <f t="shared" ref="H60:H61" si="19">F60/G60</f>
        <v>3.5961968680089489E-2</v>
      </c>
      <c r="I60" s="4">
        <f t="shared" si="4"/>
        <v>0.46848862158773807</v>
      </c>
      <c r="J60">
        <f t="shared" si="5"/>
        <v>0.69248416671423696</v>
      </c>
      <c r="K60">
        <f>AVERAGE(J60:J65)</f>
        <v>0.46434385431836295</v>
      </c>
    </row>
    <row r="61" spans="1:11" x14ac:dyDescent="0.25">
      <c r="B61">
        <v>19.792000000000002</v>
      </c>
      <c r="C61">
        <v>21.528300000000002</v>
      </c>
      <c r="D61" t="s">
        <v>118</v>
      </c>
      <c r="E61">
        <f t="shared" si="3"/>
        <v>1.7363</v>
      </c>
      <c r="F61" s="3">
        <v>7335000</v>
      </c>
      <c r="G61" s="3">
        <v>427500000</v>
      </c>
      <c r="H61" s="3">
        <f t="shared" si="19"/>
        <v>1.7157894736842105E-2</v>
      </c>
      <c r="I61" s="4">
        <f t="shared" si="4"/>
        <v>0.24593238990032087</v>
      </c>
      <c r="J61">
        <f t="shared" si="5"/>
        <v>0.42492493791450942</v>
      </c>
      <c r="K61">
        <f>STDEV(J60:J65)</f>
        <v>0.16546856512859293</v>
      </c>
    </row>
    <row r="62" spans="1:11" x14ac:dyDescent="0.25">
      <c r="B62">
        <v>19.859500000000001</v>
      </c>
      <c r="C62">
        <v>21.978100000000001</v>
      </c>
      <c r="D62" t="s">
        <v>119</v>
      </c>
      <c r="E62">
        <f t="shared" si="3"/>
        <v>2.1186000000000007</v>
      </c>
      <c r="F62" s="3">
        <v>8079000</v>
      </c>
      <c r="G62" s="3">
        <v>263800000</v>
      </c>
      <c r="H62" s="3">
        <f t="shared" ref="H62" si="20">F62/G62</f>
        <v>3.0625473843821076E-2</v>
      </c>
      <c r="I62" s="4">
        <f t="shared" si="4"/>
        <v>0.40532836255218185</v>
      </c>
      <c r="J62">
        <f t="shared" si="5"/>
        <v>0.5739568996774026</v>
      </c>
      <c r="K62">
        <f>((K61)/(SQRT(6)))</f>
        <v>6.7552258839256446E-2</v>
      </c>
    </row>
    <row r="63" spans="1:11" x14ac:dyDescent="0.25">
      <c r="B63">
        <v>19.8386</v>
      </c>
      <c r="C63">
        <v>21.526399999999999</v>
      </c>
      <c r="D63" t="s">
        <v>120</v>
      </c>
      <c r="E63">
        <f t="shared" si="3"/>
        <v>1.6877999999999993</v>
      </c>
      <c r="F63" s="3">
        <v>2893000</v>
      </c>
      <c r="G63" s="3">
        <v>474000000</v>
      </c>
      <c r="H63" s="3">
        <f t="shared" ref="H63:H64" si="21">F63/G63</f>
        <v>6.1033755274261603E-3</v>
      </c>
      <c r="I63" s="4">
        <f t="shared" si="4"/>
        <v>0.11509626652678644</v>
      </c>
      <c r="J63">
        <f t="shared" si="5"/>
        <v>0.20457921529823406</v>
      </c>
    </row>
    <row r="64" spans="1:11" x14ac:dyDescent="0.25">
      <c r="B64">
        <v>19.311399999999999</v>
      </c>
      <c r="C64">
        <v>20.319700000000001</v>
      </c>
      <c r="D64" t="s">
        <v>121</v>
      </c>
      <c r="E64">
        <f t="shared" si="3"/>
        <v>1.008300000000002</v>
      </c>
      <c r="F64" s="3">
        <v>5607000</v>
      </c>
      <c r="G64" s="3">
        <v>553600000</v>
      </c>
      <c r="H64" s="3">
        <f t="shared" si="21"/>
        <v>1.0128251445086705E-2</v>
      </c>
      <c r="I64" s="4">
        <f t="shared" si="4"/>
        <v>0.16273281698640837</v>
      </c>
      <c r="J64">
        <f t="shared" si="5"/>
        <v>0.48417975895985732</v>
      </c>
    </row>
    <row r="65" spans="1:11" x14ac:dyDescent="0.25">
      <c r="B65">
        <v>19.434999999999999</v>
      </c>
      <c r="C65">
        <v>21.2683</v>
      </c>
      <c r="D65" t="s">
        <v>122</v>
      </c>
      <c r="E65">
        <f t="shared" si="3"/>
        <v>1.8333000000000013</v>
      </c>
      <c r="F65" s="3">
        <v>7752000</v>
      </c>
      <c r="G65" s="3">
        <v>447100000</v>
      </c>
      <c r="H65" s="3">
        <f t="shared" ref="H65" si="22">F65/G65</f>
        <v>1.7338403041825094E-2</v>
      </c>
      <c r="I65" s="4">
        <f t="shared" si="4"/>
        <v>0.24806880184310223</v>
      </c>
      <c r="J65">
        <f t="shared" si="5"/>
        <v>0.40593814734593697</v>
      </c>
    </row>
    <row r="67" spans="1:11" x14ac:dyDescent="0.25">
      <c r="A67" s="5" t="s">
        <v>44</v>
      </c>
      <c r="B67">
        <v>19.345500000000001</v>
      </c>
      <c r="C67">
        <v>20.853899999999999</v>
      </c>
      <c r="D67" t="s">
        <v>123</v>
      </c>
      <c r="E67">
        <f t="shared" si="3"/>
        <v>1.5083999999999982</v>
      </c>
      <c r="F67" s="3">
        <v>7006000</v>
      </c>
      <c r="G67" s="3">
        <v>515400000</v>
      </c>
      <c r="H67" s="3">
        <f t="shared" ref="H67:H69" si="23">F67/G67</f>
        <v>1.3593325572370973E-2</v>
      </c>
      <c r="I67" s="4">
        <f t="shared" si="4"/>
        <v>0.20374381506126354</v>
      </c>
      <c r="J67">
        <f t="shared" si="5"/>
        <v>0.40521840704308626</v>
      </c>
      <c r="K67">
        <f>AVERAGE(J67:J72)</f>
        <v>0.45327392236329328</v>
      </c>
    </row>
    <row r="68" spans="1:11" x14ac:dyDescent="0.25">
      <c r="B68">
        <v>19.841999999999999</v>
      </c>
      <c r="C68">
        <v>21.3917</v>
      </c>
      <c r="D68" t="s">
        <v>124</v>
      </c>
      <c r="E68">
        <f t="shared" si="3"/>
        <v>1.5497000000000014</v>
      </c>
      <c r="F68" s="3">
        <v>11990000</v>
      </c>
      <c r="G68" s="3">
        <v>529500000</v>
      </c>
      <c r="H68" s="3">
        <f t="shared" si="23"/>
        <v>2.2644003777148251E-2</v>
      </c>
      <c r="I68" s="4">
        <f t="shared" si="4"/>
        <v>0.31086341273727708</v>
      </c>
      <c r="J68">
        <f t="shared" si="5"/>
        <v>0.60178759644565416</v>
      </c>
      <c r="K68">
        <f>STDEV(J67:J72)</f>
        <v>0.15210831927100427</v>
      </c>
    </row>
    <row r="69" spans="1:11" x14ac:dyDescent="0.25">
      <c r="B69">
        <v>19.761900000000001</v>
      </c>
      <c r="C69">
        <v>21.645199999999999</v>
      </c>
      <c r="D69" t="s">
        <v>125</v>
      </c>
      <c r="E69">
        <f t="shared" si="3"/>
        <v>1.8832999999999984</v>
      </c>
      <c r="F69" s="3">
        <v>5826000</v>
      </c>
      <c r="G69" s="3">
        <v>253800000</v>
      </c>
      <c r="H69" s="3">
        <f t="shared" si="23"/>
        <v>2.2955082742316786E-2</v>
      </c>
      <c r="I69" s="4">
        <f t="shared" si="4"/>
        <v>0.31454519799583758</v>
      </c>
      <c r="J69">
        <f t="shared" si="5"/>
        <v>0.5010543163529515</v>
      </c>
      <c r="K69">
        <f>((K68)/(SQRT(6)))</f>
        <v>6.2097961307718968E-2</v>
      </c>
    </row>
    <row r="70" spans="1:11" x14ac:dyDescent="0.25">
      <c r="B70">
        <v>20.0122</v>
      </c>
      <c r="C70">
        <v>21.425699999999999</v>
      </c>
      <c r="D70" t="s">
        <v>126</v>
      </c>
      <c r="E70">
        <f t="shared" si="3"/>
        <v>1.4134999999999991</v>
      </c>
      <c r="F70" s="3">
        <v>10260000</v>
      </c>
      <c r="G70" s="3">
        <v>477700000</v>
      </c>
      <c r="H70" s="3">
        <f t="shared" ref="H70" si="24">F70/G70</f>
        <v>2.1477915009420138E-2</v>
      </c>
      <c r="I70" s="4">
        <f t="shared" si="4"/>
        <v>0.29706213101812134</v>
      </c>
      <c r="J70">
        <f t="shared" si="5"/>
        <v>0.63048206088034275</v>
      </c>
    </row>
    <row r="71" spans="1:11" x14ac:dyDescent="0.25">
      <c r="B71">
        <v>19.852499999999999</v>
      </c>
      <c r="C71">
        <v>21.973400000000002</v>
      </c>
      <c r="D71" t="s">
        <v>127</v>
      </c>
      <c r="E71">
        <f t="shared" si="3"/>
        <v>2.1209000000000024</v>
      </c>
      <c r="F71" s="3">
        <v>7598000</v>
      </c>
      <c r="G71" s="3">
        <v>457100000</v>
      </c>
      <c r="H71" s="3">
        <f t="shared" ref="H71:H72" si="25">F71/G71</f>
        <v>1.6622183329687158E-2</v>
      </c>
      <c r="I71" s="4">
        <f t="shared" si="4"/>
        <v>0.23959196003346306</v>
      </c>
      <c r="J71">
        <f t="shared" si="5"/>
        <v>0.33890135324644649</v>
      </c>
    </row>
    <row r="72" spans="1:11" x14ac:dyDescent="0.25">
      <c r="B72">
        <v>19.892600000000002</v>
      </c>
      <c r="C72">
        <v>22.009399999999999</v>
      </c>
      <c r="D72" t="s">
        <v>128</v>
      </c>
      <c r="E72">
        <f t="shared" si="3"/>
        <v>2.1167999999999978</v>
      </c>
      <c r="F72" s="3">
        <v>5991000</v>
      </c>
      <c r="G72" s="3">
        <v>553800000</v>
      </c>
      <c r="H72" s="3">
        <f t="shared" si="25"/>
        <v>1.081798483206934E-2</v>
      </c>
      <c r="I72" s="4">
        <f t="shared" si="4"/>
        <v>0.17089617902907778</v>
      </c>
      <c r="J72">
        <f t="shared" si="5"/>
        <v>0.24219980021127832</v>
      </c>
    </row>
    <row r="83" spans="1:12" x14ac:dyDescent="0.25">
      <c r="A83" s="6" t="s">
        <v>153</v>
      </c>
    </row>
    <row r="84" spans="1:12" s="1" customFormat="1" ht="12.75" x14ac:dyDescent="0.2">
      <c r="A84" s="1" t="s">
        <v>0</v>
      </c>
      <c r="B84" s="1" t="s">
        <v>1</v>
      </c>
      <c r="C84" s="1" t="s">
        <v>2</v>
      </c>
      <c r="D84" s="1" t="s">
        <v>3</v>
      </c>
      <c r="E84" s="2" t="s">
        <v>4</v>
      </c>
      <c r="F84" s="2" t="s">
        <v>129</v>
      </c>
      <c r="G84" s="2" t="s">
        <v>5</v>
      </c>
      <c r="H84" s="1" t="s">
        <v>130</v>
      </c>
      <c r="I84" s="2" t="s">
        <v>131</v>
      </c>
    </row>
    <row r="85" spans="1:12" x14ac:dyDescent="0.25">
      <c r="A85" s="1" t="s">
        <v>15</v>
      </c>
      <c r="B85">
        <v>9.5923999999999996</v>
      </c>
      <c r="C85">
        <v>13.3104</v>
      </c>
      <c r="D85" t="s">
        <v>263</v>
      </c>
      <c r="E85">
        <f>C85-B85</f>
        <v>3.718</v>
      </c>
      <c r="F85" s="3">
        <v>33690000</v>
      </c>
      <c r="G85" s="3">
        <v>422200000</v>
      </c>
      <c r="H85" s="3">
        <f t="shared" ref="H85:H88" si="26">F85/G85</f>
        <v>7.9796305068687831E-2</v>
      </c>
      <c r="I85" s="4">
        <f>(H85-C$29)/C$28</f>
        <v>0.98729134245601835</v>
      </c>
      <c r="J85">
        <f>I85*3/E85</f>
        <v>0.7966309917611768</v>
      </c>
      <c r="K85">
        <f>AVERAGE(J85:J90)</f>
        <v>1.143497617301475</v>
      </c>
      <c r="L85" s="4"/>
    </row>
    <row r="86" spans="1:12" x14ac:dyDescent="0.25">
      <c r="B86">
        <v>9.5632999999999999</v>
      </c>
      <c r="C86">
        <v>13.7768</v>
      </c>
      <c r="D86" t="s">
        <v>264</v>
      </c>
      <c r="E86">
        <f t="shared" ref="E86:E125" si="27">C86-B86</f>
        <v>4.2134999999999998</v>
      </c>
      <c r="F86" s="3">
        <v>41350000</v>
      </c>
      <c r="G86" s="3">
        <v>497500000</v>
      </c>
      <c r="H86" s="3">
        <f t="shared" si="26"/>
        <v>8.3115577889447234E-2</v>
      </c>
      <c r="I86" s="4">
        <f t="shared" ref="I86:I125" si="28">(H86-C$29)/C$28</f>
        <v>1.0265767044025957</v>
      </c>
      <c r="J86">
        <f t="shared" ref="J86:J125" si="29">I86*3/E86</f>
        <v>0.73091968985588873</v>
      </c>
      <c r="K86">
        <f>STDEV(J85:J90)</f>
        <v>0.47113559538081962</v>
      </c>
    </row>
    <row r="87" spans="1:12" x14ac:dyDescent="0.25">
      <c r="B87">
        <v>9.5370000000000008</v>
      </c>
      <c r="C87">
        <v>13.4968</v>
      </c>
      <c r="D87" t="s">
        <v>265</v>
      </c>
      <c r="E87">
        <f t="shared" si="27"/>
        <v>3.9597999999999995</v>
      </c>
      <c r="F87" s="3">
        <v>24350000</v>
      </c>
      <c r="G87" s="3">
        <v>113800000</v>
      </c>
      <c r="H87" s="3">
        <f t="shared" si="26"/>
        <v>0.2139718804920914</v>
      </c>
      <c r="I87" s="4">
        <f t="shared" si="28"/>
        <v>2.5753307503443787</v>
      </c>
      <c r="J87">
        <f t="shared" si="29"/>
        <v>1.9511066849419509</v>
      </c>
      <c r="K87">
        <f>((K86)/(SQRT(6)))</f>
        <v>0.19234030139089389</v>
      </c>
    </row>
    <row r="88" spans="1:12" x14ac:dyDescent="0.25">
      <c r="B88">
        <v>9.59</v>
      </c>
      <c r="C88">
        <v>14.9274</v>
      </c>
      <c r="D88" t="s">
        <v>266</v>
      </c>
      <c r="E88">
        <f t="shared" si="27"/>
        <v>5.3374000000000006</v>
      </c>
      <c r="F88" s="3">
        <v>31610000</v>
      </c>
      <c r="G88" s="3">
        <v>148500000</v>
      </c>
      <c r="H88" s="3">
        <f t="shared" si="26"/>
        <v>0.21286195286195286</v>
      </c>
      <c r="I88" s="4">
        <f t="shared" si="28"/>
        <v>2.5621941656045553</v>
      </c>
      <c r="J88">
        <f t="shared" si="29"/>
        <v>1.4401361143653586</v>
      </c>
    </row>
    <row r="89" spans="1:12" x14ac:dyDescent="0.25">
      <c r="B89">
        <v>9.5609000000000002</v>
      </c>
      <c r="C89">
        <v>12.662100000000001</v>
      </c>
      <c r="D89" t="s">
        <v>267</v>
      </c>
      <c r="E89">
        <f t="shared" si="27"/>
        <v>3.1012000000000004</v>
      </c>
      <c r="F89" s="3">
        <v>35320000</v>
      </c>
      <c r="G89" s="3">
        <v>393100000</v>
      </c>
      <c r="H89" s="3">
        <f t="shared" ref="H89" si="30">F89/G89</f>
        <v>8.9849910964131266E-2</v>
      </c>
      <c r="I89" s="4">
        <f t="shared" si="28"/>
        <v>1.106281123591387</v>
      </c>
      <c r="J89">
        <f t="shared" si="29"/>
        <v>1.0701803723636529</v>
      </c>
    </row>
    <row r="90" spans="1:12" x14ac:dyDescent="0.25">
      <c r="B90">
        <v>9.5925999999999991</v>
      </c>
      <c r="C90">
        <v>13.8178</v>
      </c>
      <c r="D90" t="s">
        <v>268</v>
      </c>
      <c r="E90">
        <f t="shared" si="27"/>
        <v>4.225200000000001</v>
      </c>
      <c r="F90" s="3">
        <v>41140000</v>
      </c>
      <c r="G90" s="3">
        <v>410800000</v>
      </c>
      <c r="H90" s="3">
        <f t="shared" ref="H90" si="31">F90/G90</f>
        <v>0.1001460564751704</v>
      </c>
      <c r="I90" s="4">
        <f t="shared" si="28"/>
        <v>1.2281414902735261</v>
      </c>
      <c r="J90">
        <f t="shared" si="29"/>
        <v>0.87201185052082208</v>
      </c>
    </row>
    <row r="92" spans="1:12" x14ac:dyDescent="0.25">
      <c r="A92" s="1" t="s">
        <v>22</v>
      </c>
      <c r="B92">
        <v>9.6630000000000003</v>
      </c>
      <c r="C92">
        <v>13.8445</v>
      </c>
      <c r="D92" t="s">
        <v>269</v>
      </c>
      <c r="E92">
        <f t="shared" si="27"/>
        <v>4.1814999999999998</v>
      </c>
      <c r="F92" s="3">
        <v>20180000</v>
      </c>
      <c r="G92" s="3">
        <v>70220000</v>
      </c>
      <c r="H92" s="3">
        <f t="shared" ref="H92" si="32">F92/G92</f>
        <v>0.28738251210481347</v>
      </c>
      <c r="I92" s="4">
        <f t="shared" si="28"/>
        <v>3.4441846799146592</v>
      </c>
      <c r="J92">
        <f t="shared" si="29"/>
        <v>2.471016152037302</v>
      </c>
      <c r="K92">
        <f>AVERAGE(J92:J97)</f>
        <v>1.5581757959129392</v>
      </c>
    </row>
    <row r="93" spans="1:12" x14ac:dyDescent="0.25">
      <c r="B93">
        <v>9.6047999999999991</v>
      </c>
      <c r="C93">
        <v>14.8642</v>
      </c>
      <c r="D93" t="s">
        <v>270</v>
      </c>
      <c r="E93">
        <f t="shared" si="27"/>
        <v>5.2594000000000012</v>
      </c>
      <c r="F93" s="3">
        <v>18840000</v>
      </c>
      <c r="G93" s="3">
        <v>65130000</v>
      </c>
      <c r="H93" s="3">
        <f t="shared" ref="H93:H95" si="33">F93/G93</f>
        <v>0.28926761860893596</v>
      </c>
      <c r="I93" s="4">
        <f t="shared" si="28"/>
        <v>3.466495919550983</v>
      </c>
      <c r="J93">
        <f t="shared" si="29"/>
        <v>1.9773144766804096</v>
      </c>
      <c r="K93">
        <f>STDEV(J92:J97)</f>
        <v>0.75853256662958901</v>
      </c>
    </row>
    <row r="94" spans="1:12" x14ac:dyDescent="0.25">
      <c r="B94">
        <v>9.4923999999999999</v>
      </c>
      <c r="C94">
        <v>14.469099999999999</v>
      </c>
      <c r="D94" t="s">
        <v>271</v>
      </c>
      <c r="E94">
        <f t="shared" si="27"/>
        <v>4.9766999999999992</v>
      </c>
      <c r="F94" s="3">
        <v>19300000</v>
      </c>
      <c r="G94" s="3">
        <v>80870000</v>
      </c>
      <c r="H94" s="3">
        <f t="shared" si="33"/>
        <v>0.23865463088908123</v>
      </c>
      <c r="I94" s="4">
        <f t="shared" si="28"/>
        <v>2.8674642493198932</v>
      </c>
      <c r="J94">
        <f t="shared" si="29"/>
        <v>1.7285335157754498</v>
      </c>
      <c r="K94">
        <f>((K93)/(SQRT(6)))</f>
        <v>0.30966962358769601</v>
      </c>
    </row>
    <row r="95" spans="1:12" x14ac:dyDescent="0.25">
      <c r="B95">
        <v>9.5608000000000004</v>
      </c>
      <c r="C95">
        <v>14.2593</v>
      </c>
      <c r="D95" t="s">
        <v>272</v>
      </c>
      <c r="E95">
        <f t="shared" si="27"/>
        <v>4.6984999999999992</v>
      </c>
      <c r="F95" s="3">
        <v>29430000</v>
      </c>
      <c r="G95" s="3">
        <v>337100000</v>
      </c>
      <c r="H95" s="3">
        <f t="shared" si="33"/>
        <v>8.7303470780183925E-2</v>
      </c>
      <c r="I95" s="4">
        <f t="shared" si="28"/>
        <v>1.0761426475745848</v>
      </c>
      <c r="J95">
        <f t="shared" si="29"/>
        <v>0.6871188555334159</v>
      </c>
    </row>
    <row r="96" spans="1:12" x14ac:dyDescent="0.25">
      <c r="B96">
        <v>9.4802999999999997</v>
      </c>
      <c r="C96">
        <v>13.729699999999999</v>
      </c>
      <c r="D96" t="s">
        <v>273</v>
      </c>
      <c r="E96">
        <f t="shared" si="27"/>
        <v>4.2493999999999996</v>
      </c>
      <c r="F96" s="3">
        <v>7879000</v>
      </c>
      <c r="G96" s="3">
        <v>120000000</v>
      </c>
      <c r="H96" s="3">
        <f t="shared" ref="H96:H97" si="34">F96/G96</f>
        <v>6.5658333333333332E-2</v>
      </c>
      <c r="I96" s="4">
        <f t="shared" si="28"/>
        <v>0.81996091594205378</v>
      </c>
      <c r="J96">
        <f t="shared" si="29"/>
        <v>0.57887766457056566</v>
      </c>
    </row>
    <row r="97" spans="1:11" x14ac:dyDescent="0.25">
      <c r="B97">
        <v>9.5205000000000002</v>
      </c>
      <c r="C97">
        <v>14.074199999999999</v>
      </c>
      <c r="D97" t="s">
        <v>274</v>
      </c>
      <c r="E97">
        <f t="shared" si="27"/>
        <v>4.5536999999999992</v>
      </c>
      <c r="F97" s="3">
        <v>17630000</v>
      </c>
      <c r="G97" s="3">
        <v>73200000</v>
      </c>
      <c r="H97" s="3">
        <f t="shared" si="34"/>
        <v>0.24084699453551914</v>
      </c>
      <c r="I97" s="4">
        <f t="shared" si="28"/>
        <v>2.8934120409054991</v>
      </c>
      <c r="J97">
        <f t="shared" si="29"/>
        <v>1.9061941108804925</v>
      </c>
    </row>
    <row r="99" spans="1:11" x14ac:dyDescent="0.25">
      <c r="A99" s="1" t="s">
        <v>29</v>
      </c>
      <c r="B99">
        <v>9.3862000000000005</v>
      </c>
      <c r="C99">
        <v>12.882300000000001</v>
      </c>
      <c r="D99" t="s">
        <v>275</v>
      </c>
      <c r="E99">
        <f t="shared" si="27"/>
        <v>3.4961000000000002</v>
      </c>
      <c r="F99" s="3">
        <v>6109000</v>
      </c>
      <c r="G99" s="3">
        <v>362300000</v>
      </c>
      <c r="H99" s="3">
        <f t="shared" ref="H99:H101" si="35">F99/G99</f>
        <v>1.6861716809274081E-2</v>
      </c>
      <c r="I99" s="4">
        <f t="shared" si="28"/>
        <v>0.24242696635925898</v>
      </c>
      <c r="J99">
        <f t="shared" si="29"/>
        <v>0.20802634337626982</v>
      </c>
      <c r="K99">
        <f>AVERAGE(J99:J104)</f>
        <v>0.8035209916009789</v>
      </c>
    </row>
    <row r="100" spans="1:11" x14ac:dyDescent="0.25">
      <c r="B100">
        <v>9.5038999999999998</v>
      </c>
      <c r="C100">
        <v>15.169499999999999</v>
      </c>
      <c r="D100" t="s">
        <v>276</v>
      </c>
      <c r="E100">
        <f t="shared" si="27"/>
        <v>5.6655999999999995</v>
      </c>
      <c r="F100" s="3">
        <v>29980000</v>
      </c>
      <c r="G100" s="3">
        <v>116100000</v>
      </c>
      <c r="H100" s="3">
        <f t="shared" si="35"/>
        <v>0.25822566752799309</v>
      </c>
      <c r="I100" s="4">
        <f t="shared" si="28"/>
        <v>3.0990978930567992</v>
      </c>
      <c r="J100">
        <f t="shared" si="29"/>
        <v>1.6410077801416265</v>
      </c>
      <c r="K100">
        <f>STDEV(J99:J104)</f>
        <v>0.65769367465383133</v>
      </c>
    </row>
    <row r="101" spans="1:11" x14ac:dyDescent="0.25">
      <c r="B101">
        <v>9.4946000000000002</v>
      </c>
      <c r="C101">
        <v>14.156000000000001</v>
      </c>
      <c r="D101" t="s">
        <v>277</v>
      </c>
      <c r="E101">
        <f t="shared" si="27"/>
        <v>4.6614000000000004</v>
      </c>
      <c r="F101" s="3">
        <v>30970000</v>
      </c>
      <c r="G101" s="3">
        <v>446900000</v>
      </c>
      <c r="H101" s="3">
        <f t="shared" si="35"/>
        <v>6.9299619601700599E-2</v>
      </c>
      <c r="I101" s="4">
        <f t="shared" si="28"/>
        <v>0.86305747857144988</v>
      </c>
      <c r="J101">
        <f t="shared" si="29"/>
        <v>0.5554495292646735</v>
      </c>
      <c r="K101">
        <f>((K100)/(SQRT(6)))</f>
        <v>0.26850231832632276</v>
      </c>
    </row>
    <row r="102" spans="1:11" x14ac:dyDescent="0.25">
      <c r="B102">
        <v>9.6507000000000005</v>
      </c>
      <c r="C102">
        <v>15.4062</v>
      </c>
      <c r="D102" t="s">
        <v>278</v>
      </c>
      <c r="E102">
        <f t="shared" si="27"/>
        <v>5.7554999999999996</v>
      </c>
      <c r="F102" s="3">
        <v>38600000</v>
      </c>
      <c r="G102" s="3">
        <v>406400000</v>
      </c>
      <c r="H102" s="3">
        <f t="shared" ref="H102:H103" si="36">F102/G102</f>
        <v>9.4980314960629919E-2</v>
      </c>
      <c r="I102" s="4">
        <f t="shared" si="28"/>
        <v>1.1670021877576353</v>
      </c>
      <c r="J102">
        <f t="shared" si="29"/>
        <v>0.60828886513298697</v>
      </c>
    </row>
    <row r="103" spans="1:11" x14ac:dyDescent="0.25">
      <c r="B103">
        <v>9.6189</v>
      </c>
      <c r="C103">
        <v>13.6013</v>
      </c>
      <c r="D103" t="s">
        <v>279</v>
      </c>
      <c r="E103">
        <f t="shared" si="27"/>
        <v>3.9824000000000002</v>
      </c>
      <c r="F103" s="3">
        <v>13570000</v>
      </c>
      <c r="G103" s="3">
        <v>76850000</v>
      </c>
      <c r="H103" s="3">
        <f t="shared" si="36"/>
        <v>0.17657774886141836</v>
      </c>
      <c r="I103" s="4">
        <f t="shared" si="28"/>
        <v>2.1327512833595441</v>
      </c>
      <c r="J103">
        <f t="shared" si="29"/>
        <v>1.606632646162774</v>
      </c>
    </row>
    <row r="104" spans="1:11" x14ac:dyDescent="0.25">
      <c r="B104">
        <v>9.6303000000000001</v>
      </c>
      <c r="C104">
        <v>14.6556</v>
      </c>
      <c r="D104" t="s">
        <v>280</v>
      </c>
      <c r="E104">
        <f t="shared" si="27"/>
        <v>5.0252999999999997</v>
      </c>
      <c r="F104" s="3">
        <v>5933000</v>
      </c>
      <c r="G104" s="3">
        <v>238000000</v>
      </c>
      <c r="H104" s="3">
        <f t="shared" ref="H104" si="37">F104/G104</f>
        <v>2.4928571428571428E-2</v>
      </c>
      <c r="I104" s="4">
        <f t="shared" si="28"/>
        <v>0.33790248783718646</v>
      </c>
      <c r="J104">
        <f t="shared" si="29"/>
        <v>0.20172078552754255</v>
      </c>
    </row>
    <row r="106" spans="1:11" x14ac:dyDescent="0.25">
      <c r="A106" s="1" t="s">
        <v>36</v>
      </c>
      <c r="B106">
        <v>9.5105000000000004</v>
      </c>
      <c r="C106">
        <v>13.232100000000001</v>
      </c>
      <c r="D106" t="s">
        <v>281</v>
      </c>
      <c r="E106">
        <f t="shared" si="27"/>
        <v>3.7216000000000005</v>
      </c>
      <c r="F106" s="3">
        <v>31470000</v>
      </c>
      <c r="G106" s="3">
        <v>355400000</v>
      </c>
      <c r="H106" s="3">
        <f t="shared" ref="H106:H107" si="38">F106/G106</f>
        <v>8.8548114800225092E-2</v>
      </c>
      <c r="I106" s="4">
        <f t="shared" si="28"/>
        <v>1.0908736725497399</v>
      </c>
      <c r="J106">
        <f t="shared" si="29"/>
        <v>0.87935861394271808</v>
      </c>
      <c r="K106">
        <f>AVERAGE(J106:J111)</f>
        <v>0.68057135313478823</v>
      </c>
    </row>
    <row r="107" spans="1:11" x14ac:dyDescent="0.25">
      <c r="B107">
        <v>9.6213999999999995</v>
      </c>
      <c r="C107">
        <v>14.801399999999999</v>
      </c>
      <c r="D107" t="s">
        <v>282</v>
      </c>
      <c r="E107">
        <f t="shared" si="27"/>
        <v>5.18</v>
      </c>
      <c r="F107" s="3">
        <v>34120000</v>
      </c>
      <c r="G107" s="3">
        <v>371000000</v>
      </c>
      <c r="H107" s="3">
        <f t="shared" si="38"/>
        <v>9.1967654986522915E-2</v>
      </c>
      <c r="I107" s="4">
        <f t="shared" si="28"/>
        <v>1.1313457521779646</v>
      </c>
      <c r="J107">
        <f t="shared" si="29"/>
        <v>0.65521954759341583</v>
      </c>
      <c r="K107">
        <f>STDEV(J106:J111)</f>
        <v>0.25626826449824164</v>
      </c>
    </row>
    <row r="108" spans="1:11" x14ac:dyDescent="0.25">
      <c r="B108">
        <v>9.6219999999999999</v>
      </c>
      <c r="C108">
        <v>13.731999999999999</v>
      </c>
      <c r="D108" t="s">
        <v>283</v>
      </c>
      <c r="E108">
        <f t="shared" si="27"/>
        <v>4.1099999999999994</v>
      </c>
      <c r="F108" s="3">
        <v>7659000</v>
      </c>
      <c r="G108" s="3">
        <v>376500000</v>
      </c>
      <c r="H108" s="3">
        <f t="shared" ref="H108:H110" si="39">F108/G108</f>
        <v>2.0342629482071713E-2</v>
      </c>
      <c r="I108" s="4">
        <f t="shared" si="28"/>
        <v>0.28362542205715385</v>
      </c>
      <c r="J108">
        <f t="shared" si="29"/>
        <v>0.2070258555161707</v>
      </c>
      <c r="K108">
        <f>((K107)/(SQRT(6)))</f>
        <v>0.10462108088154824</v>
      </c>
    </row>
    <row r="109" spans="1:11" x14ac:dyDescent="0.25">
      <c r="B109">
        <v>9.4917999999999996</v>
      </c>
      <c r="C109">
        <v>13.1967</v>
      </c>
      <c r="D109" t="s">
        <v>284</v>
      </c>
      <c r="E109">
        <f t="shared" si="27"/>
        <v>3.7049000000000003</v>
      </c>
      <c r="F109" s="3">
        <v>35490000</v>
      </c>
      <c r="G109" s="3">
        <v>406700000</v>
      </c>
      <c r="H109" s="3">
        <f t="shared" si="39"/>
        <v>8.7263339070567991E-2</v>
      </c>
      <c r="I109" s="4">
        <f t="shared" si="28"/>
        <v>1.0756676674138892</v>
      </c>
      <c r="J109">
        <f t="shared" si="29"/>
        <v>0.87100947454497213</v>
      </c>
    </row>
    <row r="110" spans="1:11" x14ac:dyDescent="0.25">
      <c r="B110">
        <v>9.5806000000000004</v>
      </c>
      <c r="C110">
        <v>13.376799999999999</v>
      </c>
      <c r="D110" t="s">
        <v>285</v>
      </c>
      <c r="E110">
        <f t="shared" si="27"/>
        <v>3.7961999999999989</v>
      </c>
      <c r="F110" s="3">
        <v>34050000</v>
      </c>
      <c r="G110" s="3">
        <v>395300000</v>
      </c>
      <c r="H110" s="3">
        <f t="shared" si="39"/>
        <v>8.6137111054895021E-2</v>
      </c>
      <c r="I110" s="4">
        <f t="shared" si="28"/>
        <v>1.0623381589283634</v>
      </c>
      <c r="J110">
        <f t="shared" si="29"/>
        <v>0.83952754775435723</v>
      </c>
    </row>
    <row r="111" spans="1:11" x14ac:dyDescent="0.25">
      <c r="B111">
        <v>9.5274999999999999</v>
      </c>
      <c r="C111">
        <v>13.642200000000001</v>
      </c>
      <c r="D111" t="s">
        <v>286</v>
      </c>
      <c r="E111">
        <f t="shared" si="27"/>
        <v>4.1147000000000009</v>
      </c>
      <c r="F111" s="3">
        <v>27710000</v>
      </c>
      <c r="G111" s="3">
        <v>398500000</v>
      </c>
      <c r="H111" s="3">
        <f t="shared" ref="H111" si="40">F111/G111</f>
        <v>6.953575909661229E-2</v>
      </c>
      <c r="I111" s="4">
        <f t="shared" si="28"/>
        <v>0.86585231528070405</v>
      </c>
      <c r="J111">
        <f t="shared" si="29"/>
        <v>0.63128707945709572</v>
      </c>
    </row>
    <row r="113" spans="1:11" x14ac:dyDescent="0.25">
      <c r="A113" s="5" t="s">
        <v>43</v>
      </c>
      <c r="B113">
        <v>9.5225000000000009</v>
      </c>
      <c r="C113">
        <v>13.3271</v>
      </c>
      <c r="D113" t="s">
        <v>287</v>
      </c>
      <c r="E113">
        <f t="shared" si="27"/>
        <v>3.8045999999999989</v>
      </c>
      <c r="F113" s="3">
        <v>33640000</v>
      </c>
      <c r="G113" s="3">
        <v>163100000</v>
      </c>
      <c r="H113" s="3">
        <f t="shared" ref="H113" si="41">F113/G113</f>
        <v>0.20625383200490496</v>
      </c>
      <c r="I113" s="4">
        <f t="shared" si="28"/>
        <v>2.4839835352423125</v>
      </c>
      <c r="J113">
        <f t="shared" si="29"/>
        <v>1.9586686131858644</v>
      </c>
      <c r="K113">
        <f>AVERAGE(J113:J118)</f>
        <v>0.8860797070378631</v>
      </c>
    </row>
    <row r="114" spans="1:11" x14ac:dyDescent="0.25">
      <c r="B114">
        <v>9.5463000000000005</v>
      </c>
      <c r="C114">
        <v>14.907400000000001</v>
      </c>
      <c r="D114" t="s">
        <v>288</v>
      </c>
      <c r="E114">
        <f t="shared" si="27"/>
        <v>5.3611000000000004</v>
      </c>
      <c r="F114" s="3">
        <v>34870000</v>
      </c>
      <c r="G114" s="3">
        <v>253600000</v>
      </c>
      <c r="H114" s="3">
        <f t="shared" ref="H114:H116" si="42">F114/G114</f>
        <v>0.13750000000000001</v>
      </c>
      <c r="I114" s="4">
        <f t="shared" si="28"/>
        <v>1.6702453096182717</v>
      </c>
      <c r="J114">
        <f t="shared" si="29"/>
        <v>0.9346469808164023</v>
      </c>
      <c r="K114">
        <f>STDEV(J113:J118)</f>
        <v>0.56825546929067783</v>
      </c>
    </row>
    <row r="115" spans="1:11" x14ac:dyDescent="0.25">
      <c r="B115">
        <v>9.6118000000000006</v>
      </c>
      <c r="C115">
        <v>13.7545</v>
      </c>
      <c r="D115" t="s">
        <v>289</v>
      </c>
      <c r="E115">
        <f t="shared" si="27"/>
        <v>4.1426999999999996</v>
      </c>
      <c r="F115" s="3">
        <v>37360000</v>
      </c>
      <c r="G115" s="3">
        <v>392700000</v>
      </c>
      <c r="H115" s="3">
        <f t="shared" si="42"/>
        <v>9.5136236312706901E-2</v>
      </c>
      <c r="I115" s="4">
        <f t="shared" si="28"/>
        <v>1.1688476000157764</v>
      </c>
      <c r="J115">
        <f t="shared" si="29"/>
        <v>0.84643898907652726</v>
      </c>
      <c r="K115">
        <f>((K114)/(SQRT(6)))</f>
        <v>0.23198932388465945</v>
      </c>
    </row>
    <row r="116" spans="1:11" x14ac:dyDescent="0.25">
      <c r="B116">
        <v>9.6104000000000003</v>
      </c>
      <c r="C116">
        <v>15.007099999999999</v>
      </c>
      <c r="D116" t="s">
        <v>290</v>
      </c>
      <c r="E116">
        <f t="shared" si="27"/>
        <v>5.3966999999999992</v>
      </c>
      <c r="F116" s="3">
        <v>17680000</v>
      </c>
      <c r="G116" s="3">
        <v>391300000</v>
      </c>
      <c r="H116" s="3">
        <f t="shared" si="42"/>
        <v>4.5182724252491695E-2</v>
      </c>
      <c r="I116" s="4">
        <f t="shared" si="28"/>
        <v>0.57762117550654024</v>
      </c>
      <c r="J116">
        <f t="shared" si="29"/>
        <v>0.32109687892964611</v>
      </c>
    </row>
    <row r="117" spans="1:11" x14ac:dyDescent="0.25">
      <c r="B117">
        <v>9.5951000000000004</v>
      </c>
      <c r="C117">
        <v>14.2864</v>
      </c>
      <c r="D117" t="s">
        <v>291</v>
      </c>
      <c r="E117">
        <f t="shared" si="27"/>
        <v>4.6913</v>
      </c>
      <c r="F117" s="3">
        <v>34820000</v>
      </c>
      <c r="G117" s="3">
        <v>398100000</v>
      </c>
      <c r="H117" s="3">
        <f t="shared" ref="H117:H118" si="43">F117/G117</f>
        <v>8.7465460939462447E-2</v>
      </c>
      <c r="I117" s="4">
        <f t="shared" si="28"/>
        <v>1.0780598873986933</v>
      </c>
      <c r="J117">
        <f t="shared" si="29"/>
        <v>0.68939945477715769</v>
      </c>
    </row>
    <row r="118" spans="1:11" x14ac:dyDescent="0.25">
      <c r="B118">
        <v>9.6354000000000006</v>
      </c>
      <c r="C118">
        <v>15.0915</v>
      </c>
      <c r="D118" t="s">
        <v>292</v>
      </c>
      <c r="E118">
        <f t="shared" si="27"/>
        <v>5.4560999999999993</v>
      </c>
      <c r="F118" s="3">
        <v>28110000</v>
      </c>
      <c r="G118" s="3">
        <v>337100000</v>
      </c>
      <c r="H118" s="3">
        <f t="shared" si="43"/>
        <v>8.3387718777810732E-2</v>
      </c>
      <c r="I118" s="4">
        <f t="shared" si="28"/>
        <v>1.0297976367806028</v>
      </c>
      <c r="J118">
        <f t="shared" si="29"/>
        <v>0.56622732544158072</v>
      </c>
    </row>
    <row r="120" spans="1:11" x14ac:dyDescent="0.25">
      <c r="A120" s="5" t="s">
        <v>44</v>
      </c>
      <c r="B120">
        <v>9.5886999999999993</v>
      </c>
      <c r="C120">
        <v>14.215400000000001</v>
      </c>
      <c r="D120" t="s">
        <v>293</v>
      </c>
      <c r="E120">
        <f t="shared" si="27"/>
        <v>4.6267000000000014</v>
      </c>
      <c r="F120" s="3">
        <v>27570000</v>
      </c>
      <c r="G120" s="3">
        <v>230600000</v>
      </c>
      <c r="H120" s="3">
        <f t="shared" ref="H120:H121" si="44">F120/G120</f>
        <v>0.11955767562879445</v>
      </c>
      <c r="I120" s="4">
        <f t="shared" si="28"/>
        <v>1.4578883431534178</v>
      </c>
      <c r="J120">
        <f t="shared" si="29"/>
        <v>0.94530983842917249</v>
      </c>
      <c r="K120">
        <f>AVERAGE(J120:J125)</f>
        <v>0.79226977039260615</v>
      </c>
    </row>
    <row r="121" spans="1:11" x14ac:dyDescent="0.25">
      <c r="B121">
        <v>9.5954999999999995</v>
      </c>
      <c r="C121">
        <v>13.54</v>
      </c>
      <c r="D121" t="s">
        <v>294</v>
      </c>
      <c r="E121">
        <f t="shared" si="27"/>
        <v>3.9444999999999997</v>
      </c>
      <c r="F121" s="3">
        <v>59760000</v>
      </c>
      <c r="G121" s="3">
        <v>427100000</v>
      </c>
      <c r="H121" s="3">
        <f t="shared" si="44"/>
        <v>0.13992039335050341</v>
      </c>
      <c r="I121" s="4">
        <f t="shared" si="28"/>
        <v>1.698891954218537</v>
      </c>
      <c r="J121">
        <f t="shared" si="29"/>
        <v>1.2920968088872129</v>
      </c>
      <c r="K121">
        <f>STDEV(J120:J125)</f>
        <v>0.38062718658513711</v>
      </c>
    </row>
    <row r="122" spans="1:11" x14ac:dyDescent="0.25">
      <c r="B122">
        <v>9.5139999999999993</v>
      </c>
      <c r="C122">
        <v>13.8652</v>
      </c>
      <c r="D122" t="s">
        <v>295</v>
      </c>
      <c r="E122">
        <f t="shared" si="27"/>
        <v>4.3512000000000004</v>
      </c>
      <c r="F122" s="3">
        <v>28720000</v>
      </c>
      <c r="G122" s="3">
        <v>371400000</v>
      </c>
      <c r="H122" s="3">
        <f t="shared" ref="H122" si="45">F122/G122</f>
        <v>7.7329025309639199E-2</v>
      </c>
      <c r="I122" s="4">
        <f t="shared" si="28"/>
        <v>0.9580897722351307</v>
      </c>
      <c r="J122">
        <f t="shared" si="29"/>
        <v>0.6605693410335981</v>
      </c>
      <c r="K122">
        <f>((K121)/(SQRT(6)))</f>
        <v>0.15539039822745204</v>
      </c>
    </row>
    <row r="123" spans="1:11" x14ac:dyDescent="0.25">
      <c r="B123">
        <v>9.6135999999999999</v>
      </c>
      <c r="C123">
        <v>13.1334</v>
      </c>
      <c r="D123" t="s">
        <v>296</v>
      </c>
      <c r="E123">
        <f t="shared" si="27"/>
        <v>3.5198</v>
      </c>
      <c r="F123" s="3">
        <v>25580000</v>
      </c>
      <c r="G123" s="3">
        <v>451300000</v>
      </c>
      <c r="H123" s="3">
        <f t="shared" ref="H123:H125" si="46">F123/G123</f>
        <v>5.6680700199423888E-2</v>
      </c>
      <c r="I123" s="4">
        <f t="shared" si="28"/>
        <v>0.71370584558946759</v>
      </c>
      <c r="J123">
        <f t="shared" si="29"/>
        <v>0.60830659036547607</v>
      </c>
    </row>
    <row r="124" spans="1:11" x14ac:dyDescent="0.25">
      <c r="B124">
        <v>9.5436999999999994</v>
      </c>
      <c r="C124">
        <v>15.786899999999999</v>
      </c>
      <c r="D124" t="s">
        <v>297</v>
      </c>
      <c r="E124">
        <f t="shared" si="27"/>
        <v>6.2431999999999999</v>
      </c>
      <c r="F124" s="3">
        <v>11940000</v>
      </c>
      <c r="G124" s="3">
        <v>359500000</v>
      </c>
      <c r="H124" s="3">
        <f t="shared" si="46"/>
        <v>3.3212795549374133E-2</v>
      </c>
      <c r="I124" s="4">
        <f t="shared" si="28"/>
        <v>0.43595069315398904</v>
      </c>
      <c r="J124">
        <f t="shared" si="29"/>
        <v>0.20948425157963341</v>
      </c>
    </row>
    <row r="125" spans="1:11" x14ac:dyDescent="0.25">
      <c r="B125">
        <v>9.5061</v>
      </c>
      <c r="C125">
        <v>14.760400000000001</v>
      </c>
      <c r="D125" t="s">
        <v>298</v>
      </c>
      <c r="E125">
        <f t="shared" si="27"/>
        <v>5.2543000000000006</v>
      </c>
      <c r="F125" s="3">
        <v>57720000</v>
      </c>
      <c r="G125" s="3">
        <v>384900000</v>
      </c>
      <c r="H125" s="3">
        <f t="shared" si="46"/>
        <v>0.14996102883865939</v>
      </c>
      <c r="I125" s="4">
        <f t="shared" si="28"/>
        <v>1.8177282236745715</v>
      </c>
      <c r="J125">
        <f t="shared" si="29"/>
        <v>1.0378517920605437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132"/>
  <sheetViews>
    <sheetView topLeftCell="A97" zoomScale="80" zoomScaleNormal="80" workbookViewId="0">
      <selection activeCell="E99" sqref="E99:E132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2.7109375" style="11" bestFit="1" customWidth="1"/>
    <col min="5" max="5" width="14.140625" style="11" bestFit="1" customWidth="1"/>
    <col min="6" max="8" width="13.85546875" style="11" bestFit="1" customWidth="1"/>
    <col min="9" max="9" width="13.28515625" style="11" bestFit="1" customWidth="1"/>
    <col min="10" max="10" width="10.85546875" style="11" customWidth="1"/>
    <col min="11" max="11" width="10.7109375" style="11" customWidth="1"/>
    <col min="12" max="13" width="11" style="11" customWidth="1"/>
    <col min="14" max="14" width="9.7109375" style="11" customWidth="1"/>
    <col min="15" max="15" width="9.28515625" style="11" customWidth="1"/>
    <col min="16" max="16" width="9.85546875" style="11" customWidth="1"/>
    <col min="17" max="16384" width="9.140625" style="11"/>
  </cols>
  <sheetData>
    <row r="1" spans="2:11" x14ac:dyDescent="0.25">
      <c r="D1" s="11" t="s">
        <v>7</v>
      </c>
      <c r="E1" s="11" t="s">
        <v>8</v>
      </c>
      <c r="F1" s="11" t="s">
        <v>6</v>
      </c>
      <c r="G1" s="11" t="s">
        <v>5</v>
      </c>
      <c r="I1" s="11" t="s">
        <v>7</v>
      </c>
      <c r="J1" s="11" t="s">
        <v>8</v>
      </c>
      <c r="K1" s="11" t="s">
        <v>6</v>
      </c>
    </row>
    <row r="2" spans="2:11" x14ac:dyDescent="0.25">
      <c r="C2" s="16">
        <v>1.953125E-2</v>
      </c>
      <c r="D2" s="13">
        <v>11954.6548144235</v>
      </c>
      <c r="E2" s="13">
        <v>68948.568261089895</v>
      </c>
      <c r="F2" s="13">
        <v>171002.12703492399</v>
      </c>
      <c r="G2" s="13">
        <v>41853415.381108299</v>
      </c>
      <c r="I2" s="11">
        <f>D2/G2</f>
        <v>2.8563152386888756E-4</v>
      </c>
      <c r="J2" s="11">
        <f>E2/G2</f>
        <v>1.6473821224208083E-3</v>
      </c>
      <c r="K2" s="11">
        <f>F2/G2</f>
        <v>4.0857388931778921E-3</v>
      </c>
    </row>
    <row r="3" spans="2:11" x14ac:dyDescent="0.25">
      <c r="C3" s="16">
        <v>1.953125E-2</v>
      </c>
      <c r="D3" s="13">
        <v>18781.2742194895</v>
      </c>
      <c r="E3" s="13">
        <v>135027.897431255</v>
      </c>
      <c r="F3" s="13">
        <v>25341.873681236098</v>
      </c>
      <c r="G3" s="13">
        <v>59002990.408794403</v>
      </c>
      <c r="I3" s="11">
        <f t="shared" ref="I3:I8" si="0">D3/G3</f>
        <v>3.183105481496095E-4</v>
      </c>
      <c r="J3" s="11">
        <f t="shared" ref="J3:J8" si="1">E3/G3</f>
        <v>2.2884924390396502E-3</v>
      </c>
      <c r="K3" s="11">
        <f t="shared" ref="K3:K8" si="2">F3/G3</f>
        <v>4.2950151349377858E-4</v>
      </c>
    </row>
    <row r="4" spans="2:11" x14ac:dyDescent="0.25">
      <c r="C4" s="16">
        <v>1.953125E-2</v>
      </c>
      <c r="D4" s="13">
        <v>20680.246140373099</v>
      </c>
      <c r="E4" s="13">
        <v>129723.869779482</v>
      </c>
      <c r="F4" s="13">
        <v>36310.188801525401</v>
      </c>
      <c r="G4" s="13">
        <v>59208182.357590601</v>
      </c>
      <c r="I4" s="11">
        <f t="shared" si="0"/>
        <v>3.4928020616261751E-4</v>
      </c>
      <c r="J4" s="11">
        <f t="shared" si="1"/>
        <v>2.1909787568888468E-3</v>
      </c>
      <c r="K4" s="11">
        <f t="shared" si="2"/>
        <v>6.1326302135452E-4</v>
      </c>
    </row>
    <row r="5" spans="2:11" x14ac:dyDescent="0.25">
      <c r="C5" s="17">
        <v>1.953125E-2</v>
      </c>
      <c r="D5" s="13">
        <v>7529.6918606762001</v>
      </c>
      <c r="E5" s="13">
        <v>59811.040272013197</v>
      </c>
      <c r="F5" s="13">
        <v>154020.76613934501</v>
      </c>
      <c r="G5" s="13">
        <v>21366042.831574</v>
      </c>
      <c r="I5" s="11">
        <f t="shared" si="0"/>
        <v>3.5241396453390429E-4</v>
      </c>
      <c r="J5" s="11">
        <f t="shared" si="1"/>
        <v>2.7993503871304847E-3</v>
      </c>
      <c r="K5" s="11">
        <f t="shared" si="2"/>
        <v>7.2086706627648633E-3</v>
      </c>
    </row>
    <row r="6" spans="2:11" x14ac:dyDescent="0.25">
      <c r="C6" s="16">
        <v>3.90625E-2</v>
      </c>
      <c r="D6" s="13">
        <v>22336.443156126999</v>
      </c>
      <c r="E6" s="13">
        <v>175318.71220338301</v>
      </c>
      <c r="F6" s="13">
        <v>368725.72459830903</v>
      </c>
      <c r="G6" s="13">
        <v>44061009.374663599</v>
      </c>
      <c r="I6" s="11">
        <f t="shared" si="0"/>
        <v>5.0694351929602235E-4</v>
      </c>
      <c r="J6" s="11">
        <f t="shared" si="1"/>
        <v>3.9789989991513112E-3</v>
      </c>
      <c r="K6" s="11">
        <f t="shared" si="2"/>
        <v>8.3685265006737987E-3</v>
      </c>
    </row>
    <row r="7" spans="2:11" x14ac:dyDescent="0.25">
      <c r="C7" s="16">
        <v>3.90625E-2</v>
      </c>
      <c r="D7" s="13">
        <v>16293.0453733418</v>
      </c>
      <c r="E7" s="13">
        <v>138694.94254195999</v>
      </c>
      <c r="F7" s="13">
        <v>407847.79787868401</v>
      </c>
      <c r="G7" s="13">
        <v>35613752.699914798</v>
      </c>
      <c r="I7" s="11">
        <f t="shared" si="0"/>
        <v>4.5749307888524703E-4</v>
      </c>
      <c r="J7" s="11">
        <f t="shared" si="1"/>
        <v>3.8944208915757368E-3</v>
      </c>
      <c r="K7" s="11">
        <f t="shared" si="2"/>
        <v>1.1451974783877794E-2</v>
      </c>
    </row>
    <row r="8" spans="2:11" x14ac:dyDescent="0.25">
      <c r="C8" s="16">
        <v>3.90625E-2</v>
      </c>
      <c r="D8" s="13">
        <v>23668.117121494899</v>
      </c>
      <c r="E8" s="13">
        <v>153277.35642984</v>
      </c>
      <c r="F8" s="13">
        <v>406753.75446725101</v>
      </c>
      <c r="G8" s="13">
        <v>37594209.298970401</v>
      </c>
      <c r="I8" s="11">
        <f t="shared" si="0"/>
        <v>6.2956815857656838E-4</v>
      </c>
      <c r="J8" s="11">
        <f t="shared" si="1"/>
        <v>4.0771533512220411E-3</v>
      </c>
      <c r="K8" s="11">
        <f t="shared" si="2"/>
        <v>1.0819585304548242E-2</v>
      </c>
    </row>
    <row r="9" spans="2:11" x14ac:dyDescent="0.25">
      <c r="B9" s="11">
        <v>5</v>
      </c>
      <c r="C9" s="17">
        <v>3.90625E-2</v>
      </c>
      <c r="D9" s="13">
        <v>8060.8825114649999</v>
      </c>
      <c r="E9" s="13">
        <v>84095.431438520303</v>
      </c>
      <c r="F9" s="13">
        <v>231178.11784408099</v>
      </c>
      <c r="G9" s="13">
        <v>15609182.489535</v>
      </c>
      <c r="I9" s="11">
        <f t="shared" ref="I9" si="3">D9/G9</f>
        <v>5.1641926262758011E-4</v>
      </c>
      <c r="J9" s="11">
        <f t="shared" ref="J9" si="4">E9/G9</f>
        <v>5.3875615519839767E-3</v>
      </c>
      <c r="K9" s="11">
        <f t="shared" ref="K9" si="5">F9/G9</f>
        <v>1.4810392408383445E-2</v>
      </c>
    </row>
    <row r="10" spans="2:11" x14ac:dyDescent="0.25">
      <c r="C10" s="16">
        <v>7.8125E-2</v>
      </c>
      <c r="D10" s="13">
        <v>52462.533320406699</v>
      </c>
      <c r="E10" s="13">
        <v>359296.78050611197</v>
      </c>
      <c r="F10" s="13">
        <v>714403.82944542903</v>
      </c>
      <c r="G10" s="13">
        <v>43264060.569549799</v>
      </c>
      <c r="I10" s="11">
        <f t="shared" ref="I10:I17" si="6">D10/G10</f>
        <v>1.2126123306449646E-3</v>
      </c>
      <c r="J10" s="11">
        <f t="shared" ref="J10:J17" si="7">E10/G10</f>
        <v>8.3047401417284672E-3</v>
      </c>
      <c r="K10" s="11">
        <f t="shared" ref="K10:K17" si="8">F10/G10</f>
        <v>1.6512639360260192E-2</v>
      </c>
    </row>
    <row r="11" spans="2:11" x14ac:dyDescent="0.25">
      <c r="C11" s="16">
        <v>7.8125E-2</v>
      </c>
      <c r="D11" s="13">
        <v>43367.038260911999</v>
      </c>
      <c r="E11" s="13">
        <v>310861.97355810198</v>
      </c>
      <c r="F11" s="13">
        <v>849711.54843802901</v>
      </c>
      <c r="G11" s="13">
        <v>43210803.306910597</v>
      </c>
      <c r="I11" s="11">
        <f t="shared" si="6"/>
        <v>1.0036156456729518E-3</v>
      </c>
      <c r="J11" s="11">
        <f t="shared" si="7"/>
        <v>7.1940799468633481E-3</v>
      </c>
      <c r="K11" s="11">
        <f t="shared" si="8"/>
        <v>1.9664331218349203E-2</v>
      </c>
    </row>
    <row r="12" spans="2:11" x14ac:dyDescent="0.25">
      <c r="C12" s="16">
        <v>7.8125E-2</v>
      </c>
      <c r="D12" s="13">
        <v>52780.155920263402</v>
      </c>
      <c r="E12" s="13">
        <v>347721.10652891302</v>
      </c>
      <c r="F12" s="13">
        <v>698351.08247621194</v>
      </c>
      <c r="G12" s="13">
        <v>34067190.9037662</v>
      </c>
      <c r="I12" s="11">
        <f t="shared" si="6"/>
        <v>1.5492958039703955E-3</v>
      </c>
      <c r="J12" s="11">
        <f t="shared" si="7"/>
        <v>1.0206920421210066E-2</v>
      </c>
      <c r="K12" s="11">
        <f t="shared" si="8"/>
        <v>2.0499227084761127E-2</v>
      </c>
    </row>
    <row r="13" spans="2:11" x14ac:dyDescent="0.25">
      <c r="C13" s="17">
        <v>7.8125E-2</v>
      </c>
      <c r="D13" s="13">
        <v>25785.497473666499</v>
      </c>
      <c r="E13" s="13">
        <v>180421.081323819</v>
      </c>
      <c r="F13" s="13">
        <v>379507.451769543</v>
      </c>
      <c r="G13" s="13">
        <v>16249305.3780251</v>
      </c>
      <c r="I13" s="11">
        <f t="shared" si="6"/>
        <v>1.5868676767277546E-3</v>
      </c>
      <c r="J13" s="11">
        <f t="shared" si="7"/>
        <v>1.1103310395520854E-2</v>
      </c>
      <c r="K13" s="11">
        <f t="shared" si="8"/>
        <v>2.3355303069309871E-2</v>
      </c>
    </row>
    <row r="14" spans="2:11" x14ac:dyDescent="0.25">
      <c r="C14" s="16">
        <v>0.15625</v>
      </c>
      <c r="D14" s="13">
        <v>96514.252389960602</v>
      </c>
      <c r="E14" s="13">
        <v>624562.26945125905</v>
      </c>
      <c r="F14" s="13">
        <v>1319162.4237695599</v>
      </c>
      <c r="G14" s="13">
        <v>40172546.247524403</v>
      </c>
      <c r="I14" s="11">
        <f t="shared" si="6"/>
        <v>2.4024927818935104E-3</v>
      </c>
      <c r="J14" s="11">
        <f t="shared" si="7"/>
        <v>1.5546992356496375E-2</v>
      </c>
      <c r="K14" s="11">
        <f t="shared" si="8"/>
        <v>3.2837411291818532E-2</v>
      </c>
    </row>
    <row r="15" spans="2:11" x14ac:dyDescent="0.25">
      <c r="C15" s="16">
        <v>0.15625</v>
      </c>
      <c r="D15" s="13">
        <v>89693.333561512001</v>
      </c>
      <c r="E15" s="13">
        <v>731359.53974770498</v>
      </c>
      <c r="F15" s="13">
        <v>1778341.8491863301</v>
      </c>
      <c r="G15" s="13">
        <v>47109944.293299802</v>
      </c>
      <c r="I15" s="11">
        <f t="shared" si="6"/>
        <v>1.903915084320501E-3</v>
      </c>
      <c r="J15" s="11">
        <f t="shared" si="7"/>
        <v>1.5524525675393813E-2</v>
      </c>
      <c r="K15" s="11">
        <f t="shared" si="8"/>
        <v>3.7748757207493752E-2</v>
      </c>
    </row>
    <row r="16" spans="2:11" x14ac:dyDescent="0.25">
      <c r="C16" s="16">
        <v>0.15625</v>
      </c>
      <c r="D16" s="13">
        <v>140005.55831918199</v>
      </c>
      <c r="E16" s="13">
        <v>858193.17826472095</v>
      </c>
      <c r="F16" s="13">
        <v>1710730.9061588501</v>
      </c>
      <c r="G16" s="13">
        <v>35639133.094143599</v>
      </c>
      <c r="I16" s="11">
        <f t="shared" si="6"/>
        <v>3.9284221069391953E-3</v>
      </c>
      <c r="J16" s="11">
        <f t="shared" si="7"/>
        <v>2.4080080062490173E-2</v>
      </c>
      <c r="K16" s="11">
        <f t="shared" si="8"/>
        <v>4.8001473594765018E-2</v>
      </c>
    </row>
    <row r="17" spans="2:11" x14ac:dyDescent="0.25">
      <c r="C17" s="17">
        <v>0.15625</v>
      </c>
      <c r="D17" s="13">
        <v>71230.950294764305</v>
      </c>
      <c r="E17" s="13">
        <v>480012.06353944598</v>
      </c>
      <c r="F17" s="13">
        <v>964814.607047859</v>
      </c>
      <c r="G17" s="13">
        <v>22460304.0933083</v>
      </c>
      <c r="I17" s="11">
        <f t="shared" si="6"/>
        <v>3.1714152221111944E-3</v>
      </c>
      <c r="J17" s="11">
        <f t="shared" si="7"/>
        <v>2.137157455862132E-2</v>
      </c>
      <c r="K17" s="11">
        <f t="shared" si="8"/>
        <v>4.2956435631488647E-2</v>
      </c>
    </row>
    <row r="18" spans="2:11" x14ac:dyDescent="0.25">
      <c r="C18" s="16">
        <v>0.625</v>
      </c>
      <c r="D18" s="13">
        <v>671254.03045860201</v>
      </c>
      <c r="E18" s="13">
        <v>4327675.1619323399</v>
      </c>
      <c r="F18" s="13">
        <v>9465619.2593713906</v>
      </c>
      <c r="G18" s="13">
        <v>43723137.114025898</v>
      </c>
      <c r="I18" s="11">
        <f t="shared" ref="I18:I24" si="9">D18/G18</f>
        <v>1.5352375761785655E-2</v>
      </c>
      <c r="J18" s="11">
        <f t="shared" ref="J18:J24" si="10">E18/G18</f>
        <v>9.8979063433764211E-2</v>
      </c>
      <c r="K18" s="11">
        <f t="shared" ref="K18:K24" si="11">F18/G18</f>
        <v>0.21648993837486846</v>
      </c>
    </row>
    <row r="19" spans="2:11" x14ac:dyDescent="0.25">
      <c r="C19" s="17">
        <v>0.625</v>
      </c>
      <c r="D19" s="13">
        <v>552881.80590545805</v>
      </c>
      <c r="E19" s="13">
        <v>3577122.3591557499</v>
      </c>
      <c r="F19" s="13">
        <v>6277607.2127427803</v>
      </c>
      <c r="G19" s="13">
        <v>23481730.179769501</v>
      </c>
      <c r="I19" s="11">
        <f t="shared" si="9"/>
        <v>2.3545190310626643E-2</v>
      </c>
      <c r="J19" s="11">
        <f t="shared" si="10"/>
        <v>0.15233640501659421</v>
      </c>
      <c r="K19" s="11">
        <f t="shared" si="11"/>
        <v>0.26734006245209319</v>
      </c>
    </row>
    <row r="20" spans="2:11" x14ac:dyDescent="0.25">
      <c r="C20" s="16">
        <v>1.25</v>
      </c>
      <c r="D20" s="13">
        <v>1304089.0206593999</v>
      </c>
      <c r="E20" s="13">
        <v>8632365.0873356108</v>
      </c>
      <c r="F20" s="13">
        <v>18967018.8903834</v>
      </c>
      <c r="G20" s="13">
        <v>39768163.069614202</v>
      </c>
      <c r="I20" s="11">
        <f t="shared" si="9"/>
        <v>3.2792287096001668E-2</v>
      </c>
      <c r="J20" s="11">
        <f t="shared" si="10"/>
        <v>0.21706723220342486</v>
      </c>
      <c r="K20" s="11">
        <f t="shared" si="11"/>
        <v>0.47693977861591491</v>
      </c>
    </row>
    <row r="21" spans="2:11" x14ac:dyDescent="0.25">
      <c r="C21" s="17">
        <v>1.25</v>
      </c>
      <c r="D21" s="13">
        <v>850854.79544090503</v>
      </c>
      <c r="E21" s="13">
        <v>5360052.12100471</v>
      </c>
      <c r="F21" s="13">
        <v>9614887.4319115505</v>
      </c>
      <c r="G21" s="13">
        <v>17061175.110351902</v>
      </c>
      <c r="I21" s="11">
        <f t="shared" si="9"/>
        <v>4.9870820147942051E-2</v>
      </c>
      <c r="J21" s="11">
        <f t="shared" si="10"/>
        <v>0.31416664364182556</v>
      </c>
      <c r="K21" s="11">
        <f t="shared" si="11"/>
        <v>0.56355364561481458</v>
      </c>
    </row>
    <row r="22" spans="2:11" x14ac:dyDescent="0.25">
      <c r="B22" s="11">
        <v>2.5</v>
      </c>
      <c r="C22" s="16"/>
      <c r="D22" s="13">
        <v>2826965.9651713599</v>
      </c>
      <c r="E22" s="13">
        <v>19127986.827245601</v>
      </c>
      <c r="F22" s="13">
        <v>39243620.003951304</v>
      </c>
      <c r="G22" s="13">
        <v>42591994.810779102</v>
      </c>
    </row>
    <row r="23" spans="2:11" x14ac:dyDescent="0.25">
      <c r="C23" s="17">
        <v>2.5</v>
      </c>
      <c r="D23" s="13">
        <v>1500934.3392942799</v>
      </c>
      <c r="E23" s="13">
        <v>9840508.8649420906</v>
      </c>
      <c r="F23" s="13">
        <v>16692854.1336191</v>
      </c>
      <c r="G23" s="13">
        <v>15178439.195491901</v>
      </c>
      <c r="I23" s="11">
        <f t="shared" si="9"/>
        <v>9.8885947360125639E-2</v>
      </c>
      <c r="J23" s="11">
        <f t="shared" si="10"/>
        <v>0.64832152622548889</v>
      </c>
      <c r="K23" s="11">
        <f t="shared" si="11"/>
        <v>1.0997740886676273</v>
      </c>
    </row>
    <row r="24" spans="2:11" x14ac:dyDescent="0.25">
      <c r="C24" s="17">
        <v>5</v>
      </c>
      <c r="D24" s="13">
        <v>2483501.5120122</v>
      </c>
      <c r="E24" s="13">
        <v>16539455.497584401</v>
      </c>
      <c r="F24" s="13">
        <v>28523050.105346501</v>
      </c>
      <c r="G24" s="13">
        <v>8798807.3317632508</v>
      </c>
      <c r="I24" s="11">
        <f t="shared" si="9"/>
        <v>0.28225433497638763</v>
      </c>
      <c r="J24" s="11">
        <f t="shared" si="10"/>
        <v>1.8797383411133235</v>
      </c>
      <c r="K24" s="11">
        <f t="shared" si="11"/>
        <v>3.2416950422791655</v>
      </c>
    </row>
    <row r="25" spans="2:11" x14ac:dyDescent="0.25">
      <c r="B25" s="11">
        <v>5</v>
      </c>
      <c r="C25" s="18"/>
      <c r="D25" s="13">
        <v>41598242.534377001</v>
      </c>
      <c r="E25" s="13">
        <v>242991544.15303501</v>
      </c>
      <c r="F25" s="13">
        <v>347878501.628703</v>
      </c>
      <c r="G25" s="13">
        <v>164632941.867717</v>
      </c>
    </row>
    <row r="26" spans="2:11" x14ac:dyDescent="0.25">
      <c r="B26" s="11">
        <v>7.5</v>
      </c>
      <c r="C26" s="18">
        <v>7.5</v>
      </c>
      <c r="D26" s="13">
        <v>36866772.7019988</v>
      </c>
      <c r="E26" s="13">
        <v>226322673.08573201</v>
      </c>
      <c r="F26" s="13">
        <v>334470134.64615202</v>
      </c>
      <c r="G26" s="13">
        <v>70386117.748673394</v>
      </c>
      <c r="I26" s="11">
        <f t="shared" ref="I26:I27" si="12">D26/G26</f>
        <v>0.52377903315591867</v>
      </c>
      <c r="J26" s="11">
        <f t="shared" ref="J26:J27" si="13">E26/G26</f>
        <v>3.2154447542320606</v>
      </c>
      <c r="K26" s="11">
        <f t="shared" ref="K26:K27" si="14">F26/G26</f>
        <v>4.7519332695751064</v>
      </c>
    </row>
    <row r="27" spans="2:11" x14ac:dyDescent="0.25">
      <c r="B27" s="11">
        <v>10</v>
      </c>
      <c r="C27" s="18">
        <v>10</v>
      </c>
      <c r="D27" s="13">
        <v>42053055.910797</v>
      </c>
      <c r="E27" s="13">
        <v>271660432.85808301</v>
      </c>
      <c r="F27" s="13">
        <v>396909181.11721402</v>
      </c>
      <c r="G27" s="13">
        <v>60674743.516480498</v>
      </c>
      <c r="I27" s="11">
        <f t="shared" si="12"/>
        <v>0.69308996583355198</v>
      </c>
      <c r="J27" s="11">
        <f t="shared" si="13"/>
        <v>4.477323135025606</v>
      </c>
      <c r="K27" s="11">
        <f t="shared" si="14"/>
        <v>6.5415881158097582</v>
      </c>
    </row>
    <row r="31" spans="2:11" x14ac:dyDescent="0.25">
      <c r="D31" s="11" t="s">
        <v>720</v>
      </c>
      <c r="E31" s="11" t="s">
        <v>721</v>
      </c>
      <c r="F31" s="11" t="s">
        <v>722</v>
      </c>
    </row>
    <row r="32" spans="2:11" x14ac:dyDescent="0.25">
      <c r="C32" s="11" t="s">
        <v>633</v>
      </c>
      <c r="D32" s="11">
        <f>SLOPE(K18:K27,C18:C27)</f>
        <v>0.68058556074189558</v>
      </c>
      <c r="E32" s="11">
        <f>SLOPE(I2:I23,C2:C23)</f>
        <v>3.8121647256277577E-2</v>
      </c>
      <c r="F32" s="11">
        <f>SLOPE(J2:J23,C2:C23)</f>
        <v>0.24828274699701774</v>
      </c>
    </row>
    <row r="33" spans="1:25" x14ac:dyDescent="0.25">
      <c r="C33" s="11" t="s">
        <v>634</v>
      </c>
      <c r="D33" s="11">
        <f>INTERCEPT(K18:K27,C18:C27)</f>
        <v>-0.30094011624251849</v>
      </c>
      <c r="E33" s="11">
        <f>INTERCEPT(I2:I23,C2:C23)</f>
        <v>-2.0148944352058364E-3</v>
      </c>
      <c r="F33" s="11">
        <f>INTERCEPT(J2:J17,C2:C17)</f>
        <v>-3.9055021124366658E-4</v>
      </c>
    </row>
    <row r="36" spans="1:25" s="14" customFormat="1" x14ac:dyDescent="0.25">
      <c r="A36" s="14" t="s">
        <v>0</v>
      </c>
      <c r="B36" s="14" t="s">
        <v>1</v>
      </c>
      <c r="C36" s="14" t="s">
        <v>2</v>
      </c>
      <c r="D36" s="14" t="s">
        <v>3</v>
      </c>
      <c r="E36" s="15" t="s">
        <v>4</v>
      </c>
      <c r="F36" s="15" t="s">
        <v>7</v>
      </c>
      <c r="G36" s="15" t="s">
        <v>8</v>
      </c>
      <c r="H36" s="15" t="s">
        <v>6</v>
      </c>
      <c r="I36" s="15" t="s">
        <v>5</v>
      </c>
      <c r="J36" s="14" t="s">
        <v>9</v>
      </c>
      <c r="K36" s="14" t="s">
        <v>10</v>
      </c>
      <c r="L36" s="14" t="s">
        <v>11</v>
      </c>
      <c r="N36" s="14" t="s">
        <v>12</v>
      </c>
      <c r="O36" s="14" t="s">
        <v>13</v>
      </c>
      <c r="P36" s="14" t="s">
        <v>14</v>
      </c>
      <c r="R36" s="14" t="s">
        <v>12</v>
      </c>
      <c r="U36" s="14" t="s">
        <v>13</v>
      </c>
      <c r="X36" s="14" t="s">
        <v>14</v>
      </c>
    </row>
    <row r="37" spans="1:25" x14ac:dyDescent="0.25">
      <c r="A37" s="14" t="s">
        <v>15</v>
      </c>
      <c r="B37" s="11">
        <v>19.3</v>
      </c>
      <c r="C37" s="11">
        <v>21.1401</v>
      </c>
      <c r="D37" s="11" t="s">
        <v>16</v>
      </c>
      <c r="E37" s="11">
        <f>C37-B37</f>
        <v>1.8400999999999996</v>
      </c>
      <c r="F37" s="13">
        <v>865156.89875934203</v>
      </c>
      <c r="G37" s="13">
        <v>4824105.6828574901</v>
      </c>
      <c r="H37" s="13">
        <v>35989091.349204801</v>
      </c>
      <c r="I37" s="13">
        <v>46378511.540169902</v>
      </c>
      <c r="J37" s="12">
        <f>H37/I37</f>
        <v>0.77598633837210373</v>
      </c>
      <c r="K37" s="12">
        <f>F37/I37</f>
        <v>1.8654261855945983E-2</v>
      </c>
      <c r="L37" s="12">
        <f>G37/I37</f>
        <v>0.10401596607254589</v>
      </c>
      <c r="M37" s="12"/>
      <c r="N37" s="11">
        <f>(J37-D$33)/D$32</f>
        <v>1.5823527808034623</v>
      </c>
      <c r="O37" s="11">
        <f>(K37-E$33)/E$32</f>
        <v>0.54218948494541197</v>
      </c>
      <c r="P37" s="11">
        <f>(L37-F$33)/F$32</f>
        <v>0.42051458486982035</v>
      </c>
      <c r="R37" s="11">
        <f>N37*3/E37</f>
        <v>2.5797828065922439</v>
      </c>
      <c r="S37" s="11">
        <f>AVERAGE(R37:R42)</f>
        <v>5.8822681922948057</v>
      </c>
      <c r="U37" s="11">
        <f>O37*3/E37</f>
        <v>0.88395655390263372</v>
      </c>
      <c r="V37" s="11">
        <f>AVERAGE(U37:U42)</f>
        <v>1.7391301674048494</v>
      </c>
      <c r="X37" s="11">
        <f>P37*3/E37</f>
        <v>0.68558434574722094</v>
      </c>
      <c r="Y37" s="11">
        <f>AVERAGE(X37:X42)</f>
        <v>1.2167376636680338</v>
      </c>
    </row>
    <row r="38" spans="1:25" x14ac:dyDescent="0.25">
      <c r="B38" s="11">
        <v>19.444199999999999</v>
      </c>
      <c r="C38" s="11">
        <v>22.2928</v>
      </c>
      <c r="D38" s="11" t="s">
        <v>17</v>
      </c>
      <c r="E38" s="11">
        <f t="shared" ref="E38:E77" si="15">C38-B38</f>
        <v>2.8486000000000011</v>
      </c>
      <c r="F38" s="13">
        <v>238241.131138575</v>
      </c>
      <c r="G38" s="13">
        <v>1210259.38194813</v>
      </c>
      <c r="H38" s="13">
        <v>34682912.169513598</v>
      </c>
      <c r="I38" s="13">
        <v>43793362.3139861</v>
      </c>
      <c r="J38" s="12">
        <f t="shared" ref="J38:J77" si="16">H38/I38</f>
        <v>0.79196732876655751</v>
      </c>
      <c r="K38" s="12">
        <f t="shared" ref="K38:K77" si="17">F38/I38</f>
        <v>5.4401196562724055E-3</v>
      </c>
      <c r="L38" s="12">
        <f t="shared" ref="L38:L77" si="18">G38/I38</f>
        <v>2.7635680797261246E-2</v>
      </c>
      <c r="M38" s="12"/>
      <c r="N38" s="11">
        <f t="shared" ref="N38:N77" si="19">(J38-D$33)/D$32</f>
        <v>1.6058340171332977</v>
      </c>
      <c r="O38" s="11">
        <f t="shared" ref="O38:O77" si="20">(K38-E$33)/E$32</f>
        <v>0.19555855079821105</v>
      </c>
      <c r="P38" s="11">
        <f t="shared" ref="P38:P77" si="21">(L38-F$33)/F$32</f>
        <v>0.11288030017180996</v>
      </c>
      <c r="R38" s="11">
        <f t="shared" ref="R38:R77" si="22">N38*3/E38</f>
        <v>1.6911823532261081</v>
      </c>
      <c r="S38" s="11">
        <f>STDEV(R37:R42)</f>
        <v>4.2024636337865315</v>
      </c>
      <c r="U38" s="11">
        <f t="shared" ref="U38:U77" si="23">O38*3/E38</f>
        <v>0.20595227564229199</v>
      </c>
      <c r="V38" s="11">
        <f>STDEV(U37:U42)</f>
        <v>1.1251248984688624</v>
      </c>
      <c r="X38" s="11">
        <f t="shared" ref="X38:X77" si="24">P38*3/E38</f>
        <v>0.11887976567978296</v>
      </c>
      <c r="Y38" s="11">
        <f>STDEV(X37:X42)</f>
        <v>0.78606932866268586</v>
      </c>
    </row>
    <row r="39" spans="1:25" x14ac:dyDescent="0.25">
      <c r="B39" s="11">
        <v>19.903500000000001</v>
      </c>
      <c r="C39" s="11">
        <v>22.2105</v>
      </c>
      <c r="D39" s="11" t="s">
        <v>18</v>
      </c>
      <c r="E39" s="11">
        <f t="shared" si="15"/>
        <v>2.3069999999999986</v>
      </c>
      <c r="F39" s="13">
        <v>1708859.03986722</v>
      </c>
      <c r="G39" s="13">
        <v>6776740.6267146003</v>
      </c>
      <c r="H39" s="13">
        <v>166030931.83474201</v>
      </c>
      <c r="I39" s="13">
        <v>26550805.818916202</v>
      </c>
      <c r="J39" s="12">
        <f>H39/I39</f>
        <v>6.2533292950548711</v>
      </c>
      <c r="K39" s="12">
        <f t="shared" si="17"/>
        <v>6.4361852198464659E-2</v>
      </c>
      <c r="L39" s="12">
        <f t="shared" si="18"/>
        <v>0.25523672136107034</v>
      </c>
      <c r="M39" s="12"/>
      <c r="N39" s="11">
        <f t="shared" si="19"/>
        <v>9.6303386221604281</v>
      </c>
      <c r="O39" s="11">
        <f t="shared" si="20"/>
        <v>1.7411825409181416</v>
      </c>
      <c r="P39" s="11">
        <f t="shared" si="21"/>
        <v>1.0295812925550742</v>
      </c>
      <c r="R39" s="11">
        <f t="shared" si="22"/>
        <v>12.523197167958951</v>
      </c>
      <c r="S39" s="11">
        <f>((S38)/(SQRT(6)))</f>
        <v>1.7156485942299053</v>
      </c>
      <c r="U39" s="11">
        <f t="shared" si="23"/>
        <v>2.2642165681640347</v>
      </c>
      <c r="V39" s="11">
        <f>((V38)/(SQRT(6)))</f>
        <v>0.45933031635824056</v>
      </c>
      <c r="X39" s="11">
        <f t="shared" si="24"/>
        <v>1.3388573375228541</v>
      </c>
      <c r="Y39" s="11">
        <f>((Y38)/(SQRT(6)))</f>
        <v>0.32091145961261802</v>
      </c>
    </row>
    <row r="40" spans="1:25" x14ac:dyDescent="0.25">
      <c r="B40" s="11">
        <v>19.783999999999999</v>
      </c>
      <c r="C40" s="11">
        <v>22.0519</v>
      </c>
      <c r="D40" s="11" t="s">
        <v>19</v>
      </c>
      <c r="E40" s="11">
        <f t="shared" si="15"/>
        <v>2.2679000000000009</v>
      </c>
      <c r="F40" s="13">
        <v>1253849.3981667301</v>
      </c>
      <c r="G40" s="13">
        <v>6310715.7659727503</v>
      </c>
      <c r="H40" s="13">
        <v>37803020.488150999</v>
      </c>
      <c r="I40" s="13">
        <v>30802636.1812272</v>
      </c>
      <c r="J40" s="12">
        <f t="shared" si="16"/>
        <v>1.2272657530263664</v>
      </c>
      <c r="K40" s="12">
        <f t="shared" si="17"/>
        <v>4.0705912013170288E-2</v>
      </c>
      <c r="L40" s="12">
        <f t="shared" si="18"/>
        <v>0.20487583364111034</v>
      </c>
      <c r="M40" s="12"/>
      <c r="N40" s="11">
        <f t="shared" si="19"/>
        <v>2.2454279923350295</v>
      </c>
      <c r="O40" s="11">
        <f t="shared" si="20"/>
        <v>1.1206442932851282</v>
      </c>
      <c r="P40" s="11">
        <f t="shared" si="21"/>
        <v>0.82674445298778487</v>
      </c>
      <c r="R40" s="11">
        <f t="shared" si="22"/>
        <v>2.970273811457774</v>
      </c>
      <c r="U40" s="11">
        <f t="shared" si="23"/>
        <v>1.4823990827882108</v>
      </c>
      <c r="X40" s="11">
        <f t="shared" si="24"/>
        <v>1.0936255385878362</v>
      </c>
    </row>
    <row r="41" spans="1:25" x14ac:dyDescent="0.25">
      <c r="B41" s="11">
        <v>19.864100000000001</v>
      </c>
      <c r="C41" s="11">
        <v>22.007999999999999</v>
      </c>
      <c r="D41" s="11" t="s">
        <v>20</v>
      </c>
      <c r="E41" s="11">
        <f t="shared" si="15"/>
        <v>2.1438999999999986</v>
      </c>
      <c r="F41" s="13">
        <v>4058661.9882250698</v>
      </c>
      <c r="G41" s="13">
        <v>19057780.0053172</v>
      </c>
      <c r="H41" s="13">
        <v>163236702.122991</v>
      </c>
      <c r="I41" s="13">
        <v>45158008.148857497</v>
      </c>
      <c r="J41" s="12">
        <f t="shared" si="16"/>
        <v>3.6147896865801177</v>
      </c>
      <c r="K41" s="12">
        <f t="shared" si="17"/>
        <v>8.9876904553589224E-2</v>
      </c>
      <c r="L41" s="12">
        <f t="shared" si="18"/>
        <v>0.42202437145800825</v>
      </c>
      <c r="M41" s="12"/>
      <c r="N41" s="11">
        <f t="shared" si="19"/>
        <v>5.7534717582814432</v>
      </c>
      <c r="O41" s="11">
        <f t="shared" si="20"/>
        <v>2.4104886751362256</v>
      </c>
      <c r="P41" s="11">
        <f t="shared" si="21"/>
        <v>1.7013462545358651</v>
      </c>
      <c r="R41" s="11">
        <f t="shared" si="22"/>
        <v>8.0509423363236827</v>
      </c>
      <c r="U41" s="11">
        <f t="shared" si="23"/>
        <v>3.3730425977931255</v>
      </c>
      <c r="X41" s="11">
        <f t="shared" si="24"/>
        <v>2.3807261362972145</v>
      </c>
    </row>
    <row r="42" spans="1:25" x14ac:dyDescent="0.25">
      <c r="B42" s="11">
        <v>19.830100000000002</v>
      </c>
      <c r="C42" s="11">
        <v>21.692900000000002</v>
      </c>
      <c r="D42" s="11" t="s">
        <v>21</v>
      </c>
      <c r="E42" s="11">
        <f t="shared" si="15"/>
        <v>1.8628</v>
      </c>
      <c r="F42" s="13">
        <v>2519012.4096737299</v>
      </c>
      <c r="G42" s="13">
        <v>12880672.9870719</v>
      </c>
      <c r="H42" s="13">
        <v>142183070.35251001</v>
      </c>
      <c r="I42" s="13">
        <v>49725710.893746503</v>
      </c>
      <c r="J42" s="12">
        <f t="shared" si="16"/>
        <v>2.8593471626041835</v>
      </c>
      <c r="K42" s="12">
        <f t="shared" si="17"/>
        <v>5.0658147754917678E-2</v>
      </c>
      <c r="L42" s="12">
        <f t="shared" si="18"/>
        <v>0.2590344663869204</v>
      </c>
      <c r="M42" s="12"/>
      <c r="N42" s="11">
        <f t="shared" si="19"/>
        <v>4.643482702456577</v>
      </c>
      <c r="O42" s="11">
        <f t="shared" si="20"/>
        <v>1.3817095005371187</v>
      </c>
      <c r="P42" s="11">
        <f t="shared" si="21"/>
        <v>1.0448773414017374</v>
      </c>
      <c r="R42" s="11">
        <f t="shared" si="22"/>
        <v>7.4782306782100765</v>
      </c>
      <c r="U42" s="11">
        <f t="shared" si="23"/>
        <v>2.2252139261388</v>
      </c>
      <c r="X42" s="11">
        <f t="shared" si="24"/>
        <v>1.682752858173294</v>
      </c>
    </row>
    <row r="43" spans="1:25" x14ac:dyDescent="0.25">
      <c r="J43" s="12"/>
      <c r="K43" s="12"/>
      <c r="L43" s="12"/>
      <c r="M43" s="12"/>
    </row>
    <row r="44" spans="1:25" x14ac:dyDescent="0.25">
      <c r="A44" s="14" t="s">
        <v>22</v>
      </c>
      <c r="B44" s="11">
        <v>19.9955</v>
      </c>
      <c r="C44" s="11">
        <v>23.034500000000001</v>
      </c>
      <c r="D44" s="11" t="s">
        <v>23</v>
      </c>
      <c r="E44" s="11">
        <f t="shared" si="15"/>
        <v>3.0390000000000015</v>
      </c>
      <c r="F44" s="13">
        <v>555624.15311569197</v>
      </c>
      <c r="G44" s="13">
        <v>2464589.5796343102</v>
      </c>
      <c r="H44" s="13">
        <v>41409760.327372998</v>
      </c>
      <c r="I44" s="13">
        <v>34316008.609797299</v>
      </c>
      <c r="J44" s="12">
        <f t="shared" si="16"/>
        <v>1.2067184385642804</v>
      </c>
      <c r="K44" s="12">
        <f t="shared" si="17"/>
        <v>1.6191397998340053E-2</v>
      </c>
      <c r="L44" s="12">
        <f t="shared" si="18"/>
        <v>7.182040334756952E-2</v>
      </c>
      <c r="M44" s="12"/>
      <c r="N44" s="11">
        <f t="shared" si="19"/>
        <v>2.2152373511470387</v>
      </c>
      <c r="O44" s="11">
        <f t="shared" si="20"/>
        <v>0.47758409575409461</v>
      </c>
      <c r="P44" s="11">
        <f t="shared" si="21"/>
        <v>0.29084160873925141</v>
      </c>
      <c r="R44" s="11">
        <f t="shared" si="22"/>
        <v>2.1868088362754565</v>
      </c>
      <c r="S44" s="11">
        <f>AVERAGE(R44:R49)</f>
        <v>3.5599236433838208</v>
      </c>
      <c r="U44" s="11">
        <f t="shared" si="23"/>
        <v>0.47145517843444656</v>
      </c>
      <c r="V44" s="11">
        <f>AVERAGE(U44:U49)</f>
        <v>1.141736178800836</v>
      </c>
      <c r="X44" s="11">
        <f t="shared" si="24"/>
        <v>0.28710918927862911</v>
      </c>
      <c r="Y44" s="11">
        <f>AVERAGE(X44:X49)</f>
        <v>0.74352867511878584</v>
      </c>
    </row>
    <row r="45" spans="1:25" x14ac:dyDescent="0.25">
      <c r="B45" s="11">
        <v>19.842099999999999</v>
      </c>
      <c r="C45" s="11">
        <v>21.8766</v>
      </c>
      <c r="D45" s="11" t="s">
        <v>24</v>
      </c>
      <c r="E45" s="11">
        <f t="shared" si="15"/>
        <v>2.0345000000000013</v>
      </c>
      <c r="F45" s="13">
        <v>3561115.3998458101</v>
      </c>
      <c r="G45" s="13">
        <v>14797177.4746211</v>
      </c>
      <c r="H45" s="13">
        <v>159183182.343272</v>
      </c>
      <c r="I45" s="13">
        <v>73586543.452151</v>
      </c>
      <c r="J45" s="12">
        <f t="shared" si="16"/>
        <v>2.163210484900401</v>
      </c>
      <c r="K45" s="12">
        <f t="shared" si="17"/>
        <v>4.8393568073507816E-2</v>
      </c>
      <c r="L45" s="12">
        <f t="shared" si="18"/>
        <v>0.20108537214066638</v>
      </c>
      <c r="M45" s="12"/>
      <c r="N45" s="11">
        <f t="shared" si="19"/>
        <v>3.6206330890370166</v>
      </c>
      <c r="O45" s="11">
        <f t="shared" si="20"/>
        <v>1.3223054651819324</v>
      </c>
      <c r="P45" s="11">
        <f t="shared" si="21"/>
        <v>0.81147773974939186</v>
      </c>
      <c r="R45" s="11">
        <f t="shared" si="22"/>
        <v>5.3388543952376715</v>
      </c>
      <c r="S45" s="11">
        <f>STDEV(R44:R49)</f>
        <v>3.0202545191663783</v>
      </c>
      <c r="U45" s="11">
        <f t="shared" si="23"/>
        <v>1.949823738287439</v>
      </c>
      <c r="V45" s="11">
        <f>STDEV(U44:U49)</f>
        <v>1.43543229342711</v>
      </c>
      <c r="X45" s="11">
        <f t="shared" si="24"/>
        <v>1.1965756791586011</v>
      </c>
      <c r="Y45" s="11">
        <f>STDEV(X44:X49)</f>
        <v>0.9391408441780611</v>
      </c>
    </row>
    <row r="46" spans="1:25" x14ac:dyDescent="0.25">
      <c r="B46" s="11">
        <v>20.0167</v>
      </c>
      <c r="C46" s="11">
        <v>22.212700000000002</v>
      </c>
      <c r="D46" s="11" t="s">
        <v>25</v>
      </c>
      <c r="E46" s="11">
        <f t="shared" si="15"/>
        <v>2.1960000000000015</v>
      </c>
      <c r="F46" s="13">
        <v>288257.57732040499</v>
      </c>
      <c r="G46" s="13">
        <v>1596835.8798990899</v>
      </c>
      <c r="H46" s="13">
        <v>25405615.037972499</v>
      </c>
      <c r="I46" s="13">
        <v>46812742.917037398</v>
      </c>
      <c r="J46" s="12">
        <f t="shared" si="16"/>
        <v>0.54270725137804687</v>
      </c>
      <c r="K46" s="12">
        <f t="shared" si="17"/>
        <v>6.1576733034264105E-3</v>
      </c>
      <c r="L46" s="12">
        <f t="shared" si="18"/>
        <v>3.4111136848550799E-2</v>
      </c>
      <c r="M46" s="12"/>
      <c r="N46" s="11">
        <f t="shared" si="19"/>
        <v>1.2395904589878732</v>
      </c>
      <c r="O46" s="11">
        <f t="shared" si="20"/>
        <v>0.21438128535451606</v>
      </c>
      <c r="P46" s="11">
        <f t="shared" si="21"/>
        <v>0.13896127490569807</v>
      </c>
      <c r="R46" s="11">
        <f t="shared" si="22"/>
        <v>1.6934295887812465</v>
      </c>
      <c r="S46" s="11">
        <f>((S45)/(SQRT(6)))</f>
        <v>1.2330137442154308</v>
      </c>
      <c r="U46" s="11">
        <f t="shared" si="23"/>
        <v>0.2928706084078086</v>
      </c>
      <c r="V46" s="11">
        <f>((V45)/(SQRT(6)))</f>
        <v>0.58601277986823985</v>
      </c>
      <c r="X46" s="11">
        <f t="shared" si="24"/>
        <v>0.18983780724822127</v>
      </c>
      <c r="Y46" s="11">
        <f>((Y45)/(SQRT(6)))</f>
        <v>0.38340264414048264</v>
      </c>
    </row>
    <row r="47" spans="1:25" x14ac:dyDescent="0.25">
      <c r="B47" s="11">
        <v>19.862200000000001</v>
      </c>
      <c r="C47" s="11">
        <v>22.5303</v>
      </c>
      <c r="D47" s="11" t="s">
        <v>26</v>
      </c>
      <c r="E47" s="11">
        <f t="shared" si="15"/>
        <v>2.668099999999999</v>
      </c>
      <c r="F47" s="13">
        <v>5348935.8907595603</v>
      </c>
      <c r="G47" s="13">
        <v>23458818.0172977</v>
      </c>
      <c r="H47" s="13">
        <v>220286140.38399601</v>
      </c>
      <c r="I47" s="13">
        <v>42962414.105040401</v>
      </c>
      <c r="J47" s="12">
        <f t="shared" si="16"/>
        <v>5.1274153227379227</v>
      </c>
      <c r="K47" s="12">
        <f t="shared" si="17"/>
        <v>0.12450268454844619</v>
      </c>
      <c r="L47" s="12">
        <f t="shared" si="18"/>
        <v>0.54603118809716711</v>
      </c>
      <c r="M47" s="12"/>
      <c r="N47" s="11">
        <f t="shared" si="19"/>
        <v>7.9760073561699967</v>
      </c>
      <c r="O47" s="11">
        <f t="shared" si="20"/>
        <v>3.3187857317161997</v>
      </c>
      <c r="P47" s="11">
        <f t="shared" si="21"/>
        <v>2.200804304436724</v>
      </c>
      <c r="R47" s="11">
        <f t="shared" si="22"/>
        <v>8.9681878747085939</v>
      </c>
      <c r="U47" s="11">
        <f t="shared" si="23"/>
        <v>3.7316281980242878</v>
      </c>
      <c r="X47" s="11">
        <f t="shared" si="24"/>
        <v>2.4745747585585902</v>
      </c>
    </row>
    <row r="48" spans="1:25" x14ac:dyDescent="0.25">
      <c r="B48" s="11">
        <v>19.912800000000001</v>
      </c>
      <c r="C48" s="11">
        <v>22.2776</v>
      </c>
      <c r="D48" s="11" t="s">
        <v>27</v>
      </c>
      <c r="E48" s="11">
        <f t="shared" si="15"/>
        <v>2.3647999999999989</v>
      </c>
      <c r="F48" s="13">
        <v>107483.42129985899</v>
      </c>
      <c r="G48" s="13">
        <v>998650.70109310595</v>
      </c>
      <c r="H48" s="13">
        <v>22430620.1847132</v>
      </c>
      <c r="I48" s="13">
        <v>46806813.696589001</v>
      </c>
      <c r="J48" s="12">
        <f t="shared" si="16"/>
        <v>0.47921698601645701</v>
      </c>
      <c r="K48" s="12">
        <f t="shared" si="17"/>
        <v>2.2963199759032465E-3</v>
      </c>
      <c r="L48" s="12">
        <f t="shared" si="18"/>
        <v>2.1335583908072803E-2</v>
      </c>
      <c r="M48" s="12"/>
      <c r="N48" s="11">
        <f t="shared" si="19"/>
        <v>1.1463027534826606</v>
      </c>
      <c r="O48" s="11">
        <f t="shared" si="20"/>
        <v>0.11309097904732189</v>
      </c>
      <c r="P48" s="11">
        <f t="shared" si="21"/>
        <v>8.7505613588113845E-2</v>
      </c>
      <c r="R48" s="11">
        <f t="shared" si="22"/>
        <v>1.454206808376177</v>
      </c>
      <c r="U48" s="11">
        <f t="shared" si="23"/>
        <v>0.14346791996869326</v>
      </c>
      <c r="X48" s="11">
        <f t="shared" si="24"/>
        <v>0.11101016608776289</v>
      </c>
    </row>
    <row r="49" spans="1:25" x14ac:dyDescent="0.25">
      <c r="B49" s="11">
        <v>19.913</v>
      </c>
      <c r="C49" s="11">
        <v>21.831800000000001</v>
      </c>
      <c r="D49" s="11" t="s">
        <v>28</v>
      </c>
      <c r="E49" s="11">
        <f t="shared" si="15"/>
        <v>1.9188000000000009</v>
      </c>
      <c r="F49" s="13">
        <v>115353.724563111</v>
      </c>
      <c r="G49" s="13">
        <v>839953.12089856097</v>
      </c>
      <c r="H49" s="13">
        <v>11843256.447445899</v>
      </c>
      <c r="I49" s="13">
        <v>26498935.977420401</v>
      </c>
      <c r="J49" s="12">
        <f t="shared" si="16"/>
        <v>0.44693328281322214</v>
      </c>
      <c r="K49" s="12">
        <f t="shared" si="17"/>
        <v>4.3531455248393101E-3</v>
      </c>
      <c r="L49" s="12">
        <f t="shared" si="18"/>
        <v>3.1697616901081631E-2</v>
      </c>
      <c r="M49" s="12"/>
      <c r="N49" s="11">
        <f t="shared" si="19"/>
        <v>1.0988675666884493</v>
      </c>
      <c r="O49" s="11">
        <f t="shared" si="20"/>
        <v>0.16704524642482513</v>
      </c>
      <c r="P49" s="11">
        <f t="shared" si="21"/>
        <v>0.12924042246363066</v>
      </c>
      <c r="R49" s="11">
        <f t="shared" si="22"/>
        <v>1.7180543569237785</v>
      </c>
      <c r="U49" s="11">
        <f t="shared" si="23"/>
        <v>0.26117142968234058</v>
      </c>
      <c r="X49" s="11">
        <f t="shared" si="24"/>
        <v>0.20206445038091086</v>
      </c>
    </row>
    <row r="50" spans="1:25" x14ac:dyDescent="0.25">
      <c r="J50" s="12"/>
      <c r="K50" s="12"/>
      <c r="L50" s="12"/>
      <c r="M50" s="12"/>
    </row>
    <row r="51" spans="1:25" x14ac:dyDescent="0.25">
      <c r="A51" s="14" t="s">
        <v>29</v>
      </c>
      <c r="B51" s="11">
        <v>19.309799999999999</v>
      </c>
      <c r="C51" s="11">
        <v>21.657399999999999</v>
      </c>
      <c r="D51" s="11" t="s">
        <v>30</v>
      </c>
      <c r="E51" s="11">
        <f t="shared" si="15"/>
        <v>2.3475999999999999</v>
      </c>
      <c r="F51" s="13">
        <v>916146.01980008301</v>
      </c>
      <c r="G51" s="13">
        <v>5735121.5909211496</v>
      </c>
      <c r="H51" s="13">
        <v>32479292.0061308</v>
      </c>
      <c r="I51" s="13">
        <v>53006697.248431899</v>
      </c>
      <c r="J51" s="12">
        <f t="shared" si="16"/>
        <v>0.61273940260617987</v>
      </c>
      <c r="K51" s="12">
        <f t="shared" si="17"/>
        <v>1.7283589949139595E-2</v>
      </c>
      <c r="L51" s="12">
        <f t="shared" si="18"/>
        <v>0.10819616932633569</v>
      </c>
      <c r="M51" s="12"/>
      <c r="N51" s="11">
        <f t="shared" si="19"/>
        <v>1.3424903076884422</v>
      </c>
      <c r="O51" s="11">
        <f t="shared" si="20"/>
        <v>0.50623427300003432</v>
      </c>
      <c r="P51" s="11">
        <f t="shared" si="21"/>
        <v>0.43735104775074707</v>
      </c>
      <c r="R51" s="11">
        <f t="shared" si="22"/>
        <v>1.7155694850337906</v>
      </c>
      <c r="S51" s="11">
        <f>AVERAGE(R51:R56)</f>
        <v>5.5647437292056132</v>
      </c>
      <c r="U51" s="11">
        <f t="shared" si="23"/>
        <v>0.64691720011931464</v>
      </c>
      <c r="V51" s="11">
        <f>AVERAGE(U51:U56)</f>
        <v>1.9261205221575493</v>
      </c>
      <c r="X51" s="11">
        <f t="shared" si="24"/>
        <v>0.55889126906297548</v>
      </c>
      <c r="Y51" s="11">
        <f>AVERAGE(X51:X56)</f>
        <v>1.5453668805373848</v>
      </c>
    </row>
    <row r="52" spans="1:25" x14ac:dyDescent="0.25">
      <c r="B52" s="11">
        <v>19.843699999999998</v>
      </c>
      <c r="C52" s="11">
        <v>22.4863</v>
      </c>
      <c r="D52" s="11" t="s">
        <v>31</v>
      </c>
      <c r="E52" s="11">
        <f t="shared" si="15"/>
        <v>2.6426000000000016</v>
      </c>
      <c r="F52" s="13">
        <v>2882138.8960345499</v>
      </c>
      <c r="G52" s="13">
        <v>15068495.746388</v>
      </c>
      <c r="H52" s="13">
        <v>192992658.40128401</v>
      </c>
      <c r="I52" s="13">
        <v>49660626.2855272</v>
      </c>
      <c r="J52" s="12">
        <f t="shared" si="16"/>
        <v>3.8862308600713047</v>
      </c>
      <c r="K52" s="12">
        <f t="shared" si="17"/>
        <v>5.803670053340635E-2</v>
      </c>
      <c r="L52" s="12">
        <f t="shared" si="18"/>
        <v>0.30342943441249903</v>
      </c>
      <c r="M52" s="12"/>
      <c r="N52" s="11">
        <f t="shared" si="19"/>
        <v>6.1523065105134664</v>
      </c>
      <c r="O52" s="11">
        <f t="shared" si="20"/>
        <v>1.5752623323149646</v>
      </c>
      <c r="P52" s="11">
        <f t="shared" si="21"/>
        <v>1.2236854485398136</v>
      </c>
      <c r="R52" s="11">
        <f t="shared" si="22"/>
        <v>6.9843788433892335</v>
      </c>
      <c r="S52" s="11">
        <f>STDEV(R51:R56)</f>
        <v>1.9908599659932669</v>
      </c>
      <c r="U52" s="11">
        <f t="shared" si="23"/>
        <v>1.7883096181582121</v>
      </c>
      <c r="V52" s="11">
        <f>STDEV(U51:U56)</f>
        <v>0.7024148735713478</v>
      </c>
      <c r="X52" s="11">
        <f t="shared" si="24"/>
        <v>1.3891835107921888</v>
      </c>
      <c r="Y52" s="11">
        <f>STDEV(X51:X56)</f>
        <v>0.58878510903231174</v>
      </c>
    </row>
    <row r="53" spans="1:25" x14ac:dyDescent="0.25">
      <c r="B53" s="11">
        <v>19.680499999999999</v>
      </c>
      <c r="C53" s="11">
        <v>22.1037</v>
      </c>
      <c r="D53" s="11" t="s">
        <v>32</v>
      </c>
      <c r="E53" s="11">
        <f t="shared" si="15"/>
        <v>2.4232000000000014</v>
      </c>
      <c r="F53" s="13">
        <v>4103504.9657049198</v>
      </c>
      <c r="G53" s="13">
        <v>23712753.6459902</v>
      </c>
      <c r="H53" s="13">
        <v>161196072.33732</v>
      </c>
      <c r="I53" s="13">
        <v>50582170.230824597</v>
      </c>
      <c r="J53" s="12">
        <f t="shared" si="16"/>
        <v>3.1868160579454079</v>
      </c>
      <c r="K53" s="12">
        <f t="shared" si="17"/>
        <v>8.1125522036305561E-2</v>
      </c>
      <c r="L53" s="12">
        <f t="shared" si="18"/>
        <v>0.4687966834515086</v>
      </c>
      <c r="M53" s="12"/>
      <c r="N53" s="11">
        <f t="shared" si="19"/>
        <v>5.1246402735696863</v>
      </c>
      <c r="O53" s="11">
        <f t="shared" si="20"/>
        <v>2.1809240275633806</v>
      </c>
      <c r="P53" s="11">
        <f t="shared" si="21"/>
        <v>1.8897295093500313</v>
      </c>
      <c r="R53" s="11">
        <f t="shared" si="22"/>
        <v>6.344470460840645</v>
      </c>
      <c r="S53" s="11">
        <f>((S52)/(SQRT(6)))</f>
        <v>0.81276517766969569</v>
      </c>
      <c r="U53" s="11">
        <f t="shared" si="23"/>
        <v>2.7000545075479279</v>
      </c>
      <c r="V53" s="11">
        <f>((V52)/(SQRT(6)))</f>
        <v>0.28675967133189323</v>
      </c>
      <c r="X53" s="11">
        <f t="shared" si="24"/>
        <v>2.3395462727179308</v>
      </c>
      <c r="Y53" s="11">
        <f>((Y52)/(SQRT(6)))</f>
        <v>0.24037051421302047</v>
      </c>
    </row>
    <row r="54" spans="1:25" x14ac:dyDescent="0.25">
      <c r="B54" s="11">
        <v>19.8688</v>
      </c>
      <c r="C54" s="11">
        <v>22.313800000000001</v>
      </c>
      <c r="D54" s="11" t="s">
        <v>33</v>
      </c>
      <c r="E54" s="11">
        <f t="shared" si="15"/>
        <v>2.4450000000000003</v>
      </c>
      <c r="F54" s="13">
        <v>3274283.9095590999</v>
      </c>
      <c r="G54" s="13">
        <v>19636554.0465388</v>
      </c>
      <c r="H54" s="13">
        <v>135039163.65068901</v>
      </c>
      <c r="I54" s="13">
        <v>51973759.509100601</v>
      </c>
      <c r="J54" s="12">
        <f t="shared" si="16"/>
        <v>2.5982181186458844</v>
      </c>
      <c r="K54" s="12">
        <f t="shared" si="17"/>
        <v>6.2998789013632414E-2</v>
      </c>
      <c r="L54" s="12">
        <f t="shared" si="18"/>
        <v>0.37781669504012771</v>
      </c>
      <c r="M54" s="12"/>
      <c r="N54" s="11">
        <f t="shared" si="19"/>
        <v>4.2597997990555019</v>
      </c>
      <c r="O54" s="11">
        <f t="shared" si="20"/>
        <v>1.7054269195603109</v>
      </c>
      <c r="P54" s="11">
        <f t="shared" si="21"/>
        <v>1.5232924954544436</v>
      </c>
      <c r="R54" s="11">
        <f t="shared" si="22"/>
        <v>5.2267482197000019</v>
      </c>
      <c r="U54" s="11">
        <f t="shared" si="23"/>
        <v>2.0925483675586634</v>
      </c>
      <c r="X54" s="11">
        <f t="shared" si="24"/>
        <v>1.8690705465698694</v>
      </c>
    </row>
    <row r="55" spans="1:25" x14ac:dyDescent="0.25">
      <c r="B55" s="11">
        <v>19.701899999999998</v>
      </c>
      <c r="C55" s="11">
        <v>22.649899999999999</v>
      </c>
      <c r="D55" s="11" t="s">
        <v>34</v>
      </c>
      <c r="E55" s="11">
        <f t="shared" si="15"/>
        <v>2.9480000000000004</v>
      </c>
      <c r="F55" s="13">
        <v>3452247.7945249798</v>
      </c>
      <c r="G55" s="13">
        <v>15212469.9973689</v>
      </c>
      <c r="H55" s="13">
        <v>153555699.79238999</v>
      </c>
      <c r="I55" s="13">
        <v>40076847.190655001</v>
      </c>
      <c r="J55" s="12">
        <f t="shared" si="16"/>
        <v>3.8315314341442419</v>
      </c>
      <c r="K55" s="12">
        <f t="shared" si="17"/>
        <v>8.6140703087291867E-2</v>
      </c>
      <c r="L55" s="12">
        <f t="shared" si="18"/>
        <v>0.37958250370842789</v>
      </c>
      <c r="M55" s="12"/>
      <c r="N55" s="11">
        <f t="shared" si="19"/>
        <v>6.0719353873479465</v>
      </c>
      <c r="O55" s="11">
        <f t="shared" si="20"/>
        <v>2.3124813293051214</v>
      </c>
      <c r="P55" s="11">
        <f t="shared" si="21"/>
        <v>1.5304045831434097</v>
      </c>
      <c r="R55" s="11">
        <f t="shared" si="22"/>
        <v>6.1790387252523198</v>
      </c>
      <c r="U55" s="11">
        <f t="shared" si="23"/>
        <v>2.353271366321358</v>
      </c>
      <c r="X55" s="11">
        <f t="shared" si="24"/>
        <v>1.5573995079478387</v>
      </c>
    </row>
    <row r="56" spans="1:25" x14ac:dyDescent="0.25">
      <c r="B56" s="11">
        <v>20.024799999999999</v>
      </c>
      <c r="C56" s="11">
        <v>21.6356</v>
      </c>
      <c r="D56" s="11" t="s">
        <v>35</v>
      </c>
      <c r="E56" s="11">
        <f t="shared" si="15"/>
        <v>1.6108000000000011</v>
      </c>
      <c r="F56" s="13">
        <v>1294180.4817220301</v>
      </c>
      <c r="G56" s="13">
        <v>6983024.3572511198</v>
      </c>
      <c r="H56" s="13">
        <v>75262094.557660103</v>
      </c>
      <c r="I56" s="13">
        <v>33681841.5624929</v>
      </c>
      <c r="J56" s="12">
        <f t="shared" si="16"/>
        <v>2.234500581508279</v>
      </c>
      <c r="K56" s="12">
        <f t="shared" si="17"/>
        <v>3.8423685335637676E-2</v>
      </c>
      <c r="L56" s="12">
        <f t="shared" si="18"/>
        <v>0.2073231163532106</v>
      </c>
      <c r="M56" s="12"/>
      <c r="N56" s="11">
        <f t="shared" si="19"/>
        <v>3.7253812657837666</v>
      </c>
      <c r="O56" s="11">
        <f t="shared" si="20"/>
        <v>1.0607773451915672</v>
      </c>
      <c r="P56" s="11">
        <f t="shared" si="21"/>
        <v>0.83660129057195121</v>
      </c>
      <c r="R56" s="11">
        <f t="shared" si="22"/>
        <v>6.9382566410176878</v>
      </c>
      <c r="U56" s="11">
        <f t="shared" si="23"/>
        <v>1.9756220732398184</v>
      </c>
      <c r="X56" s="11">
        <f t="shared" si="24"/>
        <v>1.5581101761335061</v>
      </c>
    </row>
    <row r="57" spans="1:25" x14ac:dyDescent="0.25">
      <c r="J57" s="12"/>
      <c r="K57" s="12"/>
      <c r="L57" s="12"/>
      <c r="M57" s="12"/>
    </row>
    <row r="58" spans="1:25" x14ac:dyDescent="0.25">
      <c r="A58" s="14" t="s">
        <v>36</v>
      </c>
      <c r="B58" s="11">
        <v>20.2972</v>
      </c>
      <c r="C58" s="11">
        <v>22.492999999999999</v>
      </c>
      <c r="D58" s="11" t="s">
        <v>37</v>
      </c>
      <c r="E58" s="11">
        <f t="shared" si="15"/>
        <v>2.1957999999999984</v>
      </c>
      <c r="F58" s="13">
        <v>2667151.8972508698</v>
      </c>
      <c r="G58" s="13">
        <v>14129939.3721679</v>
      </c>
      <c r="H58" s="13">
        <v>125379051.33370399</v>
      </c>
      <c r="I58" s="13">
        <v>25267413.467828602</v>
      </c>
      <c r="J58" s="12">
        <f t="shared" si="16"/>
        <v>4.962084919904493</v>
      </c>
      <c r="K58" s="12">
        <f t="shared" si="17"/>
        <v>0.1055569815504379</v>
      </c>
      <c r="L58" s="12">
        <f t="shared" si="18"/>
        <v>0.55921590035951474</v>
      </c>
      <c r="M58" s="12"/>
      <c r="N58" s="11">
        <f t="shared" si="19"/>
        <v>7.7330835970276404</v>
      </c>
      <c r="O58" s="11">
        <f t="shared" si="20"/>
        <v>2.8218055547935332</v>
      </c>
      <c r="P58" s="11">
        <f t="shared" si="21"/>
        <v>2.2539079228790722</v>
      </c>
      <c r="R58" s="11">
        <f t="shared" si="22"/>
        <v>10.565284083743027</v>
      </c>
      <c r="S58" s="11">
        <f>AVERAGE(R58:R63)</f>
        <v>5.6538558456132613</v>
      </c>
      <c r="U58" s="11">
        <f t="shared" si="23"/>
        <v>3.8552767394027714</v>
      </c>
      <c r="V58" s="11">
        <f>AVERAGE(U58:U63)</f>
        <v>1.7408170621331458</v>
      </c>
      <c r="X58" s="11">
        <f t="shared" si="24"/>
        <v>3.0793896386907829</v>
      </c>
      <c r="Y58" s="11">
        <f>AVERAGE(X58:X63)</f>
        <v>1.2607678013233385</v>
      </c>
    </row>
    <row r="59" spans="1:25" x14ac:dyDescent="0.25">
      <c r="B59" s="11">
        <v>19.320499999999999</v>
      </c>
      <c r="C59" s="11">
        <v>20.607399999999998</v>
      </c>
      <c r="D59" s="11" t="s">
        <v>38</v>
      </c>
      <c r="E59" s="11">
        <f t="shared" si="15"/>
        <v>1.2868999999999993</v>
      </c>
      <c r="F59" s="13">
        <v>873227.13285740104</v>
      </c>
      <c r="G59" s="13">
        <v>5194349.9677599398</v>
      </c>
      <c r="H59" s="13">
        <v>35276840.3862321</v>
      </c>
      <c r="I59" s="13">
        <v>52431182.773712598</v>
      </c>
      <c r="J59" s="12">
        <f t="shared" si="16"/>
        <v>0.67282175453647852</v>
      </c>
      <c r="K59" s="12">
        <f t="shared" si="17"/>
        <v>1.6654728859086709E-2</v>
      </c>
      <c r="L59" s="12">
        <f t="shared" si="18"/>
        <v>9.906986058617448E-2</v>
      </c>
      <c r="M59" s="12"/>
      <c r="N59" s="11">
        <f t="shared" si="19"/>
        <v>1.4307706876965103</v>
      </c>
      <c r="O59" s="11">
        <f t="shared" si="20"/>
        <v>0.48973810519738692</v>
      </c>
      <c r="P59" s="11">
        <f t="shared" si="21"/>
        <v>0.4005933235409741</v>
      </c>
      <c r="R59" s="11">
        <f t="shared" si="22"/>
        <v>3.3353889681323592</v>
      </c>
      <c r="S59" s="11">
        <f>STDEV(R58:R63)</f>
        <v>4.0936538124785669</v>
      </c>
      <c r="U59" s="11">
        <f t="shared" si="23"/>
        <v>1.1416693725947329</v>
      </c>
      <c r="V59" s="11">
        <f>STDEV(U58:U63)</f>
        <v>1.0939921411930145</v>
      </c>
      <c r="X59" s="11">
        <f t="shared" si="24"/>
        <v>0.93385653168305449</v>
      </c>
      <c r="Y59" s="11">
        <f>STDEV(X58:X63)</f>
        <v>0.90991257668979508</v>
      </c>
    </row>
    <row r="60" spans="1:25" x14ac:dyDescent="0.25">
      <c r="B60" s="11">
        <v>20.317399999999999</v>
      </c>
      <c r="C60" s="11">
        <v>22.478200000000001</v>
      </c>
      <c r="D60" s="11" t="s">
        <v>39</v>
      </c>
      <c r="E60" s="11">
        <f t="shared" si="15"/>
        <v>2.1608000000000018</v>
      </c>
      <c r="F60" s="13">
        <v>698912.99345792097</v>
      </c>
      <c r="G60" s="13">
        <v>4137624.01299959</v>
      </c>
      <c r="H60" s="13">
        <v>26930826.808591299</v>
      </c>
      <c r="I60" s="13">
        <v>29799638.426035799</v>
      </c>
      <c r="J60" s="12">
        <f t="shared" si="16"/>
        <v>0.90372998569881868</v>
      </c>
      <c r="K60" s="12">
        <f t="shared" si="17"/>
        <v>2.3453740728856767E-2</v>
      </c>
      <c r="L60" s="12">
        <f t="shared" si="18"/>
        <v>0.13884812808280814</v>
      </c>
      <c r="M60" s="12"/>
      <c r="N60" s="11">
        <f t="shared" si="19"/>
        <v>1.7700494565711111</v>
      </c>
      <c r="O60" s="11">
        <f t="shared" si="20"/>
        <v>0.6680885270472835</v>
      </c>
      <c r="P60" s="11">
        <f t="shared" si="21"/>
        <v>0.56080690252603127</v>
      </c>
      <c r="R60" s="11">
        <f t="shared" si="22"/>
        <v>2.4574918408521516</v>
      </c>
      <c r="S60" s="11">
        <f>((S59)/(SQRT(6)))</f>
        <v>1.6712271706952504</v>
      </c>
      <c r="U60" s="11">
        <f t="shared" si="23"/>
        <v>0.92755719230925981</v>
      </c>
      <c r="V60" s="11">
        <f>((V59)/(SQRT(6)))</f>
        <v>0.44662042142294928</v>
      </c>
      <c r="X60" s="11">
        <f t="shared" si="24"/>
        <v>0.77861010161888766</v>
      </c>
      <c r="Y60" s="11">
        <f>((Y59)/(SQRT(6)))</f>
        <v>0.37147025390517752</v>
      </c>
    </row>
    <row r="61" spans="1:25" x14ac:dyDescent="0.25">
      <c r="B61" s="11">
        <v>19.511900000000001</v>
      </c>
      <c r="C61" s="11">
        <v>21.1602</v>
      </c>
      <c r="D61" s="11" t="s">
        <v>40</v>
      </c>
      <c r="E61" s="11">
        <f t="shared" si="15"/>
        <v>1.648299999999999</v>
      </c>
      <c r="F61" s="13">
        <v>1422093.32050348</v>
      </c>
      <c r="G61" s="13">
        <v>6016111.0727545796</v>
      </c>
      <c r="H61" s="13">
        <v>61625664.8261213</v>
      </c>
      <c r="I61" s="13">
        <v>51846842.385970399</v>
      </c>
      <c r="J61" s="12">
        <f t="shared" si="16"/>
        <v>1.1886097974367098</v>
      </c>
      <c r="K61" s="12">
        <f t="shared" si="17"/>
        <v>2.7428735387910418E-2</v>
      </c>
      <c r="L61" s="12">
        <f t="shared" si="18"/>
        <v>0.11603620964933674</v>
      </c>
      <c r="M61" s="12"/>
      <c r="N61" s="11">
        <f t="shared" si="19"/>
        <v>2.1886299087149212</v>
      </c>
      <c r="O61" s="11">
        <f t="shared" si="20"/>
        <v>0.77235985174454147</v>
      </c>
      <c r="P61" s="11">
        <f t="shared" si="21"/>
        <v>0.4689281122782924</v>
      </c>
      <c r="R61" s="11">
        <f t="shared" si="22"/>
        <v>3.9834312480402647</v>
      </c>
      <c r="U61" s="11">
        <f t="shared" si="23"/>
        <v>1.4057389766630017</v>
      </c>
      <c r="X61" s="11">
        <f t="shared" si="24"/>
        <v>0.8534759065915658</v>
      </c>
    </row>
    <row r="62" spans="1:25" x14ac:dyDescent="0.25">
      <c r="B62" s="11">
        <v>19.279199999999999</v>
      </c>
      <c r="C62" s="11">
        <v>21.163499999999999</v>
      </c>
      <c r="D62" s="11" t="s">
        <v>41</v>
      </c>
      <c r="E62" s="11">
        <f t="shared" si="15"/>
        <v>1.8842999999999996</v>
      </c>
      <c r="F62" s="13">
        <v>1429491.2084162501</v>
      </c>
      <c r="G62" s="13">
        <v>5937926.5328893401</v>
      </c>
      <c r="H62" s="13">
        <v>39978952.322818302</v>
      </c>
      <c r="I62" s="13">
        <v>55408393.522928603</v>
      </c>
      <c r="J62" s="12">
        <f t="shared" si="16"/>
        <v>0.72153242100900417</v>
      </c>
      <c r="K62" s="12">
        <f t="shared" si="17"/>
        <v>2.5799181631654976E-2</v>
      </c>
      <c r="L62" s="12">
        <f t="shared" si="18"/>
        <v>0.10716655285145853</v>
      </c>
      <c r="M62" s="12"/>
      <c r="N62" s="11">
        <f t="shared" si="19"/>
        <v>1.5023423890112235</v>
      </c>
      <c r="O62" s="11">
        <f t="shared" si="20"/>
        <v>0.72961369900616257</v>
      </c>
      <c r="P62" s="11">
        <f t="shared" si="21"/>
        <v>0.43320409639254603</v>
      </c>
      <c r="R62" s="11">
        <f t="shared" si="22"/>
        <v>2.3918840773940833</v>
      </c>
      <c r="U62" s="11">
        <f t="shared" si="23"/>
        <v>1.1616202818120724</v>
      </c>
      <c r="X62" s="11">
        <f t="shared" si="24"/>
        <v>0.68970561438074529</v>
      </c>
    </row>
    <row r="63" spans="1:25" x14ac:dyDescent="0.25">
      <c r="B63" s="11">
        <v>19.7636</v>
      </c>
      <c r="C63" s="11">
        <v>22.232600000000001</v>
      </c>
      <c r="D63" s="11" t="s">
        <v>42</v>
      </c>
      <c r="E63" s="11">
        <f t="shared" si="15"/>
        <v>2.4690000000000012</v>
      </c>
      <c r="F63" s="13">
        <v>2968539.6552838502</v>
      </c>
      <c r="G63" s="13">
        <v>12566225.854645699</v>
      </c>
      <c r="H63" s="13">
        <v>298889291.34613299</v>
      </c>
      <c r="I63" s="13">
        <v>50093478.388278298</v>
      </c>
      <c r="J63" s="12">
        <f t="shared" si="16"/>
        <v>5.9666308062981717</v>
      </c>
      <c r="K63" s="12">
        <f t="shared" si="17"/>
        <v>5.9260002515187253E-2</v>
      </c>
      <c r="L63" s="12">
        <f t="shared" si="18"/>
        <v>0.25085552568827307</v>
      </c>
      <c r="M63" s="12"/>
      <c r="N63" s="11">
        <f t="shared" si="19"/>
        <v>9.2090859460910544</v>
      </c>
      <c r="O63" s="11">
        <f t="shared" si="20"/>
        <v>1.6073517636440229</v>
      </c>
      <c r="P63" s="11">
        <f t="shared" si="21"/>
        <v>1.0119352993244215</v>
      </c>
      <c r="R63" s="11">
        <f t="shared" si="22"/>
        <v>11.189654855517679</v>
      </c>
      <c r="U63" s="11">
        <f t="shared" si="23"/>
        <v>1.9530398100170376</v>
      </c>
      <c r="X63" s="11">
        <f t="shared" si="24"/>
        <v>1.2295690149749952</v>
      </c>
    </row>
    <row r="64" spans="1:25" x14ac:dyDescent="0.25">
      <c r="J64" s="12"/>
      <c r="K64" s="12"/>
      <c r="L64" s="12"/>
      <c r="M64" s="12"/>
    </row>
    <row r="65" spans="1:25" x14ac:dyDescent="0.25">
      <c r="A65" s="5" t="s">
        <v>43</v>
      </c>
      <c r="B65" s="11">
        <v>19.776</v>
      </c>
      <c r="C65" s="11">
        <v>22.908300000000001</v>
      </c>
      <c r="D65" s="11" t="s">
        <v>45</v>
      </c>
      <c r="E65" s="11">
        <f t="shared" si="15"/>
        <v>3.1323000000000008</v>
      </c>
      <c r="F65" s="13">
        <v>1909104.64596245</v>
      </c>
      <c r="G65" s="13">
        <v>7748157.4804709395</v>
      </c>
      <c r="H65" s="13">
        <v>119914798.35169999</v>
      </c>
      <c r="I65" s="13">
        <v>97014269.279100895</v>
      </c>
      <c r="J65" s="12">
        <f t="shared" si="16"/>
        <v>1.2360532037479603</v>
      </c>
      <c r="K65" s="12">
        <f t="shared" si="17"/>
        <v>1.9678596356481705E-2</v>
      </c>
      <c r="L65" s="12">
        <f t="shared" si="18"/>
        <v>7.9866163380360289E-2</v>
      </c>
      <c r="M65" s="12"/>
      <c r="N65" s="11">
        <f t="shared" si="19"/>
        <v>2.258339595560956</v>
      </c>
      <c r="O65" s="11">
        <f t="shared" si="20"/>
        <v>0.56905963810667248</v>
      </c>
      <c r="P65" s="11">
        <f t="shared" si="21"/>
        <v>0.32324724356528872</v>
      </c>
      <c r="R65" s="11">
        <f t="shared" si="22"/>
        <v>2.1629533527065945</v>
      </c>
      <c r="S65" s="11">
        <f>AVERAGE(R65:R70)</f>
        <v>4.8103053994521616</v>
      </c>
      <c r="U65" s="11">
        <f t="shared" si="23"/>
        <v>0.54502407634007499</v>
      </c>
      <c r="V65" s="11">
        <f>AVERAGE(U65:U70)</f>
        <v>1.2513556196397133</v>
      </c>
      <c r="X65" s="11">
        <f t="shared" si="24"/>
        <v>0.30959414190718193</v>
      </c>
      <c r="Y65" s="11">
        <f>AVERAGE(X65:X70)</f>
        <v>0.79507986477634052</v>
      </c>
    </row>
    <row r="66" spans="1:25" x14ac:dyDescent="0.25">
      <c r="B66" s="11">
        <v>19.828600000000002</v>
      </c>
      <c r="C66" s="11">
        <v>22.084399999999999</v>
      </c>
      <c r="D66" s="11" t="s">
        <v>46</v>
      </c>
      <c r="E66" s="11">
        <f t="shared" si="15"/>
        <v>2.2557999999999971</v>
      </c>
      <c r="F66" s="13">
        <v>747944.933007858</v>
      </c>
      <c r="G66" s="13">
        <v>4577515.1365593905</v>
      </c>
      <c r="H66" s="13">
        <v>41974381.966045901</v>
      </c>
      <c r="I66" s="13">
        <v>77203611.469692707</v>
      </c>
      <c r="J66" s="12">
        <f t="shared" si="16"/>
        <v>0.54368417703520899</v>
      </c>
      <c r="K66" s="12">
        <f t="shared" si="17"/>
        <v>9.6879526588140707E-3</v>
      </c>
      <c r="L66" s="12">
        <f t="shared" si="18"/>
        <v>5.9291463824284366E-2</v>
      </c>
      <c r="M66" s="12"/>
      <c r="N66" s="11">
        <f t="shared" si="19"/>
        <v>1.2410258782995864</v>
      </c>
      <c r="O66" s="11">
        <f t="shared" si="20"/>
        <v>0.30698692045876302</v>
      </c>
      <c r="P66" s="11">
        <f t="shared" si="21"/>
        <v>0.24037922391862734</v>
      </c>
      <c r="R66" s="11">
        <f t="shared" si="22"/>
        <v>1.650446686274831</v>
      </c>
      <c r="S66" s="11">
        <f>STDEV(R65:R70)</f>
        <v>2.3145711363287269</v>
      </c>
      <c r="U66" s="11">
        <f t="shared" si="23"/>
        <v>0.40826348141514773</v>
      </c>
      <c r="V66" s="11">
        <f>STDEV(U65:U70)</f>
        <v>1.1676677730687415</v>
      </c>
      <c r="X66" s="11">
        <f t="shared" si="24"/>
        <v>0.3196815638602194</v>
      </c>
      <c r="Y66" s="11">
        <f>STDEV(X65:X70)</f>
        <v>0.71245087611959634</v>
      </c>
    </row>
    <row r="67" spans="1:25" x14ac:dyDescent="0.25">
      <c r="B67" s="11">
        <v>19.7089</v>
      </c>
      <c r="C67" s="11">
        <v>21.154900000000001</v>
      </c>
      <c r="D67" s="11" t="s">
        <v>47</v>
      </c>
      <c r="E67" s="11">
        <f t="shared" si="15"/>
        <v>1.4460000000000015</v>
      </c>
      <c r="F67" s="13">
        <v>2267719.6439079</v>
      </c>
      <c r="G67" s="13">
        <v>9597517.2105248608</v>
      </c>
      <c r="H67" s="13">
        <v>72843020.562469095</v>
      </c>
      <c r="I67" s="13">
        <v>37944777.492930204</v>
      </c>
      <c r="J67" s="12">
        <f t="shared" si="16"/>
        <v>1.9197113641275421</v>
      </c>
      <c r="K67" s="12">
        <f t="shared" si="17"/>
        <v>5.9763682744757615E-2</v>
      </c>
      <c r="L67" s="12">
        <f t="shared" si="18"/>
        <v>0.25293381183518737</v>
      </c>
      <c r="M67" s="12"/>
      <c r="N67" s="11">
        <f t="shared" si="19"/>
        <v>3.2628542367977409</v>
      </c>
      <c r="O67" s="11">
        <f t="shared" si="20"/>
        <v>1.6205642102674414</v>
      </c>
      <c r="P67" s="11">
        <f t="shared" si="21"/>
        <v>1.0203059419568685</v>
      </c>
      <c r="R67" s="11">
        <f t="shared" si="22"/>
        <v>6.7694071302857619</v>
      </c>
      <c r="S67" s="11">
        <f>((S66)/(SQRT(6)))</f>
        <v>0.9449197095632037</v>
      </c>
      <c r="U67" s="11">
        <f t="shared" si="23"/>
        <v>3.3621664113432357</v>
      </c>
      <c r="V67" s="11">
        <f>((V66)/(SQRT(6)))</f>
        <v>0.47669837218505967</v>
      </c>
      <c r="X67" s="11">
        <f t="shared" si="24"/>
        <v>2.1168173069644554</v>
      </c>
      <c r="Y67" s="11">
        <f>((Y66)/(SQRT(6)))</f>
        <v>0.29085685221530666</v>
      </c>
    </row>
    <row r="68" spans="1:25" x14ac:dyDescent="0.25">
      <c r="B68" s="11">
        <v>19.288599999999999</v>
      </c>
      <c r="C68" s="11">
        <v>21.3809</v>
      </c>
      <c r="D68" s="11" t="s">
        <v>48</v>
      </c>
      <c r="E68" s="11">
        <f t="shared" si="15"/>
        <v>2.0923000000000016</v>
      </c>
      <c r="F68" s="13">
        <v>627284.86440742004</v>
      </c>
      <c r="G68" s="13">
        <v>3300719.51750015</v>
      </c>
      <c r="H68" s="13">
        <v>74791913.992630795</v>
      </c>
      <c r="I68" s="13">
        <v>25081358.444293201</v>
      </c>
      <c r="J68" s="12">
        <f t="shared" si="16"/>
        <v>2.9819722148920649</v>
      </c>
      <c r="K68" s="12">
        <f t="shared" si="17"/>
        <v>2.5010003576985164E-2</v>
      </c>
      <c r="L68" s="12">
        <f t="shared" si="18"/>
        <v>0.13160050819540708</v>
      </c>
      <c r="M68" s="12"/>
      <c r="N68" s="11">
        <f t="shared" si="19"/>
        <v>4.8236585089403494</v>
      </c>
      <c r="O68" s="11">
        <f t="shared" si="20"/>
        <v>0.70891212623926558</v>
      </c>
      <c r="P68" s="11">
        <f t="shared" si="21"/>
        <v>0.53161590969603767</v>
      </c>
      <c r="R68" s="11">
        <f t="shared" si="22"/>
        <v>6.9163004955412886</v>
      </c>
      <c r="U68" s="11">
        <f t="shared" si="23"/>
        <v>1.0164586238674163</v>
      </c>
      <c r="X68" s="11">
        <f t="shared" si="24"/>
        <v>0.76224620230756202</v>
      </c>
    </row>
    <row r="69" spans="1:25" x14ac:dyDescent="0.25">
      <c r="B69" s="11">
        <v>19.382000000000001</v>
      </c>
      <c r="C69" s="11">
        <v>21.5427</v>
      </c>
      <c r="D69" s="11" t="s">
        <v>49</v>
      </c>
      <c r="E69" s="11">
        <f t="shared" si="15"/>
        <v>2.1606999999999985</v>
      </c>
      <c r="F69" s="13">
        <v>653375.61223956302</v>
      </c>
      <c r="G69" s="13">
        <v>3762201.6603379101</v>
      </c>
      <c r="H69" s="13">
        <v>200825260.00307</v>
      </c>
      <c r="I69" s="13">
        <v>81386857.982708693</v>
      </c>
      <c r="J69" s="12">
        <f t="shared" si="16"/>
        <v>2.4675391700922646</v>
      </c>
      <c r="K69" s="12">
        <f t="shared" si="17"/>
        <v>8.0280235462386086E-3</v>
      </c>
      <c r="L69" s="12">
        <f t="shared" si="18"/>
        <v>4.6226156821746585E-2</v>
      </c>
      <c r="M69" s="12"/>
      <c r="N69" s="11">
        <f t="shared" si="19"/>
        <v>4.0677902177602876</v>
      </c>
      <c r="O69" s="11">
        <f t="shared" si="20"/>
        <v>0.26344396699150124</v>
      </c>
      <c r="P69" s="11">
        <f t="shared" si="21"/>
        <v>0.18775652999179274</v>
      </c>
      <c r="R69" s="11">
        <f t="shared" si="22"/>
        <v>5.6478783048460555</v>
      </c>
      <c r="U69" s="11">
        <f t="shared" si="23"/>
        <v>0.36577586012611857</v>
      </c>
      <c r="X69" s="11">
        <f t="shared" si="24"/>
        <v>0.26068847594547073</v>
      </c>
    </row>
    <row r="70" spans="1:25" x14ac:dyDescent="0.25">
      <c r="B70" s="11">
        <v>19.273199999999999</v>
      </c>
      <c r="C70" s="11">
        <v>21.107399999999998</v>
      </c>
      <c r="D70" s="11" t="s">
        <v>50</v>
      </c>
      <c r="E70" s="11">
        <f t="shared" si="15"/>
        <v>1.8341999999999992</v>
      </c>
      <c r="F70" s="13">
        <v>1136767.6056452801</v>
      </c>
      <c r="G70" s="13">
        <v>4289658.9698951803</v>
      </c>
      <c r="H70" s="13">
        <v>58760848.8645771</v>
      </c>
      <c r="I70" s="13">
        <v>28290331.5030705</v>
      </c>
      <c r="J70" s="12">
        <f t="shared" si="16"/>
        <v>2.0770646981708034</v>
      </c>
      <c r="K70" s="12">
        <f t="shared" si="17"/>
        <v>4.0182194596125556E-2</v>
      </c>
      <c r="L70" s="12">
        <f t="shared" si="18"/>
        <v>0.15162985875332005</v>
      </c>
      <c r="M70" s="12"/>
      <c r="N70" s="11">
        <f t="shared" si="19"/>
        <v>3.4940571055035261</v>
      </c>
      <c r="O70" s="11">
        <f t="shared" si="20"/>
        <v>1.1069062348658794</v>
      </c>
      <c r="P70" s="11">
        <f t="shared" si="21"/>
        <v>0.61228744567736604</v>
      </c>
      <c r="R70" s="11">
        <f t="shared" si="22"/>
        <v>5.7148464270584363</v>
      </c>
      <c r="U70" s="11">
        <f t="shared" si="23"/>
        <v>1.8104452647462872</v>
      </c>
      <c r="X70" s="11">
        <f t="shared" si="24"/>
        <v>1.0014514976731539</v>
      </c>
    </row>
    <row r="71" spans="1:25" x14ac:dyDescent="0.25">
      <c r="J71" s="12"/>
      <c r="K71" s="12"/>
      <c r="L71" s="12"/>
      <c r="M71" s="12"/>
    </row>
    <row r="72" spans="1:25" x14ac:dyDescent="0.25">
      <c r="A72" s="5" t="s">
        <v>44</v>
      </c>
      <c r="B72" s="11">
        <v>19.895800000000001</v>
      </c>
      <c r="C72" s="11">
        <v>22.362100000000002</v>
      </c>
      <c r="D72" s="11" t="s">
        <v>51</v>
      </c>
      <c r="E72" s="11">
        <f t="shared" si="15"/>
        <v>2.4663000000000004</v>
      </c>
      <c r="F72" s="13">
        <v>3196902.0146801099</v>
      </c>
      <c r="G72" s="13">
        <v>14176731.3412001</v>
      </c>
      <c r="H72" s="13">
        <v>76550230.121969193</v>
      </c>
      <c r="I72" s="13">
        <v>46491820.105308302</v>
      </c>
      <c r="J72" s="12">
        <f t="shared" si="16"/>
        <v>1.6465311521161312</v>
      </c>
      <c r="K72" s="12">
        <f t="shared" si="17"/>
        <v>6.8762677121240456E-2</v>
      </c>
      <c r="L72" s="12">
        <f t="shared" si="18"/>
        <v>0.30492958350713056</v>
      </c>
      <c r="M72" s="12"/>
      <c r="N72" s="11">
        <f t="shared" si="19"/>
        <v>2.861464275315718</v>
      </c>
      <c r="O72" s="11">
        <f t="shared" si="20"/>
        <v>1.8566241663335046</v>
      </c>
      <c r="P72" s="11">
        <f t="shared" si="21"/>
        <v>1.2297275481732994</v>
      </c>
      <c r="R72" s="11">
        <f t="shared" si="22"/>
        <v>3.4806766516430088</v>
      </c>
      <c r="S72" s="11">
        <f>AVERAGE(R72:R77)</f>
        <v>4.9859158282308362</v>
      </c>
      <c r="U72" s="11">
        <f t="shared" si="23"/>
        <v>2.2583921254512886</v>
      </c>
      <c r="V72" s="11">
        <f>AVERAGE(U72:U77)</f>
        <v>1.4558868912010332</v>
      </c>
      <c r="X72" s="11">
        <f t="shared" si="24"/>
        <v>1.4958369397558682</v>
      </c>
      <c r="Y72" s="11">
        <f>AVERAGE(X72:X77)</f>
        <v>1.2078496423674741</v>
      </c>
    </row>
    <row r="73" spans="1:25" x14ac:dyDescent="0.25">
      <c r="B73" s="11">
        <v>19.2791</v>
      </c>
      <c r="C73" s="11">
        <v>21.305900000000001</v>
      </c>
      <c r="D73" s="11" t="s">
        <v>52</v>
      </c>
      <c r="E73" s="11">
        <f t="shared" si="15"/>
        <v>2.0268000000000015</v>
      </c>
      <c r="F73" s="13">
        <v>1100709.0791712799</v>
      </c>
      <c r="G73" s="13">
        <v>5317310.3173576295</v>
      </c>
      <c r="H73" s="13">
        <v>36808218.5829091</v>
      </c>
      <c r="I73" s="13">
        <v>64962864.810342498</v>
      </c>
      <c r="J73" s="12">
        <f t="shared" si="16"/>
        <v>0.56660399276370887</v>
      </c>
      <c r="K73" s="12">
        <f t="shared" si="17"/>
        <v>1.6943665929524093E-2</v>
      </c>
      <c r="L73" s="12">
        <f t="shared" si="18"/>
        <v>8.1851536764602176E-2</v>
      </c>
      <c r="M73" s="12"/>
      <c r="N73" s="11">
        <f t="shared" si="19"/>
        <v>1.274702490103568</v>
      </c>
      <c r="O73" s="11">
        <f t="shared" si="20"/>
        <v>0.49731744898846103</v>
      </c>
      <c r="P73" s="11">
        <f t="shared" si="21"/>
        <v>0.33124366461449573</v>
      </c>
      <c r="R73" s="11">
        <f t="shared" si="22"/>
        <v>1.8867710037056942</v>
      </c>
      <c r="S73" s="11">
        <f>STDEV(R72:R77)</f>
        <v>3.618485079755434</v>
      </c>
      <c r="U73" s="11">
        <f t="shared" si="23"/>
        <v>0.7361122690770584</v>
      </c>
      <c r="V73" s="11">
        <f>STDEV(U72:U77)</f>
        <v>0.97405880258014299</v>
      </c>
      <c r="X73" s="11">
        <f t="shared" si="24"/>
        <v>0.49029553672956705</v>
      </c>
      <c r="Y73" s="11">
        <f>STDEV(X72:X77)</f>
        <v>0.79947067170510222</v>
      </c>
    </row>
    <row r="74" spans="1:25" x14ac:dyDescent="0.25">
      <c r="B74" s="11">
        <v>19.8491</v>
      </c>
      <c r="C74" s="11">
        <v>22.1142</v>
      </c>
      <c r="D74" s="11" t="s">
        <v>53</v>
      </c>
      <c r="E74" s="11">
        <f t="shared" si="15"/>
        <v>2.2651000000000003</v>
      </c>
      <c r="F74" s="13">
        <v>1823874.4927902301</v>
      </c>
      <c r="G74" s="13">
        <v>10747644.0182452</v>
      </c>
      <c r="H74" s="13">
        <v>124977076.25392</v>
      </c>
      <c r="I74" s="13">
        <v>25041533.260147199</v>
      </c>
      <c r="J74" s="12">
        <f t="shared" si="16"/>
        <v>4.9907916961625123</v>
      </c>
      <c r="K74" s="12">
        <f t="shared" si="17"/>
        <v>7.2833978408697042E-2</v>
      </c>
      <c r="L74" s="12">
        <f t="shared" si="18"/>
        <v>0.42919272979780881</v>
      </c>
      <c r="M74" s="12"/>
      <c r="N74" s="11">
        <f t="shared" si="19"/>
        <v>7.775263122885824</v>
      </c>
      <c r="O74" s="11">
        <f t="shared" si="20"/>
        <v>1.9634217886945413</v>
      </c>
      <c r="P74" s="11">
        <f t="shared" si="21"/>
        <v>1.7302180083186063</v>
      </c>
      <c r="R74" s="11">
        <f t="shared" si="22"/>
        <v>10.297907098431622</v>
      </c>
      <c r="S74" s="11">
        <f>((S73)/(SQRT(6)))</f>
        <v>1.4772403478791511</v>
      </c>
      <c r="U74" s="11">
        <f t="shared" si="23"/>
        <v>2.6004438506395404</v>
      </c>
      <c r="V74" s="11">
        <f>((V73)/(SQRT(6)))</f>
        <v>0.39765784096462087</v>
      </c>
      <c r="X74" s="11">
        <f t="shared" si="24"/>
        <v>2.2915783077814749</v>
      </c>
      <c r="Y74" s="11">
        <f>((Y73)/(SQRT(6)))</f>
        <v>0.32638253499960429</v>
      </c>
    </row>
    <row r="75" spans="1:25" x14ac:dyDescent="0.25">
      <c r="B75" s="11">
        <v>19.6831</v>
      </c>
      <c r="C75" s="11">
        <v>21.989000000000001</v>
      </c>
      <c r="D75" s="11" t="s">
        <v>54</v>
      </c>
      <c r="E75" s="11">
        <f t="shared" si="15"/>
        <v>2.3059000000000012</v>
      </c>
      <c r="F75" s="13">
        <v>1939427.0703749501</v>
      </c>
      <c r="G75" s="13">
        <v>11682020.1922317</v>
      </c>
      <c r="H75" s="13">
        <v>136874918.855122</v>
      </c>
      <c r="I75" s="13">
        <v>32105866.7265958</v>
      </c>
      <c r="J75" s="12">
        <f t="shared" si="16"/>
        <v>4.2632369971727879</v>
      </c>
      <c r="K75" s="12">
        <f t="shared" si="17"/>
        <v>6.0407248522226342E-2</v>
      </c>
      <c r="L75" s="12">
        <f t="shared" si="18"/>
        <v>0.36385936226897025</v>
      </c>
      <c r="M75" s="12"/>
      <c r="N75" s="11">
        <f t="shared" si="19"/>
        <v>6.7062502890010904</v>
      </c>
      <c r="O75" s="11">
        <f t="shared" si="20"/>
        <v>1.6374461087106613</v>
      </c>
      <c r="P75" s="11">
        <f t="shared" si="21"/>
        <v>1.4670770195908502</v>
      </c>
      <c r="R75" s="11">
        <f t="shared" si="22"/>
        <v>8.7249017160341999</v>
      </c>
      <c r="U75" s="11">
        <f t="shared" si="23"/>
        <v>2.1303345011197283</v>
      </c>
      <c r="X75" s="11">
        <f t="shared" si="24"/>
        <v>1.9086825355707309</v>
      </c>
    </row>
    <row r="76" spans="1:25" x14ac:dyDescent="0.25">
      <c r="B76" s="11">
        <v>19.715399999999999</v>
      </c>
      <c r="C76" s="11">
        <v>22.0015</v>
      </c>
      <c r="D76" s="11" t="s">
        <v>55</v>
      </c>
      <c r="E76" s="11">
        <f t="shared" si="15"/>
        <v>2.2861000000000011</v>
      </c>
      <c r="F76" s="13">
        <v>964632.46505223797</v>
      </c>
      <c r="G76" s="13">
        <v>7538182.51350928</v>
      </c>
      <c r="H76" s="13">
        <v>61121704.906452298</v>
      </c>
      <c r="I76" s="13">
        <v>89793531.378263697</v>
      </c>
      <c r="J76" s="12">
        <f t="shared" si="16"/>
        <v>0.680691626315167</v>
      </c>
      <c r="K76" s="12">
        <f t="shared" si="17"/>
        <v>1.0742783474999251E-2</v>
      </c>
      <c r="L76" s="12">
        <f t="shared" si="18"/>
        <v>8.3950173222990615E-2</v>
      </c>
      <c r="M76" s="12"/>
      <c r="N76" s="11">
        <f t="shared" si="19"/>
        <v>1.4423340711013972</v>
      </c>
      <c r="O76" s="11">
        <f t="shared" si="20"/>
        <v>0.33465704733166407</v>
      </c>
      <c r="P76" s="11">
        <f t="shared" si="21"/>
        <v>0.33969627150632153</v>
      </c>
      <c r="R76" s="11">
        <f t="shared" si="22"/>
        <v>1.8927440677591485</v>
      </c>
      <c r="U76" s="11">
        <f t="shared" si="23"/>
        <v>0.43916326582170145</v>
      </c>
      <c r="X76" s="11">
        <f t="shared" si="24"/>
        <v>0.44577613162983432</v>
      </c>
    </row>
    <row r="77" spans="1:25" x14ac:dyDescent="0.25">
      <c r="B77" s="11">
        <v>19.9514</v>
      </c>
      <c r="C77" s="11">
        <v>22.2242</v>
      </c>
      <c r="D77" s="11" t="s">
        <v>56</v>
      </c>
      <c r="E77" s="11">
        <f t="shared" si="15"/>
        <v>2.2728000000000002</v>
      </c>
      <c r="F77" s="13">
        <v>905910.52716664295</v>
      </c>
      <c r="G77" s="13">
        <v>7215774.2485500602</v>
      </c>
      <c r="H77" s="13">
        <v>98400606.2918396</v>
      </c>
      <c r="I77" s="13">
        <v>62595159.454881899</v>
      </c>
      <c r="J77" s="12">
        <f t="shared" si="16"/>
        <v>1.572016225356307</v>
      </c>
      <c r="K77" s="12">
        <f t="shared" si="17"/>
        <v>1.4472533260652785E-2</v>
      </c>
      <c r="L77" s="12">
        <f t="shared" si="18"/>
        <v>0.11527687302643799</v>
      </c>
      <c r="M77" s="12"/>
      <c r="N77" s="11">
        <f t="shared" si="19"/>
        <v>2.7519777815402744</v>
      </c>
      <c r="O77" s="11">
        <f t="shared" si="20"/>
        <v>0.4324951538693963</v>
      </c>
      <c r="P77" s="11">
        <f t="shared" si="21"/>
        <v>0.46586975791383123</v>
      </c>
      <c r="R77" s="11">
        <f t="shared" si="22"/>
        <v>3.6324944318113439</v>
      </c>
      <c r="U77" s="11">
        <f t="shared" si="23"/>
        <v>0.57087533509688004</v>
      </c>
      <c r="X77" s="11">
        <f t="shared" si="24"/>
        <v>0.61492840273736948</v>
      </c>
    </row>
    <row r="89" spans="1:25" x14ac:dyDescent="0.25">
      <c r="A89" s="6" t="s">
        <v>153</v>
      </c>
    </row>
    <row r="91" spans="1:25" s="14" customFormat="1" x14ac:dyDescent="0.25">
      <c r="A91" s="14" t="s">
        <v>0</v>
      </c>
      <c r="B91" s="14" t="s">
        <v>1</v>
      </c>
      <c r="C91" s="14" t="s">
        <v>2</v>
      </c>
      <c r="D91" s="14" t="s">
        <v>3</v>
      </c>
      <c r="E91" s="15" t="s">
        <v>4</v>
      </c>
      <c r="F91" s="15" t="s">
        <v>7</v>
      </c>
      <c r="G91" s="15" t="s">
        <v>8</v>
      </c>
      <c r="H91" s="15" t="s">
        <v>6</v>
      </c>
      <c r="I91" s="15" t="s">
        <v>5</v>
      </c>
      <c r="J91" s="14" t="s">
        <v>9</v>
      </c>
      <c r="K91" s="14" t="s">
        <v>10</v>
      </c>
      <c r="L91" s="14" t="s">
        <v>11</v>
      </c>
      <c r="N91" s="14" t="s">
        <v>12</v>
      </c>
      <c r="O91" s="14" t="s">
        <v>13</v>
      </c>
      <c r="P91" s="14" t="s">
        <v>14</v>
      </c>
      <c r="R91" s="14" t="s">
        <v>12</v>
      </c>
      <c r="U91" s="14" t="s">
        <v>13</v>
      </c>
      <c r="X91" s="14" t="s">
        <v>14</v>
      </c>
    </row>
    <row r="92" spans="1:25" x14ac:dyDescent="0.25">
      <c r="A92" s="14" t="s">
        <v>15</v>
      </c>
      <c r="B92" s="11">
        <v>9.5086999999999993</v>
      </c>
      <c r="C92" s="11">
        <v>15.4222</v>
      </c>
      <c r="D92" s="11" t="s">
        <v>191</v>
      </c>
      <c r="E92" s="11">
        <f>C92-B92</f>
        <v>5.9135000000000009</v>
      </c>
      <c r="F92" s="13">
        <v>10354.666940786899</v>
      </c>
      <c r="G92" s="13">
        <v>264895.90228108497</v>
      </c>
      <c r="H92" s="13">
        <v>349538503.91490698</v>
      </c>
      <c r="I92" s="13">
        <v>25900671.314361401</v>
      </c>
      <c r="J92" s="12">
        <f>H92/I92</f>
        <v>13.49534533960496</v>
      </c>
      <c r="K92" s="12">
        <f>F92/I92</f>
        <v>3.9978372819415864E-4</v>
      </c>
      <c r="L92" s="12">
        <f>G92/I92</f>
        <v>1.0227375926515292E-2</v>
      </c>
      <c r="M92" s="12"/>
      <c r="N92" s="11">
        <f>(J92-D$33)/D$32</f>
        <v>20.271199172677665</v>
      </c>
      <c r="O92" s="11">
        <f>(K92-E$33)/E$32</f>
        <v>6.3341390973139663E-2</v>
      </c>
      <c r="P92" s="11">
        <f>(L92-F$33)/F$32</f>
        <v>4.2765461016453538E-2</v>
      </c>
      <c r="R92" s="11">
        <f>N92*3/E92</f>
        <v>10.28385854705893</v>
      </c>
      <c r="S92" s="11">
        <f>AVERAGE(R92:R97)</f>
        <v>9.8569545763512991</v>
      </c>
      <c r="U92" s="11">
        <f>O92*3/E92</f>
        <v>3.2133960077689851E-2</v>
      </c>
      <c r="V92" s="11">
        <f>AVERAGE(U92:U97)</f>
        <v>4.3256654026115691E-2</v>
      </c>
      <c r="X92" s="11">
        <f>P92*3/E92</f>
        <v>2.1695507406672969E-2</v>
      </c>
      <c r="Y92" s="11">
        <f>AVERAGE(X92:X97)</f>
        <v>2.9061796446297611E-2</v>
      </c>
    </row>
    <row r="93" spans="1:25" x14ac:dyDescent="0.25">
      <c r="B93" s="11">
        <v>9.3876000000000008</v>
      </c>
      <c r="C93" s="11">
        <v>13.8994</v>
      </c>
      <c r="D93" s="11" t="s">
        <v>192</v>
      </c>
      <c r="E93" s="11">
        <f t="shared" ref="E93:E132" si="25">C93-B93</f>
        <v>4.5117999999999991</v>
      </c>
      <c r="F93" s="13">
        <v>6996.5404611477197</v>
      </c>
      <c r="G93" s="13">
        <v>197886.89399153399</v>
      </c>
      <c r="H93" s="13">
        <v>265227387.176907</v>
      </c>
      <c r="I93" s="13">
        <v>26577945.130968001</v>
      </c>
      <c r="J93" s="12">
        <f t="shared" ref="J93:J132" si="26">H93/I93</f>
        <v>9.9792284870010608</v>
      </c>
      <c r="K93" s="12">
        <f t="shared" ref="K93:K132" si="27">F93/I93</f>
        <v>2.6324610223517672E-4</v>
      </c>
      <c r="L93" s="12">
        <f t="shared" ref="L93:L132" si="28">G93/I93</f>
        <v>7.4455302325446074E-3</v>
      </c>
      <c r="M93" s="12"/>
      <c r="N93" s="11">
        <f t="shared" ref="N93:N97" si="29">(J93-D$33)/D$32</f>
        <v>15.104887902760279</v>
      </c>
      <c r="O93" s="11">
        <f t="shared" ref="O93:O97" si="30">(K93-E$33)/E$32</f>
        <v>5.9759761222434239E-2</v>
      </c>
      <c r="P93" s="11">
        <f t="shared" ref="P93:P97" si="31">(L93-F$33)/F$32</f>
        <v>3.1561115456332521E-2</v>
      </c>
      <c r="R93" s="11">
        <f t="shared" ref="R93:R97" si="32">N93*3/E93</f>
        <v>10.043588746903861</v>
      </c>
      <c r="S93" s="11">
        <f>STDEV(R92:R97)</f>
        <v>0.36694496846311853</v>
      </c>
      <c r="U93" s="11">
        <f t="shared" ref="U93:U97" si="33">O93*3/E93</f>
        <v>3.9735645123299516E-2</v>
      </c>
      <c r="V93" s="11">
        <f>STDEV(U92:U97)</f>
        <v>1.4611040121614353E-2</v>
      </c>
      <c r="X93" s="11">
        <f t="shared" ref="X93:X97" si="34">P93*3/E93</f>
        <v>2.0985714430825298E-2</v>
      </c>
      <c r="Y93" s="11">
        <f>STDEV(X92:X97)</f>
        <v>1.6294011136717568E-2</v>
      </c>
    </row>
    <row r="94" spans="1:25" x14ac:dyDescent="0.25">
      <c r="B94" s="11">
        <v>9.5532000000000004</v>
      </c>
      <c r="C94" s="11">
        <v>14.4678</v>
      </c>
      <c r="D94" s="11" t="s">
        <v>193</v>
      </c>
      <c r="E94" s="11">
        <f t="shared" si="25"/>
        <v>4.9146000000000001</v>
      </c>
      <c r="F94" s="13">
        <v>8708.2707364560392</v>
      </c>
      <c r="G94" s="13">
        <v>257307.04549686</v>
      </c>
      <c r="H94" s="13">
        <v>437695847.46205401</v>
      </c>
      <c r="I94" s="13">
        <v>39578900.265340902</v>
      </c>
      <c r="J94" s="12">
        <f t="shared" si="26"/>
        <v>11.058817817768997</v>
      </c>
      <c r="K94" s="12">
        <f t="shared" si="27"/>
        <v>2.2002305971300168E-4</v>
      </c>
      <c r="L94" s="12">
        <f t="shared" si="28"/>
        <v>6.501116599295277E-3</v>
      </c>
      <c r="M94" s="12"/>
      <c r="N94" s="11">
        <f t="shared" si="29"/>
        <v>16.691153308672053</v>
      </c>
      <c r="O94" s="11">
        <f t="shared" si="30"/>
        <v>5.8625942365352776E-2</v>
      </c>
      <c r="P94" s="11">
        <f t="shared" si="31"/>
        <v>2.7757332693848932E-2</v>
      </c>
      <c r="R94" s="11">
        <f t="shared" si="32"/>
        <v>10.188715241528538</v>
      </c>
      <c r="S94" s="11">
        <f>((S93)/(SQRT(6)))</f>
        <v>0.14980465606938428</v>
      </c>
      <c r="U94" s="11">
        <f t="shared" si="33"/>
        <v>3.578680403207958E-2</v>
      </c>
      <c r="V94" s="11">
        <f>((V93)/(SQRT(6)))</f>
        <v>5.964932151547973E-3</v>
      </c>
      <c r="X94" s="11">
        <f t="shared" si="34"/>
        <v>1.6943799715449234E-2</v>
      </c>
      <c r="Y94" s="11">
        <f>((Y93)/(SQRT(6)))</f>
        <v>6.6520021913640936E-3</v>
      </c>
    </row>
    <row r="95" spans="1:25" x14ac:dyDescent="0.25">
      <c r="B95" s="11">
        <v>9.5675000000000008</v>
      </c>
      <c r="C95" s="11">
        <v>15.8475</v>
      </c>
      <c r="D95" s="11" t="s">
        <v>194</v>
      </c>
      <c r="E95" s="11">
        <f t="shared" si="25"/>
        <v>6.2799999999999994</v>
      </c>
      <c r="F95" s="13">
        <v>58640.669755364397</v>
      </c>
      <c r="G95" s="13">
        <v>647314.69084294501</v>
      </c>
      <c r="H95" s="13">
        <v>455509195.64765799</v>
      </c>
      <c r="I95" s="13">
        <v>34791318.0853545</v>
      </c>
      <c r="J95" s="12">
        <f t="shared" si="26"/>
        <v>13.09261105112904</v>
      </c>
      <c r="K95" s="12">
        <f t="shared" si="27"/>
        <v>1.6854972154690898E-3</v>
      </c>
      <c r="L95" s="12">
        <f t="shared" si="28"/>
        <v>1.8605638603713434E-2</v>
      </c>
      <c r="M95" s="12"/>
      <c r="N95" s="11">
        <f t="shared" si="29"/>
        <v>19.679452430303488</v>
      </c>
      <c r="O95" s="11">
        <f t="shared" si="30"/>
        <v>9.7067989370936067E-2</v>
      </c>
      <c r="P95" s="11">
        <f t="shared" si="31"/>
        <v>7.6510305467118386E-2</v>
      </c>
      <c r="R95" s="11">
        <f t="shared" si="32"/>
        <v>9.40101230746982</v>
      </c>
      <c r="U95" s="11">
        <f t="shared" si="33"/>
        <v>4.6370058616689205E-2</v>
      </c>
      <c r="X95" s="11">
        <f t="shared" si="34"/>
        <v>3.6549508981107509E-2</v>
      </c>
    </row>
    <row r="96" spans="1:25" x14ac:dyDescent="0.25">
      <c r="B96" s="11">
        <v>9.5490999999999993</v>
      </c>
      <c r="C96" s="11">
        <v>14.991400000000001</v>
      </c>
      <c r="D96" s="11" t="s">
        <v>195</v>
      </c>
      <c r="E96" s="11">
        <f t="shared" si="25"/>
        <v>5.4423000000000012</v>
      </c>
      <c r="F96" s="13">
        <v>83449.755468842006</v>
      </c>
      <c r="G96" s="13">
        <v>751754.58682190697</v>
      </c>
      <c r="H96" s="13">
        <v>327878672.31686699</v>
      </c>
      <c r="I96" s="13">
        <v>28640250.198830001</v>
      </c>
      <c r="J96" s="12">
        <f t="shared" si="26"/>
        <v>11.448177653499037</v>
      </c>
      <c r="K96" s="12">
        <f t="shared" si="27"/>
        <v>2.9137229908784475E-3</v>
      </c>
      <c r="L96" s="12">
        <f t="shared" si="28"/>
        <v>2.6248185040388276E-2</v>
      </c>
      <c r="M96" s="12"/>
      <c r="N96" s="11">
        <f t="shared" si="29"/>
        <v>17.263248660365388</v>
      </c>
      <c r="O96" s="11">
        <f t="shared" si="30"/>
        <v>0.12928658074377092</v>
      </c>
      <c r="P96" s="11">
        <f t="shared" si="31"/>
        <v>0.10729193056637122</v>
      </c>
      <c r="R96" s="11">
        <f t="shared" si="32"/>
        <v>9.5161505211208777</v>
      </c>
      <c r="U96" s="11">
        <f t="shared" si="33"/>
        <v>7.1267615205209689E-2</v>
      </c>
      <c r="X96" s="11">
        <f t="shared" si="34"/>
        <v>5.914333860667615E-2</v>
      </c>
    </row>
    <row r="97" spans="1:25" x14ac:dyDescent="0.25">
      <c r="B97" s="11">
        <v>9.5954999999999995</v>
      </c>
      <c r="C97" s="11">
        <v>15.339</v>
      </c>
      <c r="D97" s="11" t="s">
        <v>196</v>
      </c>
      <c r="E97" s="11">
        <f t="shared" si="25"/>
        <v>5.7435000000000009</v>
      </c>
      <c r="F97" s="13">
        <v>7007.1221280989503</v>
      </c>
      <c r="G97" s="13">
        <v>125332.78140846</v>
      </c>
      <c r="H97" s="13">
        <v>178597209.81812099</v>
      </c>
      <c r="I97" s="13">
        <v>14462572.7158227</v>
      </c>
      <c r="J97" s="12">
        <f t="shared" si="26"/>
        <v>12.348923896695618</v>
      </c>
      <c r="K97" s="12">
        <f t="shared" si="27"/>
        <v>4.8450039047567557E-4</v>
      </c>
      <c r="L97" s="12">
        <f t="shared" si="28"/>
        <v>8.6660087296460287E-3</v>
      </c>
      <c r="M97" s="12"/>
      <c r="N97" s="11">
        <f t="shared" si="29"/>
        <v>18.586735809012346</v>
      </c>
      <c r="O97" s="11">
        <f t="shared" si="30"/>
        <v>6.5563662789255031E-2</v>
      </c>
      <c r="P97" s="11">
        <f t="shared" si="31"/>
        <v>3.6476795308690857E-2</v>
      </c>
      <c r="R97" s="11">
        <f t="shared" si="32"/>
        <v>9.7084020940257734</v>
      </c>
      <c r="U97" s="11">
        <f t="shared" si="33"/>
        <v>3.4245841101726314E-2</v>
      </c>
      <c r="X97" s="11">
        <f t="shared" si="34"/>
        <v>1.9052909537054505E-2</v>
      </c>
    </row>
    <row r="98" spans="1:25" x14ac:dyDescent="0.25">
      <c r="J98" s="12"/>
      <c r="K98" s="12"/>
      <c r="L98" s="12"/>
      <c r="M98" s="12"/>
    </row>
    <row r="99" spans="1:25" x14ac:dyDescent="0.25">
      <c r="A99" s="14" t="s">
        <v>22</v>
      </c>
      <c r="B99" s="11">
        <v>9.4850999999999992</v>
      </c>
      <c r="C99" s="11">
        <v>13.797499999999999</v>
      </c>
      <c r="D99" s="11" t="s">
        <v>197</v>
      </c>
      <c r="E99" s="11">
        <f t="shared" si="25"/>
        <v>4.3124000000000002</v>
      </c>
      <c r="F99" s="13">
        <v>635.280208723584</v>
      </c>
      <c r="G99" s="13">
        <v>73836.691079985801</v>
      </c>
      <c r="H99" s="13">
        <v>121713709.911662</v>
      </c>
      <c r="I99" s="13">
        <v>13677145.628896501</v>
      </c>
      <c r="J99" s="12">
        <f t="shared" si="26"/>
        <v>8.8990578307882</v>
      </c>
      <c r="K99" s="12">
        <f t="shared" si="27"/>
        <v>4.6448303320057554E-5</v>
      </c>
      <c r="L99" s="12">
        <f t="shared" si="28"/>
        <v>5.3985453605163592E-3</v>
      </c>
      <c r="M99" s="12"/>
      <c r="N99" s="11">
        <f t="shared" ref="N99:N132" si="35">(J99-D$33)/D$32</f>
        <v>13.517768342017051</v>
      </c>
      <c r="O99" s="11">
        <f t="shared" ref="O99:O132" si="36">(K99-E$33)/E$32</f>
        <v>5.407276145934245E-2</v>
      </c>
      <c r="P99" s="11">
        <f t="shared" ref="P99:P132" si="37">(L99-F$33)/F$32</f>
        <v>2.3316543907215437E-2</v>
      </c>
      <c r="R99" s="11">
        <f t="shared" ref="R99:R104" si="38">N99*3/E99</f>
        <v>9.4038829946320277</v>
      </c>
      <c r="S99" s="11">
        <f>AVERAGE(R99:R104)</f>
        <v>10.968404157115195</v>
      </c>
      <c r="U99" s="11">
        <f t="shared" ref="U99:U104" si="39">O99*3/E99</f>
        <v>3.7616706330124143E-2</v>
      </c>
      <c r="V99" s="11">
        <f>AVERAGE(U99:U104)</f>
        <v>4.3230096787617363E-2</v>
      </c>
      <c r="X99" s="11">
        <f t="shared" ref="X99:X104" si="40">P99*3/E99</f>
        <v>1.6220580586598254E-2</v>
      </c>
      <c r="Y99" s="11">
        <f>AVERAGE(X99:X104)</f>
        <v>2.6557766361241377E-2</v>
      </c>
    </row>
    <row r="100" spans="1:25" x14ac:dyDescent="0.25">
      <c r="B100" s="11">
        <v>9.5945</v>
      </c>
      <c r="C100" s="11">
        <v>15.574999999999999</v>
      </c>
      <c r="D100" s="11" t="s">
        <v>198</v>
      </c>
      <c r="E100" s="11">
        <f t="shared" si="25"/>
        <v>5.9804999999999993</v>
      </c>
      <c r="F100" s="13">
        <v>37372.811355986698</v>
      </c>
      <c r="G100" s="13">
        <v>552607.77719397703</v>
      </c>
      <c r="H100" s="13">
        <v>506125111.98905498</v>
      </c>
      <c r="I100" s="13">
        <v>31350442.584994499</v>
      </c>
      <c r="J100" s="12">
        <f t="shared" si="26"/>
        <v>16.144113775009526</v>
      </c>
      <c r="K100" s="12">
        <f t="shared" si="27"/>
        <v>1.1920983652675683E-3</v>
      </c>
      <c r="L100" s="12">
        <f t="shared" si="28"/>
        <v>1.7626793487709035E-2</v>
      </c>
      <c r="M100" s="12"/>
      <c r="N100" s="11">
        <f t="shared" si="35"/>
        <v>24.163095486959129</v>
      </c>
      <c r="O100" s="11">
        <f t="shared" si="36"/>
        <v>8.4125241989518221E-2</v>
      </c>
      <c r="P100" s="11">
        <f t="shared" si="37"/>
        <v>7.2567844189226391E-2</v>
      </c>
      <c r="R100" s="11">
        <f t="shared" si="38"/>
        <v>12.120940801083087</v>
      </c>
      <c r="S100" s="11">
        <f>STDEV(R99:R104)</f>
        <v>2.6976384056239775</v>
      </c>
      <c r="U100" s="11">
        <f t="shared" si="39"/>
        <v>4.219977024806533E-2</v>
      </c>
      <c r="V100" s="11">
        <f>STDEV(U99:U104)</f>
        <v>9.0066694820487968E-3</v>
      </c>
      <c r="X100" s="11">
        <f t="shared" si="40"/>
        <v>3.6402229339968097E-2</v>
      </c>
      <c r="Y100" s="11">
        <f>STDEV(X99:X104)</f>
        <v>1.3658559743689645E-2</v>
      </c>
    </row>
    <row r="101" spans="1:25" x14ac:dyDescent="0.25">
      <c r="B101" s="11">
        <v>9.5815000000000001</v>
      </c>
      <c r="C101" s="11">
        <v>14.6722</v>
      </c>
      <c r="D101" s="11" t="s">
        <v>199</v>
      </c>
      <c r="E101" s="11">
        <f t="shared" si="25"/>
        <v>5.0907</v>
      </c>
      <c r="F101" s="13">
        <v>4641.6485636750103</v>
      </c>
      <c r="G101" s="13">
        <v>178441.97117387899</v>
      </c>
      <c r="H101" s="13">
        <v>283838593.629044</v>
      </c>
      <c r="I101" s="13">
        <v>25709066.920137402</v>
      </c>
      <c r="J101" s="12">
        <f t="shared" si="26"/>
        <v>11.040408215154587</v>
      </c>
      <c r="K101" s="12">
        <f t="shared" si="27"/>
        <v>1.8054519746258467E-4</v>
      </c>
      <c r="L101" s="12">
        <f t="shared" si="28"/>
        <v>6.9408186507970435E-3</v>
      </c>
      <c r="M101" s="12"/>
      <c r="N101" s="11">
        <f t="shared" si="35"/>
        <v>16.664103656613108</v>
      </c>
      <c r="O101" s="11">
        <f t="shared" si="36"/>
        <v>5.7590366384466588E-2</v>
      </c>
      <c r="P101" s="11">
        <f t="shared" si="37"/>
        <v>2.9528305734948111E-2</v>
      </c>
      <c r="R101" s="11">
        <f t="shared" si="38"/>
        <v>9.8203215608539729</v>
      </c>
      <c r="S101" s="11">
        <f>((S100)/(SQRT(6)))</f>
        <v>1.10130626738565</v>
      </c>
      <c r="U101" s="11">
        <f t="shared" si="39"/>
        <v>3.3938574096568211E-2</v>
      </c>
      <c r="V101" s="11">
        <f>((V100)/(SQRT(6)))</f>
        <v>3.6769574188194681E-3</v>
      </c>
      <c r="X101" s="11">
        <f t="shared" si="40"/>
        <v>1.7401323433878315E-2</v>
      </c>
      <c r="Y101" s="11">
        <f>((Y100)/(SQRT(6)))</f>
        <v>5.5760836655598372E-3</v>
      </c>
    </row>
    <row r="102" spans="1:25" x14ac:dyDescent="0.25">
      <c r="B102" s="11">
        <v>9.5815999999999999</v>
      </c>
      <c r="C102" s="11">
        <v>15.740500000000001</v>
      </c>
      <c r="D102" s="11" t="s">
        <v>200</v>
      </c>
      <c r="E102" s="11">
        <f t="shared" si="25"/>
        <v>6.1589000000000009</v>
      </c>
      <c r="F102" s="13">
        <v>67644.107843221194</v>
      </c>
      <c r="G102" s="13">
        <v>698726.54332564503</v>
      </c>
      <c r="H102" s="13">
        <v>530249940.46059799</v>
      </c>
      <c r="I102" s="13">
        <v>28230011.613585901</v>
      </c>
      <c r="J102" s="12">
        <f t="shared" si="26"/>
        <v>18.783199515419657</v>
      </c>
      <c r="K102" s="12">
        <f t="shared" si="27"/>
        <v>2.3961771170744744E-3</v>
      </c>
      <c r="L102" s="12">
        <f t="shared" si="28"/>
        <v>2.4751195744793026E-2</v>
      </c>
      <c r="M102" s="12"/>
      <c r="N102" s="11">
        <f t="shared" si="35"/>
        <v>28.040764795037461</v>
      </c>
      <c r="O102" s="11">
        <f t="shared" si="36"/>
        <v>0.11571041310535</v>
      </c>
      <c r="P102" s="11">
        <f t="shared" si="37"/>
        <v>0.10126255754830474</v>
      </c>
      <c r="R102" s="11">
        <f t="shared" si="38"/>
        <v>13.658655666614553</v>
      </c>
      <c r="U102" s="11">
        <f t="shared" si="39"/>
        <v>5.6362538653988527E-2</v>
      </c>
      <c r="X102" s="11">
        <f t="shared" si="40"/>
        <v>4.9324988657863285E-2</v>
      </c>
    </row>
    <row r="103" spans="1:25" x14ac:dyDescent="0.25">
      <c r="B103" s="11">
        <v>9.5714000000000006</v>
      </c>
      <c r="C103" s="11">
        <v>12.980399999999999</v>
      </c>
      <c r="D103" s="11" t="s">
        <v>201</v>
      </c>
      <c r="E103" s="11">
        <f t="shared" si="25"/>
        <v>3.4089999999999989</v>
      </c>
      <c r="F103" s="13">
        <v>6205.2307575843797</v>
      </c>
      <c r="G103" s="13">
        <v>168581.133131182</v>
      </c>
      <c r="H103" s="13">
        <v>268431819.82394099</v>
      </c>
      <c r="I103" s="13">
        <v>25833271.741210598</v>
      </c>
      <c r="J103" s="12">
        <f t="shared" si="26"/>
        <v>10.390933928656214</v>
      </c>
      <c r="K103" s="12">
        <f t="shared" si="27"/>
        <v>2.4020305363356157E-4</v>
      </c>
      <c r="L103" s="12">
        <f t="shared" si="28"/>
        <v>6.5257368412322495E-3</v>
      </c>
      <c r="M103" s="12"/>
      <c r="N103" s="11">
        <f t="shared" si="35"/>
        <v>15.709816166601726</v>
      </c>
      <c r="O103" s="11">
        <f t="shared" si="36"/>
        <v>5.9155300233466331E-2</v>
      </c>
      <c r="P103" s="11">
        <f t="shared" si="37"/>
        <v>2.7856494807345561E-2</v>
      </c>
      <c r="R103" s="11">
        <f t="shared" si="38"/>
        <v>13.825006893460015</v>
      </c>
      <c r="U103" s="11">
        <f t="shared" si="39"/>
        <v>5.2058052420181591E-2</v>
      </c>
      <c r="X103" s="11">
        <f t="shared" si="40"/>
        <v>2.4514369146974687E-2</v>
      </c>
    </row>
    <row r="104" spans="1:25" x14ac:dyDescent="0.25">
      <c r="B104" s="11">
        <v>9.4959000000000007</v>
      </c>
      <c r="C104" s="11">
        <v>14.488</v>
      </c>
      <c r="D104" s="11" t="s">
        <v>202</v>
      </c>
      <c r="E104" s="11">
        <f t="shared" si="25"/>
        <v>4.9920999999999989</v>
      </c>
      <c r="F104" s="13">
        <v>8656.3564704963701</v>
      </c>
      <c r="G104" s="13">
        <v>150604.66497383601</v>
      </c>
      <c r="H104" s="13">
        <v>190712525.28555599</v>
      </c>
      <c r="I104" s="13">
        <v>25074418.749661598</v>
      </c>
      <c r="J104" s="12">
        <f t="shared" si="26"/>
        <v>7.6058602669754736</v>
      </c>
      <c r="K104" s="12">
        <f t="shared" si="27"/>
        <v>3.4522660552652672E-4</v>
      </c>
      <c r="L104" s="12">
        <f t="shared" si="28"/>
        <v>6.0063073237088919E-3</v>
      </c>
      <c r="M104" s="12"/>
      <c r="N104" s="11">
        <f t="shared" si="35"/>
        <v>11.617643451910608</v>
      </c>
      <c r="O104" s="11">
        <f t="shared" si="36"/>
        <v>6.1910258621988498E-2</v>
      </c>
      <c r="P104" s="11">
        <f t="shared" si="37"/>
        <v>2.5764406155170318E-2</v>
      </c>
      <c r="R104" s="11">
        <f t="shared" si="38"/>
        <v>6.9816170260475205</v>
      </c>
      <c r="U104" s="11">
        <f t="shared" si="39"/>
        <v>3.720493897677641E-2</v>
      </c>
      <c r="X104" s="11">
        <f t="shared" si="40"/>
        <v>1.5483107002165618E-2</v>
      </c>
    </row>
    <row r="105" spans="1:25" x14ac:dyDescent="0.25">
      <c r="J105" s="12"/>
      <c r="K105" s="12"/>
      <c r="L105" s="12"/>
      <c r="M105" s="12"/>
    </row>
    <row r="106" spans="1:25" x14ac:dyDescent="0.25">
      <c r="A106" s="14" t="s">
        <v>29</v>
      </c>
      <c r="B106" s="11">
        <v>9.5763999999999996</v>
      </c>
      <c r="C106" s="11">
        <v>15.8156</v>
      </c>
      <c r="D106" s="11" t="s">
        <v>203</v>
      </c>
      <c r="E106" s="11">
        <f t="shared" si="25"/>
        <v>6.2392000000000003</v>
      </c>
      <c r="F106" s="13">
        <v>8893.1809086749108</v>
      </c>
      <c r="G106" s="13">
        <v>197616.19302621699</v>
      </c>
      <c r="H106" s="13">
        <v>251866302.05346701</v>
      </c>
      <c r="I106" s="13">
        <v>20931023.807996999</v>
      </c>
      <c r="J106" s="12">
        <f t="shared" si="26"/>
        <v>12.033157305818833</v>
      </c>
      <c r="K106" s="12">
        <f t="shared" si="27"/>
        <v>4.2488035894723618E-4</v>
      </c>
      <c r="L106" s="12">
        <f t="shared" si="28"/>
        <v>9.4413056350695513E-3</v>
      </c>
      <c r="M106" s="12"/>
      <c r="N106" s="11">
        <f t="shared" si="35"/>
        <v>18.122772702694643</v>
      </c>
      <c r="O106" s="11">
        <f t="shared" si="36"/>
        <v>6.3999721149282429E-2</v>
      </c>
      <c r="P106" s="11">
        <f t="shared" si="37"/>
        <v>3.959943236181173E-2</v>
      </c>
      <c r="R106" s="11">
        <f t="shared" ref="R106:R111" si="41">N106*3/E106</f>
        <v>8.7139886697146949</v>
      </c>
      <c r="S106" s="11">
        <f>AVERAGE(R106:R111)</f>
        <v>11.041208347786265</v>
      </c>
      <c r="U106" s="11">
        <f t="shared" ref="U106:U111" si="42">O106*3/E106</f>
        <v>3.0773041968176575E-2</v>
      </c>
      <c r="V106" s="11">
        <f>AVERAGE(U106:U111)</f>
        <v>4.2456935441281651E-2</v>
      </c>
      <c r="X106" s="11">
        <f t="shared" ref="X106:X111" si="43">P106*3/E106</f>
        <v>1.904062974186357E-2</v>
      </c>
      <c r="Y106" s="11">
        <f>AVERAGE(X106:X111)</f>
        <v>3.4884832029168998E-2</v>
      </c>
    </row>
    <row r="107" spans="1:25" x14ac:dyDescent="0.25">
      <c r="B107" s="11">
        <v>9.5790000000000006</v>
      </c>
      <c r="C107" s="11">
        <v>15.573499999999999</v>
      </c>
      <c r="D107" s="11" t="s">
        <v>204</v>
      </c>
      <c r="E107" s="11">
        <f t="shared" si="25"/>
        <v>5.9944999999999986</v>
      </c>
      <c r="F107" s="13">
        <v>16967.541436758798</v>
      </c>
      <c r="G107" s="13">
        <v>248808.189015821</v>
      </c>
      <c r="H107" s="13">
        <v>205137358.02268299</v>
      </c>
      <c r="I107" s="13">
        <v>14939605.9903959</v>
      </c>
      <c r="J107" s="12">
        <f t="shared" si="26"/>
        <v>13.731108983366626</v>
      </c>
      <c r="K107" s="12">
        <f t="shared" si="27"/>
        <v>1.1357422309307608E-3</v>
      </c>
      <c r="L107" s="12">
        <f t="shared" si="28"/>
        <v>1.6654267132330682E-2</v>
      </c>
      <c r="M107" s="12"/>
      <c r="N107" s="11">
        <f t="shared" si="35"/>
        <v>20.617612110831487</v>
      </c>
      <c r="O107" s="11">
        <f t="shared" si="36"/>
        <v>8.2646918296999217E-2</v>
      </c>
      <c r="P107" s="11">
        <f t="shared" si="37"/>
        <v>6.8650832769218073E-2</v>
      </c>
      <c r="R107" s="11">
        <f t="shared" si="41"/>
        <v>10.318264464508212</v>
      </c>
      <c r="S107" s="11">
        <f>STDEV(R106:R111)</f>
        <v>3.3284192675911899</v>
      </c>
      <c r="U107" s="11">
        <f t="shared" si="42"/>
        <v>4.1361373741095622E-2</v>
      </c>
      <c r="V107" s="11">
        <f>STDEV(U106:U111)</f>
        <v>1.4410102226455885E-2</v>
      </c>
      <c r="X107" s="11">
        <f t="shared" si="43"/>
        <v>3.4356910218976439E-2</v>
      </c>
      <c r="Y107" s="11">
        <f>STDEV(X106:X111)</f>
        <v>1.733121952630029E-2</v>
      </c>
    </row>
    <row r="108" spans="1:25" x14ac:dyDescent="0.25">
      <c r="B108" s="11">
        <v>9.4957999999999991</v>
      </c>
      <c r="C108" s="11">
        <v>14.523199999999999</v>
      </c>
      <c r="D108" s="11" t="s">
        <v>205</v>
      </c>
      <c r="E108" s="11">
        <f t="shared" si="25"/>
        <v>5.0274000000000001</v>
      </c>
      <c r="F108" s="13">
        <v>34732.948592060202</v>
      </c>
      <c r="G108" s="13">
        <v>391887.00454774598</v>
      </c>
      <c r="H108" s="13">
        <v>146344401.91638899</v>
      </c>
      <c r="I108" s="13">
        <v>14007466.883623401</v>
      </c>
      <c r="J108" s="12">
        <f t="shared" si="26"/>
        <v>10.447599350563886</v>
      </c>
      <c r="K108" s="12">
        <f t="shared" si="27"/>
        <v>2.479602406389956E-3</v>
      </c>
      <c r="L108" s="12">
        <f t="shared" si="28"/>
        <v>2.7977007392101294E-2</v>
      </c>
      <c r="M108" s="12"/>
      <c r="N108" s="11">
        <f t="shared" si="35"/>
        <v>15.793075972827856</v>
      </c>
      <c r="O108" s="11">
        <f t="shared" si="36"/>
        <v>0.11789880986466746</v>
      </c>
      <c r="P108" s="11">
        <f t="shared" si="37"/>
        <v>0.11425504972234618</v>
      </c>
      <c r="R108" s="11">
        <f t="shared" si="41"/>
        <v>9.4242009624226366</v>
      </c>
      <c r="S108" s="11">
        <f>((S107)/(SQRT(6)))</f>
        <v>1.3588214759410864</v>
      </c>
      <c r="U108" s="11">
        <f t="shared" si="42"/>
        <v>7.0353747383140861E-2</v>
      </c>
      <c r="V108" s="11">
        <f>((V107)/(SQRT(6)))</f>
        <v>5.8828995993601219E-3</v>
      </c>
      <c r="X108" s="11">
        <f t="shared" si="43"/>
        <v>6.8179406684775137E-2</v>
      </c>
      <c r="Y108" s="11">
        <f>((Y107)/(SQRT(6)))</f>
        <v>7.0754407432660161E-3</v>
      </c>
    </row>
    <row r="109" spans="1:25" x14ac:dyDescent="0.25">
      <c r="B109" s="11">
        <v>9.5662000000000003</v>
      </c>
      <c r="C109" s="11">
        <v>15.516400000000001</v>
      </c>
      <c r="D109" s="11" t="s">
        <v>206</v>
      </c>
      <c r="E109" s="11">
        <f t="shared" si="25"/>
        <v>5.9502000000000006</v>
      </c>
      <c r="F109" s="13">
        <v>5632.7043279810896</v>
      </c>
      <c r="G109" s="13">
        <v>154604.13366104901</v>
      </c>
      <c r="H109" s="13">
        <v>131799914.142986</v>
      </c>
      <c r="I109" s="13">
        <v>12223562.4541921</v>
      </c>
      <c r="J109" s="12">
        <f t="shared" si="26"/>
        <v>10.782446986049054</v>
      </c>
      <c r="K109" s="12">
        <f t="shared" si="27"/>
        <v>4.6080709687455643E-4</v>
      </c>
      <c r="L109" s="12">
        <f t="shared" si="28"/>
        <v>1.2648042192317441E-2</v>
      </c>
      <c r="M109" s="12"/>
      <c r="N109" s="11">
        <f t="shared" si="35"/>
        <v>16.285075296351788</v>
      </c>
      <c r="O109" s="11">
        <f t="shared" si="36"/>
        <v>6.4942144693726819E-2</v>
      </c>
      <c r="P109" s="11">
        <f t="shared" si="37"/>
        <v>5.2515096442515681E-2</v>
      </c>
      <c r="R109" s="11">
        <f t="shared" si="41"/>
        <v>8.2106863448380487</v>
      </c>
      <c r="U109" s="11">
        <f t="shared" si="42"/>
        <v>3.2742837901445401E-2</v>
      </c>
      <c r="X109" s="11">
        <f t="shared" si="43"/>
        <v>2.6477309893372835E-2</v>
      </c>
    </row>
    <row r="110" spans="1:25" x14ac:dyDescent="0.25">
      <c r="B110" s="11">
        <v>9.4071999999999996</v>
      </c>
      <c r="C110" s="11">
        <v>15.6493</v>
      </c>
      <c r="D110" s="11" t="s">
        <v>207</v>
      </c>
      <c r="E110" s="11">
        <f t="shared" si="25"/>
        <v>6.2421000000000006</v>
      </c>
      <c r="F110" s="13">
        <v>33685.921930270597</v>
      </c>
      <c r="G110" s="13">
        <v>441193.91752818797</v>
      </c>
      <c r="H110" s="13">
        <v>435424715.80454397</v>
      </c>
      <c r="I110" s="13">
        <v>25075092.878039699</v>
      </c>
      <c r="J110" s="12">
        <f t="shared" si="26"/>
        <v>17.364829630835818</v>
      </c>
      <c r="K110" s="12">
        <f t="shared" si="27"/>
        <v>1.3434016812664373E-3</v>
      </c>
      <c r="L110" s="12">
        <f t="shared" si="28"/>
        <v>1.7594906614067915E-2</v>
      </c>
      <c r="M110" s="12"/>
      <c r="N110" s="11">
        <f t="shared" si="35"/>
        <v>25.956721338344526</v>
      </c>
      <c r="O110" s="11">
        <f t="shared" si="36"/>
        <v>8.8094202590347295E-2</v>
      </c>
      <c r="P110" s="11">
        <f t="shared" si="37"/>
        <v>7.2439414509650218E-2</v>
      </c>
      <c r="R110" s="11">
        <f t="shared" si="41"/>
        <v>12.474994635624801</v>
      </c>
      <c r="U110" s="11">
        <f t="shared" si="42"/>
        <v>4.2338733402387314E-2</v>
      </c>
      <c r="X110" s="11">
        <f t="shared" si="43"/>
        <v>3.481492502986986E-2</v>
      </c>
    </row>
    <row r="111" spans="1:25" x14ac:dyDescent="0.25">
      <c r="B111" s="11">
        <v>9.5036000000000005</v>
      </c>
      <c r="C111" s="11">
        <v>14.2879</v>
      </c>
      <c r="D111" s="11" t="s">
        <v>208</v>
      </c>
      <c r="E111" s="11">
        <f t="shared" si="25"/>
        <v>4.7843</v>
      </c>
      <c r="F111" s="13">
        <v>4751.6539797990799</v>
      </c>
      <c r="G111" s="13">
        <v>195485.16361475</v>
      </c>
      <c r="H111" s="13">
        <v>354267885.32273299</v>
      </c>
      <c r="I111" s="13">
        <v>19396499.3845632</v>
      </c>
      <c r="J111" s="12">
        <f t="shared" si="26"/>
        <v>18.26452692822906</v>
      </c>
      <c r="K111" s="12">
        <f t="shared" si="27"/>
        <v>2.4497482177535123E-4</v>
      </c>
      <c r="L111" s="12">
        <f t="shared" si="28"/>
        <v>1.0078373408468119E-2</v>
      </c>
      <c r="M111" s="12"/>
      <c r="N111" s="11">
        <f t="shared" si="35"/>
        <v>27.278667246824419</v>
      </c>
      <c r="O111" s="11">
        <f t="shared" si="36"/>
        <v>5.9280472372794692E-2</v>
      </c>
      <c r="P111" s="11">
        <f t="shared" si="37"/>
        <v>4.2165328627677592E-2</v>
      </c>
      <c r="R111" s="11">
        <f t="shared" si="41"/>
        <v>17.10511500960919</v>
      </c>
      <c r="U111" s="11">
        <f t="shared" si="42"/>
        <v>3.7171878251444114E-2</v>
      </c>
      <c r="X111" s="11">
        <f t="shared" si="43"/>
        <v>2.6439810606156133E-2</v>
      </c>
    </row>
    <row r="112" spans="1:25" x14ac:dyDescent="0.25">
      <c r="J112" s="12"/>
      <c r="K112" s="12"/>
      <c r="L112" s="12"/>
      <c r="M112" s="12"/>
    </row>
    <row r="113" spans="1:25" x14ac:dyDescent="0.25">
      <c r="A113" s="14" t="s">
        <v>36</v>
      </c>
      <c r="B113" s="11">
        <v>9.6038999999999994</v>
      </c>
      <c r="C113" s="11">
        <v>13.3652</v>
      </c>
      <c r="D113" s="11" t="s">
        <v>209</v>
      </c>
      <c r="E113" s="11">
        <f t="shared" si="25"/>
        <v>3.7613000000000003</v>
      </c>
      <c r="F113" s="13">
        <v>3312.6818201061001</v>
      </c>
      <c r="G113" s="13">
        <v>108889.88170873599</v>
      </c>
      <c r="H113" s="13">
        <v>158112044.99636301</v>
      </c>
      <c r="I113" s="13">
        <v>12411706.2794795</v>
      </c>
      <c r="J113" s="12">
        <f t="shared" si="26"/>
        <v>12.738945108439484</v>
      </c>
      <c r="K113" s="12">
        <f t="shared" si="27"/>
        <v>2.6689979165741434E-4</v>
      </c>
      <c r="L113" s="12">
        <f t="shared" si="28"/>
        <v>8.7731597297597691E-3</v>
      </c>
      <c r="M113" s="12"/>
      <c r="N113" s="11">
        <f t="shared" si="35"/>
        <v>19.159802935677082</v>
      </c>
      <c r="O113" s="11">
        <f t="shared" si="36"/>
        <v>5.9855604127586656E-2</v>
      </c>
      <c r="P113" s="11">
        <f t="shared" si="37"/>
        <v>3.6908363758008149E-2</v>
      </c>
      <c r="R113" s="11">
        <f t="shared" ref="R113:R118" si="44">N113*3/E113</f>
        <v>15.281793211663851</v>
      </c>
      <c r="S113" s="11">
        <f>AVERAGE(R113:R118)</f>
        <v>13.380537420520511</v>
      </c>
      <c r="U113" s="11">
        <f t="shared" ref="U113:U118" si="45">O113*3/E113</f>
        <v>4.7740624885746936E-2</v>
      </c>
      <c r="V113" s="11">
        <f>AVERAGE(U113:U118)</f>
        <v>4.1339550692703689E-2</v>
      </c>
      <c r="X113" s="11">
        <f t="shared" ref="X113:X118" si="46">P113*3/E113</f>
        <v>2.9437984546306976E-2</v>
      </c>
      <c r="Y113" s="11">
        <f>AVERAGE(X113:X118)</f>
        <v>2.7429525944002109E-2</v>
      </c>
    </row>
    <row r="114" spans="1:25" x14ac:dyDescent="0.25">
      <c r="B114" s="11">
        <v>9.5409000000000006</v>
      </c>
      <c r="C114" s="11">
        <v>15.199299999999999</v>
      </c>
      <c r="D114" s="11" t="s">
        <v>210</v>
      </c>
      <c r="E114" s="11">
        <f t="shared" si="25"/>
        <v>5.6583999999999985</v>
      </c>
      <c r="F114" s="13">
        <v>11518.450437244899</v>
      </c>
      <c r="G114" s="13">
        <v>327587.12992806599</v>
      </c>
      <c r="H114" s="13">
        <v>488852370.33370203</v>
      </c>
      <c r="I114" s="13">
        <v>24603670.336233299</v>
      </c>
      <c r="J114" s="12">
        <f t="shared" si="26"/>
        <v>19.869083094231659</v>
      </c>
      <c r="K114" s="12">
        <f t="shared" si="27"/>
        <v>4.6815984281344897E-4</v>
      </c>
      <c r="L114" s="12">
        <f t="shared" si="28"/>
        <v>1.3314563455422155E-2</v>
      </c>
      <c r="M114" s="12"/>
      <c r="N114" s="11">
        <f t="shared" si="35"/>
        <v>29.636278484202858</v>
      </c>
      <c r="O114" s="11">
        <f t="shared" si="36"/>
        <v>6.513502056526152E-2</v>
      </c>
      <c r="P114" s="11">
        <f t="shared" si="37"/>
        <v>5.5199621530006834E-2</v>
      </c>
      <c r="R114" s="11">
        <f t="shared" si="44"/>
        <v>15.712716572283435</v>
      </c>
      <c r="S114" s="11">
        <f>STDEV(R113:R118)</f>
        <v>2.822576597868705</v>
      </c>
      <c r="U114" s="11">
        <f t="shared" si="45"/>
        <v>3.4533624645798212E-2</v>
      </c>
      <c r="V114" s="11">
        <f>STDEV(U113:U118)</f>
        <v>5.101021352982924E-3</v>
      </c>
      <c r="X114" s="11">
        <f t="shared" si="46"/>
        <v>2.9266023008274519E-2</v>
      </c>
      <c r="Y114" s="11">
        <f>STDEV(X113:X118)</f>
        <v>4.9788904021995399E-3</v>
      </c>
    </row>
    <row r="115" spans="1:25" x14ac:dyDescent="0.25">
      <c r="B115" s="11">
        <v>9.6181000000000001</v>
      </c>
      <c r="C115" s="11">
        <v>15.016999999999999</v>
      </c>
      <c r="D115" s="11" t="s">
        <v>211</v>
      </c>
      <c r="E115" s="11">
        <f t="shared" si="25"/>
        <v>5.3988999999999994</v>
      </c>
      <c r="F115" s="13">
        <v>5473.36687344642</v>
      </c>
      <c r="G115" s="13">
        <v>111635.115153461</v>
      </c>
      <c r="H115" s="13">
        <v>133104707.693764</v>
      </c>
      <c r="I115" s="13">
        <v>11487058.1711512</v>
      </c>
      <c r="J115" s="12">
        <f t="shared" si="26"/>
        <v>11.587362552759201</v>
      </c>
      <c r="K115" s="12">
        <f t="shared" si="27"/>
        <v>4.7648116618685975E-4</v>
      </c>
      <c r="L115" s="12">
        <f t="shared" si="28"/>
        <v>9.7183381062545138E-3</v>
      </c>
      <c r="M115" s="12"/>
      <c r="N115" s="11">
        <f t="shared" si="35"/>
        <v>17.467756230447304</v>
      </c>
      <c r="O115" s="11">
        <f t="shared" si="36"/>
        <v>6.5353303980914296E-2</v>
      </c>
      <c r="P115" s="11">
        <f t="shared" si="37"/>
        <v>4.0715226650926348E-2</v>
      </c>
      <c r="R115" s="11">
        <f t="shared" si="44"/>
        <v>9.7062862233680782</v>
      </c>
      <c r="S115" s="11">
        <f>((S114)/(SQRT(6)))</f>
        <v>1.1523120707832055</v>
      </c>
      <c r="U115" s="11">
        <f t="shared" si="45"/>
        <v>3.6314788557436313E-2</v>
      </c>
      <c r="V115" s="11">
        <f>((V114)/(SQRT(6)))</f>
        <v>2.0824832469749405E-3</v>
      </c>
      <c r="X115" s="11">
        <f t="shared" si="46"/>
        <v>2.2624178990679408E-2</v>
      </c>
      <c r="Y115" s="11">
        <f>((Y114)/(SQRT(6)))</f>
        <v>2.0326234951048975E-3</v>
      </c>
    </row>
    <row r="116" spans="1:25" x14ac:dyDescent="0.25">
      <c r="B116" s="11">
        <v>9.5942000000000007</v>
      </c>
      <c r="C116" s="11">
        <v>14.8202</v>
      </c>
      <c r="D116" s="11" t="s">
        <v>212</v>
      </c>
      <c r="E116" s="11">
        <f t="shared" si="25"/>
        <v>5.2259999999999991</v>
      </c>
      <c r="F116" s="13">
        <v>11029.7876785226</v>
      </c>
      <c r="G116" s="13">
        <v>196696.98727777801</v>
      </c>
      <c r="H116" s="13">
        <v>261963951.10645601</v>
      </c>
      <c r="I116" s="13">
        <v>13702144.0249242</v>
      </c>
      <c r="J116" s="12">
        <f t="shared" si="26"/>
        <v>19.118464280476367</v>
      </c>
      <c r="K116" s="12">
        <f t="shared" si="27"/>
        <v>8.0496801511204495E-4</v>
      </c>
      <c r="L116" s="12">
        <f t="shared" si="28"/>
        <v>1.435519776466998E-2</v>
      </c>
      <c r="M116" s="12"/>
      <c r="N116" s="11">
        <f t="shared" si="35"/>
        <v>28.533377016623888</v>
      </c>
      <c r="O116" s="11">
        <f t="shared" si="36"/>
        <v>7.3970110246312309E-2</v>
      </c>
      <c r="P116" s="11">
        <f t="shared" si="37"/>
        <v>5.9390949046051779E-2</v>
      </c>
      <c r="R116" s="11">
        <f t="shared" si="44"/>
        <v>16.379665336753096</v>
      </c>
      <c r="U116" s="11">
        <f t="shared" si="45"/>
        <v>4.2462749854369874E-2</v>
      </c>
      <c r="X116" s="11">
        <f t="shared" si="46"/>
        <v>3.4093541358238687E-2</v>
      </c>
    </row>
    <row r="117" spans="1:25" x14ac:dyDescent="0.25">
      <c r="B117" s="11">
        <v>9.5891999999999999</v>
      </c>
      <c r="C117" s="11">
        <v>14.319000000000001</v>
      </c>
      <c r="D117" s="11" t="s">
        <v>213</v>
      </c>
      <c r="E117" s="11">
        <f t="shared" si="25"/>
        <v>4.7298000000000009</v>
      </c>
      <c r="F117" s="13">
        <v>5729.2259995487702</v>
      </c>
      <c r="G117" s="13">
        <v>127362.72151088501</v>
      </c>
      <c r="H117" s="13">
        <v>130562991.043631</v>
      </c>
      <c r="I117" s="13">
        <v>11776698.9425327</v>
      </c>
      <c r="J117" s="12">
        <f t="shared" si="26"/>
        <v>11.086552494951704</v>
      </c>
      <c r="K117" s="12">
        <f t="shared" si="27"/>
        <v>4.8648827888918094E-4</v>
      </c>
      <c r="L117" s="12">
        <f t="shared" si="28"/>
        <v>1.0814806605177116E-2</v>
      </c>
      <c r="M117" s="12"/>
      <c r="N117" s="11">
        <f t="shared" si="35"/>
        <v>16.731904507026119</v>
      </c>
      <c r="O117" s="11">
        <f t="shared" si="36"/>
        <v>6.5615808710446241E-2</v>
      </c>
      <c r="P117" s="11">
        <f t="shared" si="37"/>
        <v>4.513143563920443E-2</v>
      </c>
      <c r="R117" s="11">
        <f t="shared" si="44"/>
        <v>10.612650327937407</v>
      </c>
      <c r="U117" s="11">
        <f t="shared" si="45"/>
        <v>4.161855176357112E-2</v>
      </c>
      <c r="X117" s="11">
        <f t="shared" si="46"/>
        <v>2.8625799593558557E-2</v>
      </c>
    </row>
    <row r="118" spans="1:25" x14ac:dyDescent="0.25">
      <c r="B118" s="11">
        <v>9.5268999999999995</v>
      </c>
      <c r="C118" s="11">
        <v>13.2186</v>
      </c>
      <c r="D118" s="11" t="s">
        <v>214</v>
      </c>
      <c r="E118" s="11">
        <f t="shared" si="25"/>
        <v>3.6917000000000009</v>
      </c>
      <c r="F118" s="13">
        <v>1338.46708897495</v>
      </c>
      <c r="G118" s="13">
        <v>69469.244775800398</v>
      </c>
      <c r="H118" s="13">
        <v>120982305.87051</v>
      </c>
      <c r="I118" s="13">
        <v>11810810.106495401</v>
      </c>
      <c r="J118" s="12">
        <f t="shared" si="26"/>
        <v>10.243353739467482</v>
      </c>
      <c r="K118" s="12">
        <f t="shared" si="27"/>
        <v>1.133255955270041E-4</v>
      </c>
      <c r="L118" s="12">
        <f t="shared" si="28"/>
        <v>5.8818357207856145E-3</v>
      </c>
      <c r="M118" s="12"/>
      <c r="N118" s="11">
        <f t="shared" si="35"/>
        <v>15.492973204156479</v>
      </c>
      <c r="O118" s="11">
        <f t="shared" si="36"/>
        <v>5.5827074219159868E-2</v>
      </c>
      <c r="P118" s="11">
        <f t="shared" si="37"/>
        <v>2.5263076101315337E-2</v>
      </c>
      <c r="R118" s="11">
        <f t="shared" si="44"/>
        <v>12.590112851117217</v>
      </c>
      <c r="U118" s="11">
        <f t="shared" si="45"/>
        <v>4.5366964449299663E-2</v>
      </c>
      <c r="X118" s="11">
        <f t="shared" si="46"/>
        <v>2.0529628166954517E-2</v>
      </c>
    </row>
    <row r="119" spans="1:25" x14ac:dyDescent="0.25">
      <c r="J119" s="12"/>
      <c r="K119" s="12"/>
      <c r="L119" s="12"/>
      <c r="M119" s="12"/>
    </row>
    <row r="120" spans="1:25" x14ac:dyDescent="0.25">
      <c r="A120" s="5" t="s">
        <v>43</v>
      </c>
      <c r="B120" s="11">
        <v>9.5916999999999994</v>
      </c>
      <c r="C120" s="11">
        <v>15.8558</v>
      </c>
      <c r="D120" s="11" t="s">
        <v>215</v>
      </c>
      <c r="E120" s="11">
        <f t="shared" si="25"/>
        <v>6.2641000000000009</v>
      </c>
      <c r="F120" s="13">
        <v>3002.2033177766598</v>
      </c>
      <c r="G120" s="13">
        <v>109515.675992063</v>
      </c>
      <c r="H120" s="13">
        <v>175410756.842163</v>
      </c>
      <c r="I120" s="13">
        <v>10071393.7525861</v>
      </c>
      <c r="J120" s="12">
        <f t="shared" si="26"/>
        <v>17.416731105078835</v>
      </c>
      <c r="K120" s="12">
        <f t="shared" si="27"/>
        <v>2.980921401276525E-4</v>
      </c>
      <c r="L120" s="12">
        <f t="shared" si="28"/>
        <v>1.0873934500271317E-2</v>
      </c>
      <c r="M120" s="12"/>
      <c r="N120" s="11">
        <f t="shared" si="35"/>
        <v>26.03298136682124</v>
      </c>
      <c r="O120" s="11">
        <f t="shared" si="36"/>
        <v>6.0673836043446526E-2</v>
      </c>
      <c r="P120" s="11">
        <f t="shared" si="37"/>
        <v>4.536958305705506E-2</v>
      </c>
      <c r="R120" s="11">
        <f t="shared" ref="R120:R125" si="47">N120*3/E120</f>
        <v>12.467703916039607</v>
      </c>
      <c r="S120" s="11">
        <f>AVERAGE(R120:R125)</f>
        <v>11.69434847268861</v>
      </c>
      <c r="U120" s="11">
        <f t="shared" ref="U120:U125" si="48">O120*3/E120</f>
        <v>2.9057886708440086E-2</v>
      </c>
      <c r="V120" s="11">
        <f>AVERAGE(U120:U125)</f>
        <v>3.1889216028895169E-2</v>
      </c>
      <c r="X120" s="11">
        <f t="shared" ref="X120:X125" si="49">P120*3/E120</f>
        <v>2.1728380640661092E-2</v>
      </c>
      <c r="Y120" s="11">
        <f>AVERAGE(X120:X125)</f>
        <v>1.9731319264271758E-2</v>
      </c>
    </row>
    <row r="121" spans="1:25" x14ac:dyDescent="0.25">
      <c r="B121" s="11">
        <v>9.4968000000000004</v>
      </c>
      <c r="C121" s="11">
        <v>14.415900000000001</v>
      </c>
      <c r="D121" s="11" t="s">
        <v>216</v>
      </c>
      <c r="E121" s="11">
        <f t="shared" si="25"/>
        <v>4.9191000000000003</v>
      </c>
      <c r="F121" s="13">
        <v>1283.7439051823701</v>
      </c>
      <c r="G121" s="13">
        <v>106446.55784867601</v>
      </c>
      <c r="H121" s="13">
        <v>155706394.73844999</v>
      </c>
      <c r="I121" s="13">
        <v>13115079.522316599</v>
      </c>
      <c r="J121" s="12">
        <f t="shared" si="26"/>
        <v>11.872318004134113</v>
      </c>
      <c r="K121" s="12">
        <f t="shared" si="27"/>
        <v>9.7883043941743051E-5</v>
      </c>
      <c r="L121" s="12">
        <f t="shared" si="28"/>
        <v>8.1163486403225162E-3</v>
      </c>
      <c r="M121" s="12"/>
      <c r="N121" s="11">
        <f t="shared" si="35"/>
        <v>17.886447821647518</v>
      </c>
      <c r="O121" s="11">
        <f t="shared" si="36"/>
        <v>5.5421988062167582E-2</v>
      </c>
      <c r="P121" s="11">
        <f t="shared" si="37"/>
        <v>3.426294800769368E-2</v>
      </c>
      <c r="R121" s="11">
        <f t="shared" si="47"/>
        <v>10.908366055770882</v>
      </c>
      <c r="S121" s="11">
        <f>STDEV(R120:R125)</f>
        <v>1.3932436407572162</v>
      </c>
      <c r="U121" s="11">
        <f t="shared" si="48"/>
        <v>3.380007810097431E-2</v>
      </c>
      <c r="V121" s="11">
        <f>STDEV(U120:U125)</f>
        <v>3.0439744874341582E-3</v>
      </c>
      <c r="X121" s="11">
        <f t="shared" si="49"/>
        <v>2.0895863882230699E-2</v>
      </c>
      <c r="Y121" s="11">
        <f>STDEV(X120:X125)</f>
        <v>3.0585204142665446E-3</v>
      </c>
    </row>
    <row r="122" spans="1:25" x14ac:dyDescent="0.25">
      <c r="B122" s="11">
        <v>9.5386000000000006</v>
      </c>
      <c r="C122" s="11">
        <v>14.2623</v>
      </c>
      <c r="D122" s="11" t="s">
        <v>217</v>
      </c>
      <c r="E122" s="11">
        <f t="shared" si="25"/>
        <v>4.7236999999999991</v>
      </c>
      <c r="F122" s="13">
        <v>731.29525600069599</v>
      </c>
      <c r="G122" s="13">
        <v>94696.286834003593</v>
      </c>
      <c r="H122" s="13">
        <v>162009710.47359499</v>
      </c>
      <c r="I122" s="13">
        <v>11460999.1767918</v>
      </c>
      <c r="J122" s="12">
        <f t="shared" si="26"/>
        <v>14.135740520918986</v>
      </c>
      <c r="K122" s="12">
        <f t="shared" si="27"/>
        <v>6.3807286321209086E-5</v>
      </c>
      <c r="L122" s="12">
        <f t="shared" si="28"/>
        <v>8.2624809035638791E-3</v>
      </c>
      <c r="M122" s="12"/>
      <c r="N122" s="11">
        <f t="shared" si="35"/>
        <v>21.212146524860604</v>
      </c>
      <c r="O122" s="11">
        <f t="shared" si="36"/>
        <v>5.4528119090780924E-2</v>
      </c>
      <c r="P122" s="11">
        <f t="shared" si="37"/>
        <v>3.4851519968527984E-2</v>
      </c>
      <c r="R122" s="11">
        <f t="shared" si="47"/>
        <v>13.471736048983175</v>
      </c>
      <c r="S122" s="11">
        <f>((S121)/(SQRT(6)))</f>
        <v>0.56878933453878211</v>
      </c>
      <c r="U122" s="11">
        <f t="shared" si="48"/>
        <v>3.4630555977801895E-2</v>
      </c>
      <c r="V122" s="11">
        <f>((V121)/(SQRT(6)))</f>
        <v>1.2426973807106089E-3</v>
      </c>
      <c r="X122" s="11">
        <f t="shared" si="49"/>
        <v>2.2134038974868001E-2</v>
      </c>
      <c r="Y122" s="11">
        <f>((Y121)/(SQRT(6)))</f>
        <v>1.248635730473143E-3</v>
      </c>
    </row>
    <row r="123" spans="1:25" x14ac:dyDescent="0.25">
      <c r="B123" s="11">
        <v>9.4184000000000001</v>
      </c>
      <c r="C123" s="11">
        <v>14.456799999999999</v>
      </c>
      <c r="D123" s="11" t="s">
        <v>218</v>
      </c>
      <c r="E123" s="11">
        <f t="shared" si="25"/>
        <v>5.0383999999999993</v>
      </c>
      <c r="F123" s="13">
        <v>3170.6778740734298</v>
      </c>
      <c r="G123" s="13">
        <v>149797.56214389199</v>
      </c>
      <c r="H123" s="13">
        <v>208342180.58608001</v>
      </c>
      <c r="I123" s="13">
        <v>17219332.661691401</v>
      </c>
      <c r="J123" s="12">
        <f t="shared" si="26"/>
        <v>12.099317939863484</v>
      </c>
      <c r="K123" s="12">
        <f t="shared" si="27"/>
        <v>1.8413477086294842E-4</v>
      </c>
      <c r="L123" s="12">
        <f t="shared" si="28"/>
        <v>8.69938255372423E-3</v>
      </c>
      <c r="M123" s="12"/>
      <c r="N123" s="11">
        <f t="shared" si="35"/>
        <v>18.219984042254257</v>
      </c>
      <c r="O123" s="11">
        <f t="shared" si="36"/>
        <v>5.7684527409991859E-2</v>
      </c>
      <c r="P123" s="11">
        <f t="shared" si="37"/>
        <v>3.6611213928115109E-2</v>
      </c>
      <c r="R123" s="11">
        <f t="shared" si="47"/>
        <v>10.848672619633769</v>
      </c>
      <c r="U123" s="11">
        <f t="shared" si="48"/>
        <v>3.4346932008172355E-2</v>
      </c>
      <c r="X123" s="11">
        <f t="shared" si="49"/>
        <v>2.1799309658690324E-2</v>
      </c>
    </row>
    <row r="124" spans="1:25" x14ac:dyDescent="0.25">
      <c r="B124" s="11">
        <v>9.6170000000000009</v>
      </c>
      <c r="C124" s="11">
        <v>14.808</v>
      </c>
      <c r="D124" s="11" t="s">
        <v>219</v>
      </c>
      <c r="E124" s="11">
        <f t="shared" si="25"/>
        <v>5.1909999999999989</v>
      </c>
      <c r="F124" s="13">
        <v>1654.1576475996901</v>
      </c>
      <c r="G124" s="13">
        <v>91115.635499834796</v>
      </c>
      <c r="H124" s="13">
        <v>170713697.70881599</v>
      </c>
      <c r="I124" s="13">
        <v>15209101.1565131</v>
      </c>
      <c r="J124" s="12">
        <f t="shared" si="26"/>
        <v>11.224443571782679</v>
      </c>
      <c r="K124" s="12">
        <f t="shared" si="27"/>
        <v>1.0876103923415084E-4</v>
      </c>
      <c r="L124" s="12">
        <f t="shared" si="28"/>
        <v>5.9908626132594107E-3</v>
      </c>
      <c r="M124" s="12"/>
      <c r="N124" s="11">
        <f t="shared" si="35"/>
        <v>16.934511034088878</v>
      </c>
      <c r="O124" s="11">
        <f t="shared" si="36"/>
        <v>5.5707337622727726E-2</v>
      </c>
      <c r="P124" s="11">
        <f t="shared" si="37"/>
        <v>2.5702200018673581E-2</v>
      </c>
      <c r="R124" s="11">
        <f t="shared" si="47"/>
        <v>9.7868489890708226</v>
      </c>
      <c r="U124" s="11">
        <f t="shared" si="48"/>
        <v>3.2194569999650015E-2</v>
      </c>
      <c r="X124" s="11">
        <f t="shared" si="49"/>
        <v>1.485390099326156E-2</v>
      </c>
    </row>
    <row r="125" spans="1:25" x14ac:dyDescent="0.25">
      <c r="B125" s="11">
        <v>9.3958999999999993</v>
      </c>
      <c r="C125" s="11">
        <v>15.767300000000001</v>
      </c>
      <c r="D125" s="11" t="s">
        <v>220</v>
      </c>
      <c r="E125" s="11">
        <f t="shared" si="25"/>
        <v>6.3714000000000013</v>
      </c>
      <c r="F125" s="13">
        <v>2884.8680012185901</v>
      </c>
      <c r="G125" s="13">
        <v>126127.95004867599</v>
      </c>
      <c r="H125" s="13">
        <v>265644032.08998299</v>
      </c>
      <c r="I125" s="13">
        <v>14732566.7893112</v>
      </c>
      <c r="J125" s="12">
        <f t="shared" si="26"/>
        <v>18.031076043226463</v>
      </c>
      <c r="K125" s="12">
        <f t="shared" si="27"/>
        <v>1.9581570831985807E-4</v>
      </c>
      <c r="L125" s="12">
        <f t="shared" si="28"/>
        <v>8.5611660108124935E-3</v>
      </c>
      <c r="M125" s="12"/>
      <c r="N125" s="11">
        <f t="shared" si="35"/>
        <v>26.935652498248039</v>
      </c>
      <c r="O125" s="11">
        <f t="shared" si="36"/>
        <v>5.7990939600902257E-2</v>
      </c>
      <c r="P125" s="11">
        <f t="shared" si="37"/>
        <v>3.605452384560448E-2</v>
      </c>
      <c r="R125" s="11">
        <f t="shared" si="47"/>
        <v>12.68276320663341</v>
      </c>
      <c r="U125" s="11">
        <f t="shared" si="48"/>
        <v>2.730527337833235E-2</v>
      </c>
      <c r="X125" s="11">
        <f t="shared" si="49"/>
        <v>1.6976421435918859E-2</v>
      </c>
    </row>
    <row r="126" spans="1:25" x14ac:dyDescent="0.25">
      <c r="J126" s="12"/>
      <c r="K126" s="12"/>
      <c r="L126" s="12"/>
      <c r="M126" s="12"/>
    </row>
    <row r="127" spans="1:25" x14ac:dyDescent="0.25">
      <c r="A127" s="5" t="s">
        <v>44</v>
      </c>
      <c r="B127" s="11">
        <v>9.5686</v>
      </c>
      <c r="C127" s="11">
        <v>14.4496</v>
      </c>
      <c r="D127" s="11" t="s">
        <v>221</v>
      </c>
      <c r="E127" s="11">
        <f t="shared" si="25"/>
        <v>4.8810000000000002</v>
      </c>
      <c r="F127" s="13">
        <v>15699.105364339401</v>
      </c>
      <c r="G127" s="13">
        <v>194348.21309711601</v>
      </c>
      <c r="H127" s="13">
        <v>106464281.828758</v>
      </c>
      <c r="I127" s="13">
        <v>12913833.663132001</v>
      </c>
      <c r="J127" s="12">
        <f t="shared" si="26"/>
        <v>8.2442042081357538</v>
      </c>
      <c r="K127" s="12">
        <f t="shared" si="27"/>
        <v>1.2156812433753994E-3</v>
      </c>
      <c r="L127" s="12">
        <f t="shared" si="28"/>
        <v>1.5049614093448111E-2</v>
      </c>
      <c r="M127" s="12"/>
      <c r="N127" s="11">
        <f t="shared" si="35"/>
        <v>12.555576869810968</v>
      </c>
      <c r="O127" s="11">
        <f t="shared" si="36"/>
        <v>8.4743863686248491E-2</v>
      </c>
      <c r="P127" s="11">
        <f t="shared" si="37"/>
        <v>6.218782614354286E-2</v>
      </c>
      <c r="R127" s="11">
        <f t="shared" ref="R127:R132" si="50">N127*3/E127</f>
        <v>7.7170109832888549</v>
      </c>
      <c r="S127" s="11">
        <f>AVERAGE(R127:R132)</f>
        <v>9.4386212212556853</v>
      </c>
      <c r="U127" s="11">
        <f t="shared" ref="U127:U132" si="51">O127*3/E127</f>
        <v>5.2085964158726794E-2</v>
      </c>
      <c r="V127" s="11">
        <f>AVERAGE(U127:U132)</f>
        <v>3.7081529297564531E-2</v>
      </c>
      <c r="X127" s="11">
        <f t="shared" ref="X127:X132" si="52">P127*3/E127</f>
        <v>3.8222388533216266E-2</v>
      </c>
      <c r="Y127" s="11">
        <f>AVERAGE(X127:X132)</f>
        <v>2.6491908012378954E-2</v>
      </c>
    </row>
    <row r="128" spans="1:25" x14ac:dyDescent="0.25">
      <c r="B128" s="11">
        <v>9.6156000000000006</v>
      </c>
      <c r="C128" s="11">
        <v>15.3535</v>
      </c>
      <c r="D128" s="11" t="s">
        <v>222</v>
      </c>
      <c r="E128" s="11">
        <f t="shared" si="25"/>
        <v>5.7378999999999998</v>
      </c>
      <c r="F128" s="13">
        <v>7980.2948386753196</v>
      </c>
      <c r="G128" s="13">
        <v>247214.67822958899</v>
      </c>
      <c r="H128" s="13">
        <v>355718519.27322501</v>
      </c>
      <c r="I128" s="13">
        <v>29762966.431999199</v>
      </c>
      <c r="J128" s="12">
        <f t="shared" si="26"/>
        <v>11.951715904594096</v>
      </c>
      <c r="K128" s="12">
        <f t="shared" si="27"/>
        <v>2.6812834187439822E-4</v>
      </c>
      <c r="L128" s="12">
        <f t="shared" si="28"/>
        <v>8.3061168917557861E-3</v>
      </c>
      <c r="M128" s="12"/>
      <c r="N128" s="11">
        <f t="shared" si="35"/>
        <v>18.003108980860816</v>
      </c>
      <c r="O128" s="11">
        <f t="shared" si="36"/>
        <v>5.9887831229650863E-2</v>
      </c>
      <c r="P128" s="11">
        <f t="shared" si="37"/>
        <v>3.5027271158329473E-2</v>
      </c>
      <c r="R128" s="11">
        <f t="shared" si="50"/>
        <v>9.4127340913195514</v>
      </c>
      <c r="S128" s="11">
        <f>STDEV(R127:R132)</f>
        <v>2.1716232285244801</v>
      </c>
      <c r="U128" s="11">
        <f t="shared" si="51"/>
        <v>3.1311715730311197E-2</v>
      </c>
      <c r="V128" s="11">
        <f>STDEV(U127:U132)</f>
        <v>1.0148408880576432E-2</v>
      </c>
      <c r="X128" s="11">
        <f t="shared" si="52"/>
        <v>1.8313636256293842E-2</v>
      </c>
      <c r="Y128" s="11">
        <f>STDEV(X127:X132)</f>
        <v>1.2966270223576638E-2</v>
      </c>
    </row>
    <row r="129" spans="2:25" x14ac:dyDescent="0.25">
      <c r="B129" s="11">
        <v>9.4960000000000004</v>
      </c>
      <c r="C129" s="11">
        <v>16.033999999999999</v>
      </c>
      <c r="D129" s="11" t="s">
        <v>223</v>
      </c>
      <c r="E129" s="11">
        <f t="shared" si="25"/>
        <v>6.5379999999999985</v>
      </c>
      <c r="F129" s="13">
        <v>5142.3186542957901</v>
      </c>
      <c r="G129" s="13">
        <v>183876.75540763</v>
      </c>
      <c r="H129" s="13">
        <v>245941404.11424199</v>
      </c>
      <c r="I129" s="13">
        <v>13775492.028818799</v>
      </c>
      <c r="J129" s="12">
        <f t="shared" si="26"/>
        <v>17.853547706297835</v>
      </c>
      <c r="K129" s="12">
        <f t="shared" si="27"/>
        <v>3.7329473557371921E-4</v>
      </c>
      <c r="L129" s="12">
        <f t="shared" si="28"/>
        <v>1.3348108003906761E-2</v>
      </c>
      <c r="M129" s="12"/>
      <c r="N129" s="11">
        <f t="shared" si="35"/>
        <v>26.674806034307331</v>
      </c>
      <c r="O129" s="11">
        <f t="shared" si="36"/>
        <v>6.2646536618017917E-2</v>
      </c>
      <c r="P129" s="11">
        <f t="shared" si="37"/>
        <v>5.533472777033295E-2</v>
      </c>
      <c r="R129" s="11">
        <f t="shared" si="50"/>
        <v>12.239892643457024</v>
      </c>
      <c r="S129" s="11">
        <f>((S128)/(SQRT(6)))</f>
        <v>0.88656147057673396</v>
      </c>
      <c r="U129" s="11">
        <f t="shared" si="51"/>
        <v>2.8745734147148025E-2</v>
      </c>
      <c r="V129" s="11">
        <f>((V128)/(SQRT(6)))</f>
        <v>4.143070576423615E-3</v>
      </c>
      <c r="X129" s="11">
        <f t="shared" si="52"/>
        <v>2.5390667377026447E-2</v>
      </c>
      <c r="Y129" s="11">
        <f>((Y128)/(SQRT(6)))</f>
        <v>5.2934576524676542E-3</v>
      </c>
    </row>
    <row r="130" spans="2:25" x14ac:dyDescent="0.25">
      <c r="B130" s="11">
        <v>9.5692000000000004</v>
      </c>
      <c r="C130" s="11">
        <v>15.256</v>
      </c>
      <c r="D130" s="11" t="s">
        <v>224</v>
      </c>
      <c r="E130" s="11">
        <f t="shared" si="25"/>
        <v>5.6867999999999999</v>
      </c>
      <c r="F130" s="13">
        <v>20588.146084436801</v>
      </c>
      <c r="G130" s="13">
        <v>310971.57696022501</v>
      </c>
      <c r="H130" s="13">
        <v>218178104.15505201</v>
      </c>
      <c r="I130" s="13">
        <v>14558027.2671073</v>
      </c>
      <c r="J130" s="12">
        <f t="shared" si="26"/>
        <v>14.986790459446933</v>
      </c>
      <c r="K130" s="12">
        <f t="shared" si="27"/>
        <v>1.4142126338060976E-3</v>
      </c>
      <c r="L130" s="12">
        <f t="shared" si="28"/>
        <v>2.1360832154974765E-2</v>
      </c>
      <c r="M130" s="12"/>
      <c r="N130" s="11">
        <f t="shared" si="35"/>
        <v>22.462613751347497</v>
      </c>
      <c r="O130" s="11">
        <f t="shared" si="36"/>
        <v>8.9951702400458453E-2</v>
      </c>
      <c r="P130" s="11">
        <f t="shared" si="37"/>
        <v>8.7607305095910262E-2</v>
      </c>
      <c r="R130" s="11">
        <f t="shared" si="50"/>
        <v>11.849870094612521</v>
      </c>
      <c r="U130" s="11">
        <f t="shared" si="51"/>
        <v>4.7452892171586013E-2</v>
      </c>
      <c r="X130" s="11">
        <f t="shared" si="52"/>
        <v>4.6216134783662308E-2</v>
      </c>
    </row>
    <row r="131" spans="2:25" x14ac:dyDescent="0.25">
      <c r="B131" s="11">
        <v>9.5923999999999996</v>
      </c>
      <c r="C131" s="11">
        <v>14.417400000000001</v>
      </c>
      <c r="D131" s="11" t="s">
        <v>225</v>
      </c>
      <c r="E131" s="11">
        <f t="shared" si="25"/>
        <v>4.8250000000000011</v>
      </c>
      <c r="F131" s="13">
        <v>1124.54900231943</v>
      </c>
      <c r="G131" s="13">
        <v>75237.249760049293</v>
      </c>
      <c r="H131" s="13">
        <v>115690556.089735</v>
      </c>
      <c r="I131" s="13">
        <v>13015151.2826788</v>
      </c>
      <c r="J131" s="12">
        <f t="shared" si="26"/>
        <v>8.8889136650836829</v>
      </c>
      <c r="K131" s="12">
        <f t="shared" si="27"/>
        <v>8.6403068077743725E-5</v>
      </c>
      <c r="L131" s="12">
        <f t="shared" si="28"/>
        <v>5.7807433909876031E-3</v>
      </c>
      <c r="M131" s="12"/>
      <c r="N131" s="11">
        <f t="shared" si="35"/>
        <v>13.502863286297886</v>
      </c>
      <c r="O131" s="11">
        <f t="shared" si="36"/>
        <v>5.5120847458593351E-2</v>
      </c>
      <c r="P131" s="11">
        <f t="shared" si="37"/>
        <v>2.4855909952959384E-2</v>
      </c>
      <c r="R131" s="11">
        <f t="shared" si="50"/>
        <v>8.3955626650556781</v>
      </c>
      <c r="U131" s="11">
        <f t="shared" si="51"/>
        <v>3.4272029507933684E-2</v>
      </c>
      <c r="X131" s="11">
        <f t="shared" si="52"/>
        <v>1.5454451784223448E-2</v>
      </c>
    </row>
    <row r="132" spans="2:25" x14ac:dyDescent="0.25">
      <c r="B132" s="11">
        <v>9.5866000000000007</v>
      </c>
      <c r="C132" s="11">
        <v>15.426399999999999</v>
      </c>
      <c r="D132" s="11" t="s">
        <v>226</v>
      </c>
      <c r="E132" s="11">
        <f t="shared" si="25"/>
        <v>5.8397999999999985</v>
      </c>
      <c r="F132" s="13">
        <v>2052.5373064590099</v>
      </c>
      <c r="G132" s="13">
        <v>132396.48364802901</v>
      </c>
      <c r="H132" s="13">
        <v>169396453.92291799</v>
      </c>
      <c r="I132" s="13">
        <v>18832453.253420498</v>
      </c>
      <c r="J132" s="12">
        <f t="shared" si="26"/>
        <v>8.9949223100899438</v>
      </c>
      <c r="K132" s="12">
        <f t="shared" si="27"/>
        <v>1.0898937482222142E-4</v>
      </c>
      <c r="L132" s="12">
        <f t="shared" si="28"/>
        <v>7.0302303086286497E-3</v>
      </c>
      <c r="M132" s="12"/>
      <c r="N132" s="11">
        <f t="shared" si="35"/>
        <v>13.658624223821601</v>
      </c>
      <c r="O132" s="11">
        <f t="shared" si="36"/>
        <v>5.5713327279641962E-2</v>
      </c>
      <c r="P132" s="11">
        <f t="shared" si="37"/>
        <v>2.9888426036954758E-2</v>
      </c>
      <c r="R132" s="11">
        <f t="shared" si="50"/>
        <v>7.0166568498004747</v>
      </c>
      <c r="U132" s="11">
        <f t="shared" si="51"/>
        <v>2.8620840069681484E-2</v>
      </c>
      <c r="X132" s="11">
        <f t="shared" si="52"/>
        <v>1.5354169339851415E-2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5"/>
  <sheetViews>
    <sheetView topLeftCell="A99" workbookViewId="0">
      <selection activeCell="E75" sqref="E75:E115"/>
    </sheetView>
  </sheetViews>
  <sheetFormatPr defaultRowHeight="15" x14ac:dyDescent="0.25"/>
  <cols>
    <col min="4" max="4" width="11.140625" bestFit="1" customWidth="1"/>
    <col min="7" max="7" width="10.7109375" bestFit="1" customWidth="1"/>
    <col min="8" max="8" width="12.140625" bestFit="1" customWidth="1"/>
    <col min="9" max="9" width="12" bestFit="1" customWidth="1"/>
    <col min="10" max="10" width="9.85546875" bestFit="1" customWidth="1"/>
    <col min="14" max="14" width="10.7109375" bestFit="1" customWidth="1"/>
  </cols>
  <sheetData>
    <row r="1" spans="3:5" x14ac:dyDescent="0.25">
      <c r="C1">
        <f t="shared" ref="C1:C8" si="0">C2/2</f>
        <v>1.953125E-2</v>
      </c>
      <c r="D1" s="22">
        <v>1.953125E-2</v>
      </c>
      <c r="E1" s="19">
        <v>374.693107476394</v>
      </c>
    </row>
    <row r="2" spans="3:5" x14ac:dyDescent="0.25">
      <c r="C2">
        <f t="shared" si="0"/>
        <v>3.90625E-2</v>
      </c>
      <c r="D2" s="22">
        <v>3.90625E-2</v>
      </c>
      <c r="E2" s="19">
        <v>902.60490889859204</v>
      </c>
    </row>
    <row r="3" spans="3:5" x14ac:dyDescent="0.25">
      <c r="C3">
        <f t="shared" si="0"/>
        <v>7.8125E-2</v>
      </c>
      <c r="D3" s="22">
        <v>7.8125E-2</v>
      </c>
      <c r="E3" s="19">
        <v>2754.4566274536501</v>
      </c>
    </row>
    <row r="4" spans="3:5" x14ac:dyDescent="0.25">
      <c r="C4">
        <f t="shared" si="0"/>
        <v>0.15625</v>
      </c>
      <c r="D4" s="22">
        <v>0.15625</v>
      </c>
      <c r="E4" s="19">
        <v>8253.0765630736605</v>
      </c>
    </row>
    <row r="5" spans="3:5" x14ac:dyDescent="0.25">
      <c r="C5">
        <f t="shared" si="0"/>
        <v>0.3125</v>
      </c>
      <c r="D5" s="22">
        <v>0.3125</v>
      </c>
      <c r="E5" s="19">
        <v>18244.626972090999</v>
      </c>
    </row>
    <row r="6" spans="3:5" x14ac:dyDescent="0.25">
      <c r="C6">
        <f t="shared" si="0"/>
        <v>0.625</v>
      </c>
      <c r="D6" s="22">
        <v>0.625</v>
      </c>
      <c r="E6" s="19">
        <v>43822.383574952299</v>
      </c>
    </row>
    <row r="7" spans="3:5" x14ac:dyDescent="0.25">
      <c r="C7">
        <f t="shared" si="0"/>
        <v>1.25</v>
      </c>
      <c r="D7" s="22">
        <v>1.25</v>
      </c>
      <c r="E7" s="19">
        <v>105962.360255586</v>
      </c>
    </row>
    <row r="8" spans="3:5" x14ac:dyDescent="0.25">
      <c r="C8">
        <f t="shared" si="0"/>
        <v>2.5</v>
      </c>
      <c r="D8" s="22">
        <v>2.5</v>
      </c>
      <c r="E8" s="19">
        <v>286790.34578641597</v>
      </c>
    </row>
    <row r="9" spans="3:5" x14ac:dyDescent="0.25">
      <c r="C9">
        <f>C10/2</f>
        <v>5</v>
      </c>
      <c r="D9" s="22">
        <v>5</v>
      </c>
      <c r="E9" s="19">
        <v>592106.70849136903</v>
      </c>
    </row>
    <row r="10" spans="3:5" x14ac:dyDescent="0.25">
      <c r="C10">
        <v>10</v>
      </c>
      <c r="D10" s="22">
        <v>10</v>
      </c>
      <c r="E10" s="19">
        <v>1116163.48262582</v>
      </c>
    </row>
    <row r="12" spans="3:5" x14ac:dyDescent="0.25">
      <c r="D12" s="22" t="s">
        <v>633</v>
      </c>
      <c r="E12">
        <f>SLOPE(E1:E5,D1:D5)</f>
        <v>62573.327409333324</v>
      </c>
    </row>
    <row r="13" spans="3:5" x14ac:dyDescent="0.25">
      <c r="D13" s="22" t="s">
        <v>634</v>
      </c>
      <c r="E13">
        <f>INTERCEPT(E1:E5,D1:D5)</f>
        <v>-1471.3472301752981</v>
      </c>
    </row>
    <row r="17" spans="1:11" s="1" customFormat="1" ht="12.75" x14ac:dyDescent="0.2">
      <c r="A17" s="1" t="s">
        <v>0</v>
      </c>
      <c r="B17" s="1" t="s">
        <v>1</v>
      </c>
      <c r="C17" s="1" t="s">
        <v>2</v>
      </c>
      <c r="D17" s="1" t="s">
        <v>3</v>
      </c>
      <c r="E17" s="2" t="s">
        <v>4</v>
      </c>
      <c r="F17" s="2" t="s">
        <v>312</v>
      </c>
      <c r="G17" s="2" t="s">
        <v>313</v>
      </c>
      <c r="H17" s="1" t="s">
        <v>314</v>
      </c>
      <c r="I17" s="1" t="s">
        <v>315</v>
      </c>
      <c r="J17" s="1" t="s">
        <v>315</v>
      </c>
    </row>
    <row r="18" spans="1:11" x14ac:dyDescent="0.25">
      <c r="A18" s="1" t="s">
        <v>15</v>
      </c>
      <c r="B18">
        <v>19.898499999999999</v>
      </c>
      <c r="C18">
        <v>22.835899999999999</v>
      </c>
      <c r="D18" t="s">
        <v>299</v>
      </c>
      <c r="E18">
        <f>C18-B18</f>
        <v>2.9374000000000002</v>
      </c>
      <c r="F18" s="3"/>
      <c r="G18" s="19">
        <v>1563.5395880335</v>
      </c>
      <c r="I18">
        <f>(G18-E$13)/E$12</f>
        <v>4.8501285513484135E-2</v>
      </c>
      <c r="J18">
        <f>I18*3/E18</f>
        <v>4.9534914053398375E-2</v>
      </c>
      <c r="K18">
        <f>AVERAGE(J18:J23)</f>
        <v>7.3623717617170389E-2</v>
      </c>
    </row>
    <row r="19" spans="1:11" x14ac:dyDescent="0.25">
      <c r="B19">
        <v>19.902999999999999</v>
      </c>
      <c r="C19">
        <v>23.592600000000001</v>
      </c>
      <c r="D19" t="s">
        <v>300</v>
      </c>
      <c r="E19">
        <f t="shared" ref="E19:E58" si="1">C19-B19</f>
        <v>3.6896000000000022</v>
      </c>
      <c r="G19" s="19">
        <v>5786.91962310085</v>
      </c>
      <c r="I19">
        <f t="shared" ref="I19:I58" si="2">(G19-E$13)/E$12</f>
        <v>0.11599617846426875</v>
      </c>
      <c r="J19">
        <f t="shared" ref="J19:J58" si="3">I19*3/E19</f>
        <v>9.4316060112967823E-2</v>
      </c>
      <c r="K19">
        <f>STDEV(J18:J23)</f>
        <v>2.3872783732745356E-2</v>
      </c>
    </row>
    <row r="20" spans="1:11" x14ac:dyDescent="0.25">
      <c r="B20">
        <v>19.2591</v>
      </c>
      <c r="C20">
        <v>21.763999999999999</v>
      </c>
      <c r="D20" t="s">
        <v>301</v>
      </c>
      <c r="E20">
        <f t="shared" si="1"/>
        <v>2.5048999999999992</v>
      </c>
      <c r="G20" s="19">
        <v>1971.4282573450801</v>
      </c>
      <c r="I20">
        <f t="shared" si="2"/>
        <v>5.5019856383837759E-2</v>
      </c>
      <c r="J20">
        <f t="shared" si="3"/>
        <v>6.5894674099370554E-2</v>
      </c>
      <c r="K20">
        <f>(K19/(SQRT(6)))</f>
        <v>9.7460231475068101E-3</v>
      </c>
    </row>
    <row r="21" spans="1:11" x14ac:dyDescent="0.25">
      <c r="B21">
        <v>19.257899999999999</v>
      </c>
      <c r="C21">
        <v>22.353999999999999</v>
      </c>
      <c r="D21" t="s">
        <v>302</v>
      </c>
      <c r="E21">
        <f t="shared" si="1"/>
        <v>3.0960999999999999</v>
      </c>
      <c r="G21" s="19">
        <v>2838.2724341307198</v>
      </c>
      <c r="I21">
        <f t="shared" si="2"/>
        <v>6.8873110041183502E-2</v>
      </c>
      <c r="J21">
        <f t="shared" si="3"/>
        <v>6.6735354195132754E-2</v>
      </c>
    </row>
    <row r="22" spans="1:11" x14ac:dyDescent="0.25">
      <c r="B22">
        <v>19.996300000000002</v>
      </c>
      <c r="C22">
        <v>23.3506</v>
      </c>
      <c r="D22" t="s">
        <v>303</v>
      </c>
      <c r="E22">
        <f t="shared" si="1"/>
        <v>3.3542999999999985</v>
      </c>
      <c r="G22" s="19">
        <v>2348.49997475789</v>
      </c>
      <c r="I22">
        <f t="shared" si="2"/>
        <v>6.1045933836074484E-2</v>
      </c>
      <c r="J22">
        <f t="shared" si="3"/>
        <v>5.4597919538569462E-2</v>
      </c>
    </row>
    <row r="23" spans="1:11" x14ac:dyDescent="0.25">
      <c r="B23">
        <v>19.994900000000001</v>
      </c>
      <c r="C23">
        <v>22.939800000000002</v>
      </c>
      <c r="D23" t="s">
        <v>304</v>
      </c>
      <c r="E23">
        <f t="shared" si="1"/>
        <v>2.9449000000000005</v>
      </c>
      <c r="G23" s="19">
        <v>5326.04752874935</v>
      </c>
      <c r="I23">
        <f t="shared" si="2"/>
        <v>0.10863086622289421</v>
      </c>
      <c r="J23">
        <f t="shared" si="3"/>
        <v>0.11066338370358335</v>
      </c>
    </row>
    <row r="25" spans="1:11" x14ac:dyDescent="0.25">
      <c r="A25" s="1" t="s">
        <v>22</v>
      </c>
      <c r="B25">
        <v>20.391400000000001</v>
      </c>
      <c r="C25">
        <v>23.3734</v>
      </c>
      <c r="D25" t="s">
        <v>305</v>
      </c>
      <c r="E25">
        <f t="shared" si="1"/>
        <v>2.9819999999999993</v>
      </c>
      <c r="G25" s="19">
        <v>650.80198496450498</v>
      </c>
      <c r="I25">
        <f t="shared" si="2"/>
        <v>3.3914597529030678E-2</v>
      </c>
      <c r="J25">
        <f t="shared" si="3"/>
        <v>3.4119313409487616E-2</v>
      </c>
      <c r="K25">
        <f>AVERAGE(J25:J30)</f>
        <v>8.450924324696206E-2</v>
      </c>
    </row>
    <row r="26" spans="1:11" x14ac:dyDescent="0.25">
      <c r="B26">
        <v>19.934999999999999</v>
      </c>
      <c r="C26">
        <v>21.111599999999999</v>
      </c>
      <c r="D26" t="s">
        <v>306</v>
      </c>
      <c r="E26">
        <f t="shared" si="1"/>
        <v>1.1766000000000005</v>
      </c>
      <c r="G26" s="19">
        <v>1908.2595437125301</v>
      </c>
      <c r="I26">
        <f t="shared" si="2"/>
        <v>5.401034136765008E-2</v>
      </c>
      <c r="J26">
        <f t="shared" si="3"/>
        <v>0.13771122225305979</v>
      </c>
      <c r="K26">
        <f>STDEV(J25:J30)</f>
        <v>6.4902806193730345E-2</v>
      </c>
    </row>
    <row r="27" spans="1:11" x14ac:dyDescent="0.25">
      <c r="B27">
        <v>19.865200000000002</v>
      </c>
      <c r="C27">
        <v>22.4329</v>
      </c>
      <c r="D27" t="s">
        <v>307</v>
      </c>
      <c r="E27">
        <f t="shared" si="1"/>
        <v>2.5676999999999985</v>
      </c>
      <c r="G27" s="19">
        <v>609.028334145553</v>
      </c>
      <c r="I27">
        <f t="shared" si="2"/>
        <v>3.3247002364310038E-2</v>
      </c>
      <c r="J27">
        <f t="shared" si="3"/>
        <v>3.8844493941243202E-2</v>
      </c>
      <c r="K27">
        <f>(K26/(SQRT(6)))</f>
        <v>2.6496459674897836E-2</v>
      </c>
    </row>
    <row r="28" spans="1:11" x14ac:dyDescent="0.25">
      <c r="B28">
        <v>19.673200000000001</v>
      </c>
      <c r="C28">
        <v>23.587800000000001</v>
      </c>
      <c r="D28" t="s">
        <v>308</v>
      </c>
      <c r="E28">
        <f t="shared" si="1"/>
        <v>3.9146000000000001</v>
      </c>
      <c r="G28" s="19">
        <v>1317.7336235988</v>
      </c>
      <c r="I28">
        <f t="shared" si="2"/>
        <v>4.4572998899816918E-2</v>
      </c>
      <c r="J28">
        <f t="shared" si="3"/>
        <v>3.4159044780935663E-2</v>
      </c>
    </row>
    <row r="29" spans="1:11" x14ac:dyDescent="0.25">
      <c r="B29">
        <v>20.391400000000001</v>
      </c>
      <c r="C29">
        <v>22.801600000000001</v>
      </c>
      <c r="D29" t="s">
        <v>309</v>
      </c>
      <c r="E29">
        <f t="shared" si="1"/>
        <v>2.4101999999999997</v>
      </c>
      <c r="G29" s="19">
        <v>8035.6168059068305</v>
      </c>
      <c r="I29">
        <f t="shared" si="2"/>
        <v>0.15193317072449766</v>
      </c>
      <c r="J29">
        <f t="shared" si="3"/>
        <v>0.18911273428491124</v>
      </c>
    </row>
    <row r="30" spans="1:11" x14ac:dyDescent="0.25">
      <c r="B30">
        <v>20.100000000000001</v>
      </c>
      <c r="C30">
        <v>22.633500000000002</v>
      </c>
      <c r="D30" t="s">
        <v>310</v>
      </c>
      <c r="E30">
        <f t="shared" si="1"/>
        <v>2.5335000000000001</v>
      </c>
      <c r="G30" s="19">
        <v>2391.94599849821</v>
      </c>
      <c r="I30">
        <f t="shared" si="2"/>
        <v>6.1740255610847797E-2</v>
      </c>
      <c r="J30">
        <f t="shared" si="3"/>
        <v>7.3108650812134759E-2</v>
      </c>
    </row>
    <row r="32" spans="1:11" x14ac:dyDescent="0.25">
      <c r="A32" s="1" t="s">
        <v>29</v>
      </c>
      <c r="B32">
        <v>19.918700000000001</v>
      </c>
      <c r="C32">
        <v>22.052299999999999</v>
      </c>
      <c r="D32" t="s">
        <v>311</v>
      </c>
      <c r="E32">
        <f t="shared" si="1"/>
        <v>2.1335999999999977</v>
      </c>
      <c r="G32" s="19">
        <v>594.00738686263696</v>
      </c>
      <c r="I32">
        <f t="shared" si="2"/>
        <v>3.3006948847822827E-2</v>
      </c>
      <c r="J32">
        <f t="shared" si="3"/>
        <v>4.6410220539683446E-2</v>
      </c>
      <c r="K32">
        <f>AVERAGE(J32:J37)</f>
        <v>6.0442115321255728E-2</v>
      </c>
    </row>
    <row r="33" spans="1:11" x14ac:dyDescent="0.25">
      <c r="B33">
        <v>20.089300000000001</v>
      </c>
      <c r="C33">
        <v>21.437000000000001</v>
      </c>
      <c r="D33" t="s">
        <v>316</v>
      </c>
      <c r="E33">
        <f t="shared" si="1"/>
        <v>1.3476999999999997</v>
      </c>
      <c r="G33" s="19">
        <v>55.635766648838</v>
      </c>
      <c r="I33">
        <f t="shared" si="2"/>
        <v>2.4403097294716888E-2</v>
      </c>
      <c r="J33">
        <f t="shared" si="3"/>
        <v>5.4321653100950273E-2</v>
      </c>
      <c r="K33">
        <f>STDEV(J32:J37)</f>
        <v>1.3547220737543896E-2</v>
      </c>
    </row>
    <row r="34" spans="1:11" x14ac:dyDescent="0.25">
      <c r="B34">
        <v>19.7454</v>
      </c>
      <c r="C34">
        <v>21.666599999999999</v>
      </c>
      <c r="D34" t="s">
        <v>317</v>
      </c>
      <c r="E34">
        <f t="shared" si="1"/>
        <v>1.9211999999999989</v>
      </c>
      <c r="G34" s="19">
        <v>428.906088739788</v>
      </c>
      <c r="I34">
        <f t="shared" si="2"/>
        <v>3.0368423697277248E-2</v>
      </c>
      <c r="J34">
        <f t="shared" si="3"/>
        <v>4.7421023887066316E-2</v>
      </c>
      <c r="K34">
        <f>(K33/(SQRT(6)))</f>
        <v>5.5306297066388893E-3</v>
      </c>
    </row>
    <row r="35" spans="1:11" x14ac:dyDescent="0.25">
      <c r="B35">
        <v>19.733899999999998</v>
      </c>
      <c r="C35">
        <v>21.9618</v>
      </c>
      <c r="D35" t="s">
        <v>318</v>
      </c>
      <c r="E35">
        <f t="shared" si="1"/>
        <v>2.2279000000000018</v>
      </c>
      <c r="G35" s="19">
        <v>2122.1036400740199</v>
      </c>
      <c r="I35">
        <f t="shared" si="2"/>
        <v>5.7427837371380151E-2</v>
      </c>
      <c r="J35">
        <f t="shared" si="3"/>
        <v>7.7330002295498149E-2</v>
      </c>
    </row>
    <row r="36" spans="1:11" x14ac:dyDescent="0.25">
      <c r="B36">
        <v>19.841999999999999</v>
      </c>
      <c r="C36">
        <v>21.106200000000001</v>
      </c>
      <c r="D36" t="s">
        <v>319</v>
      </c>
      <c r="E36">
        <f t="shared" si="1"/>
        <v>1.2642000000000024</v>
      </c>
      <c r="G36" s="19">
        <v>154.514860281111</v>
      </c>
      <c r="I36">
        <f t="shared" si="2"/>
        <v>2.5983308827746604E-2</v>
      </c>
      <c r="J36">
        <f t="shared" si="3"/>
        <v>6.1659489387153661E-2</v>
      </c>
    </row>
    <row r="37" spans="1:11" x14ac:dyDescent="0.25">
      <c r="B37">
        <v>19.223800000000001</v>
      </c>
      <c r="C37">
        <v>21.741499999999998</v>
      </c>
      <c r="D37" t="s">
        <v>320</v>
      </c>
      <c r="E37">
        <f t="shared" si="1"/>
        <v>2.5176999999999978</v>
      </c>
      <c r="G37" s="19">
        <v>2493.9722743535399</v>
      </c>
      <c r="I37">
        <f t="shared" si="2"/>
        <v>6.3370763050350082E-2</v>
      </c>
      <c r="J37">
        <f t="shared" si="3"/>
        <v>7.5510302717182509E-2</v>
      </c>
    </row>
    <row r="39" spans="1:11" x14ac:dyDescent="0.25">
      <c r="A39" s="1" t="s">
        <v>36</v>
      </c>
      <c r="B39">
        <v>19.7361</v>
      </c>
      <c r="C39">
        <v>22.410499999999999</v>
      </c>
      <c r="D39" t="s">
        <v>321</v>
      </c>
      <c r="E39">
        <f t="shared" si="1"/>
        <v>2.6743999999999986</v>
      </c>
      <c r="G39" s="19">
        <v>60.6311810604358</v>
      </c>
      <c r="I39">
        <f t="shared" si="2"/>
        <v>2.4482930262187511E-2</v>
      </c>
      <c r="J39">
        <f t="shared" si="3"/>
        <v>2.7463651954293514E-2</v>
      </c>
      <c r="K39">
        <f>AVERAGE(J39:J44)</f>
        <v>6.2566753562373192E-2</v>
      </c>
    </row>
    <row r="40" spans="1:11" x14ac:dyDescent="0.25">
      <c r="B40">
        <v>19.257999999999999</v>
      </c>
      <c r="C40">
        <v>21.159400000000002</v>
      </c>
      <c r="D40" t="s">
        <v>322</v>
      </c>
      <c r="E40">
        <f t="shared" si="1"/>
        <v>1.9014000000000024</v>
      </c>
      <c r="G40" s="19">
        <v>573.557522043934</v>
      </c>
      <c r="I40">
        <f t="shared" si="2"/>
        <v>3.2680134441982991E-2</v>
      </c>
      <c r="J40">
        <f t="shared" si="3"/>
        <v>5.1562219062768935E-2</v>
      </c>
      <c r="K40">
        <f>STDEV(J39:J44)</f>
        <v>5.7233245307740196E-2</v>
      </c>
    </row>
    <row r="41" spans="1:11" x14ac:dyDescent="0.25">
      <c r="B41">
        <v>19.303100000000001</v>
      </c>
      <c r="C41">
        <v>21.185500000000001</v>
      </c>
      <c r="D41" t="s">
        <v>323</v>
      </c>
      <c r="E41">
        <f t="shared" si="1"/>
        <v>1.8824000000000005</v>
      </c>
      <c r="G41" s="19">
        <v>5505.3840282089004</v>
      </c>
      <c r="I41">
        <f t="shared" si="2"/>
        <v>0.11149688768738167</v>
      </c>
      <c r="J41">
        <f t="shared" si="3"/>
        <v>0.17769372240870429</v>
      </c>
      <c r="K41">
        <f>(K40/(SQRT(6)))</f>
        <v>2.3365374554583845E-2</v>
      </c>
    </row>
    <row r="42" spans="1:11" x14ac:dyDescent="0.25">
      <c r="B42">
        <v>19.671299999999999</v>
      </c>
      <c r="C42">
        <v>22.206900000000001</v>
      </c>
      <c r="D42" t="s">
        <v>324</v>
      </c>
      <c r="E42">
        <f t="shared" si="1"/>
        <v>2.5356000000000023</v>
      </c>
      <c r="G42" s="19">
        <v>95.533981261815498</v>
      </c>
      <c r="I42">
        <f t="shared" si="2"/>
        <v>2.5040720644230925E-2</v>
      </c>
      <c r="J42">
        <f t="shared" si="3"/>
        <v>2.9626976625923927E-2</v>
      </c>
    </row>
    <row r="43" spans="1:11" x14ac:dyDescent="0.25">
      <c r="B43">
        <v>19.752099999999999</v>
      </c>
      <c r="C43">
        <v>21.6646</v>
      </c>
      <c r="D43" t="s">
        <v>325</v>
      </c>
      <c r="E43">
        <f t="shared" si="1"/>
        <v>1.9125000000000014</v>
      </c>
      <c r="G43" s="19">
        <v>138.50900029302201</v>
      </c>
      <c r="I43">
        <f t="shared" si="2"/>
        <v>2.5727515174911359E-2</v>
      </c>
      <c r="J43">
        <f t="shared" si="3"/>
        <v>4.0356886548880533E-2</v>
      </c>
    </row>
    <row r="44" spans="1:11" x14ac:dyDescent="0.25">
      <c r="B44">
        <v>19.901299999999999</v>
      </c>
      <c r="C44">
        <v>21.582599999999999</v>
      </c>
      <c r="D44" t="s">
        <v>326</v>
      </c>
      <c r="E44">
        <f t="shared" si="1"/>
        <v>1.6813000000000002</v>
      </c>
      <c r="G44" s="19">
        <v>236.37012767730801</v>
      </c>
      <c r="I44">
        <f t="shared" si="2"/>
        <v>2.729145833465596E-2</v>
      </c>
      <c r="J44">
        <f t="shared" si="3"/>
        <v>4.869706477366792E-2</v>
      </c>
    </row>
    <row r="46" spans="1:11" x14ac:dyDescent="0.25">
      <c r="A46" s="5" t="s">
        <v>43</v>
      </c>
      <c r="B46">
        <v>19.414300000000001</v>
      </c>
      <c r="C46">
        <v>22.5992</v>
      </c>
      <c r="D46" t="s">
        <v>327</v>
      </c>
      <c r="E46">
        <f t="shared" si="1"/>
        <v>3.184899999999999</v>
      </c>
      <c r="G46" s="19">
        <v>5206.1915627212602</v>
      </c>
      <c r="I46">
        <f t="shared" si="2"/>
        <v>0.10671541804408741</v>
      </c>
      <c r="J46">
        <f t="shared" si="3"/>
        <v>0.1005200333235776</v>
      </c>
      <c r="K46">
        <f>AVERAGE(J46:J51)</f>
        <v>8.3388062199445501E-2</v>
      </c>
    </row>
    <row r="47" spans="1:11" x14ac:dyDescent="0.25">
      <c r="B47">
        <v>20.007999999999999</v>
      </c>
      <c r="C47">
        <v>22.1553</v>
      </c>
      <c r="D47" t="s">
        <v>328</v>
      </c>
      <c r="E47">
        <f t="shared" si="1"/>
        <v>2.1473000000000013</v>
      </c>
      <c r="G47" s="19">
        <v>1495.8092785527699</v>
      </c>
      <c r="I47">
        <f t="shared" si="2"/>
        <v>4.7418870492821071E-2</v>
      </c>
      <c r="J47">
        <f t="shared" si="3"/>
        <v>6.6249062300779177E-2</v>
      </c>
      <c r="K47">
        <f>STDEV(J46:J51)</f>
        <v>3.2848763339634005E-2</v>
      </c>
    </row>
    <row r="48" spans="1:11" x14ac:dyDescent="0.25">
      <c r="B48">
        <v>19.939699999999998</v>
      </c>
      <c r="C48">
        <v>21.531600000000001</v>
      </c>
      <c r="D48" t="s">
        <v>329</v>
      </c>
      <c r="E48">
        <f t="shared" si="1"/>
        <v>1.5919000000000025</v>
      </c>
      <c r="G48" s="19">
        <v>3044.25207050676</v>
      </c>
      <c r="I48">
        <f t="shared" si="2"/>
        <v>7.2164922142345905E-2</v>
      </c>
      <c r="J48">
        <f t="shared" si="3"/>
        <v>0.13599771746154743</v>
      </c>
      <c r="K48">
        <f>(K47/(SQRT(6)))</f>
        <v>1.3410451477257598E-2</v>
      </c>
    </row>
    <row r="49" spans="1:11" x14ac:dyDescent="0.25">
      <c r="B49">
        <v>19.329899999999999</v>
      </c>
      <c r="C49">
        <v>21.137</v>
      </c>
      <c r="D49" t="s">
        <v>330</v>
      </c>
      <c r="E49">
        <f t="shared" si="1"/>
        <v>1.8071000000000019</v>
      </c>
      <c r="G49" s="19">
        <v>1776.6532606211599</v>
      </c>
      <c r="I49">
        <f t="shared" si="2"/>
        <v>5.1907108432146319E-2</v>
      </c>
      <c r="J49">
        <f t="shared" si="3"/>
        <v>8.6171946929577109E-2</v>
      </c>
    </row>
    <row r="50" spans="1:11" x14ac:dyDescent="0.25">
      <c r="B50">
        <v>19.7422</v>
      </c>
      <c r="C50">
        <v>21.6097</v>
      </c>
      <c r="D50" t="s">
        <v>331</v>
      </c>
      <c r="E50">
        <f t="shared" si="1"/>
        <v>1.8674999999999997</v>
      </c>
      <c r="G50" s="19">
        <v>83.051705374079305</v>
      </c>
      <c r="I50">
        <f t="shared" si="2"/>
        <v>2.484123827043799E-2</v>
      </c>
      <c r="J50">
        <f t="shared" si="3"/>
        <v>3.9905603647289949E-2</v>
      </c>
    </row>
    <row r="51" spans="1:11" x14ac:dyDescent="0.25">
      <c r="B51">
        <v>19.301400000000001</v>
      </c>
      <c r="C51">
        <v>21.643599999999999</v>
      </c>
      <c r="D51" t="s">
        <v>332</v>
      </c>
      <c r="E51">
        <f t="shared" si="1"/>
        <v>2.3421999999999983</v>
      </c>
      <c r="G51" s="19">
        <v>2020.8669840177599</v>
      </c>
      <c r="I51">
        <f t="shared" si="2"/>
        <v>5.5809949043434851E-2</v>
      </c>
      <c r="J51">
        <f t="shared" si="3"/>
        <v>7.1484009533901757E-2</v>
      </c>
    </row>
    <row r="53" spans="1:11" x14ac:dyDescent="0.25">
      <c r="A53" s="5" t="s">
        <v>44</v>
      </c>
      <c r="B53">
        <v>20.342400000000001</v>
      </c>
      <c r="C53">
        <v>23.211600000000001</v>
      </c>
      <c r="D53" t="s">
        <v>333</v>
      </c>
      <c r="E53">
        <f t="shared" si="1"/>
        <v>2.8691999999999993</v>
      </c>
      <c r="G53" s="19">
        <v>120.288086329053</v>
      </c>
      <c r="I53">
        <f t="shared" si="2"/>
        <v>2.5436322190322672E-2</v>
      </c>
      <c r="J53">
        <f t="shared" si="3"/>
        <v>2.6595903586702926E-2</v>
      </c>
      <c r="K53">
        <f>AVERAGE(J53:J58)</f>
        <v>3.7959538956718504E-2</v>
      </c>
    </row>
    <row r="54" spans="1:11" x14ac:dyDescent="0.25">
      <c r="B54">
        <v>19.2944</v>
      </c>
      <c r="C54">
        <v>21.520499999999998</v>
      </c>
      <c r="D54" t="s">
        <v>334</v>
      </c>
      <c r="E54">
        <f t="shared" si="1"/>
        <v>2.2260999999999989</v>
      </c>
      <c r="G54" s="19">
        <v>89.740761722193696</v>
      </c>
      <c r="I54">
        <f t="shared" si="2"/>
        <v>2.494813775341349E-2</v>
      </c>
      <c r="J54">
        <f t="shared" si="3"/>
        <v>3.3621316769345717E-2</v>
      </c>
      <c r="K54">
        <f>STDEV(J53:J58)</f>
        <v>1.800824462015084E-2</v>
      </c>
    </row>
    <row r="55" spans="1:11" x14ac:dyDescent="0.25">
      <c r="B55">
        <v>19.991199999999999</v>
      </c>
      <c r="C55">
        <v>23.3675</v>
      </c>
      <c r="D55" t="s">
        <v>335</v>
      </c>
      <c r="E55">
        <f t="shared" si="1"/>
        <v>3.3763000000000005</v>
      </c>
      <c r="G55" s="19">
        <v>455.51979473776697</v>
      </c>
      <c r="I55">
        <f t="shared" si="2"/>
        <v>3.0793743991080407E-2</v>
      </c>
      <c r="J55">
        <f t="shared" si="3"/>
        <v>2.7361677568119303E-2</v>
      </c>
      <c r="K55">
        <f>(K54/(SQRT(6)))</f>
        <v>7.3518350804316389E-3</v>
      </c>
    </row>
    <row r="56" spans="1:11" x14ac:dyDescent="0.25">
      <c r="B56">
        <v>19.853400000000001</v>
      </c>
      <c r="C56">
        <v>22.192799999999998</v>
      </c>
      <c r="D56" t="s">
        <v>336</v>
      </c>
      <c r="E56">
        <f t="shared" si="1"/>
        <v>2.3393999999999977</v>
      </c>
      <c r="G56" s="19">
        <v>187.918300209389</v>
      </c>
      <c r="I56">
        <f t="shared" si="2"/>
        <v>2.6517137558153797E-2</v>
      </c>
      <c r="J56">
        <f t="shared" si="3"/>
        <v>3.4005049446209058E-2</v>
      </c>
    </row>
    <row r="57" spans="1:11" x14ac:dyDescent="0.25">
      <c r="B57">
        <v>19.997599999999998</v>
      </c>
      <c r="C57">
        <v>22.420200000000001</v>
      </c>
      <c r="D57" t="s">
        <v>337</v>
      </c>
      <c r="E57">
        <f t="shared" si="1"/>
        <v>2.4226000000000028</v>
      </c>
      <c r="G57" s="19">
        <v>2275.8100539796001</v>
      </c>
      <c r="I57">
        <f t="shared" si="2"/>
        <v>5.9884258026463508E-2</v>
      </c>
      <c r="J57">
        <f t="shared" si="3"/>
        <v>7.4157010682485883E-2</v>
      </c>
    </row>
    <row r="58" spans="1:11" x14ac:dyDescent="0.25">
      <c r="B58">
        <v>19.378299999999999</v>
      </c>
      <c r="C58">
        <v>21.904499999999999</v>
      </c>
      <c r="D58" t="s">
        <v>338</v>
      </c>
      <c r="E58">
        <f t="shared" si="1"/>
        <v>2.5261999999999993</v>
      </c>
      <c r="G58" s="19">
        <v>215.61957414206901</v>
      </c>
      <c r="I58">
        <f t="shared" si="2"/>
        <v>2.6959838547210489E-2</v>
      </c>
      <c r="J58">
        <f t="shared" si="3"/>
        <v>3.2016275687448137E-2</v>
      </c>
    </row>
    <row r="61" spans="1:11" x14ac:dyDescent="0.25">
      <c r="C61">
        <v>3.125E-2</v>
      </c>
      <c r="D61">
        <v>7308</v>
      </c>
    </row>
    <row r="62" spans="1:11" x14ac:dyDescent="0.25">
      <c r="C62">
        <v>6.25E-2</v>
      </c>
      <c r="D62">
        <v>7543</v>
      </c>
    </row>
    <row r="63" spans="1:11" x14ac:dyDescent="0.25">
      <c r="C63">
        <v>0.125</v>
      </c>
      <c r="D63">
        <v>17699</v>
      </c>
    </row>
    <row r="64" spans="1:11" x14ac:dyDescent="0.25">
      <c r="C64">
        <v>0.25</v>
      </c>
      <c r="D64">
        <v>37752</v>
      </c>
    </row>
    <row r="65" spans="1:16" x14ac:dyDescent="0.25">
      <c r="C65">
        <v>0.5</v>
      </c>
      <c r="D65">
        <v>89469</v>
      </c>
    </row>
    <row r="66" spans="1:16" x14ac:dyDescent="0.25">
      <c r="C66">
        <v>1</v>
      </c>
      <c r="D66">
        <v>191244</v>
      </c>
    </row>
    <row r="69" spans="1:16" x14ac:dyDescent="0.25">
      <c r="C69">
        <f>SLOPE(D62:D66,C62:C66)</f>
        <v>197701.2473118279</v>
      </c>
    </row>
    <row r="70" spans="1:16" x14ac:dyDescent="0.25">
      <c r="C70">
        <f>INTERCEPT(D62:D66,C62:C66)</f>
        <v>-7867.8333333333139</v>
      </c>
    </row>
    <row r="72" spans="1:16" x14ac:dyDescent="0.25">
      <c r="A72" s="6" t="s">
        <v>153</v>
      </c>
    </row>
    <row r="74" spans="1:16" s="1" customFormat="1" ht="12.75" x14ac:dyDescent="0.2">
      <c r="A74" s="1" t="s">
        <v>0</v>
      </c>
      <c r="B74" s="1" t="s">
        <v>1</v>
      </c>
      <c r="C74" s="1" t="s">
        <v>2</v>
      </c>
      <c r="D74" s="1" t="s">
        <v>3</v>
      </c>
      <c r="E74" s="2" t="s">
        <v>4</v>
      </c>
      <c r="F74" s="2" t="s">
        <v>312</v>
      </c>
      <c r="G74" s="2" t="s">
        <v>313</v>
      </c>
      <c r="H74" s="1" t="s">
        <v>314</v>
      </c>
      <c r="I74" s="1" t="s">
        <v>718</v>
      </c>
      <c r="J74" s="1" t="s">
        <v>716</v>
      </c>
      <c r="N74" s="1" t="s">
        <v>315</v>
      </c>
      <c r="O74" s="1" t="s">
        <v>315</v>
      </c>
    </row>
    <row r="75" spans="1:16" x14ac:dyDescent="0.25">
      <c r="A75" s="1" t="s">
        <v>15</v>
      </c>
      <c r="B75">
        <v>9.5892999999999997</v>
      </c>
      <c r="C75">
        <v>14.315899999999999</v>
      </c>
      <c r="D75" t="s">
        <v>643</v>
      </c>
      <c r="E75">
        <f>C75-B75</f>
        <v>4.7265999999999995</v>
      </c>
      <c r="F75">
        <v>599825</v>
      </c>
      <c r="G75" s="19">
        <v>2022.5392510993699</v>
      </c>
      <c r="H75">
        <f t="shared" ref="H75:H80" si="4">(F75-C$70)/C$69</f>
        <v>3.0737936234405172</v>
      </c>
      <c r="I75">
        <f>H75*250/5</f>
        <v>153.68968117202587</v>
      </c>
      <c r="J75">
        <f t="shared" ref="J75:J80" si="5">I75*3/E75</f>
        <v>97.547717919027988</v>
      </c>
      <c r="K75">
        <f>AVERAGE(J75:J80)</f>
        <v>98.364365298012444</v>
      </c>
      <c r="N75">
        <f>(G75-E$13)/E$12</f>
        <v>5.5836673962035878E-2</v>
      </c>
      <c r="O75">
        <f>N75*3/E75</f>
        <v>3.5439855686139644E-2</v>
      </c>
      <c r="P75">
        <f>AVERAGE(O75:O80)</f>
        <v>3.3584046807414593E-2</v>
      </c>
    </row>
    <row r="76" spans="1:16" x14ac:dyDescent="0.25">
      <c r="B76">
        <v>9.4742999999999995</v>
      </c>
      <c r="C76">
        <v>12.8443</v>
      </c>
      <c r="D76" t="s">
        <v>644</v>
      </c>
      <c r="E76">
        <f t="shared" ref="E76:E115" si="6">C76-B76</f>
        <v>3.370000000000001</v>
      </c>
      <c r="F76">
        <v>459428</v>
      </c>
      <c r="G76" s="19">
        <v>765.09963866860596</v>
      </c>
      <c r="H76">
        <f t="shared" si="4"/>
        <v>2.3636463587722458</v>
      </c>
      <c r="I76">
        <f t="shared" ref="I76:I115" si="7">H76*250/5</f>
        <v>118.1823179386123</v>
      </c>
      <c r="J76">
        <f t="shared" si="5"/>
        <v>105.20681122131656</v>
      </c>
      <c r="K76">
        <f>STDEV(J75:J80)</f>
        <v>10.04091943349836</v>
      </c>
      <c r="N76">
        <f t="shared" ref="N76:N115" si="8">(G76-E$13)/E$12</f>
        <v>3.5741216928002452E-2</v>
      </c>
      <c r="O76">
        <f t="shared" ref="O76:O115" si="9">N76*3/E76</f>
        <v>3.181710705756894E-2</v>
      </c>
      <c r="P76">
        <f>STDEV(O75:O80)</f>
        <v>9.9286989149573179E-3</v>
      </c>
    </row>
    <row r="77" spans="1:16" x14ac:dyDescent="0.25">
      <c r="B77">
        <v>9.5310000000000006</v>
      </c>
      <c r="C77">
        <v>13.218299999999999</v>
      </c>
      <c r="D77" t="s">
        <v>681</v>
      </c>
      <c r="E77">
        <f t="shared" si="6"/>
        <v>3.6872999999999987</v>
      </c>
      <c r="F77">
        <v>497790</v>
      </c>
      <c r="G77" s="19">
        <v>409.90417958964798</v>
      </c>
      <c r="H77">
        <f t="shared" si="4"/>
        <v>2.5576866115355119</v>
      </c>
      <c r="I77">
        <f t="shared" si="7"/>
        <v>127.8843305767756</v>
      </c>
      <c r="J77">
        <f t="shared" si="5"/>
        <v>104.04713251710653</v>
      </c>
      <c r="K77">
        <f>(K76/(SQRT(6)))</f>
        <v>4.0991881934110852</v>
      </c>
      <c r="N77">
        <f t="shared" si="8"/>
        <v>3.0064749433228032E-2</v>
      </c>
      <c r="O77">
        <f t="shared" si="9"/>
        <v>2.4460783852597867E-2</v>
      </c>
      <c r="P77">
        <f>(P76/(SQRT(6)))</f>
        <v>4.0533743585617369E-3</v>
      </c>
    </row>
    <row r="78" spans="1:16" x14ac:dyDescent="0.25">
      <c r="B78">
        <v>9.6289999999999996</v>
      </c>
      <c r="C78">
        <v>12.8299</v>
      </c>
      <c r="D78" t="s">
        <v>682</v>
      </c>
      <c r="E78">
        <f t="shared" si="6"/>
        <v>3.2009000000000007</v>
      </c>
      <c r="F78">
        <v>362687</v>
      </c>
      <c r="G78" s="19">
        <v>2028.66990146283</v>
      </c>
      <c r="H78">
        <f t="shared" si="4"/>
        <v>1.8743171243066006</v>
      </c>
      <c r="I78">
        <f t="shared" si="7"/>
        <v>93.715856215330035</v>
      </c>
      <c r="J78">
        <f t="shared" si="5"/>
        <v>87.833911914146029</v>
      </c>
      <c r="N78">
        <f t="shared" si="8"/>
        <v>5.5934649419267929E-2</v>
      </c>
      <c r="O78">
        <f t="shared" si="9"/>
        <v>5.2423989583493313E-2</v>
      </c>
    </row>
    <row r="79" spans="1:16" x14ac:dyDescent="0.25">
      <c r="B79">
        <v>9.5047999999999995</v>
      </c>
      <c r="C79">
        <v>12.786199999999999</v>
      </c>
      <c r="D79" t="s">
        <v>683</v>
      </c>
      <c r="E79">
        <f t="shared" si="6"/>
        <v>3.2813999999999997</v>
      </c>
      <c r="F79">
        <v>360920</v>
      </c>
      <c r="G79" s="19">
        <v>478.20871188050302</v>
      </c>
      <c r="H79">
        <f t="shared" si="4"/>
        <v>1.8653793961737428</v>
      </c>
      <c r="I79">
        <f t="shared" si="7"/>
        <v>93.268969808687146</v>
      </c>
      <c r="J79">
        <f t="shared" si="5"/>
        <v>85.270588598178065</v>
      </c>
      <c r="N79">
        <f t="shared" si="8"/>
        <v>3.1156341252279465E-2</v>
      </c>
      <c r="O79">
        <f t="shared" si="9"/>
        <v>2.8484495568000978E-2</v>
      </c>
    </row>
    <row r="80" spans="1:16" x14ac:dyDescent="0.25">
      <c r="B80">
        <v>9.5126000000000008</v>
      </c>
      <c r="C80">
        <v>13.743600000000001</v>
      </c>
      <c r="D80" t="s">
        <v>684</v>
      </c>
      <c r="E80">
        <f t="shared" si="6"/>
        <v>4.2309999999999999</v>
      </c>
      <c r="F80">
        <v>607108</v>
      </c>
      <c r="G80" s="19">
        <v>1077.1189274067899</v>
      </c>
      <c r="H80">
        <f t="shared" si="4"/>
        <v>3.1106320354335013</v>
      </c>
      <c r="I80">
        <f t="shared" si="7"/>
        <v>155.53160177167507</v>
      </c>
      <c r="J80">
        <f t="shared" si="5"/>
        <v>110.28002961829951</v>
      </c>
      <c r="N80">
        <f t="shared" si="8"/>
        <v>4.072767524269396E-2</v>
      </c>
      <c r="O80">
        <f t="shared" si="9"/>
        <v>2.8878049096686807E-2</v>
      </c>
    </row>
    <row r="82" spans="1:16" x14ac:dyDescent="0.25">
      <c r="A82" s="1" t="s">
        <v>22</v>
      </c>
      <c r="B82">
        <v>9.4675999999999991</v>
      </c>
      <c r="C82">
        <v>11.543900000000001</v>
      </c>
      <c r="D82" t="s">
        <v>685</v>
      </c>
      <c r="E82">
        <f t="shared" si="6"/>
        <v>2.0763000000000016</v>
      </c>
      <c r="F82">
        <v>333421</v>
      </c>
      <c r="G82" s="19">
        <v>349.39459993045398</v>
      </c>
      <c r="H82">
        <f t="shared" ref="H82:H87" si="10">(F82-C$70)/C$69</f>
        <v>1.726285685972579</v>
      </c>
      <c r="I82">
        <f t="shared" si="7"/>
        <v>86.314284298628962</v>
      </c>
      <c r="J82">
        <f t="shared" ref="J82:J87" si="11">I82*3/E82</f>
        <v>124.71360251210646</v>
      </c>
      <c r="K82">
        <f>AVERAGE(J82:J87)</f>
        <v>134.62860448874207</v>
      </c>
      <c r="N82">
        <f t="shared" si="8"/>
        <v>2.909773070233394E-2</v>
      </c>
      <c r="O82">
        <f t="shared" si="9"/>
        <v>4.2042668259404586E-2</v>
      </c>
      <c r="P82">
        <f>AVERAGE(O82:O87)</f>
        <v>3.1985556579187391E-2</v>
      </c>
    </row>
    <row r="83" spans="1:16" x14ac:dyDescent="0.25">
      <c r="B83">
        <v>9.5347000000000008</v>
      </c>
      <c r="C83">
        <v>13.1935</v>
      </c>
      <c r="D83" t="s">
        <v>686</v>
      </c>
      <c r="E83">
        <f t="shared" si="6"/>
        <v>3.6587999999999994</v>
      </c>
      <c r="F83">
        <v>444641</v>
      </c>
      <c r="G83" s="19">
        <v>1878.6459839300501</v>
      </c>
      <c r="H83">
        <f t="shared" si="10"/>
        <v>2.2888516865025412</v>
      </c>
      <c r="I83">
        <f t="shared" si="7"/>
        <v>114.44258432512706</v>
      </c>
      <c r="J83">
        <f t="shared" si="11"/>
        <v>93.836162942872306</v>
      </c>
      <c r="K83">
        <f>STDEV(J82:J87)</f>
        <v>53.460601926198258</v>
      </c>
      <c r="N83">
        <f t="shared" si="8"/>
        <v>5.3537079660009729E-2</v>
      </c>
      <c r="O83">
        <f t="shared" si="9"/>
        <v>4.3897244719588176E-2</v>
      </c>
      <c r="P83">
        <f>STDEV(O82:O87)</f>
        <v>9.2849892933501085E-3</v>
      </c>
    </row>
    <row r="84" spans="1:16" x14ac:dyDescent="0.25">
      <c r="B84">
        <v>9.4841999999999995</v>
      </c>
      <c r="C84">
        <v>12.994899999999999</v>
      </c>
      <c r="D84" t="s">
        <v>687</v>
      </c>
      <c r="E84">
        <f t="shared" si="6"/>
        <v>3.5106999999999999</v>
      </c>
      <c r="F84">
        <v>602521</v>
      </c>
      <c r="G84" s="19">
        <v>877.09431316821997</v>
      </c>
      <c r="H84">
        <f t="shared" si="10"/>
        <v>3.0874303608746905</v>
      </c>
      <c r="I84">
        <f t="shared" si="7"/>
        <v>154.37151804373451</v>
      </c>
      <c r="J84">
        <f t="shared" si="11"/>
        <v>131.91516054667261</v>
      </c>
      <c r="K84">
        <f>(K83/(SQRT(6)))</f>
        <v>21.825199343539545</v>
      </c>
      <c r="N84">
        <f t="shared" si="8"/>
        <v>3.7531031840145175E-2</v>
      </c>
      <c r="O84">
        <f t="shared" si="9"/>
        <v>3.207140898408737E-2</v>
      </c>
      <c r="P84">
        <f>(P83/(SQRT(6)))</f>
        <v>3.7905810059854538E-3</v>
      </c>
    </row>
    <row r="85" spans="1:16" x14ac:dyDescent="0.25">
      <c r="B85">
        <v>9.5512999999999995</v>
      </c>
      <c r="C85">
        <v>12.833500000000001</v>
      </c>
      <c r="D85" t="s">
        <v>688</v>
      </c>
      <c r="E85">
        <f t="shared" si="6"/>
        <v>3.2822000000000013</v>
      </c>
      <c r="F85">
        <v>1022362</v>
      </c>
      <c r="G85" s="19">
        <v>8.4257865153341296</v>
      </c>
      <c r="H85">
        <f t="shared" si="10"/>
        <v>5.2110436698883564</v>
      </c>
      <c r="I85">
        <f t="shared" si="7"/>
        <v>260.55218349441782</v>
      </c>
      <c r="J85">
        <f t="shared" si="11"/>
        <v>238.1501890449251</v>
      </c>
      <c r="N85">
        <f t="shared" si="8"/>
        <v>2.3648622791152894E-2</v>
      </c>
      <c r="O85">
        <f t="shared" si="9"/>
        <v>2.1615339824952364E-2</v>
      </c>
    </row>
    <row r="86" spans="1:16" x14ac:dyDescent="0.25">
      <c r="B86">
        <v>9.6024999999999991</v>
      </c>
      <c r="C86">
        <v>13.0402</v>
      </c>
      <c r="D86" t="s">
        <v>689</v>
      </c>
      <c r="E86">
        <f t="shared" si="6"/>
        <v>3.4377000000000013</v>
      </c>
      <c r="F86">
        <v>563672</v>
      </c>
      <c r="G86" s="19">
        <v>580.36474703008605</v>
      </c>
      <c r="H86">
        <f t="shared" si="10"/>
        <v>2.890926795377581</v>
      </c>
      <c r="I86">
        <f t="shared" si="7"/>
        <v>144.54633976887905</v>
      </c>
      <c r="J86">
        <f t="shared" si="11"/>
        <v>126.14219370702416</v>
      </c>
      <c r="N86">
        <f t="shared" si="8"/>
        <v>3.2788922407526545E-2</v>
      </c>
      <c r="O86">
        <f t="shared" si="9"/>
        <v>2.8614122006742765E-2</v>
      </c>
    </row>
    <row r="87" spans="1:16" x14ac:dyDescent="0.25">
      <c r="B87">
        <v>9.5258000000000003</v>
      </c>
      <c r="C87">
        <v>12.922499999999999</v>
      </c>
      <c r="D87" t="s">
        <v>690</v>
      </c>
      <c r="E87">
        <f t="shared" si="6"/>
        <v>3.3966999999999992</v>
      </c>
      <c r="F87">
        <v>408546</v>
      </c>
      <c r="G87" s="19">
        <v>205.79669301889001</v>
      </c>
      <c r="H87">
        <f t="shared" si="10"/>
        <v>2.1062782303873733</v>
      </c>
      <c r="I87">
        <f t="shared" si="7"/>
        <v>105.31391151936866</v>
      </c>
      <c r="J87">
        <f t="shared" si="11"/>
        <v>93.014318178851838</v>
      </c>
      <c r="N87">
        <f t="shared" si="8"/>
        <v>2.6802856626480572E-2</v>
      </c>
      <c r="O87">
        <f t="shared" si="9"/>
        <v>2.3672555680349084E-2</v>
      </c>
    </row>
    <row r="89" spans="1:16" x14ac:dyDescent="0.25">
      <c r="A89" s="1" t="s">
        <v>29</v>
      </c>
      <c r="B89">
        <v>9.6207999999999991</v>
      </c>
      <c r="C89">
        <v>14.1732</v>
      </c>
      <c r="D89" t="s">
        <v>691</v>
      </c>
      <c r="E89">
        <f t="shared" si="6"/>
        <v>4.5524000000000004</v>
      </c>
      <c r="F89">
        <v>316315</v>
      </c>
      <c r="G89" s="19">
        <v>385.43663911095501</v>
      </c>
      <c r="H89">
        <f t="shared" ref="H89:H94" si="12">(F89-C$70)/C$69</f>
        <v>1.6397611939291916</v>
      </c>
      <c r="I89">
        <f t="shared" si="7"/>
        <v>81.988059696459587</v>
      </c>
      <c r="J89">
        <f t="shared" ref="J89:J94" si="13">I89*3/E89</f>
        <v>54.029562228578058</v>
      </c>
      <c r="K89">
        <f>AVERAGE(J89:J94)</f>
        <v>93.727951749624779</v>
      </c>
      <c r="N89">
        <f t="shared" si="8"/>
        <v>2.9673727547518892E-2</v>
      </c>
      <c r="O89">
        <f t="shared" si="9"/>
        <v>1.9554780476793925E-2</v>
      </c>
      <c r="P89">
        <f>AVERAGE(O89:O94)</f>
        <v>2.5387026765364588E-2</v>
      </c>
    </row>
    <row r="90" spans="1:16" x14ac:dyDescent="0.25">
      <c r="B90">
        <v>9.6254000000000008</v>
      </c>
      <c r="C90">
        <v>13.469900000000001</v>
      </c>
      <c r="D90" t="s">
        <v>692</v>
      </c>
      <c r="E90">
        <f t="shared" si="6"/>
        <v>3.8445</v>
      </c>
      <c r="F90">
        <v>417487</v>
      </c>
      <c r="G90" s="19">
        <v>731.01670576143204</v>
      </c>
      <c r="H90">
        <f t="shared" si="12"/>
        <v>2.1515030335768932</v>
      </c>
      <c r="I90">
        <f t="shared" si="7"/>
        <v>107.57515167884466</v>
      </c>
      <c r="J90">
        <f t="shared" si="13"/>
        <v>83.944714536749629</v>
      </c>
      <c r="K90">
        <f>STDEV(J89:J94)</f>
        <v>22.160669953276617</v>
      </c>
      <c r="N90">
        <f t="shared" si="8"/>
        <v>3.5196529050303141E-2</v>
      </c>
      <c r="O90">
        <f t="shared" si="9"/>
        <v>2.7465102653377402E-2</v>
      </c>
      <c r="P90">
        <f>STDEV(O89:O94)</f>
        <v>7.5184794724183646E-3</v>
      </c>
    </row>
    <row r="91" spans="1:16" x14ac:dyDescent="0.25">
      <c r="B91">
        <v>9.6377000000000006</v>
      </c>
      <c r="C91">
        <v>13.1654</v>
      </c>
      <c r="D91" t="s">
        <v>693</v>
      </c>
      <c r="E91">
        <f t="shared" si="6"/>
        <v>3.5276999999999994</v>
      </c>
      <c r="F91">
        <v>434610</v>
      </c>
      <c r="G91" s="19">
        <v>617.73533245411295</v>
      </c>
      <c r="H91">
        <f t="shared" si="12"/>
        <v>2.2381135139497985</v>
      </c>
      <c r="I91">
        <f t="shared" si="7"/>
        <v>111.90567569748991</v>
      </c>
      <c r="J91">
        <f t="shared" si="13"/>
        <v>95.165979843090341</v>
      </c>
      <c r="K91">
        <f>(K90/(SQRT(6)))</f>
        <v>9.0470556239590749</v>
      </c>
      <c r="N91">
        <f t="shared" si="8"/>
        <v>3.3386151082606598E-2</v>
      </c>
      <c r="O91">
        <f t="shared" si="9"/>
        <v>2.8391998539507277E-2</v>
      </c>
      <c r="P91">
        <f>(P90/(SQRT(6)))</f>
        <v>3.0694063915024444E-3</v>
      </c>
    </row>
    <row r="92" spans="1:16" x14ac:dyDescent="0.25">
      <c r="B92">
        <v>9.5534999999999997</v>
      </c>
      <c r="C92">
        <v>13.370699999999999</v>
      </c>
      <c r="D92" t="s">
        <v>694</v>
      </c>
      <c r="E92">
        <f t="shared" si="6"/>
        <v>3.8171999999999997</v>
      </c>
      <c r="F92">
        <v>539723</v>
      </c>
      <c r="G92" s="19">
        <v>1397.7662648674</v>
      </c>
      <c r="H92">
        <f t="shared" si="12"/>
        <v>2.7697894716346205</v>
      </c>
      <c r="I92">
        <f t="shared" si="7"/>
        <v>138.48947358173103</v>
      </c>
      <c r="J92">
        <f t="shared" si="13"/>
        <v>108.84114553735543</v>
      </c>
      <c r="N92">
        <f t="shared" si="8"/>
        <v>4.5852020562594319E-2</v>
      </c>
      <c r="O92">
        <f t="shared" si="9"/>
        <v>3.6035853947339137E-2</v>
      </c>
    </row>
    <row r="93" spans="1:16" x14ac:dyDescent="0.25">
      <c r="B93">
        <v>9.6069999999999993</v>
      </c>
      <c r="C93">
        <v>15.3673</v>
      </c>
      <c r="D93" t="s">
        <v>695</v>
      </c>
      <c r="E93">
        <f t="shared" si="6"/>
        <v>5.7603000000000009</v>
      </c>
      <c r="F93">
        <v>810830</v>
      </c>
      <c r="G93" s="19">
        <v>258.87171436043798</v>
      </c>
      <c r="H93">
        <f t="shared" si="12"/>
        <v>4.1410858275569051</v>
      </c>
      <c r="I93">
        <f t="shared" si="7"/>
        <v>207.05429137784526</v>
      </c>
      <c r="J93">
        <f t="shared" si="13"/>
        <v>107.83516034469309</v>
      </c>
      <c r="N93">
        <f t="shared" si="8"/>
        <v>2.7651061820913488E-2</v>
      </c>
      <c r="O93">
        <f t="shared" si="9"/>
        <v>1.4400844654400023E-2</v>
      </c>
    </row>
    <row r="94" spans="1:16" x14ac:dyDescent="0.25">
      <c r="B94">
        <v>9.6404999999999994</v>
      </c>
      <c r="C94">
        <v>13.368</v>
      </c>
      <c r="D94" t="s">
        <v>696</v>
      </c>
      <c r="E94">
        <f t="shared" si="6"/>
        <v>3.7275000000000009</v>
      </c>
      <c r="F94">
        <v>545082</v>
      </c>
      <c r="G94" s="19">
        <v>586.90373114239901</v>
      </c>
      <c r="H94">
        <f t="shared" si="12"/>
        <v>2.7968960279809618</v>
      </c>
      <c r="I94">
        <f t="shared" si="7"/>
        <v>139.84480139904809</v>
      </c>
      <c r="J94">
        <f t="shared" si="13"/>
        <v>112.55114800728214</v>
      </c>
      <c r="N94">
        <f t="shared" si="8"/>
        <v>3.2893423548556441E-2</v>
      </c>
      <c r="O94">
        <f t="shared" si="9"/>
        <v>2.6473580320769765E-2</v>
      </c>
    </row>
    <row r="96" spans="1:16" x14ac:dyDescent="0.25">
      <c r="A96" s="1" t="s">
        <v>36</v>
      </c>
      <c r="B96">
        <v>9.5152000000000001</v>
      </c>
      <c r="C96">
        <v>12.765599999999999</v>
      </c>
      <c r="D96" t="s">
        <v>697</v>
      </c>
      <c r="E96">
        <f t="shared" si="6"/>
        <v>3.2503999999999991</v>
      </c>
      <c r="F96">
        <v>437394</v>
      </c>
      <c r="G96" s="19">
        <v>220.61461805524701</v>
      </c>
      <c r="H96">
        <f t="shared" ref="H96:H101" si="14">(F96-C$70)/C$69</f>
        <v>2.2521953674426545</v>
      </c>
      <c r="I96">
        <f t="shared" si="7"/>
        <v>112.60976837213272</v>
      </c>
      <c r="J96">
        <f t="shared" ref="J96:J101" si="15">I96*3/E96</f>
        <v>103.93468653593349</v>
      </c>
      <c r="K96">
        <f>AVERAGE(J96:J101)</f>
        <v>113.06168099563816</v>
      </c>
      <c r="N96">
        <f t="shared" si="8"/>
        <v>2.7039665593653173E-2</v>
      </c>
      <c r="O96">
        <f t="shared" si="9"/>
        <v>2.495661973325115E-2</v>
      </c>
      <c r="P96">
        <f>AVERAGE(O96:O101)</f>
        <v>2.4935467387948763E-2</v>
      </c>
    </row>
    <row r="97" spans="1:16" x14ac:dyDescent="0.25">
      <c r="B97">
        <v>9.6220999999999997</v>
      </c>
      <c r="C97">
        <v>13.3545</v>
      </c>
      <c r="D97" t="s">
        <v>698</v>
      </c>
      <c r="E97">
        <f t="shared" si="6"/>
        <v>3.7324000000000002</v>
      </c>
      <c r="F97">
        <v>647055</v>
      </c>
      <c r="G97" s="19">
        <v>812.09781745044302</v>
      </c>
      <c r="H97">
        <f t="shared" si="14"/>
        <v>3.3126894353900775</v>
      </c>
      <c r="I97">
        <f t="shared" si="7"/>
        <v>165.63447176950388</v>
      </c>
      <c r="J97">
        <f t="shared" si="15"/>
        <v>133.13241220354507</v>
      </c>
      <c r="K97">
        <f>STDEV(J96:J101)</f>
        <v>37.647911952548498</v>
      </c>
      <c r="N97">
        <f t="shared" si="8"/>
        <v>3.6492306581176734E-2</v>
      </c>
      <c r="O97">
        <f t="shared" si="9"/>
        <v>2.9331507808254796E-2</v>
      </c>
      <c r="P97">
        <f>STDEV(O96:O101)</f>
        <v>4.4663818297619286E-3</v>
      </c>
    </row>
    <row r="98" spans="1:16" x14ac:dyDescent="0.25">
      <c r="B98">
        <v>9.6344999999999992</v>
      </c>
      <c r="C98">
        <v>13.8954</v>
      </c>
      <c r="D98" t="s">
        <v>699</v>
      </c>
      <c r="E98">
        <f t="shared" si="6"/>
        <v>4.2609000000000012</v>
      </c>
      <c r="F98">
        <v>987278</v>
      </c>
      <c r="G98" s="19">
        <v>1221.6412954141799</v>
      </c>
      <c r="H98">
        <f t="shared" si="14"/>
        <v>5.033583990311004</v>
      </c>
      <c r="I98">
        <f t="shared" si="7"/>
        <v>251.67919951555018</v>
      </c>
      <c r="J98">
        <f t="shared" si="15"/>
        <v>177.20143597518137</v>
      </c>
      <c r="K98">
        <f>(K97/(SQRT(6)))</f>
        <v>15.36969569416196</v>
      </c>
      <c r="N98">
        <f t="shared" si="8"/>
        <v>4.303732336260252E-2</v>
      </c>
      <c r="O98">
        <f t="shared" si="9"/>
        <v>3.0301572458355634E-2</v>
      </c>
      <c r="P98">
        <f>(P97/(SQRT(6)))</f>
        <v>1.8233927465591681E-3</v>
      </c>
    </row>
    <row r="99" spans="1:16" x14ac:dyDescent="0.25">
      <c r="B99">
        <v>9.6519999999999992</v>
      </c>
      <c r="C99">
        <v>12.936299999999999</v>
      </c>
      <c r="D99" t="s">
        <v>700</v>
      </c>
      <c r="E99">
        <f t="shared" si="6"/>
        <v>3.2843</v>
      </c>
      <c r="F99">
        <v>339671</v>
      </c>
      <c r="G99" s="19">
        <v>244.44148900740899</v>
      </c>
      <c r="H99">
        <f t="shared" si="14"/>
        <v>1.7578990424130776</v>
      </c>
      <c r="I99">
        <f t="shared" si="7"/>
        <v>87.894952120653869</v>
      </c>
      <c r="J99">
        <f t="shared" si="15"/>
        <v>80.286470895460695</v>
      </c>
      <c r="N99">
        <f t="shared" si="8"/>
        <v>2.7420448779375335E-2</v>
      </c>
      <c r="O99">
        <f t="shared" si="9"/>
        <v>2.5046842961399998E-2</v>
      </c>
    </row>
    <row r="100" spans="1:16" x14ac:dyDescent="0.25">
      <c r="B100">
        <v>9.6072000000000006</v>
      </c>
      <c r="C100">
        <v>13.7415</v>
      </c>
      <c r="D100" t="s">
        <v>701</v>
      </c>
      <c r="E100">
        <f t="shared" si="6"/>
        <v>4.1342999999999996</v>
      </c>
      <c r="F100">
        <v>580598</v>
      </c>
      <c r="G100" s="19">
        <v>351.67547811608699</v>
      </c>
      <c r="H100">
        <f t="shared" si="14"/>
        <v>2.9765408227554819</v>
      </c>
      <c r="I100">
        <f t="shared" si="7"/>
        <v>148.82704113777407</v>
      </c>
      <c r="J100">
        <f t="shared" si="15"/>
        <v>107.99436988445983</v>
      </c>
      <c r="N100">
        <f t="shared" si="8"/>
        <v>2.9134181987251432E-2</v>
      </c>
      <c r="O100">
        <f t="shared" si="9"/>
        <v>2.1140833021733862E-2</v>
      </c>
    </row>
    <row r="101" spans="1:16" x14ac:dyDescent="0.25">
      <c r="B101">
        <v>9.6123999999999992</v>
      </c>
      <c r="C101">
        <v>13.7524</v>
      </c>
      <c r="D101" t="s">
        <v>702</v>
      </c>
      <c r="E101">
        <f t="shared" si="6"/>
        <v>4.1400000000000006</v>
      </c>
      <c r="F101">
        <v>405852</v>
      </c>
      <c r="G101" s="19">
        <v>155.11445592142601</v>
      </c>
      <c r="H101">
        <f t="shared" si="14"/>
        <v>2.0926516092272607</v>
      </c>
      <c r="I101">
        <f t="shared" si="7"/>
        <v>104.63258046136302</v>
      </c>
      <c r="J101">
        <f t="shared" si="15"/>
        <v>75.820710479248547</v>
      </c>
      <c r="N101">
        <f t="shared" si="8"/>
        <v>2.5992891115682048E-2</v>
      </c>
      <c r="O101">
        <f t="shared" si="9"/>
        <v>1.8835428344697133E-2</v>
      </c>
    </row>
    <row r="103" spans="1:16" x14ac:dyDescent="0.25">
      <c r="A103" s="5" t="s">
        <v>43</v>
      </c>
      <c r="B103">
        <v>9.4847000000000001</v>
      </c>
      <c r="C103">
        <v>12.440899999999999</v>
      </c>
      <c r="D103" t="s">
        <v>703</v>
      </c>
      <c r="E103">
        <f t="shared" si="6"/>
        <v>2.9561999999999991</v>
      </c>
      <c r="F103">
        <v>375320</v>
      </c>
      <c r="G103" s="19">
        <v>554.71989513836104</v>
      </c>
      <c r="H103">
        <f t="shared" ref="H103:H108" si="16">(F103-C$70)/C$69</f>
        <v>1.9382165694126519</v>
      </c>
      <c r="I103">
        <f t="shared" si="7"/>
        <v>96.910828470632595</v>
      </c>
      <c r="J103">
        <f t="shared" ref="J103:J108" si="17">I103*3/E103</f>
        <v>98.346690146775543</v>
      </c>
      <c r="K103">
        <f>AVERAGE(J103:J108)</f>
        <v>86.667140978449012</v>
      </c>
      <c r="N103">
        <f t="shared" si="8"/>
        <v>3.2379085613584532E-2</v>
      </c>
      <c r="O103">
        <f t="shared" si="9"/>
        <v>3.2858824450562756E-2</v>
      </c>
      <c r="P103">
        <f>AVERAGE(O103:O108)</f>
        <v>2.5725871130706863E-2</v>
      </c>
    </row>
    <row r="104" spans="1:16" x14ac:dyDescent="0.25">
      <c r="B104">
        <v>9.5091999999999999</v>
      </c>
      <c r="C104">
        <v>13.529500000000001</v>
      </c>
      <c r="D104" t="s">
        <v>704</v>
      </c>
      <c r="E104">
        <f t="shared" si="6"/>
        <v>4.0203000000000007</v>
      </c>
      <c r="F104">
        <v>285181</v>
      </c>
      <c r="G104" s="19">
        <v>1351.1291970370301</v>
      </c>
      <c r="H104">
        <f t="shared" si="16"/>
        <v>1.4822811556222339</v>
      </c>
      <c r="I104">
        <f t="shared" si="7"/>
        <v>74.114057781111697</v>
      </c>
      <c r="J104">
        <f t="shared" si="17"/>
        <v>55.304871114925518</v>
      </c>
      <c r="K104">
        <f>STDEV(J103:J108)</f>
        <v>27.583808477920034</v>
      </c>
      <c r="N104">
        <f t="shared" si="8"/>
        <v>4.5106701913878611E-2</v>
      </c>
      <c r="O104">
        <f t="shared" si="9"/>
        <v>3.3659205965135885E-2</v>
      </c>
      <c r="P104">
        <f>STDEV(O103:O108)</f>
        <v>6.0726825998184061E-3</v>
      </c>
    </row>
    <row r="105" spans="1:16" x14ac:dyDescent="0.25">
      <c r="B105">
        <v>9.5841999999999992</v>
      </c>
      <c r="C105">
        <v>13.4521</v>
      </c>
      <c r="D105" t="s">
        <v>705</v>
      </c>
      <c r="E105">
        <f t="shared" si="6"/>
        <v>3.8679000000000006</v>
      </c>
      <c r="F105">
        <v>340413</v>
      </c>
      <c r="G105" s="19">
        <v>130.54167682860501</v>
      </c>
      <c r="H105">
        <f t="shared" si="16"/>
        <v>1.7616521800896936</v>
      </c>
      <c r="I105">
        <f t="shared" si="7"/>
        <v>88.082609004484681</v>
      </c>
      <c r="J105">
        <f t="shared" si="17"/>
        <v>68.318164123543539</v>
      </c>
      <c r="K105">
        <f>(K104/(SQRT(6)))</f>
        <v>11.261042655593466</v>
      </c>
      <c r="N105">
        <f t="shared" si="8"/>
        <v>2.5600187385351802E-2</v>
      </c>
      <c r="O105">
        <f t="shared" si="9"/>
        <v>1.9855881009347553E-2</v>
      </c>
      <c r="P105">
        <f>(P104/(SQRT(6)))</f>
        <v>2.4791622899055115E-3</v>
      </c>
    </row>
    <row r="106" spans="1:16" x14ac:dyDescent="0.25">
      <c r="B106">
        <v>9.4848999999999997</v>
      </c>
      <c r="C106">
        <v>13.8835</v>
      </c>
      <c r="D106" t="s">
        <v>706</v>
      </c>
      <c r="E106">
        <f t="shared" si="6"/>
        <v>4.3986000000000001</v>
      </c>
      <c r="F106">
        <v>440694</v>
      </c>
      <c r="G106" s="19">
        <v>793.43164117894696</v>
      </c>
      <c r="H106">
        <f t="shared" si="16"/>
        <v>2.2688872196432377</v>
      </c>
      <c r="I106">
        <f t="shared" si="7"/>
        <v>113.44436098216188</v>
      </c>
      <c r="J106">
        <f t="shared" si="17"/>
        <v>77.373046639040979</v>
      </c>
      <c r="N106">
        <f t="shared" si="8"/>
        <v>3.6193997748255186E-2</v>
      </c>
      <c r="O106">
        <f t="shared" si="9"/>
        <v>2.4685580240250433E-2</v>
      </c>
    </row>
    <row r="107" spans="1:16" x14ac:dyDescent="0.25">
      <c r="B107">
        <v>9.6111000000000004</v>
      </c>
      <c r="C107">
        <v>13.971299999999999</v>
      </c>
      <c r="D107" t="s">
        <v>707</v>
      </c>
      <c r="E107">
        <f t="shared" si="6"/>
        <v>4.360199999999999</v>
      </c>
      <c r="F107">
        <v>488888</v>
      </c>
      <c r="G107" s="19">
        <v>411.81078249306</v>
      </c>
      <c r="H107">
        <f t="shared" si="16"/>
        <v>2.5126590756901805</v>
      </c>
      <c r="I107">
        <f t="shared" si="7"/>
        <v>125.63295378450903</v>
      </c>
      <c r="J107">
        <f t="shared" si="17"/>
        <v>86.440727799992473</v>
      </c>
      <c r="N107">
        <f t="shared" si="8"/>
        <v>3.0095219331223701E-2</v>
      </c>
      <c r="O107">
        <f t="shared" si="9"/>
        <v>2.0706769871490099E-2</v>
      </c>
    </row>
    <row r="108" spans="1:16" x14ac:dyDescent="0.25">
      <c r="B108">
        <v>9.5914999999999999</v>
      </c>
      <c r="C108">
        <v>12.7409</v>
      </c>
      <c r="D108" t="s">
        <v>708</v>
      </c>
      <c r="E108">
        <f t="shared" si="6"/>
        <v>3.1494</v>
      </c>
      <c r="F108">
        <v>549268</v>
      </c>
      <c r="G108" s="19">
        <v>12.5101306614192</v>
      </c>
      <c r="H108">
        <f t="shared" si="16"/>
        <v>2.81806938959055</v>
      </c>
      <c r="I108">
        <f t="shared" si="7"/>
        <v>140.9034694795275</v>
      </c>
      <c r="J108">
        <f t="shared" si="17"/>
        <v>134.21934604641598</v>
      </c>
      <c r="N108">
        <f t="shared" si="8"/>
        <v>2.3713895716777688E-2</v>
      </c>
      <c r="O108">
        <f t="shared" si="9"/>
        <v>2.2588965247454455E-2</v>
      </c>
    </row>
    <row r="110" spans="1:16" x14ac:dyDescent="0.25">
      <c r="A110" s="5" t="s">
        <v>44</v>
      </c>
      <c r="B110">
        <v>9.6334</v>
      </c>
      <c r="C110">
        <v>13.143000000000001</v>
      </c>
      <c r="D110" t="s">
        <v>709</v>
      </c>
      <c r="E110">
        <f t="shared" si="6"/>
        <v>3.5096000000000007</v>
      </c>
      <c r="F110">
        <v>465952</v>
      </c>
      <c r="G110" s="19">
        <v>216.77370219699901</v>
      </c>
      <c r="H110">
        <f t="shared" ref="H110:H115" si="18">(F110-C$70)/C$69</f>
        <v>2.3966456447590962</v>
      </c>
      <c r="I110">
        <f t="shared" si="7"/>
        <v>119.83228223795481</v>
      </c>
      <c r="J110">
        <f t="shared" ref="J110:J115" si="19">I110*3/E110</f>
        <v>102.43242726061784</v>
      </c>
      <c r="K110">
        <f>AVERAGE(J110:J115)</f>
        <v>90.70605101007709</v>
      </c>
      <c r="N110">
        <f t="shared" si="8"/>
        <v>2.6978282956397492E-2</v>
      </c>
      <c r="O110">
        <f t="shared" si="9"/>
        <v>2.306098953418978E-2</v>
      </c>
      <c r="P110">
        <f>AVERAGE(O110:O115)</f>
        <v>2.5837062863953781E-2</v>
      </c>
    </row>
    <row r="111" spans="1:16" x14ac:dyDescent="0.25">
      <c r="B111">
        <v>9.5109999999999992</v>
      </c>
      <c r="C111">
        <v>12.662599999999999</v>
      </c>
      <c r="D111" t="s">
        <v>710</v>
      </c>
      <c r="E111">
        <f t="shared" si="6"/>
        <v>3.1516000000000002</v>
      </c>
      <c r="F111">
        <v>225316</v>
      </c>
      <c r="G111" s="19">
        <v>230.10441465526401</v>
      </c>
      <c r="H111">
        <f t="shared" si="18"/>
        <v>1.1794757822925612</v>
      </c>
      <c r="I111">
        <f t="shared" si="7"/>
        <v>58.973789114628062</v>
      </c>
      <c r="J111">
        <f t="shared" si="19"/>
        <v>56.136999411056024</v>
      </c>
      <c r="K111">
        <f>STDEV(J110:J115)</f>
        <v>38.340022366492136</v>
      </c>
      <c r="N111">
        <f t="shared" si="8"/>
        <v>2.719132440728694E-2</v>
      </c>
      <c r="O111">
        <f t="shared" si="9"/>
        <v>2.5883352335912175E-2</v>
      </c>
      <c r="P111">
        <f>STDEV(O110:O115)</f>
        <v>4.7646780585660128E-3</v>
      </c>
    </row>
    <row r="112" spans="1:16" x14ac:dyDescent="0.25">
      <c r="B112">
        <v>9.4756</v>
      </c>
      <c r="C112">
        <v>13.1745</v>
      </c>
      <c r="D112" t="s">
        <v>711</v>
      </c>
      <c r="E112">
        <f t="shared" si="6"/>
        <v>3.6989000000000001</v>
      </c>
      <c r="F112">
        <v>721949</v>
      </c>
      <c r="G112" s="19">
        <v>966.98038781289904</v>
      </c>
      <c r="H112">
        <f t="shared" si="18"/>
        <v>3.6915135501508312</v>
      </c>
      <c r="I112">
        <f t="shared" si="7"/>
        <v>184.57567750754157</v>
      </c>
      <c r="J112">
        <f t="shared" si="19"/>
        <v>149.70046027808937</v>
      </c>
      <c r="K112">
        <f>(K111/(SQRT(6)))</f>
        <v>15.652248587466687</v>
      </c>
      <c r="N112">
        <f t="shared" si="8"/>
        <v>3.8967523686849692E-2</v>
      </c>
      <c r="O112">
        <f t="shared" si="9"/>
        <v>3.1604685463394275E-2</v>
      </c>
      <c r="P112">
        <f>(P111/(SQRT(6)))</f>
        <v>1.9451716720202527E-3</v>
      </c>
    </row>
    <row r="113" spans="2:15" x14ac:dyDescent="0.25">
      <c r="B113">
        <v>9.5097000000000005</v>
      </c>
      <c r="C113">
        <v>13.228999999999999</v>
      </c>
      <c r="D113" t="s">
        <v>712</v>
      </c>
      <c r="E113">
        <f t="shared" si="6"/>
        <v>3.7192999999999987</v>
      </c>
      <c r="F113">
        <v>334446</v>
      </c>
      <c r="G113" s="19">
        <v>40.436071168751702</v>
      </c>
      <c r="H113">
        <f t="shared" si="18"/>
        <v>1.7314702764288208</v>
      </c>
      <c r="I113">
        <f t="shared" si="7"/>
        <v>86.57351382144104</v>
      </c>
      <c r="J113">
        <f t="shared" si="19"/>
        <v>69.830490001968968</v>
      </c>
      <c r="N113">
        <f t="shared" si="8"/>
        <v>2.4160187158571256E-2</v>
      </c>
      <c r="O113">
        <f t="shared" si="9"/>
        <v>1.9487688940315058E-2</v>
      </c>
    </row>
    <row r="114" spans="2:15" x14ac:dyDescent="0.25">
      <c r="B114">
        <v>9.5470000000000006</v>
      </c>
      <c r="C114">
        <v>12.453900000000001</v>
      </c>
      <c r="D114" t="s">
        <v>713</v>
      </c>
      <c r="E114">
        <f t="shared" si="6"/>
        <v>2.9069000000000003</v>
      </c>
      <c r="F114">
        <v>189707</v>
      </c>
      <c r="G114" s="19">
        <v>417.277950180723</v>
      </c>
      <c r="H114">
        <f t="shared" si="18"/>
        <v>0.9993605807742062</v>
      </c>
      <c r="I114">
        <f t="shared" si="7"/>
        <v>49.968029038710306</v>
      </c>
      <c r="J114">
        <f t="shared" si="19"/>
        <v>51.568367372847675</v>
      </c>
      <c r="N114">
        <f t="shared" si="8"/>
        <v>3.0182591505822934E-2</v>
      </c>
      <c r="O114">
        <f t="shared" si="9"/>
        <v>3.1149256774388109E-2</v>
      </c>
    </row>
    <row r="115" spans="2:15" x14ac:dyDescent="0.25">
      <c r="B115">
        <v>9.8535000000000004</v>
      </c>
      <c r="C115">
        <v>13.6905</v>
      </c>
      <c r="D115" t="s">
        <v>714</v>
      </c>
      <c r="E115">
        <f t="shared" si="6"/>
        <v>3.8369999999999997</v>
      </c>
      <c r="F115">
        <v>571523</v>
      </c>
      <c r="G115" s="19">
        <v>436.31084060307398</v>
      </c>
      <c r="H115">
        <f t="shared" si="18"/>
        <v>2.9306382292038777</v>
      </c>
      <c r="I115">
        <f t="shared" si="7"/>
        <v>146.5319114601939</v>
      </c>
      <c r="J115">
        <f t="shared" si="19"/>
        <v>114.56756173588265</v>
      </c>
      <c r="N115">
        <f t="shared" si="8"/>
        <v>3.0486760889334285E-2</v>
      </c>
      <c r="O115">
        <f t="shared" si="9"/>
        <v>2.3836404135523289E-2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66"/>
  <sheetViews>
    <sheetView topLeftCell="A151" workbookViewId="0">
      <selection activeCell="E126" sqref="E126:E166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2.7109375" style="11" bestFit="1" customWidth="1"/>
    <col min="5" max="5" width="13.7109375" style="11" bestFit="1" customWidth="1"/>
    <col min="6" max="7" width="13.7109375" style="11" customWidth="1"/>
    <col min="8" max="8" width="11.85546875" style="11" customWidth="1"/>
    <col min="9" max="9" width="9.28515625" style="11" customWidth="1"/>
    <col min="10" max="10" width="13.85546875" style="11" customWidth="1"/>
    <col min="11" max="11" width="12.7109375" style="11" customWidth="1"/>
    <col min="12" max="12" width="12.85546875" style="11" customWidth="1"/>
    <col min="13" max="13" width="12.7109375" style="11" bestFit="1" customWidth="1"/>
    <col min="14" max="14" width="11.28515625" style="11" bestFit="1" customWidth="1"/>
    <col min="15" max="15" width="11.7109375" style="11" bestFit="1" customWidth="1"/>
    <col min="16" max="16" width="9.140625" style="11"/>
    <col min="17" max="17" width="12.7109375" style="11" bestFit="1" customWidth="1"/>
    <col min="18" max="19" width="9.140625" style="11"/>
    <col min="20" max="20" width="11.28515625" style="11" bestFit="1" customWidth="1"/>
    <col min="21" max="22" width="9.140625" style="11"/>
    <col min="23" max="23" width="12" style="11" bestFit="1" customWidth="1"/>
    <col min="24" max="16384" width="9.140625" style="11"/>
  </cols>
  <sheetData>
    <row r="1" spans="2:11" x14ac:dyDescent="0.25">
      <c r="D1" s="11" t="s">
        <v>133</v>
      </c>
      <c r="E1" s="11" t="s">
        <v>134</v>
      </c>
      <c r="F1" s="11" t="s">
        <v>723</v>
      </c>
      <c r="G1" s="11" t="s">
        <v>5</v>
      </c>
      <c r="I1" s="11" t="s">
        <v>133</v>
      </c>
      <c r="J1" s="11" t="s">
        <v>134</v>
      </c>
      <c r="K1" s="11" t="s">
        <v>723</v>
      </c>
    </row>
    <row r="2" spans="2:11" x14ac:dyDescent="0.25">
      <c r="B2" s="11">
        <v>0</v>
      </c>
      <c r="C2" s="11">
        <v>0</v>
      </c>
      <c r="D2" s="19">
        <v>26.307508376965899</v>
      </c>
      <c r="E2" s="19">
        <v>1064.38471311644</v>
      </c>
      <c r="F2" s="19">
        <v>1137136.75185507</v>
      </c>
      <c r="G2" s="19">
        <v>923870.63796378102</v>
      </c>
      <c r="I2" s="11">
        <f t="shared" ref="I2:I44" si="0">D2/G2</f>
        <v>2.8475316019294518E-5</v>
      </c>
      <c r="J2" s="11">
        <f t="shared" ref="J2:J44" si="1">E2/G2</f>
        <v>1.1520928032330948E-3</v>
      </c>
      <c r="K2" s="11">
        <f>F2/G2</f>
        <v>1.2308398006471224</v>
      </c>
    </row>
    <row r="3" spans="2:11" x14ac:dyDescent="0.25">
      <c r="B3" s="11">
        <v>0</v>
      </c>
      <c r="C3" s="11">
        <v>0</v>
      </c>
      <c r="D3" s="19">
        <v>22.055548940960801</v>
      </c>
      <c r="E3" s="19">
        <v>562.07169977008596</v>
      </c>
      <c r="F3" s="19">
        <v>839064.93290357501</v>
      </c>
      <c r="G3" s="19">
        <v>520820.11471827602</v>
      </c>
      <c r="I3" s="11">
        <f t="shared" si="0"/>
        <v>4.2347728741028317E-5</v>
      </c>
      <c r="J3" s="11">
        <f t="shared" si="1"/>
        <v>1.0792050535032118E-3</v>
      </c>
      <c r="K3" s="11">
        <f t="shared" ref="K3:K44" si="2">F3/G3</f>
        <v>1.611045559093748</v>
      </c>
    </row>
    <row r="4" spans="2:11" x14ac:dyDescent="0.25">
      <c r="B4" s="18"/>
      <c r="C4" s="18">
        <v>1.953125E-2</v>
      </c>
      <c r="D4" s="13">
        <v>487872.003932675</v>
      </c>
      <c r="E4" s="13">
        <v>2253778.5862781298</v>
      </c>
      <c r="F4" s="13">
        <v>19899544.041278701</v>
      </c>
      <c r="G4" s="13">
        <v>1687406855.8503499</v>
      </c>
      <c r="I4" s="11">
        <f t="shared" si="0"/>
        <v>2.891252943776961E-4</v>
      </c>
      <c r="J4" s="11">
        <f t="shared" si="1"/>
        <v>1.3356462186129754E-3</v>
      </c>
      <c r="K4" s="11">
        <f t="shared" si="2"/>
        <v>1.1792973326074669E-2</v>
      </c>
    </row>
    <row r="5" spans="2:11" x14ac:dyDescent="0.25">
      <c r="B5" s="18"/>
      <c r="C5" s="18">
        <v>1.953125E-2</v>
      </c>
      <c r="D5" s="13">
        <v>450122.06942062301</v>
      </c>
      <c r="E5" s="13">
        <v>2152738.18238508</v>
      </c>
      <c r="F5" s="13">
        <v>15980551.543932499</v>
      </c>
      <c r="G5" s="13">
        <v>1423200989.93559</v>
      </c>
      <c r="I5" s="11">
        <f t="shared" si="0"/>
        <v>3.1627442125443874E-4</v>
      </c>
      <c r="J5" s="11">
        <f t="shared" si="1"/>
        <v>1.5126030670358842E-3</v>
      </c>
      <c r="K5" s="11">
        <f t="shared" si="2"/>
        <v>1.1228597827672769E-2</v>
      </c>
    </row>
    <row r="6" spans="2:11" x14ac:dyDescent="0.25">
      <c r="B6" s="18"/>
      <c r="C6" s="18">
        <v>1.953125E-2</v>
      </c>
      <c r="D6" s="13">
        <v>204871.28125380501</v>
      </c>
      <c r="E6" s="13">
        <v>897899.87436681404</v>
      </c>
      <c r="F6" s="13">
        <v>9837582.9475906491</v>
      </c>
      <c r="G6" s="13">
        <v>691037873.15794301</v>
      </c>
      <c r="I6" s="11">
        <f t="shared" si="0"/>
        <v>2.9646896242831514E-4</v>
      </c>
      <c r="J6" s="11">
        <f t="shared" si="1"/>
        <v>1.2993497306646041E-3</v>
      </c>
      <c r="K6" s="11">
        <f t="shared" si="2"/>
        <v>1.4235953382170386E-2</v>
      </c>
    </row>
    <row r="7" spans="2:11" x14ac:dyDescent="0.25">
      <c r="B7" s="18"/>
      <c r="C7" s="18">
        <v>1.953125E-2</v>
      </c>
      <c r="D7" s="13">
        <v>137417.95205195501</v>
      </c>
      <c r="E7" s="13">
        <v>654920.98949041101</v>
      </c>
      <c r="F7" s="13">
        <v>4008847.97205817</v>
      </c>
      <c r="G7" s="13">
        <v>401850639.35653502</v>
      </c>
      <c r="I7" s="11">
        <f t="shared" si="0"/>
        <v>3.4196275579403349E-4</v>
      </c>
      <c r="J7" s="11">
        <f t="shared" si="1"/>
        <v>1.6297622184678017E-3</v>
      </c>
      <c r="K7" s="11">
        <f t="shared" si="2"/>
        <v>9.9759651458495979E-3</v>
      </c>
    </row>
    <row r="8" spans="2:11" x14ac:dyDescent="0.25">
      <c r="B8" s="18"/>
      <c r="C8" s="18">
        <v>1.953125E-2</v>
      </c>
      <c r="D8" s="13">
        <v>100566.874502222</v>
      </c>
      <c r="E8" s="13">
        <v>461991.21430190699</v>
      </c>
      <c r="F8" s="13">
        <v>5656826.4540299801</v>
      </c>
      <c r="G8" s="13">
        <v>316316230.12058401</v>
      </c>
      <c r="I8" s="11">
        <f t="shared" si="0"/>
        <v>3.1793143988812888E-4</v>
      </c>
      <c r="J8" s="11">
        <f t="shared" si="1"/>
        <v>1.4605359140939108E-3</v>
      </c>
      <c r="K8" s="11">
        <f t="shared" si="2"/>
        <v>1.788345306174622E-2</v>
      </c>
    </row>
    <row r="9" spans="2:11" x14ac:dyDescent="0.25">
      <c r="B9" s="18"/>
      <c r="C9" s="18">
        <v>3.90625E-2</v>
      </c>
      <c r="D9" s="13">
        <v>1069114.9179758001</v>
      </c>
      <c r="E9" s="13">
        <v>5059718.5177171202</v>
      </c>
      <c r="F9" s="13">
        <v>42915759.840597399</v>
      </c>
      <c r="G9" s="13">
        <v>1662744793.5897901</v>
      </c>
      <c r="I9" s="11">
        <f t="shared" si="0"/>
        <v>6.4298196698462057E-4</v>
      </c>
      <c r="J9" s="11">
        <f t="shared" si="1"/>
        <v>3.0429916468380086E-3</v>
      </c>
      <c r="K9" s="11">
        <f t="shared" si="2"/>
        <v>2.5810190479047739E-2</v>
      </c>
    </row>
    <row r="10" spans="2:11" x14ac:dyDescent="0.25">
      <c r="B10" s="18"/>
      <c r="C10" s="18">
        <v>3.90625E-2</v>
      </c>
      <c r="D10" s="13">
        <v>790167.71122374199</v>
      </c>
      <c r="E10" s="13">
        <v>3509862.8848474501</v>
      </c>
      <c r="F10" s="13">
        <v>29744576.956156399</v>
      </c>
      <c r="G10" s="13">
        <v>1301812594.5313799</v>
      </c>
      <c r="I10" s="11">
        <f t="shared" si="0"/>
        <v>6.0697500895525033E-4</v>
      </c>
      <c r="J10" s="11">
        <f t="shared" si="1"/>
        <v>2.6961352959647107E-3</v>
      </c>
      <c r="K10" s="11">
        <f t="shared" si="2"/>
        <v>2.2848585949395969E-2</v>
      </c>
    </row>
    <row r="11" spans="2:11" x14ac:dyDescent="0.25">
      <c r="B11" s="18"/>
      <c r="C11" s="18">
        <v>3.90625E-2</v>
      </c>
      <c r="D11" s="13">
        <v>344464.96667822398</v>
      </c>
      <c r="E11" s="13">
        <v>1526448.12399481</v>
      </c>
      <c r="F11" s="13">
        <v>14159922.107250201</v>
      </c>
      <c r="G11" s="13">
        <v>527776464.28443301</v>
      </c>
      <c r="I11" s="11">
        <f t="shared" si="0"/>
        <v>6.5267208750063269E-4</v>
      </c>
      <c r="J11" s="11">
        <f t="shared" si="1"/>
        <v>2.8922246960451157E-3</v>
      </c>
      <c r="K11" s="11">
        <f t="shared" si="2"/>
        <v>2.6829392868907915E-2</v>
      </c>
    </row>
    <row r="12" spans="2:11" x14ac:dyDescent="0.25">
      <c r="B12" s="18"/>
      <c r="C12" s="18">
        <v>3.90625E-2</v>
      </c>
      <c r="D12" s="13">
        <v>286141.01511132601</v>
      </c>
      <c r="E12" s="13">
        <v>1287076.6629181099</v>
      </c>
      <c r="F12" s="13">
        <v>7331911.4985503601</v>
      </c>
      <c r="G12" s="13">
        <v>366810648.76849997</v>
      </c>
      <c r="I12" s="11">
        <f t="shared" si="0"/>
        <v>7.8007826673514636E-4</v>
      </c>
      <c r="J12" s="11">
        <f t="shared" si="1"/>
        <v>3.5088312382403172E-3</v>
      </c>
      <c r="K12" s="11">
        <f t="shared" si="2"/>
        <v>1.9988273304403566E-2</v>
      </c>
    </row>
    <row r="13" spans="2:11" x14ac:dyDescent="0.25">
      <c r="B13" s="18"/>
      <c r="C13" s="18">
        <v>3.90625E-2</v>
      </c>
      <c r="D13" s="13">
        <v>196014.715773868</v>
      </c>
      <c r="E13" s="13">
        <v>891301.78604319005</v>
      </c>
      <c r="F13" s="13">
        <v>7889108.1478858199</v>
      </c>
      <c r="G13" s="13">
        <v>239166847.41391599</v>
      </c>
      <c r="I13" s="11">
        <f t="shared" si="0"/>
        <v>8.1957310510780612E-4</v>
      </c>
      <c r="J13" s="11">
        <f t="shared" si="1"/>
        <v>3.7266945468434911E-3</v>
      </c>
      <c r="K13" s="11">
        <f t="shared" si="2"/>
        <v>3.2985793111335669E-2</v>
      </c>
    </row>
    <row r="14" spans="2:11" x14ac:dyDescent="0.25">
      <c r="C14" s="18">
        <v>7.8125E-2</v>
      </c>
      <c r="D14" s="13">
        <v>2136329.2462340202</v>
      </c>
      <c r="E14" s="13">
        <v>10047449.773564</v>
      </c>
      <c r="F14" s="13">
        <v>79226365.336821198</v>
      </c>
      <c r="G14" s="13">
        <v>1723611462.2244799</v>
      </c>
      <c r="I14" s="11">
        <f t="shared" si="0"/>
        <v>1.2394494310666105E-3</v>
      </c>
      <c r="J14" s="11">
        <f t="shared" si="1"/>
        <v>5.8293008568165569E-3</v>
      </c>
      <c r="K14" s="11">
        <f t="shared" si="2"/>
        <v>4.5965327495891821E-2</v>
      </c>
    </row>
    <row r="15" spans="2:11" x14ac:dyDescent="0.25">
      <c r="C15" s="18">
        <v>7.8125E-2</v>
      </c>
      <c r="D15" s="13">
        <v>1651281.62610774</v>
      </c>
      <c r="E15" s="13">
        <v>7110652.3538616505</v>
      </c>
      <c r="F15" s="13">
        <v>63072218.9059892</v>
      </c>
      <c r="G15" s="13">
        <v>1336800389.68577</v>
      </c>
      <c r="I15" s="11">
        <f t="shared" si="0"/>
        <v>1.235249210613929E-3</v>
      </c>
      <c r="J15" s="11">
        <f t="shared" si="1"/>
        <v>5.3191579002554671E-3</v>
      </c>
      <c r="K15" s="11">
        <f t="shared" si="2"/>
        <v>4.7181478545809695E-2</v>
      </c>
    </row>
    <row r="16" spans="2:11" x14ac:dyDescent="0.25">
      <c r="C16" s="18">
        <v>7.8125E-2</v>
      </c>
      <c r="D16" s="13">
        <v>620702.21932830894</v>
      </c>
      <c r="E16" s="13">
        <v>2753478.3432328799</v>
      </c>
      <c r="F16" s="13">
        <v>24134475.5860953</v>
      </c>
      <c r="G16" s="13">
        <v>476895877.60226399</v>
      </c>
      <c r="I16" s="11">
        <f t="shared" si="0"/>
        <v>1.3015466236551974E-3</v>
      </c>
      <c r="J16" s="11">
        <f t="shared" si="1"/>
        <v>5.7737516144547359E-3</v>
      </c>
      <c r="K16" s="11">
        <f t="shared" si="2"/>
        <v>5.0607431767786634E-2</v>
      </c>
    </row>
    <row r="17" spans="3:14" x14ac:dyDescent="0.25">
      <c r="C17" s="18">
        <v>7.8125E-2</v>
      </c>
      <c r="D17" s="13">
        <v>572023.90101113101</v>
      </c>
      <c r="E17" s="13">
        <v>2598669.6767754601</v>
      </c>
      <c r="F17" s="13">
        <v>13744479.5412712</v>
      </c>
      <c r="G17" s="13">
        <v>347888417.94615197</v>
      </c>
      <c r="I17" s="11">
        <f t="shared" si="0"/>
        <v>1.6442740588727273E-3</v>
      </c>
      <c r="J17" s="11">
        <f t="shared" si="1"/>
        <v>7.4698367140744997E-3</v>
      </c>
      <c r="K17" s="11">
        <f t="shared" si="2"/>
        <v>3.9508298730998988E-2</v>
      </c>
    </row>
    <row r="18" spans="3:14" x14ac:dyDescent="0.25">
      <c r="C18" s="18">
        <v>7.8125E-2</v>
      </c>
      <c r="D18" s="13">
        <v>393908.704801307</v>
      </c>
      <c r="E18" s="13">
        <v>1733550.1946421801</v>
      </c>
      <c r="F18" s="13">
        <v>12983124.347260799</v>
      </c>
      <c r="G18" s="13">
        <v>275311844.72028202</v>
      </c>
      <c r="I18" s="11">
        <f t="shared" si="0"/>
        <v>1.4307728212766141E-3</v>
      </c>
      <c r="J18" s="11">
        <f t="shared" si="1"/>
        <v>6.2966785769913904E-3</v>
      </c>
      <c r="K18" s="11">
        <f t="shared" si="2"/>
        <v>4.7157885126416221E-2</v>
      </c>
      <c r="M18" s="11" t="s">
        <v>724</v>
      </c>
    </row>
    <row r="19" spans="3:14" x14ac:dyDescent="0.25">
      <c r="C19" s="18">
        <v>0.15625</v>
      </c>
      <c r="D19" s="13">
        <v>4144888.7644658098</v>
      </c>
      <c r="E19" s="13">
        <v>19450238.299502499</v>
      </c>
      <c r="F19" s="13">
        <v>148998930.017115</v>
      </c>
      <c r="G19" s="13">
        <v>1775463258.3039501</v>
      </c>
      <c r="I19" s="11">
        <f t="shared" si="0"/>
        <v>2.3345393068991498E-3</v>
      </c>
      <c r="J19" s="11">
        <f t="shared" si="1"/>
        <v>1.0955021574528533E-2</v>
      </c>
      <c r="K19" s="11">
        <f t="shared" si="2"/>
        <v>8.3921156532098265E-2</v>
      </c>
      <c r="M19" s="11" t="s">
        <v>132</v>
      </c>
      <c r="N19" s="11" t="s">
        <v>725</v>
      </c>
    </row>
    <row r="20" spans="3:14" x14ac:dyDescent="0.25">
      <c r="C20" s="18">
        <v>0.15625</v>
      </c>
      <c r="D20" s="13">
        <v>3103675.2241187599</v>
      </c>
      <c r="E20" s="13">
        <v>13614291.7328023</v>
      </c>
      <c r="F20" s="13">
        <v>113035089.75388999</v>
      </c>
      <c r="G20" s="13">
        <v>1345077651.6165299</v>
      </c>
      <c r="I20" s="11">
        <f t="shared" si="0"/>
        <v>2.3074320061661326E-3</v>
      </c>
      <c r="J20" s="11">
        <f t="shared" si="1"/>
        <v>1.0121565633359893E-2</v>
      </c>
      <c r="K20" s="11">
        <f t="shared" si="2"/>
        <v>8.4036107222540735E-2</v>
      </c>
    </row>
    <row r="21" spans="3:14" x14ac:dyDescent="0.25">
      <c r="C21" s="18">
        <v>0.15625</v>
      </c>
      <c r="D21" s="13">
        <v>1197857.1892254001</v>
      </c>
      <c r="E21" s="13">
        <v>5256180.2606388703</v>
      </c>
      <c r="F21" s="13">
        <v>44087148.514754601</v>
      </c>
      <c r="G21" s="13">
        <v>485979172.86296898</v>
      </c>
      <c r="I21" s="11">
        <f t="shared" si="0"/>
        <v>2.4648323551988071E-3</v>
      </c>
      <c r="J21" s="11">
        <f t="shared" si="1"/>
        <v>1.081564921738107E-2</v>
      </c>
      <c r="K21" s="11">
        <f t="shared" si="2"/>
        <v>9.0718185009927996E-2</v>
      </c>
    </row>
    <row r="22" spans="3:14" x14ac:dyDescent="0.25">
      <c r="C22" s="18">
        <v>0.15625</v>
      </c>
      <c r="D22" s="13">
        <v>1095747.4057402101</v>
      </c>
      <c r="E22" s="13">
        <v>5052679.78191265</v>
      </c>
      <c r="F22" s="13">
        <v>25958025.0673448</v>
      </c>
      <c r="G22" s="13">
        <v>361939942.57485002</v>
      </c>
      <c r="I22" s="11">
        <f t="shared" si="0"/>
        <v>3.0274287992229734E-3</v>
      </c>
      <c r="J22" s="11">
        <f t="shared" si="1"/>
        <v>1.3959994981398728E-2</v>
      </c>
      <c r="K22" s="11">
        <f t="shared" si="2"/>
        <v>7.1719150096225204E-2</v>
      </c>
    </row>
    <row r="23" spans="3:14" x14ac:dyDescent="0.25">
      <c r="C23" s="18">
        <v>0.15625</v>
      </c>
      <c r="D23" s="13">
        <v>778802.18215607502</v>
      </c>
      <c r="E23" s="13">
        <v>3480479.0025839699</v>
      </c>
      <c r="F23" s="13">
        <v>20102772.1071782</v>
      </c>
      <c r="G23" s="13">
        <v>251329170.74133</v>
      </c>
      <c r="I23" s="11">
        <f t="shared" si="0"/>
        <v>3.0987337437150281E-3</v>
      </c>
      <c r="J23" s="11">
        <f t="shared" si="1"/>
        <v>1.3848289047856314E-2</v>
      </c>
      <c r="K23" s="11">
        <f t="shared" si="2"/>
        <v>7.9985829133491768E-2</v>
      </c>
    </row>
    <row r="24" spans="3:14" x14ac:dyDescent="0.25">
      <c r="C24" s="18">
        <v>0.3125</v>
      </c>
      <c r="D24" s="13">
        <v>7615812.7832085704</v>
      </c>
      <c r="E24" s="13">
        <v>35655105.156288601</v>
      </c>
      <c r="F24" s="13">
        <v>252564145.53664199</v>
      </c>
      <c r="G24" s="13">
        <v>1641909749.3544099</v>
      </c>
      <c r="I24" s="11">
        <f t="shared" si="0"/>
        <v>4.6383869674950567E-3</v>
      </c>
      <c r="J24" s="11">
        <f t="shared" si="1"/>
        <v>2.1715630332488127E-2</v>
      </c>
      <c r="K24" s="11">
        <f t="shared" si="2"/>
        <v>0.15382340328751251</v>
      </c>
    </row>
    <row r="25" spans="3:14" x14ac:dyDescent="0.25">
      <c r="C25" s="18">
        <v>0.3125</v>
      </c>
      <c r="D25" s="13">
        <v>5745054.5125796804</v>
      </c>
      <c r="E25" s="13">
        <v>25796085.9397109</v>
      </c>
      <c r="F25" s="13">
        <v>192746837.237858</v>
      </c>
      <c r="G25" s="13">
        <v>1153458842.26842</v>
      </c>
      <c r="I25" s="11">
        <f t="shared" si="0"/>
        <v>4.9807191223930607E-3</v>
      </c>
      <c r="J25" s="11">
        <f t="shared" si="1"/>
        <v>2.2364114777584692E-2</v>
      </c>
      <c r="K25" s="11">
        <f t="shared" si="2"/>
        <v>0.16710335052683581</v>
      </c>
    </row>
    <row r="26" spans="3:14" x14ac:dyDescent="0.25">
      <c r="C26" s="18">
        <v>0.3125</v>
      </c>
      <c r="D26" s="13">
        <v>2037001.3858648799</v>
      </c>
      <c r="E26" s="13">
        <v>8925004.0560600907</v>
      </c>
      <c r="F26" s="13">
        <v>50105135.831408903</v>
      </c>
      <c r="G26" s="13">
        <v>347860739.53339499</v>
      </c>
      <c r="I26" s="11">
        <f t="shared" si="0"/>
        <v>5.8557955939414824E-3</v>
      </c>
      <c r="J26" s="11">
        <f t="shared" si="1"/>
        <v>2.5656830569703543E-2</v>
      </c>
      <c r="K26" s="11">
        <f t="shared" si="2"/>
        <v>0.14403791557109238</v>
      </c>
    </row>
    <row r="27" spans="3:14" x14ac:dyDescent="0.25">
      <c r="C27" s="18">
        <v>0.625</v>
      </c>
      <c r="D27" s="13">
        <v>15757636.0807021</v>
      </c>
      <c r="E27" s="13">
        <v>75329607.247950196</v>
      </c>
      <c r="F27" s="13">
        <v>524629049.05236799</v>
      </c>
      <c r="G27" s="13">
        <v>1672786245.0424399</v>
      </c>
      <c r="I27" s="11">
        <f t="shared" si="0"/>
        <v>9.4199938141542507E-3</v>
      </c>
      <c r="J27" s="11">
        <f t="shared" si="1"/>
        <v>4.5032416706677916E-2</v>
      </c>
      <c r="K27" s="11">
        <f t="shared" si="2"/>
        <v>0.31362587455939878</v>
      </c>
    </row>
    <row r="28" spans="3:14" x14ac:dyDescent="0.25">
      <c r="C28" s="18">
        <v>0.625</v>
      </c>
      <c r="D28" s="13">
        <v>11364158.5264247</v>
      </c>
      <c r="E28" s="13">
        <v>50655434.014464296</v>
      </c>
      <c r="F28" s="13">
        <v>398150358.61213797</v>
      </c>
      <c r="G28" s="13">
        <v>1172114731.5253201</v>
      </c>
      <c r="I28" s="11">
        <f t="shared" si="0"/>
        <v>9.695431872642761E-3</v>
      </c>
      <c r="J28" s="11">
        <f t="shared" si="1"/>
        <v>4.321712939188499E-2</v>
      </c>
      <c r="K28" s="11">
        <f t="shared" si="2"/>
        <v>0.3396854829168548</v>
      </c>
    </row>
    <row r="29" spans="3:14" x14ac:dyDescent="0.25">
      <c r="C29" s="18">
        <v>0.625</v>
      </c>
      <c r="D29" s="13">
        <v>4853788.0236484297</v>
      </c>
      <c r="E29" s="13">
        <v>21825290.585140102</v>
      </c>
      <c r="F29" s="13">
        <v>163366757.394658</v>
      </c>
      <c r="G29" s="13">
        <v>476040867.61715603</v>
      </c>
      <c r="I29" s="11">
        <f t="shared" si="0"/>
        <v>1.0196158258311485E-2</v>
      </c>
      <c r="J29" s="11">
        <f t="shared" si="1"/>
        <v>4.5847514509389869E-2</v>
      </c>
      <c r="K29" s="11">
        <f t="shared" si="2"/>
        <v>0.34317800951081712</v>
      </c>
    </row>
    <row r="30" spans="3:14" x14ac:dyDescent="0.25">
      <c r="C30" s="18">
        <v>0.625</v>
      </c>
      <c r="D30" s="13">
        <v>3993832.6478617699</v>
      </c>
      <c r="E30" s="13">
        <v>18261739.729112599</v>
      </c>
      <c r="F30" s="13">
        <v>104728853.233548</v>
      </c>
      <c r="G30" s="13">
        <v>353787629.01291299</v>
      </c>
      <c r="I30" s="11">
        <f t="shared" si="0"/>
        <v>1.1288785475639111E-2</v>
      </c>
      <c r="J30" s="11">
        <f t="shared" si="1"/>
        <v>5.1617801843619748E-2</v>
      </c>
      <c r="K30" s="11">
        <f t="shared" si="2"/>
        <v>0.2960218069968904</v>
      </c>
    </row>
    <row r="31" spans="3:14" x14ac:dyDescent="0.25">
      <c r="C31" s="18">
        <v>0.625</v>
      </c>
      <c r="D31" s="13">
        <v>2989798.6645543901</v>
      </c>
      <c r="E31" s="13">
        <v>13293871.5201247</v>
      </c>
      <c r="F31" s="13">
        <v>71144109.116638899</v>
      </c>
      <c r="G31" s="13">
        <v>256948799.49674901</v>
      </c>
      <c r="I31" s="11">
        <f t="shared" si="0"/>
        <v>1.1635775961631678E-2</v>
      </c>
      <c r="J31" s="11">
        <f t="shared" si="1"/>
        <v>5.1737433862939289E-2</v>
      </c>
      <c r="K31" s="11">
        <f t="shared" si="2"/>
        <v>0.27688048847077423</v>
      </c>
    </row>
    <row r="32" spans="3:14" x14ac:dyDescent="0.25">
      <c r="C32" s="18">
        <v>1.25</v>
      </c>
      <c r="D32" s="13">
        <v>30814804.7296919</v>
      </c>
      <c r="E32" s="13">
        <v>148478575.62679201</v>
      </c>
      <c r="F32" s="13">
        <v>1009587219.9175</v>
      </c>
      <c r="G32" s="13">
        <v>1672134833.3594699</v>
      </c>
      <c r="I32" s="11">
        <f t="shared" si="0"/>
        <v>1.8428421030965651E-2</v>
      </c>
      <c r="J32" s="11">
        <f t="shared" si="1"/>
        <v>8.8795815184643426E-2</v>
      </c>
      <c r="K32" s="11">
        <f t="shared" si="2"/>
        <v>0.60377141829474845</v>
      </c>
    </row>
    <row r="33" spans="3:11" x14ac:dyDescent="0.25">
      <c r="C33" s="18">
        <v>1.25</v>
      </c>
      <c r="D33" s="13">
        <v>18511379.841706801</v>
      </c>
      <c r="E33" s="13">
        <v>79918762.377157494</v>
      </c>
      <c r="F33" s="13">
        <v>557503626.59707701</v>
      </c>
      <c r="G33" s="13">
        <v>931311466.67145801</v>
      </c>
      <c r="I33" s="11">
        <f t="shared" si="0"/>
        <v>1.9876679826424951E-2</v>
      </c>
      <c r="J33" s="11">
        <f t="shared" si="1"/>
        <v>8.5813141185504926E-2</v>
      </c>
      <c r="K33" s="11">
        <f t="shared" si="2"/>
        <v>0.59862210071311139</v>
      </c>
    </row>
    <row r="34" spans="3:11" x14ac:dyDescent="0.25">
      <c r="C34" s="18">
        <v>1.25</v>
      </c>
      <c r="D34" s="13">
        <v>9374217.7591973096</v>
      </c>
      <c r="E34" s="13">
        <v>42337538.166602097</v>
      </c>
      <c r="F34" s="13">
        <v>243911544.106181</v>
      </c>
      <c r="G34" s="13">
        <v>428874128.21253598</v>
      </c>
      <c r="I34" s="11">
        <f t="shared" si="0"/>
        <v>2.1857736670354136E-2</v>
      </c>
      <c r="J34" s="11">
        <f t="shared" si="1"/>
        <v>9.871786471022799E-2</v>
      </c>
      <c r="K34" s="11">
        <f t="shared" si="2"/>
        <v>0.56872524608270714</v>
      </c>
    </row>
    <row r="35" spans="3:11" x14ac:dyDescent="0.25">
      <c r="C35" s="18">
        <v>1.25</v>
      </c>
      <c r="D35" s="13">
        <v>6276829.6480235104</v>
      </c>
      <c r="E35" s="13">
        <v>29123521.1410839</v>
      </c>
      <c r="F35" s="13">
        <v>169287121.08165801</v>
      </c>
      <c r="G35" s="13">
        <v>262865194.20402399</v>
      </c>
      <c r="I35" s="11">
        <f t="shared" si="0"/>
        <v>2.387851182439818E-2</v>
      </c>
      <c r="J35" s="11">
        <f t="shared" si="1"/>
        <v>0.11079261074967403</v>
      </c>
      <c r="K35" s="11">
        <f t="shared" si="2"/>
        <v>0.64400736504607403</v>
      </c>
    </row>
    <row r="36" spans="3:11" x14ac:dyDescent="0.25">
      <c r="C36" s="18">
        <v>1.25</v>
      </c>
      <c r="D36" s="13">
        <v>5574373.9941362804</v>
      </c>
      <c r="E36" s="13">
        <v>25369912.673809201</v>
      </c>
      <c r="F36" s="13">
        <v>141069061.100238</v>
      </c>
      <c r="G36" s="13">
        <v>213579133.826024</v>
      </c>
      <c r="I36" s="11">
        <f t="shared" si="0"/>
        <v>2.6099806166818808E-2</v>
      </c>
      <c r="J36" s="11">
        <f t="shared" si="1"/>
        <v>0.11878460324909301</v>
      </c>
      <c r="K36" s="11">
        <f t="shared" si="2"/>
        <v>0.6605002023051052</v>
      </c>
    </row>
    <row r="37" spans="3:11" x14ac:dyDescent="0.25">
      <c r="C37" s="18">
        <v>2.5</v>
      </c>
      <c r="D37" s="13">
        <v>61838546.076897897</v>
      </c>
      <c r="E37" s="13">
        <v>298205609.82292199</v>
      </c>
      <c r="F37" s="13">
        <v>1886539149.5258601</v>
      </c>
      <c r="G37" s="13">
        <v>1632655793.92696</v>
      </c>
      <c r="I37" s="11">
        <f t="shared" si="0"/>
        <v>3.7876046075921599E-2</v>
      </c>
      <c r="J37" s="11">
        <f t="shared" si="1"/>
        <v>0.1826506302995197</v>
      </c>
      <c r="K37" s="11">
        <f t="shared" si="2"/>
        <v>1.1555032950259803</v>
      </c>
    </row>
    <row r="38" spans="3:11" x14ac:dyDescent="0.25">
      <c r="C38" s="18">
        <v>2.5</v>
      </c>
      <c r="D38" s="13">
        <v>30516720.979199398</v>
      </c>
      <c r="E38" s="13">
        <v>133031234.772604</v>
      </c>
      <c r="F38" s="13">
        <v>965528191.96800399</v>
      </c>
      <c r="G38" s="13">
        <v>784181782.62978995</v>
      </c>
      <c r="I38" s="11">
        <f t="shared" si="0"/>
        <v>3.8915365869454606E-2</v>
      </c>
      <c r="J38" s="11">
        <f t="shared" si="1"/>
        <v>0.16964336295403037</v>
      </c>
      <c r="K38" s="11">
        <f t="shared" si="2"/>
        <v>1.2312555753718997</v>
      </c>
    </row>
    <row r="39" spans="3:11" x14ac:dyDescent="0.25">
      <c r="C39" s="20">
        <v>2.5</v>
      </c>
      <c r="D39" s="21">
        <v>18244221.825173698</v>
      </c>
      <c r="E39" s="13">
        <v>85682232.063758597</v>
      </c>
      <c r="F39" s="13">
        <v>486646225.06809598</v>
      </c>
      <c r="G39" s="13">
        <v>378580528.55494899</v>
      </c>
      <c r="I39" s="11">
        <f t="shared" si="0"/>
        <v>4.8191125663045412E-2</v>
      </c>
      <c r="J39" s="11">
        <f t="shared" si="1"/>
        <v>0.22632498398903331</v>
      </c>
      <c r="K39" s="11">
        <f t="shared" si="2"/>
        <v>1.2854496952752335</v>
      </c>
    </row>
    <row r="40" spans="3:11" x14ac:dyDescent="0.25">
      <c r="C40" s="18">
        <v>2.5</v>
      </c>
      <c r="D40" s="13">
        <v>14261459.737694601</v>
      </c>
      <c r="E40" s="13">
        <v>65823137.3462632</v>
      </c>
      <c r="F40" s="13">
        <v>386686817.79626399</v>
      </c>
      <c r="G40" s="13">
        <v>288003951.66712397</v>
      </c>
      <c r="I40" s="11">
        <f t="shared" si="0"/>
        <v>4.9518277978970397E-2</v>
      </c>
      <c r="J40" s="11">
        <f t="shared" si="1"/>
        <v>0.22854942428825359</v>
      </c>
      <c r="K40" s="11">
        <f t="shared" si="2"/>
        <v>1.3426441392831929</v>
      </c>
    </row>
    <row r="41" spans="3:11" x14ac:dyDescent="0.25">
      <c r="C41" s="18">
        <v>2.5</v>
      </c>
      <c r="D41" s="13">
        <v>11083286.6963009</v>
      </c>
      <c r="E41" s="13">
        <v>50283480.606027901</v>
      </c>
      <c r="F41" s="13">
        <v>293471938.67852801</v>
      </c>
      <c r="G41" s="13">
        <v>252278309.03725201</v>
      </c>
      <c r="I41" s="11">
        <f t="shared" si="0"/>
        <v>4.3932777013596977E-2</v>
      </c>
      <c r="J41" s="11">
        <f t="shared" si="1"/>
        <v>0.19931749502333521</v>
      </c>
      <c r="K41" s="11">
        <f t="shared" si="2"/>
        <v>1.1632864505810259</v>
      </c>
    </row>
    <row r="42" spans="3:11" x14ac:dyDescent="0.25">
      <c r="C42" s="18">
        <v>5</v>
      </c>
      <c r="D42" s="13">
        <v>112975192.385249</v>
      </c>
      <c r="E42" s="13">
        <v>536129892.36264098</v>
      </c>
      <c r="F42" s="13">
        <v>3473947904.3168502</v>
      </c>
      <c r="G42" s="13">
        <v>1684649534.9723201</v>
      </c>
      <c r="I42" s="11">
        <f t="shared" si="0"/>
        <v>6.7061540124489616E-2</v>
      </c>
      <c r="J42" s="11">
        <f t="shared" si="1"/>
        <v>0.3182441696227637</v>
      </c>
      <c r="K42" s="11">
        <f t="shared" si="2"/>
        <v>2.0621190533697145</v>
      </c>
    </row>
    <row r="43" spans="3:11" x14ac:dyDescent="0.25">
      <c r="C43" s="18">
        <v>5</v>
      </c>
      <c r="D43" s="13">
        <v>22651579.085813601</v>
      </c>
      <c r="E43" s="13">
        <v>104135782.54820199</v>
      </c>
      <c r="F43" s="13">
        <v>565216621.25176799</v>
      </c>
      <c r="G43" s="13">
        <v>269114970.506437</v>
      </c>
      <c r="I43" s="11">
        <f t="shared" si="0"/>
        <v>8.4170639199991265E-2</v>
      </c>
      <c r="J43" s="11">
        <f t="shared" si="1"/>
        <v>0.38695648314262454</v>
      </c>
      <c r="K43" s="11">
        <f t="shared" si="2"/>
        <v>2.100279372002638</v>
      </c>
    </row>
    <row r="44" spans="3:11" x14ac:dyDescent="0.25">
      <c r="C44" s="18">
        <v>10</v>
      </c>
      <c r="D44" s="13">
        <v>45833721.344543099</v>
      </c>
      <c r="E44" s="13">
        <v>206116343.593261</v>
      </c>
      <c r="F44" s="13">
        <v>1059870349.7041301</v>
      </c>
      <c r="G44" s="13">
        <v>251147454.639119</v>
      </c>
      <c r="I44" s="11">
        <f t="shared" si="0"/>
        <v>0.18249725608568437</v>
      </c>
      <c r="J44" s="11">
        <f t="shared" si="1"/>
        <v>0.82069851709003183</v>
      </c>
      <c r="K44" s="11">
        <f t="shared" si="2"/>
        <v>4.220111851131791</v>
      </c>
    </row>
    <row r="45" spans="3:11" x14ac:dyDescent="0.25">
      <c r="C45" s="18">
        <v>10</v>
      </c>
      <c r="D45" s="13">
        <v>226398554.34414199</v>
      </c>
      <c r="E45" s="13">
        <v>1037783848.7185301</v>
      </c>
      <c r="F45" s="13">
        <v>4941796087.9787302</v>
      </c>
      <c r="G45" s="13">
        <v>1691385726.4128699</v>
      </c>
      <c r="I45" s="11">
        <f>D45/G45</f>
        <v>0.13385388726455277</v>
      </c>
      <c r="J45" s="11">
        <f>E45/G45</f>
        <v>0.61357018243229833</v>
      </c>
      <c r="K45" s="11">
        <f>F45/G45</f>
        <v>2.921743994174177</v>
      </c>
    </row>
    <row r="46" spans="3:11" x14ac:dyDescent="0.25">
      <c r="C46" s="18"/>
      <c r="D46" s="13"/>
      <c r="E46" s="13"/>
      <c r="F46" s="13"/>
      <c r="G46" s="13"/>
    </row>
    <row r="47" spans="3:11" x14ac:dyDescent="0.25">
      <c r="D47" s="11" t="s">
        <v>132</v>
      </c>
      <c r="E47" s="11" t="s">
        <v>133</v>
      </c>
      <c r="F47" s="11" t="s">
        <v>134</v>
      </c>
      <c r="H47" s="11" t="s">
        <v>726</v>
      </c>
      <c r="I47" s="11" t="s">
        <v>133</v>
      </c>
      <c r="J47" s="11" t="s">
        <v>134</v>
      </c>
    </row>
    <row r="48" spans="3:11" x14ac:dyDescent="0.25">
      <c r="C48" s="11" t="s">
        <v>633</v>
      </c>
      <c r="D48" s="11">
        <f>SLOPE(K4:K44,C4:C44)</f>
        <v>0.42723117805996719</v>
      </c>
      <c r="E48" s="11">
        <f>SLOPE(I4:I26,C4:C26)</f>
        <v>1.647184237188036E-2</v>
      </c>
      <c r="F48" s="11">
        <f>SLOPE(J4:J26,C4:C26)</f>
        <v>7.4160155522393967E-2</v>
      </c>
      <c r="I48" s="11">
        <v>1.67E-2</v>
      </c>
      <c r="J48" s="11">
        <v>7.5300000000000006E-2</v>
      </c>
    </row>
    <row r="49" spans="1:24" x14ac:dyDescent="0.25">
      <c r="C49" s="11" t="s">
        <v>634</v>
      </c>
      <c r="D49" s="11">
        <f>INTERCEPT(K4:K44,C4:C44)</f>
        <v>3.874025348201382E-2</v>
      </c>
      <c r="E49" s="11">
        <f>INTERCEPT(I4:I26,C4:C26)</f>
        <v>4.5746772890038366E-5</v>
      </c>
      <c r="F49" s="11">
        <f>INTERCEPT(J4:J26,C4:C26)</f>
        <v>2.2053957614996591E-4</v>
      </c>
      <c r="I49" s="11">
        <v>0</v>
      </c>
      <c r="J49" s="11">
        <v>0</v>
      </c>
    </row>
    <row r="55" spans="1:24" s="14" customFormat="1" x14ac:dyDescent="0.25">
      <c r="A55" s="14" t="s">
        <v>0</v>
      </c>
      <c r="B55" s="14" t="s">
        <v>1</v>
      </c>
      <c r="C55" s="14" t="s">
        <v>2</v>
      </c>
      <c r="D55" s="14" t="s">
        <v>3</v>
      </c>
      <c r="E55" s="15" t="s">
        <v>4</v>
      </c>
      <c r="F55" s="15" t="s">
        <v>5</v>
      </c>
      <c r="G55" s="15" t="s">
        <v>132</v>
      </c>
      <c r="H55" s="15" t="s">
        <v>133</v>
      </c>
      <c r="I55" s="15" t="s">
        <v>134</v>
      </c>
      <c r="J55" s="14" t="s">
        <v>135</v>
      </c>
      <c r="K55" s="14" t="s">
        <v>136</v>
      </c>
      <c r="L55" s="14" t="s">
        <v>137</v>
      </c>
      <c r="M55" s="14" t="s">
        <v>138</v>
      </c>
      <c r="N55" s="14" t="s">
        <v>139</v>
      </c>
      <c r="O55" s="14" t="s">
        <v>140</v>
      </c>
      <c r="Q55" s="14" t="s">
        <v>138</v>
      </c>
      <c r="T55" s="14" t="s">
        <v>139</v>
      </c>
      <c r="W55" s="14" t="s">
        <v>140</v>
      </c>
    </row>
    <row r="56" spans="1:24" x14ac:dyDescent="0.25">
      <c r="A56" s="5" t="s">
        <v>173</v>
      </c>
      <c r="B56" s="11">
        <v>20.3842</v>
      </c>
      <c r="C56" s="11">
        <v>21.8872</v>
      </c>
      <c r="D56" s="11" t="s">
        <v>181</v>
      </c>
      <c r="E56" s="11">
        <f>C56-B56</f>
        <v>1.5030000000000001</v>
      </c>
      <c r="F56" s="13">
        <v>381815213.44281602</v>
      </c>
      <c r="G56" s="13">
        <v>130978757.87466501</v>
      </c>
      <c r="H56" s="13">
        <v>0</v>
      </c>
      <c r="I56" s="13">
        <v>316.11355225972198</v>
      </c>
      <c r="J56" s="11">
        <f>G56/F56</f>
        <v>0.34304227087662009</v>
      </c>
      <c r="K56" s="11">
        <f>H56/F56</f>
        <v>0</v>
      </c>
      <c r="L56" s="11">
        <f>I56/F56</f>
        <v>8.2792288292898502E-7</v>
      </c>
      <c r="M56" s="11">
        <f>(J56-D$49)/D$48</f>
        <v>0.71226547363987958</v>
      </c>
      <c r="N56" s="11">
        <f>(K56-I$49)/I$48</f>
        <v>0</v>
      </c>
      <c r="O56" s="11">
        <f>(L56-J$49)/J$48</f>
        <v>1.0994991805165802E-5</v>
      </c>
      <c r="Q56" s="11">
        <f>M56*3/E56</f>
        <v>1.421687572135488</v>
      </c>
      <c r="R56" s="11">
        <f>AVERAGE(Q56:Q61)</f>
        <v>2.740931164172427</v>
      </c>
      <c r="T56" s="11">
        <f>N56*3/E56</f>
        <v>0</v>
      </c>
      <c r="U56" s="11">
        <f>AVERAGE(T56:T61)</f>
        <v>8.0400167382196048E-6</v>
      </c>
      <c r="W56" s="11">
        <f>O56*3/E56</f>
        <v>2.1946091427476649E-5</v>
      </c>
      <c r="X56" s="11">
        <f>AVERAGE(W56:W61)</f>
        <v>4.387341423769811E-5</v>
      </c>
    </row>
    <row r="57" spans="1:24" x14ac:dyDescent="0.25">
      <c r="B57" s="11">
        <v>19.678699999999999</v>
      </c>
      <c r="C57" s="11">
        <v>22.219000000000001</v>
      </c>
      <c r="D57" s="11" t="s">
        <v>180</v>
      </c>
      <c r="E57" s="11">
        <f t="shared" ref="E57:E68" si="3">C57-B57</f>
        <v>2.540300000000002</v>
      </c>
      <c r="F57" s="13">
        <v>350215614.099325</v>
      </c>
      <c r="G57" s="13">
        <v>720101599.44422805</v>
      </c>
      <c r="H57" s="13">
        <v>6.1313679058971804</v>
      </c>
      <c r="I57" s="13">
        <v>475.91173414369899</v>
      </c>
      <c r="J57" s="11">
        <f t="shared" ref="J57:J68" si="4">G57/F57</f>
        <v>2.0561664598997558</v>
      </c>
      <c r="K57" s="11">
        <f t="shared" ref="K57:K68" si="5">H57/F57</f>
        <v>1.7507408747795742E-8</v>
      </c>
      <c r="L57" s="11">
        <f t="shared" ref="L57:L68" si="6">I57/F57</f>
        <v>1.3589106681255084E-6</v>
      </c>
      <c r="M57" s="11">
        <f t="shared" ref="M57:M68" si="7">(J57-D$49)/D$48</f>
        <v>4.7220949921744033</v>
      </c>
      <c r="N57" s="11">
        <f t="shared" ref="N57:N68" si="8">(K57-I$49)/I$48</f>
        <v>1.0483478292093259E-6</v>
      </c>
      <c r="O57" s="11">
        <f t="shared" ref="O57:O68" si="9">(L57-J$49)/J$48</f>
        <v>1.8046622418665449E-5</v>
      </c>
      <c r="Q57" s="11">
        <f t="shared" ref="Q57:Q68" si="10">M57*3/E57</f>
        <v>5.5766188940373969</v>
      </c>
      <c r="R57" s="11">
        <f>STDEV(Q56:Q61)</f>
        <v>1.8913777274504353</v>
      </c>
      <c r="T57" s="11">
        <f t="shared" ref="T57:T68" si="11">N57*3/E57</f>
        <v>1.2380598699476343E-6</v>
      </c>
      <c r="U57" s="11">
        <f>STDEV(T56:T61)</f>
        <v>1.5935015572037145E-5</v>
      </c>
      <c r="W57" s="11">
        <f t="shared" ref="W57:W68" si="12">O57*3/E57</f>
        <v>2.1312391156948515E-5</v>
      </c>
      <c r="X57" s="11">
        <f>STDEV(W56:W61)</f>
        <v>2.0866755753010435E-5</v>
      </c>
    </row>
    <row r="58" spans="1:24" x14ac:dyDescent="0.25">
      <c r="B58" s="11">
        <v>19.861000000000001</v>
      </c>
      <c r="C58" s="11">
        <v>21.851800000000001</v>
      </c>
      <c r="D58" s="11" t="s">
        <v>182</v>
      </c>
      <c r="E58" s="11">
        <f t="shared" si="3"/>
        <v>1.9908000000000001</v>
      </c>
      <c r="F58" s="13">
        <v>386287002.78404301</v>
      </c>
      <c r="G58" s="13">
        <v>119893663.510454</v>
      </c>
      <c r="H58" s="13">
        <v>9.7077407625991903</v>
      </c>
      <c r="I58" s="13">
        <v>1129.9168533612501</v>
      </c>
      <c r="J58" s="11">
        <f t="shared" si="4"/>
        <v>0.31037457291174136</v>
      </c>
      <c r="K58" s="11">
        <f t="shared" si="5"/>
        <v>2.5130901875117926E-8</v>
      </c>
      <c r="L58" s="11">
        <f t="shared" si="6"/>
        <v>2.9250708546177506E-6</v>
      </c>
      <c r="M58" s="11">
        <f t="shared" si="7"/>
        <v>0.63580172370191645</v>
      </c>
      <c r="N58" s="11">
        <f t="shared" si="8"/>
        <v>1.5048444236597562E-6</v>
      </c>
      <c r="O58" s="11">
        <f t="shared" si="9"/>
        <v>3.8845562478323377E-5</v>
      </c>
      <c r="Q58" s="11">
        <f t="shared" si="10"/>
        <v>0.95810989105171251</v>
      </c>
      <c r="R58" s="11">
        <f>(R57/SQRT(6))</f>
        <v>0.77215172385306652</v>
      </c>
      <c r="T58" s="11">
        <f t="shared" si="11"/>
        <v>2.2676980465035507E-6</v>
      </c>
      <c r="U58" s="11">
        <f>(U57/SQRT(6))</f>
        <v>6.5054428657992014E-6</v>
      </c>
      <c r="W58" s="11">
        <f t="shared" si="12"/>
        <v>5.8537616754556015E-5</v>
      </c>
      <c r="X58" s="11">
        <f>(X57/SQRT(6))</f>
        <v>8.5188173636934897E-6</v>
      </c>
    </row>
    <row r="59" spans="1:24" x14ac:dyDescent="0.25">
      <c r="B59" s="11">
        <v>19.914200000000001</v>
      </c>
      <c r="C59" s="11">
        <v>23.754799999999999</v>
      </c>
      <c r="D59" s="11" t="s">
        <v>183</v>
      </c>
      <c r="E59" s="11">
        <f t="shared" si="3"/>
        <v>3.8405999999999985</v>
      </c>
      <c r="F59" s="13">
        <v>296888834.75383502</v>
      </c>
      <c r="G59" s="13">
        <v>279219369.30117798</v>
      </c>
      <c r="H59" s="13">
        <v>256.950995213081</v>
      </c>
      <c r="I59" s="13">
        <v>974.94580822330795</v>
      </c>
      <c r="J59" s="11">
        <f t="shared" si="4"/>
        <v>0.94048457407531794</v>
      </c>
      <c r="K59" s="11">
        <f t="shared" si="5"/>
        <v>8.6547880935344558E-7</v>
      </c>
      <c r="L59" s="11">
        <f t="shared" si="6"/>
        <v>3.2838749528310251E-6</v>
      </c>
      <c r="M59" s="11">
        <f t="shared" si="7"/>
        <v>2.1106706787834972</v>
      </c>
      <c r="N59" s="11">
        <f t="shared" si="8"/>
        <v>5.1825078404397943E-5</v>
      </c>
      <c r="O59" s="11">
        <f t="shared" si="9"/>
        <v>4.3610557142510293E-5</v>
      </c>
      <c r="Q59" s="11">
        <f t="shared" si="10"/>
        <v>1.6487038578218232</v>
      </c>
      <c r="T59" s="11">
        <f t="shared" si="11"/>
        <v>4.048201718825025E-5</v>
      </c>
      <c r="W59" s="11">
        <f t="shared" si="12"/>
        <v>3.406542504492291E-5</v>
      </c>
    </row>
    <row r="60" spans="1:24" x14ac:dyDescent="0.25">
      <c r="B60" s="11">
        <v>19.702500000000001</v>
      </c>
      <c r="C60" s="11">
        <v>21.6371</v>
      </c>
      <c r="D60" s="11" t="s">
        <v>184</v>
      </c>
      <c r="E60" s="11">
        <f t="shared" si="3"/>
        <v>1.9345999999999997</v>
      </c>
      <c r="F60" s="13">
        <v>434287721.70204002</v>
      </c>
      <c r="G60" s="13">
        <v>567894597.50132406</v>
      </c>
      <c r="H60" s="13">
        <v>4.2496750469526097</v>
      </c>
      <c r="I60" s="13">
        <v>1201.08240791103</v>
      </c>
      <c r="J60" s="11">
        <f t="shared" si="4"/>
        <v>1.3076459893354992</v>
      </c>
      <c r="K60" s="11">
        <f t="shared" si="5"/>
        <v>9.7853907319725342E-9</v>
      </c>
      <c r="L60" s="11">
        <f t="shared" si="6"/>
        <v>2.7656374976566329E-6</v>
      </c>
      <c r="M60" s="11">
        <f t="shared" si="7"/>
        <v>2.9700681996466529</v>
      </c>
      <c r="N60" s="11">
        <f t="shared" si="8"/>
        <v>5.8595154083667866E-7</v>
      </c>
      <c r="O60" s="11">
        <f t="shared" si="9"/>
        <v>3.6728253620938017E-5</v>
      </c>
      <c r="Q60" s="11">
        <f t="shared" si="10"/>
        <v>4.6057089832213176</v>
      </c>
      <c r="T60" s="11">
        <f t="shared" si="11"/>
        <v>9.0863983382096365E-7</v>
      </c>
      <c r="W60" s="11">
        <f t="shared" si="12"/>
        <v>5.6954802472249597E-5</v>
      </c>
    </row>
    <row r="61" spans="1:24" x14ac:dyDescent="0.25">
      <c r="B61" s="11">
        <v>19.3062</v>
      </c>
      <c r="C61" s="11">
        <v>21.6084</v>
      </c>
      <c r="D61" s="11" t="s">
        <v>185</v>
      </c>
      <c r="E61" s="11">
        <f t="shared" si="3"/>
        <v>2.3021999999999991</v>
      </c>
      <c r="F61" s="13">
        <v>289266916.68294197</v>
      </c>
      <c r="G61" s="13">
        <v>223146775.937114</v>
      </c>
      <c r="H61" s="13">
        <v>12.395454431269499</v>
      </c>
      <c r="I61" s="13">
        <v>1177.16462932696</v>
      </c>
      <c r="J61" s="11">
        <f t="shared" si="4"/>
        <v>0.77142169763471236</v>
      </c>
      <c r="K61" s="11">
        <f t="shared" si="5"/>
        <v>4.2851268902125569E-8</v>
      </c>
      <c r="L61" s="11">
        <f t="shared" si="6"/>
        <v>4.0694754962843538E-6</v>
      </c>
      <c r="M61" s="11">
        <f t="shared" si="7"/>
        <v>1.7149531255648613</v>
      </c>
      <c r="N61" s="11">
        <f t="shared" si="8"/>
        <v>2.5659442456362617E-6</v>
      </c>
      <c r="O61" s="11">
        <f t="shared" si="9"/>
        <v>5.4043499286644802E-5</v>
      </c>
      <c r="Q61" s="11">
        <f t="shared" si="10"/>
        <v>2.2347577867668256</v>
      </c>
      <c r="T61" s="11">
        <f t="shared" si="11"/>
        <v>3.3436854907952339E-6</v>
      </c>
      <c r="W61" s="11">
        <f t="shared" si="12"/>
        <v>7.0424158570034953E-5</v>
      </c>
    </row>
    <row r="63" spans="1:24" x14ac:dyDescent="0.25">
      <c r="A63" s="5" t="s">
        <v>44</v>
      </c>
      <c r="B63" s="11">
        <v>9.5208999999999993</v>
      </c>
      <c r="C63" s="11">
        <v>14.457599999999999</v>
      </c>
      <c r="D63" s="11" t="s">
        <v>174</v>
      </c>
      <c r="E63" s="11">
        <f t="shared" si="3"/>
        <v>4.9367000000000001</v>
      </c>
      <c r="F63" s="13">
        <v>164382931.278386</v>
      </c>
      <c r="G63" s="13">
        <v>3982549025.5571198</v>
      </c>
      <c r="H63" s="13">
        <v>1.0658303212278599</v>
      </c>
      <c r="I63" s="13">
        <v>1203.7970356733699</v>
      </c>
      <c r="J63" s="11">
        <f t="shared" si="4"/>
        <v>24.227266143664199</v>
      </c>
      <c r="K63" s="11">
        <f t="shared" si="5"/>
        <v>6.4838259844804294E-9</v>
      </c>
      <c r="L63" s="11">
        <f t="shared" si="6"/>
        <v>7.3231267158432279E-6</v>
      </c>
      <c r="M63" s="11">
        <f t="shared" si="7"/>
        <v>56.616949165603792</v>
      </c>
      <c r="N63" s="11">
        <f t="shared" si="8"/>
        <v>3.8825305296289997E-7</v>
      </c>
      <c r="O63" s="11">
        <f t="shared" si="9"/>
        <v>9.7252678829259321E-5</v>
      </c>
      <c r="Q63" s="11">
        <f t="shared" si="10"/>
        <v>34.405746246847364</v>
      </c>
      <c r="R63" s="11">
        <f>AVERAGE(Q63:Q68)</f>
        <v>32.757100766656578</v>
      </c>
      <c r="T63" s="11">
        <f t="shared" si="11"/>
        <v>2.3593881720353675E-7</v>
      </c>
      <c r="U63" s="11">
        <f>AVERAGE(T63:T68)</f>
        <v>5.5169963157801865E-7</v>
      </c>
      <c r="W63" s="11">
        <f t="shared" si="12"/>
        <v>5.9099810903595104E-5</v>
      </c>
      <c r="X63" s="11">
        <f>AVERAGE(W63:W68)</f>
        <v>4.3563659511533265E-5</v>
      </c>
    </row>
    <row r="64" spans="1:24" x14ac:dyDescent="0.25">
      <c r="B64" s="11">
        <v>9.5167000000000002</v>
      </c>
      <c r="C64" s="11">
        <v>17.7713</v>
      </c>
      <c r="D64" s="11" t="s">
        <v>175</v>
      </c>
      <c r="E64" s="11">
        <f t="shared" si="3"/>
        <v>8.2545999999999999</v>
      </c>
      <c r="F64" s="13">
        <v>196942448.42939201</v>
      </c>
      <c r="G64" s="13">
        <v>6253142914.5660696</v>
      </c>
      <c r="H64" s="13">
        <v>4.4364209914357797</v>
      </c>
      <c r="I64" s="13">
        <v>366.13984012178599</v>
      </c>
      <c r="J64" s="11">
        <f t="shared" si="4"/>
        <v>31.751117976010907</v>
      </c>
      <c r="K64" s="11">
        <f t="shared" si="5"/>
        <v>2.2526484395903757E-8</v>
      </c>
      <c r="L64" s="11">
        <f t="shared" si="6"/>
        <v>1.8591209921565222E-6</v>
      </c>
      <c r="M64" s="11">
        <f t="shared" si="7"/>
        <v>74.227676609495163</v>
      </c>
      <c r="N64" s="11">
        <f t="shared" si="8"/>
        <v>1.3488912811918417E-6</v>
      </c>
      <c r="O64" s="11">
        <f t="shared" si="9"/>
        <v>2.4689521808187544E-5</v>
      </c>
      <c r="Q64" s="11">
        <f t="shared" si="10"/>
        <v>26.976840771022882</v>
      </c>
      <c r="R64" s="11">
        <f>STDEV(Q63:Q68)</f>
        <v>5.9456557617736818</v>
      </c>
      <c r="T64" s="11">
        <f t="shared" si="11"/>
        <v>4.9023257863197795E-7</v>
      </c>
      <c r="U64" s="11">
        <f>STDEV(T63:T68)</f>
        <v>7.6608305106134921E-7</v>
      </c>
      <c r="W64" s="11">
        <f t="shared" si="12"/>
        <v>8.9730048003007585E-6</v>
      </c>
      <c r="X64" s="11">
        <f>STDEV(W63:W68)</f>
        <v>2.2020271613987384E-5</v>
      </c>
    </row>
    <row r="65" spans="1:24" x14ac:dyDescent="0.25">
      <c r="B65" s="11">
        <v>9.6194000000000006</v>
      </c>
      <c r="C65" s="11">
        <v>15.500500000000001</v>
      </c>
      <c r="D65" s="11" t="s">
        <v>176</v>
      </c>
      <c r="E65" s="11">
        <f t="shared" si="3"/>
        <v>5.8811</v>
      </c>
      <c r="F65" s="13">
        <v>173919083.17306501</v>
      </c>
      <c r="G65" s="13">
        <v>3465064075.8295398</v>
      </c>
      <c r="H65" s="13">
        <v>0</v>
      </c>
      <c r="I65" s="13">
        <v>898.30540615995005</v>
      </c>
      <c r="J65" s="11">
        <f t="shared" si="4"/>
        <v>19.923426530379601</v>
      </c>
      <c r="K65" s="11">
        <f t="shared" si="5"/>
        <v>0</v>
      </c>
      <c r="L65" s="11">
        <f t="shared" si="6"/>
        <v>5.1650767113695975E-6</v>
      </c>
      <c r="M65" s="11">
        <f t="shared" si="7"/>
        <v>46.543153444916712</v>
      </c>
      <c r="N65" s="11">
        <f t="shared" si="8"/>
        <v>0</v>
      </c>
      <c r="O65" s="11">
        <f t="shared" si="9"/>
        <v>6.8593316220047772E-5</v>
      </c>
      <c r="Q65" s="11">
        <f t="shared" si="10"/>
        <v>23.742065316820007</v>
      </c>
      <c r="R65" s="11">
        <f>(R64/SQRT(6))</f>
        <v>2.4273038004307228</v>
      </c>
      <c r="T65" s="11">
        <f t="shared" si="11"/>
        <v>0</v>
      </c>
      <c r="U65" s="11">
        <f>(U64/SQRT(6))</f>
        <v>3.1275209594913612E-7</v>
      </c>
      <c r="W65" s="11">
        <f t="shared" si="12"/>
        <v>3.4990044151628658E-5</v>
      </c>
      <c r="X65" s="11">
        <f>(X64/SQRT(6))</f>
        <v>8.9897382419602793E-6</v>
      </c>
    </row>
    <row r="66" spans="1:24" x14ac:dyDescent="0.25">
      <c r="B66" s="11">
        <v>9.4929000000000006</v>
      </c>
      <c r="C66" s="11">
        <v>14.6479</v>
      </c>
      <c r="D66" s="11" t="s">
        <v>177</v>
      </c>
      <c r="E66" s="11">
        <f t="shared" si="3"/>
        <v>5.1549999999999994</v>
      </c>
      <c r="F66" s="13">
        <v>162656210.26675299</v>
      </c>
      <c r="G66" s="13">
        <v>4329843359.6776695</v>
      </c>
      <c r="H66" s="13">
        <v>1.51243437881572</v>
      </c>
      <c r="I66" s="13">
        <v>702.35325139287704</v>
      </c>
      <c r="J66" s="11">
        <f t="shared" si="4"/>
        <v>26.619600644677579</v>
      </c>
      <c r="K66" s="11">
        <f t="shared" si="5"/>
        <v>9.2983500373908705E-9</v>
      </c>
      <c r="L66" s="11">
        <f t="shared" si="6"/>
        <v>4.3180229653760625E-6</v>
      </c>
      <c r="M66" s="11">
        <f t="shared" si="7"/>
        <v>62.216574436111522</v>
      </c>
      <c r="N66" s="11">
        <f t="shared" si="8"/>
        <v>5.5678742738867487E-7</v>
      </c>
      <c r="O66" s="11">
        <f t="shared" si="9"/>
        <v>5.7344262488393921E-5</v>
      </c>
      <c r="Q66" s="11">
        <f t="shared" si="10"/>
        <v>36.207511795991188</v>
      </c>
      <c r="T66" s="11">
        <f t="shared" si="11"/>
        <v>3.2402760080815228E-7</v>
      </c>
      <c r="W66" s="11">
        <f t="shared" si="12"/>
        <v>3.3372024726514407E-5</v>
      </c>
    </row>
    <row r="67" spans="1:24" x14ac:dyDescent="0.25">
      <c r="B67" s="11">
        <v>9.6103000000000005</v>
      </c>
      <c r="C67" s="11">
        <v>14.133599999999999</v>
      </c>
      <c r="D67" s="11" t="s">
        <v>178</v>
      </c>
      <c r="E67" s="11">
        <f t="shared" si="3"/>
        <v>4.523299999999999</v>
      </c>
      <c r="F67" s="13">
        <v>166902884.633733</v>
      </c>
      <c r="G67" s="13">
        <v>3999090170.2014198</v>
      </c>
      <c r="H67" s="13">
        <v>8.7422892614272101</v>
      </c>
      <c r="I67" s="13">
        <v>1313.7619540611099</v>
      </c>
      <c r="J67" s="11">
        <f t="shared" si="4"/>
        <v>23.960581502095604</v>
      </c>
      <c r="K67" s="11">
        <f t="shared" si="5"/>
        <v>5.2379497697790492E-8</v>
      </c>
      <c r="L67" s="11">
        <f t="shared" si="6"/>
        <v>7.8714155057544365E-6</v>
      </c>
      <c r="M67" s="11">
        <f t="shared" si="7"/>
        <v>55.992732920947688</v>
      </c>
      <c r="N67" s="11">
        <f t="shared" si="8"/>
        <v>3.1364968681311673E-6</v>
      </c>
      <c r="O67" s="11">
        <f t="shared" si="9"/>
        <v>1.0453407046154629E-4</v>
      </c>
      <c r="Q67" s="11">
        <f t="shared" si="10"/>
        <v>37.136205593890104</v>
      </c>
      <c r="T67" s="11">
        <f t="shared" si="11"/>
        <v>2.0802269591655438E-6</v>
      </c>
      <c r="W67" s="11">
        <f t="shared" si="12"/>
        <v>6.9330402888298124E-5</v>
      </c>
    </row>
    <row r="68" spans="1:24" x14ac:dyDescent="0.25">
      <c r="B68" s="11">
        <v>9.5155999999999992</v>
      </c>
      <c r="C68" s="11">
        <v>14.466900000000001</v>
      </c>
      <c r="D68" s="11" t="s">
        <v>179</v>
      </c>
      <c r="E68" s="11">
        <f t="shared" si="3"/>
        <v>4.9513000000000016</v>
      </c>
      <c r="F68" s="13">
        <v>174706782.505577</v>
      </c>
      <c r="G68" s="13">
        <v>4697081722.5053301</v>
      </c>
      <c r="H68" s="13">
        <v>0.86565705201183296</v>
      </c>
      <c r="I68" s="13">
        <v>1207.55718777986</v>
      </c>
      <c r="J68" s="11">
        <f t="shared" si="4"/>
        <v>26.885514432477112</v>
      </c>
      <c r="K68" s="11">
        <f t="shared" si="5"/>
        <v>4.9549138253072651E-9</v>
      </c>
      <c r="L68" s="11">
        <f t="shared" si="6"/>
        <v>6.9119078862396899E-6</v>
      </c>
      <c r="M68" s="11">
        <f t="shared" si="7"/>
        <v>62.838986379469759</v>
      </c>
      <c r="N68" s="11">
        <f t="shared" si="8"/>
        <v>2.9670142666510572E-7</v>
      </c>
      <c r="O68" s="11">
        <f t="shared" si="9"/>
        <v>9.1791605394949397E-5</v>
      </c>
      <c r="Q68" s="11">
        <f t="shared" si="10"/>
        <v>38.074234875367928</v>
      </c>
      <c r="T68" s="11">
        <f t="shared" si="11"/>
        <v>1.7977183365890109E-7</v>
      </c>
      <c r="W68" s="11">
        <f t="shared" si="12"/>
        <v>5.5616669598862547E-5</v>
      </c>
    </row>
    <row r="73" spans="1:24" s="14" customFormat="1" x14ac:dyDescent="0.25">
      <c r="A73" s="14" t="s">
        <v>0</v>
      </c>
      <c r="B73" s="14" t="s">
        <v>1</v>
      </c>
      <c r="C73" s="14" t="s">
        <v>2</v>
      </c>
      <c r="D73" s="14" t="s">
        <v>3</v>
      </c>
      <c r="E73" s="15" t="s">
        <v>4</v>
      </c>
      <c r="F73" s="15" t="s">
        <v>5</v>
      </c>
      <c r="G73" s="15" t="s">
        <v>132</v>
      </c>
      <c r="H73" s="15" t="s">
        <v>133</v>
      </c>
      <c r="I73" s="15" t="s">
        <v>134</v>
      </c>
      <c r="J73" s="14" t="s">
        <v>135</v>
      </c>
      <c r="K73" s="14" t="s">
        <v>136</v>
      </c>
      <c r="L73" s="14" t="s">
        <v>137</v>
      </c>
      <c r="M73" s="14" t="s">
        <v>138</v>
      </c>
      <c r="N73" s="14" t="s">
        <v>139</v>
      </c>
      <c r="O73" s="14" t="s">
        <v>140</v>
      </c>
      <c r="Q73" s="14" t="s">
        <v>138</v>
      </c>
      <c r="T73" s="14" t="s">
        <v>139</v>
      </c>
      <c r="W73" s="14" t="s">
        <v>140</v>
      </c>
    </row>
    <row r="74" spans="1:24" x14ac:dyDescent="0.25">
      <c r="A74" s="14" t="s">
        <v>15</v>
      </c>
      <c r="B74" s="11">
        <v>19.865500000000001</v>
      </c>
      <c r="C74" s="11">
        <v>21.529</v>
      </c>
      <c r="D74" s="11" t="s">
        <v>340</v>
      </c>
      <c r="E74" s="11">
        <f>C74-B74</f>
        <v>1.6634999999999991</v>
      </c>
      <c r="F74" s="13">
        <v>285423335.344253</v>
      </c>
      <c r="G74" s="13">
        <v>299623610.07969701</v>
      </c>
      <c r="H74" s="13">
        <v>15.6022261555076</v>
      </c>
      <c r="I74" s="13">
        <v>554.81231988763</v>
      </c>
      <c r="J74" s="11">
        <f>G74/F74</f>
        <v>1.0497516249619774</v>
      </c>
      <c r="K74" s="11">
        <f>H74/F74</f>
        <v>5.466345677969722E-8</v>
      </c>
      <c r="L74" s="11">
        <f>I74/F74</f>
        <v>1.9438225652379239E-6</v>
      </c>
      <c r="M74" s="11">
        <f>(J74-D$49)/D$48</f>
        <v>2.3664269449409323</v>
      </c>
      <c r="N74" s="11">
        <f>(K74-I$49)/I$48</f>
        <v>3.2732608850118097E-6</v>
      </c>
      <c r="O74" s="11">
        <f>(L74-J$49)/J$48</f>
        <v>2.5814376696386768E-5</v>
      </c>
      <c r="Q74" s="11">
        <f>M74*3/E74</f>
        <v>4.2676770873596634</v>
      </c>
      <c r="R74" s="11">
        <f>AVERAGE(Q74:Q79)</f>
        <v>4.4788138092149721</v>
      </c>
      <c r="T74" s="11">
        <f>N74*3/E74</f>
        <v>5.9030854553864949E-6</v>
      </c>
      <c r="U74" s="11">
        <f>AVERAGE(T74:T79)</f>
        <v>5.1345037214693934E-6</v>
      </c>
      <c r="W74" s="11">
        <f>O74*3/E74</f>
        <v>4.6554331282933786E-5</v>
      </c>
      <c r="X74" s="11">
        <f>AVERAGE(W74:W79)</f>
        <v>1.6465643585771136E-4</v>
      </c>
    </row>
    <row r="75" spans="1:24" x14ac:dyDescent="0.25">
      <c r="B75" s="11">
        <v>19.901900000000001</v>
      </c>
      <c r="C75" s="11">
        <v>21.979700000000001</v>
      </c>
      <c r="D75" s="11" t="s">
        <v>341</v>
      </c>
      <c r="E75" s="11">
        <f t="shared" ref="E75:E114" si="13">C75-B75</f>
        <v>2.0777999999999999</v>
      </c>
      <c r="F75" s="13">
        <v>358378086.25284302</v>
      </c>
      <c r="G75" s="13">
        <v>620663924.93944502</v>
      </c>
      <c r="H75" s="13">
        <v>13.275214322021201</v>
      </c>
      <c r="I75" s="13">
        <v>3365.1009986909298</v>
      </c>
      <c r="J75" s="11">
        <f t="shared" ref="J75:J86" si="14">G75/F75</f>
        <v>1.7318690755593633</v>
      </c>
      <c r="K75" s="11">
        <f t="shared" ref="K75:K86" si="15">H75/F75</f>
        <v>3.7042483430907286E-8</v>
      </c>
      <c r="L75" s="11">
        <f t="shared" ref="L75:L86" si="16">I75/F75</f>
        <v>9.3898068207127562E-6</v>
      </c>
      <c r="M75" s="11">
        <f t="shared" ref="M75:M114" si="17">(J75-D$49)/D$48</f>
        <v>3.9630273000340295</v>
      </c>
      <c r="N75" s="11">
        <f t="shared" ref="N75:N76" si="18">(K75-I$49)/I$48</f>
        <v>2.2181127802938495E-6</v>
      </c>
      <c r="O75" s="11">
        <f t="shared" ref="O75:O76" si="19">(L75-J$49)/J$48</f>
        <v>1.246986297571415E-4</v>
      </c>
      <c r="Q75" s="11">
        <f t="shared" ref="Q75:Q114" si="20">M75*3/E75</f>
        <v>5.7219568293878567</v>
      </c>
      <c r="R75" s="11">
        <f>STDEV(Q74:Q79)</f>
        <v>3.4958273031391469</v>
      </c>
      <c r="T75" s="11">
        <f t="shared" ref="T75:T114" si="21">N75*3/E75</f>
        <v>3.2025884786223646E-6</v>
      </c>
      <c r="U75" s="11">
        <f>STDEV(T74:T79)</f>
        <v>5.6444673168738732E-6</v>
      </c>
      <c r="W75" s="11">
        <f t="shared" ref="W75:W114" si="22">O75*3/E75</f>
        <v>1.8004422431005125E-4</v>
      </c>
      <c r="X75" s="11">
        <f>STDEV(W74:W79)</f>
        <v>1.2975731036527865E-4</v>
      </c>
    </row>
    <row r="76" spans="1:24" x14ac:dyDescent="0.25">
      <c r="B76" s="11">
        <v>20.397500000000001</v>
      </c>
      <c r="C76" s="11">
        <v>22.990500000000001</v>
      </c>
      <c r="D76" s="11" t="s">
        <v>342</v>
      </c>
      <c r="E76" s="11">
        <f t="shared" si="13"/>
        <v>2.593</v>
      </c>
      <c r="F76" s="13">
        <v>232985177.59696499</v>
      </c>
      <c r="G76" s="13">
        <v>159491405.18663999</v>
      </c>
      <c r="H76" s="13">
        <v>53.594402116913102</v>
      </c>
      <c r="I76" s="13">
        <v>1174.03770569637</v>
      </c>
      <c r="J76" s="11">
        <f t="shared" si="14"/>
        <v>0.68455601696061552</v>
      </c>
      <c r="K76" s="11">
        <f t="shared" si="15"/>
        <v>2.3003352689510861E-7</v>
      </c>
      <c r="L76" s="11">
        <f t="shared" si="16"/>
        <v>5.0391090017207332E-6</v>
      </c>
      <c r="M76" s="11">
        <f t="shared" si="17"/>
        <v>1.5116306970179818</v>
      </c>
      <c r="N76" s="11">
        <f t="shared" si="18"/>
        <v>1.3774462688329857E-5</v>
      </c>
      <c r="O76" s="11">
        <f t="shared" si="19"/>
        <v>6.6920438269863655E-5</v>
      </c>
      <c r="Q76" s="11">
        <f t="shared" si="20"/>
        <v>1.7488978368892965</v>
      </c>
      <c r="R76" s="11">
        <f>(R75/SQRT(6))</f>
        <v>1.4271655202634534</v>
      </c>
      <c r="T76" s="11">
        <f t="shared" si="21"/>
        <v>1.5936516800998678E-5</v>
      </c>
      <c r="U76" s="11">
        <f>(U75/SQRT(6))</f>
        <v>2.3043441326929069E-6</v>
      </c>
      <c r="W76" s="11">
        <f t="shared" si="22"/>
        <v>7.742434045877014E-5</v>
      </c>
      <c r="X76" s="11">
        <f>(X75/SQRT(6))</f>
        <v>5.2973200131813908E-5</v>
      </c>
    </row>
    <row r="77" spans="1:24" x14ac:dyDescent="0.25">
      <c r="B77" s="11">
        <v>19.405999999999999</v>
      </c>
      <c r="C77" s="11">
        <v>22.241800000000001</v>
      </c>
      <c r="D77" s="11" t="s">
        <v>343</v>
      </c>
      <c r="E77" s="11">
        <f t="shared" si="13"/>
        <v>2.8358000000000025</v>
      </c>
      <c r="F77" s="13">
        <v>689251989.66649902</v>
      </c>
      <c r="G77" s="13">
        <v>251181197.857499</v>
      </c>
      <c r="H77" s="13">
        <v>41.645857302609201</v>
      </c>
      <c r="I77" s="13">
        <v>2424.02310706361</v>
      </c>
      <c r="J77" s="11">
        <f t="shared" si="14"/>
        <v>0.36442578566807671</v>
      </c>
      <c r="K77" s="11">
        <f t="shared" si="15"/>
        <v>6.0421816588095654E-8</v>
      </c>
      <c r="L77" s="11">
        <f t="shared" si="16"/>
        <v>3.5168895315579664E-6</v>
      </c>
      <c r="M77" s="11">
        <f t="shared" si="17"/>
        <v>0.76231686475922156</v>
      </c>
      <c r="N77" s="11">
        <f t="shared" ref="N77:N114" si="23">(K77-I$49)/I$48</f>
        <v>3.6180728495865663E-6</v>
      </c>
      <c r="O77" s="11">
        <f t="shared" ref="O77:O114" si="24">(L77-J$49)/J$48</f>
        <v>4.6705040259733949E-5</v>
      </c>
      <c r="Q77" s="11">
        <f t="shared" si="20"/>
        <v>0.80645694134905932</v>
      </c>
      <c r="T77" s="11">
        <f t="shared" si="21"/>
        <v>3.8275684282247295E-6</v>
      </c>
      <c r="W77" s="11">
        <f t="shared" si="22"/>
        <v>4.9409380343889461E-5</v>
      </c>
    </row>
    <row r="78" spans="1:24" x14ac:dyDescent="0.25">
      <c r="B78" s="11">
        <v>20.384799999999998</v>
      </c>
      <c r="C78" s="11">
        <v>22.242000000000001</v>
      </c>
      <c r="D78" s="11" t="s">
        <v>344</v>
      </c>
      <c r="E78" s="11">
        <f t="shared" si="13"/>
        <v>1.8572000000000024</v>
      </c>
      <c r="F78" s="13">
        <v>144113224.85320899</v>
      </c>
      <c r="G78" s="13">
        <v>411105914.87134099</v>
      </c>
      <c r="H78" s="13">
        <v>0</v>
      </c>
      <c r="I78" s="13">
        <v>2370.5573259417702</v>
      </c>
      <c r="J78" s="11">
        <f t="shared" si="14"/>
        <v>2.8526591871778995</v>
      </c>
      <c r="K78" s="11">
        <f t="shared" si="15"/>
        <v>0</v>
      </c>
      <c r="L78" s="11">
        <f t="shared" si="16"/>
        <v>1.6449269859559213E-5</v>
      </c>
      <c r="M78" s="11">
        <f t="shared" si="17"/>
        <v>6.5864081981884697</v>
      </c>
      <c r="N78" s="11">
        <f t="shared" si="23"/>
        <v>0</v>
      </c>
      <c r="O78" s="11">
        <f t="shared" si="24"/>
        <v>2.1844979893172924E-4</v>
      </c>
      <c r="Q78" s="11">
        <f t="shared" si="20"/>
        <v>10.639255112300983</v>
      </c>
      <c r="T78" s="11">
        <f t="shared" si="21"/>
        <v>0</v>
      </c>
      <c r="W78" s="11">
        <f t="shared" si="22"/>
        <v>3.5286958690242668E-4</v>
      </c>
    </row>
    <row r="79" spans="1:24" x14ac:dyDescent="0.25">
      <c r="B79" s="11">
        <v>19.904</v>
      </c>
      <c r="C79" s="11">
        <v>21.024999999999999</v>
      </c>
      <c r="D79" s="11" t="s">
        <v>345</v>
      </c>
      <c r="E79" s="11">
        <f t="shared" si="13"/>
        <v>1.1209999999999987</v>
      </c>
      <c r="F79" s="13">
        <v>360560301.603311</v>
      </c>
      <c r="G79" s="13">
        <v>226288421.77426699</v>
      </c>
      <c r="H79" s="13">
        <v>4.3588041768901897</v>
      </c>
      <c r="I79" s="13">
        <v>2857.23899940406</v>
      </c>
      <c r="J79" s="11">
        <f t="shared" si="14"/>
        <v>0.62760215355940618</v>
      </c>
      <c r="K79" s="11">
        <f t="shared" si="15"/>
        <v>1.2088974181316701E-8</v>
      </c>
      <c r="L79" s="11">
        <f t="shared" si="16"/>
        <v>7.9244414504278915E-6</v>
      </c>
      <c r="M79" s="11">
        <f t="shared" si="17"/>
        <v>1.3783214576037761</v>
      </c>
      <c r="N79" s="11">
        <f t="shared" si="23"/>
        <v>7.238906695399223E-7</v>
      </c>
      <c r="O79" s="11">
        <f t="shared" si="24"/>
        <v>1.0523826627394278E-4</v>
      </c>
      <c r="Q79" s="11">
        <f t="shared" si="20"/>
        <v>3.6886390480029738</v>
      </c>
      <c r="T79" s="11">
        <f t="shared" si="21"/>
        <v>1.9372631655840942E-6</v>
      </c>
      <c r="W79" s="11">
        <f t="shared" si="22"/>
        <v>2.8163675184819686E-4</v>
      </c>
    </row>
    <row r="81" spans="1:24" x14ac:dyDescent="0.25">
      <c r="A81" s="14" t="s">
        <v>22</v>
      </c>
      <c r="B81" s="11">
        <v>19.9543</v>
      </c>
      <c r="C81" s="11">
        <v>22.1999</v>
      </c>
      <c r="D81" s="11" t="s">
        <v>346</v>
      </c>
      <c r="E81" s="11">
        <f t="shared" si="13"/>
        <v>2.2455999999999996</v>
      </c>
      <c r="F81" s="13">
        <v>685805930.21903801</v>
      </c>
      <c r="G81" s="13">
        <v>386317831.416825</v>
      </c>
      <c r="H81" s="13">
        <v>0</v>
      </c>
      <c r="I81" s="13">
        <v>1398.3937619758301</v>
      </c>
      <c r="J81" s="11">
        <f t="shared" si="14"/>
        <v>0.56330488611178942</v>
      </c>
      <c r="K81" s="11">
        <f t="shared" si="15"/>
        <v>0</v>
      </c>
      <c r="L81" s="11">
        <f t="shared" si="16"/>
        <v>2.0390517205489903E-6</v>
      </c>
      <c r="M81" s="11">
        <f t="shared" si="17"/>
        <v>1.2278238564231061</v>
      </c>
      <c r="N81" s="11">
        <f t="shared" si="23"/>
        <v>0</v>
      </c>
      <c r="O81" s="11">
        <f t="shared" si="24"/>
        <v>2.7079040113532406E-5</v>
      </c>
      <c r="Q81" s="11">
        <f t="shared" si="20"/>
        <v>1.6403061851039005</v>
      </c>
      <c r="R81" s="11">
        <f>AVERAGE(Q81:Q86)</f>
        <v>2.5311949946961687</v>
      </c>
      <c r="T81" s="11">
        <f t="shared" si="21"/>
        <v>0</v>
      </c>
      <c r="U81" s="11">
        <f>AVERAGE(T81:T86)</f>
        <v>4.3161018245729703E-6</v>
      </c>
      <c r="W81" s="11">
        <f t="shared" si="22"/>
        <v>3.6176131252492538E-5</v>
      </c>
      <c r="X81" s="11">
        <f>AVERAGE(W81:W86)</f>
        <v>6.8080067572422022E-5</v>
      </c>
    </row>
    <row r="82" spans="1:24" x14ac:dyDescent="0.25">
      <c r="B82" s="11">
        <v>19.716100000000001</v>
      </c>
      <c r="C82" s="11">
        <v>22.2105</v>
      </c>
      <c r="D82" s="11" t="s">
        <v>347</v>
      </c>
      <c r="E82" s="11">
        <f t="shared" si="13"/>
        <v>2.4943999999999988</v>
      </c>
      <c r="F82" s="13">
        <v>277021296.99346399</v>
      </c>
      <c r="G82" s="13">
        <v>565727548.71528494</v>
      </c>
      <c r="H82" s="13">
        <v>8.4626734137503306</v>
      </c>
      <c r="I82" s="13">
        <v>1205.59763034923</v>
      </c>
      <c r="J82" s="11">
        <f t="shared" si="14"/>
        <v>2.0421807090471917</v>
      </c>
      <c r="K82" s="11">
        <f t="shared" si="15"/>
        <v>3.0548818829441833E-8</v>
      </c>
      <c r="L82" s="11">
        <f t="shared" si="16"/>
        <v>4.3520034142994963E-6</v>
      </c>
      <c r="M82" s="11">
        <f t="shared" si="17"/>
        <v>4.6893592004747608</v>
      </c>
      <c r="N82" s="11">
        <f t="shared" si="23"/>
        <v>1.8292705885893313E-6</v>
      </c>
      <c r="O82" s="11">
        <f t="shared" si="24"/>
        <v>5.7795530070378431E-5</v>
      </c>
      <c r="Q82" s="11">
        <f t="shared" si="20"/>
        <v>5.6398643366838872</v>
      </c>
      <c r="R82" s="11">
        <f>STDEV(Q81:Q86)</f>
        <v>1.741557623366444</v>
      </c>
      <c r="T82" s="11">
        <f t="shared" si="21"/>
        <v>2.2000528246343793E-6</v>
      </c>
      <c r="U82" s="11">
        <f>STDEV(T81:T86)</f>
        <v>5.257962891566757E-6</v>
      </c>
      <c r="W82" s="11">
        <f t="shared" si="22"/>
        <v>6.9510339244361515E-5</v>
      </c>
      <c r="X82" s="11">
        <f>STDEV(W81:W86)</f>
        <v>4.5497330600802934E-5</v>
      </c>
    </row>
    <row r="83" spans="1:24" x14ac:dyDescent="0.25">
      <c r="B83" s="11">
        <v>19.3978</v>
      </c>
      <c r="C83" s="11">
        <v>21.996500000000001</v>
      </c>
      <c r="D83" s="11" t="s">
        <v>348</v>
      </c>
      <c r="E83" s="11">
        <f t="shared" si="13"/>
        <v>2.5987000000000009</v>
      </c>
      <c r="F83" s="13">
        <v>882714785.79878795</v>
      </c>
      <c r="G83" s="13">
        <v>356046645.24165899</v>
      </c>
      <c r="H83" s="13">
        <v>21.995047643752098</v>
      </c>
      <c r="I83" s="13">
        <v>730.45496471500303</v>
      </c>
      <c r="J83" s="11">
        <f t="shared" si="14"/>
        <v>0.40335411955229067</v>
      </c>
      <c r="K83" s="11">
        <f t="shared" si="15"/>
        <v>2.4917502230177665E-8</v>
      </c>
      <c r="L83" s="11">
        <f t="shared" si="16"/>
        <v>8.2750960612265982E-7</v>
      </c>
      <c r="M83" s="11">
        <f t="shared" si="17"/>
        <v>0.8534345918431514</v>
      </c>
      <c r="N83" s="11">
        <f t="shared" si="23"/>
        <v>1.4920660018070459E-6</v>
      </c>
      <c r="O83" s="11">
        <f t="shared" si="24"/>
        <v>1.0989503401363344E-5</v>
      </c>
      <c r="Q83" s="11">
        <f t="shared" si="20"/>
        <v>0.9852248337743692</v>
      </c>
      <c r="R83" s="11">
        <f>(R82/SQRT(6))</f>
        <v>0.71098792248365905</v>
      </c>
      <c r="T83" s="11">
        <f t="shared" si="21"/>
        <v>1.7224758553973665E-6</v>
      </c>
      <c r="U83" s="11">
        <f>(U82/SQRT(6))</f>
        <v>2.1465543618045587E-6</v>
      </c>
      <c r="W83" s="11">
        <f t="shared" si="22"/>
        <v>1.2686539502093362E-5</v>
      </c>
      <c r="X83" s="11">
        <f>(X82/SQRT(6))</f>
        <v>1.8574207438447E-5</v>
      </c>
    </row>
    <row r="84" spans="1:24" x14ac:dyDescent="0.25">
      <c r="B84" s="11">
        <v>19.271000000000001</v>
      </c>
      <c r="C84" s="11">
        <v>21.3444</v>
      </c>
      <c r="D84" s="11" t="s">
        <v>349</v>
      </c>
      <c r="E84" s="11">
        <f t="shared" si="13"/>
        <v>2.0733999999999995</v>
      </c>
      <c r="F84" s="13">
        <v>420720246.67106199</v>
      </c>
      <c r="G84" s="13">
        <v>160327921.724677</v>
      </c>
      <c r="H84" s="13">
        <v>0</v>
      </c>
      <c r="I84" s="13">
        <v>1178.07668594344</v>
      </c>
      <c r="J84" s="11">
        <f t="shared" si="14"/>
        <v>0.38107964376154346</v>
      </c>
      <c r="K84" s="11">
        <f t="shared" si="15"/>
        <v>0</v>
      </c>
      <c r="L84" s="11">
        <f t="shared" si="16"/>
        <v>2.8001426013246122E-6</v>
      </c>
      <c r="M84" s="11">
        <f t="shared" si="17"/>
        <v>0.80129777005993241</v>
      </c>
      <c r="N84" s="11">
        <f t="shared" si="23"/>
        <v>0</v>
      </c>
      <c r="O84" s="11">
        <f t="shared" si="24"/>
        <v>3.7186488729410518E-5</v>
      </c>
      <c r="Q84" s="11">
        <f t="shared" si="20"/>
        <v>1.1593967927943465</v>
      </c>
      <c r="T84" s="11">
        <f t="shared" si="21"/>
        <v>0</v>
      </c>
      <c r="W84" s="11">
        <f t="shared" si="22"/>
        <v>5.3805086422413223E-5</v>
      </c>
    </row>
    <row r="85" spans="1:24" x14ac:dyDescent="0.25">
      <c r="B85" s="11">
        <v>19.75</v>
      </c>
      <c r="C85" s="11">
        <v>21.738600000000002</v>
      </c>
      <c r="D85" s="11" t="s">
        <v>350</v>
      </c>
      <c r="E85" s="11">
        <f t="shared" si="13"/>
        <v>1.9886000000000017</v>
      </c>
      <c r="F85" s="13">
        <v>396824402.68979299</v>
      </c>
      <c r="G85" s="13">
        <v>304452896.95997</v>
      </c>
      <c r="H85" s="13">
        <v>50.982358077296098</v>
      </c>
      <c r="I85" s="13">
        <v>2792.6933954423498</v>
      </c>
      <c r="J85" s="11">
        <f t="shared" si="14"/>
        <v>0.76722322240340657</v>
      </c>
      <c r="K85" s="11">
        <f t="shared" si="15"/>
        <v>1.2847586421531191E-7</v>
      </c>
      <c r="L85" s="11">
        <f t="shared" si="16"/>
        <v>7.0376049872756039E-6</v>
      </c>
      <c r="M85" s="11">
        <f t="shared" si="17"/>
        <v>1.7051259513160839</v>
      </c>
      <c r="N85" s="11">
        <f t="shared" si="23"/>
        <v>7.6931655218749648E-6</v>
      </c>
      <c r="O85" s="11">
        <f t="shared" si="24"/>
        <v>9.3460889605253696E-5</v>
      </c>
      <c r="Q85" s="11">
        <f t="shared" si="20"/>
        <v>2.5723513295525731</v>
      </c>
      <c r="T85" s="11">
        <f t="shared" si="21"/>
        <v>1.1605901923777972E-5</v>
      </c>
      <c r="W85" s="11">
        <f t="shared" si="22"/>
        <v>1.4099500594174841E-4</v>
      </c>
    </row>
    <row r="86" spans="1:24" x14ac:dyDescent="0.25">
      <c r="B86" s="11">
        <v>19.702000000000002</v>
      </c>
      <c r="C86" s="11">
        <v>22.4635</v>
      </c>
      <c r="D86" s="11" t="s">
        <v>351</v>
      </c>
      <c r="E86" s="11">
        <f t="shared" si="13"/>
        <v>2.7614999999999981</v>
      </c>
      <c r="F86" s="13">
        <v>310678007.70140702</v>
      </c>
      <c r="G86" s="13">
        <v>401790598.68918502</v>
      </c>
      <c r="H86" s="13">
        <v>49.516885205578198</v>
      </c>
      <c r="I86" s="13">
        <v>2052.3690694108</v>
      </c>
      <c r="J86" s="11">
        <f t="shared" si="14"/>
        <v>1.2932701663110522</v>
      </c>
      <c r="K86" s="11">
        <f t="shared" si="15"/>
        <v>1.5938329710537133E-7</v>
      </c>
      <c r="L86" s="11">
        <f t="shared" si="16"/>
        <v>6.6060970475365422E-6</v>
      </c>
      <c r="M86" s="11">
        <f t="shared" si="17"/>
        <v>2.936419384291634</v>
      </c>
      <c r="N86" s="11">
        <f t="shared" si="23"/>
        <v>9.5439100063096612E-6</v>
      </c>
      <c r="O86" s="11">
        <f t="shared" si="24"/>
        <v>8.7730372477244905E-5</v>
      </c>
      <c r="Q86" s="11">
        <f t="shared" si="20"/>
        <v>3.1900264902679369</v>
      </c>
      <c r="T86" s="11">
        <f t="shared" si="21"/>
        <v>1.0368180343628103E-5</v>
      </c>
      <c r="W86" s="11">
        <f t="shared" si="22"/>
        <v>9.5307303071423102E-5</v>
      </c>
    </row>
    <row r="88" spans="1:24" x14ac:dyDescent="0.25">
      <c r="A88" s="14" t="s">
        <v>29</v>
      </c>
      <c r="B88" s="11">
        <v>19.273499999999999</v>
      </c>
      <c r="C88" s="11">
        <v>21.089099999999998</v>
      </c>
      <c r="D88" s="11" t="s">
        <v>352</v>
      </c>
      <c r="E88" s="11">
        <f t="shared" si="13"/>
        <v>1.8155999999999999</v>
      </c>
      <c r="F88" s="13">
        <v>163024755.82066</v>
      </c>
      <c r="G88" s="13">
        <v>107053975.40550999</v>
      </c>
      <c r="H88" s="13">
        <v>11.0208398196497</v>
      </c>
      <c r="I88" s="13">
        <v>466.02932358333101</v>
      </c>
      <c r="J88" s="11">
        <f t="shared" ref="J88:J114" si="25">G88/F88</f>
        <v>0.65667312222983942</v>
      </c>
      <c r="K88" s="11">
        <f t="shared" ref="K88:K114" si="26">H88/F88</f>
        <v>6.760224705856016E-8</v>
      </c>
      <c r="L88" s="11">
        <f t="shared" ref="L88:L114" si="27">I88/F88</f>
        <v>2.8586414452047994E-6</v>
      </c>
      <c r="M88" s="11">
        <f t="shared" si="17"/>
        <v>1.4463665118117646</v>
      </c>
      <c r="N88" s="11">
        <f t="shared" si="23"/>
        <v>4.0480387460215669E-6</v>
      </c>
      <c r="O88" s="11">
        <f t="shared" si="24"/>
        <v>3.7963365806172634E-5</v>
      </c>
      <c r="Q88" s="11">
        <f t="shared" si="20"/>
        <v>2.3898984002177208</v>
      </c>
      <c r="R88" s="11">
        <f>AVERAGE(Q88:Q93)</f>
        <v>2.4542232172554996</v>
      </c>
      <c r="T88" s="11">
        <f t="shared" si="21"/>
        <v>6.6887619729371563E-6</v>
      </c>
      <c r="U88" s="11">
        <f>AVERAGE(T88:T93)</f>
        <v>3.6047836884519881E-6</v>
      </c>
      <c r="W88" s="11">
        <f t="shared" si="22"/>
        <v>6.2728628232274673E-5</v>
      </c>
      <c r="X88" s="11">
        <f>AVERAGE(W88:W93)</f>
        <v>6.3115117939388E-5</v>
      </c>
    </row>
    <row r="89" spans="1:24" x14ac:dyDescent="0.25">
      <c r="B89" s="11">
        <v>19.384799999999998</v>
      </c>
      <c r="C89" s="11">
        <v>22.4666</v>
      </c>
      <c r="D89" s="11" t="s">
        <v>353</v>
      </c>
      <c r="E89" s="11">
        <f t="shared" si="13"/>
        <v>3.0818000000000012</v>
      </c>
      <c r="F89" s="13">
        <v>965865974.94164598</v>
      </c>
      <c r="G89" s="13">
        <v>792323051.44426501</v>
      </c>
      <c r="H89" s="13">
        <v>99.727700406950504</v>
      </c>
      <c r="I89" s="13">
        <v>4734.9713207048699</v>
      </c>
      <c r="J89" s="11">
        <f t="shared" si="25"/>
        <v>0.82032401181968773</v>
      </c>
      <c r="K89" s="11">
        <f t="shared" si="26"/>
        <v>1.0325211053529003E-7</v>
      </c>
      <c r="L89" s="11">
        <f t="shared" si="27"/>
        <v>4.9023067832894093E-6</v>
      </c>
      <c r="M89" s="11">
        <f t="shared" si="17"/>
        <v>1.8294164809946734</v>
      </c>
      <c r="N89" s="11">
        <f t="shared" si="23"/>
        <v>6.1827611098976073E-6</v>
      </c>
      <c r="O89" s="11">
        <f t="shared" si="24"/>
        <v>6.5103675740895209E-5</v>
      </c>
      <c r="Q89" s="11">
        <f t="shared" si="20"/>
        <v>1.7808584083925036</v>
      </c>
      <c r="R89" s="11">
        <f>STDEV(Q88:Q93)</f>
        <v>1.4678934352804647</v>
      </c>
      <c r="T89" s="11">
        <f t="shared" si="21"/>
        <v>6.018652517909279E-6</v>
      </c>
      <c r="U89" s="11">
        <f>STDEV(T88:T93)</f>
        <v>3.6506491095711323E-6</v>
      </c>
      <c r="W89" s="11">
        <f t="shared" si="22"/>
        <v>6.3375633468325506E-5</v>
      </c>
      <c r="X89" s="11">
        <f>STDEV(W88:W93)</f>
        <v>3.3170060426678949E-5</v>
      </c>
    </row>
    <row r="90" spans="1:24" x14ac:dyDescent="0.25">
      <c r="B90" s="11">
        <v>19.6798</v>
      </c>
      <c r="C90" s="11">
        <v>22.5489</v>
      </c>
      <c r="D90" s="11" t="s">
        <v>354</v>
      </c>
      <c r="E90" s="11">
        <f t="shared" si="13"/>
        <v>2.8690999999999995</v>
      </c>
      <c r="F90" s="13">
        <v>772252801.79206896</v>
      </c>
      <c r="G90" s="13">
        <v>373288313.48650098</v>
      </c>
      <c r="H90" s="13">
        <v>0</v>
      </c>
      <c r="I90" s="13">
        <v>2220.77668629546</v>
      </c>
      <c r="J90" s="11">
        <f t="shared" si="25"/>
        <v>0.48337579691554139</v>
      </c>
      <c r="K90" s="11">
        <f t="shared" si="26"/>
        <v>0</v>
      </c>
      <c r="L90" s="11">
        <f t="shared" si="27"/>
        <v>2.8757120481039186E-6</v>
      </c>
      <c r="M90" s="11">
        <f t="shared" si="17"/>
        <v>1.0407375825252094</v>
      </c>
      <c r="N90" s="11">
        <f t="shared" si="23"/>
        <v>0</v>
      </c>
      <c r="O90" s="11">
        <f t="shared" si="24"/>
        <v>3.8190067039892672E-5</v>
      </c>
      <c r="Q90" s="11">
        <f t="shared" si="20"/>
        <v>1.0882202598639394</v>
      </c>
      <c r="R90" s="11">
        <f>(R89/SQRT(6))</f>
        <v>0.59926498553637686</v>
      </c>
      <c r="T90" s="11">
        <f t="shared" si="21"/>
        <v>0</v>
      </c>
      <c r="U90" s="11">
        <f>(U89/SQRT(6))</f>
        <v>1.4903712580658387E-6</v>
      </c>
      <c r="W90" s="11">
        <f t="shared" si="22"/>
        <v>3.9932453075765236E-5</v>
      </c>
      <c r="X90" s="11">
        <f>(X89/SQRT(6))</f>
        <v>1.3541620463774717E-5</v>
      </c>
    </row>
    <row r="91" spans="1:24" x14ac:dyDescent="0.25">
      <c r="B91" s="11">
        <v>20.395399999999999</v>
      </c>
      <c r="C91" s="11">
        <v>22.683299999999999</v>
      </c>
      <c r="D91" s="11" t="s">
        <v>355</v>
      </c>
      <c r="E91" s="11">
        <f t="shared" si="13"/>
        <v>2.2879000000000005</v>
      </c>
      <c r="F91" s="13">
        <v>353324406.10724598</v>
      </c>
      <c r="G91" s="13">
        <v>224282296.479399</v>
      </c>
      <c r="H91" s="13">
        <v>35.610257313663098</v>
      </c>
      <c r="I91" s="13">
        <v>1028.28072205064</v>
      </c>
      <c r="J91" s="11">
        <f t="shared" si="25"/>
        <v>0.63477725456452527</v>
      </c>
      <c r="K91" s="11">
        <f t="shared" si="26"/>
        <v>1.0078629355384573E-7</v>
      </c>
      <c r="L91" s="11">
        <f t="shared" si="27"/>
        <v>2.9103019895504238E-6</v>
      </c>
      <c r="M91" s="11">
        <f t="shared" si="17"/>
        <v>1.3951158803275596</v>
      </c>
      <c r="N91" s="11">
        <f t="shared" si="23"/>
        <v>6.0351073984338765E-6</v>
      </c>
      <c r="O91" s="11">
        <f t="shared" si="24"/>
        <v>3.8649428812090622E-5</v>
      </c>
      <c r="Q91" s="11">
        <f t="shared" si="20"/>
        <v>1.8293402862811652</v>
      </c>
      <c r="T91" s="11">
        <f t="shared" si="21"/>
        <v>7.913511165392556E-6</v>
      </c>
      <c r="W91" s="11">
        <f t="shared" si="22"/>
        <v>5.0678913604734398E-5</v>
      </c>
    </row>
    <row r="92" spans="1:24" x14ac:dyDescent="0.25">
      <c r="B92" s="11">
        <v>19.306000000000001</v>
      </c>
      <c r="C92" s="11">
        <v>22.052</v>
      </c>
      <c r="D92" s="11" t="s">
        <v>356</v>
      </c>
      <c r="E92" s="11">
        <f t="shared" si="13"/>
        <v>2.7459999999999987</v>
      </c>
      <c r="F92" s="13">
        <v>763018957.60232306</v>
      </c>
      <c r="G92" s="13">
        <v>729550595.16497195</v>
      </c>
      <c r="H92" s="13">
        <v>11.754260019974801</v>
      </c>
      <c r="I92" s="13">
        <v>1857.7777560054001</v>
      </c>
      <c r="J92" s="11">
        <f t="shared" si="25"/>
        <v>0.95613691887483299</v>
      </c>
      <c r="K92" s="11">
        <f t="shared" si="26"/>
        <v>1.5404938373891607E-8</v>
      </c>
      <c r="L92" s="11">
        <f t="shared" si="27"/>
        <v>2.4347727372897764E-6</v>
      </c>
      <c r="M92" s="11">
        <f t="shared" si="17"/>
        <v>2.1473073888442924</v>
      </c>
      <c r="N92" s="11">
        <f t="shared" si="23"/>
        <v>9.2245139963422804E-7</v>
      </c>
      <c r="O92" s="11">
        <f t="shared" si="24"/>
        <v>3.233429929999703E-5</v>
      </c>
      <c r="Q92" s="11">
        <f t="shared" si="20"/>
        <v>2.3459294124300367</v>
      </c>
      <c r="T92" s="11">
        <f t="shared" si="21"/>
        <v>1.0077764744729371E-6</v>
      </c>
      <c r="W92" s="11">
        <f t="shared" si="22"/>
        <v>3.5325163109974927E-5</v>
      </c>
    </row>
    <row r="93" spans="1:24" x14ac:dyDescent="0.25">
      <c r="B93" s="11">
        <v>19.993099999999998</v>
      </c>
      <c r="C93" s="11">
        <v>22.2288</v>
      </c>
      <c r="D93" s="11" t="s">
        <v>357</v>
      </c>
      <c r="E93" s="11">
        <f t="shared" si="13"/>
        <v>2.2357000000000014</v>
      </c>
      <c r="F93" s="13">
        <v>139340718.086891</v>
      </c>
      <c r="G93" s="13">
        <v>240133506.87905899</v>
      </c>
      <c r="H93" s="13">
        <v>0</v>
      </c>
      <c r="I93" s="13">
        <v>990.30779882878301</v>
      </c>
      <c r="J93" s="11">
        <f t="shared" si="25"/>
        <v>1.7233548827365377</v>
      </c>
      <c r="K93" s="11">
        <f t="shared" si="26"/>
        <v>0</v>
      </c>
      <c r="L93" s="11">
        <f t="shared" si="27"/>
        <v>7.1070955599011657E-6</v>
      </c>
      <c r="M93" s="11">
        <f t="shared" si="17"/>
        <v>3.9430985278374684</v>
      </c>
      <c r="N93" s="11">
        <f t="shared" si="23"/>
        <v>0</v>
      </c>
      <c r="O93" s="11">
        <f t="shared" si="24"/>
        <v>9.4383739175314281E-5</v>
      </c>
      <c r="Q93" s="11">
        <f t="shared" si="20"/>
        <v>5.2910925363476302</v>
      </c>
      <c r="T93" s="11">
        <f t="shared" si="21"/>
        <v>0</v>
      </c>
      <c r="W93" s="11">
        <f t="shared" si="22"/>
        <v>1.2664991614525325E-4</v>
      </c>
    </row>
    <row r="95" spans="1:24" x14ac:dyDescent="0.25">
      <c r="A95" s="14" t="s">
        <v>36</v>
      </c>
      <c r="B95" s="11">
        <v>19.4252</v>
      </c>
      <c r="C95" s="11">
        <v>22.422000000000001</v>
      </c>
      <c r="D95" s="11" t="s">
        <v>358</v>
      </c>
      <c r="E95" s="11">
        <f t="shared" si="13"/>
        <v>2.9968000000000004</v>
      </c>
      <c r="F95" s="13">
        <v>991546083.33960295</v>
      </c>
      <c r="G95" s="13">
        <v>927138045.90320802</v>
      </c>
      <c r="H95" s="13">
        <v>21.179290939623002</v>
      </c>
      <c r="I95" s="13">
        <v>1078.8560085654201</v>
      </c>
      <c r="J95" s="11">
        <f t="shared" si="25"/>
        <v>0.93504281997719785</v>
      </c>
      <c r="K95" s="11">
        <f t="shared" si="26"/>
        <v>2.1359865462117033E-8</v>
      </c>
      <c r="L95" s="11">
        <f t="shared" si="27"/>
        <v>1.0880543291863456E-6</v>
      </c>
      <c r="M95" s="11">
        <f t="shared" si="17"/>
        <v>2.0979334199466519</v>
      </c>
      <c r="N95" s="11">
        <f t="shared" si="23"/>
        <v>1.2790338600070081E-6</v>
      </c>
      <c r="O95" s="11">
        <f t="shared" si="24"/>
        <v>1.444959268507763E-5</v>
      </c>
      <c r="Q95" s="11">
        <f t="shared" si="20"/>
        <v>2.1001736051254523</v>
      </c>
      <c r="R95" s="11">
        <f>AVERAGE(Q95:Q100)</f>
        <v>2.3210469709245256</v>
      </c>
      <c r="T95" s="11">
        <f t="shared" si="21"/>
        <v>1.2803996196012494E-6</v>
      </c>
      <c r="U95" s="11">
        <f>AVERAGE(T95:T100)</f>
        <v>2.1796223870984352E-6</v>
      </c>
      <c r="W95" s="11">
        <f t="shared" si="22"/>
        <v>1.4465022041922345E-5</v>
      </c>
      <c r="X95" s="11">
        <f>AVERAGE(W95:W100)</f>
        <v>4.572609124176645E-5</v>
      </c>
    </row>
    <row r="96" spans="1:24" x14ac:dyDescent="0.25">
      <c r="B96" s="11">
        <v>19.951699999999999</v>
      </c>
      <c r="C96" s="11">
        <v>22.531199999999998</v>
      </c>
      <c r="D96" s="11" t="s">
        <v>361</v>
      </c>
      <c r="E96" s="11">
        <f t="shared" si="13"/>
        <v>2.5794999999999995</v>
      </c>
      <c r="F96" s="13">
        <v>627792426.04855502</v>
      </c>
      <c r="G96" s="13">
        <v>281416186.08003801</v>
      </c>
      <c r="H96" s="13">
        <v>8.9418668948369397</v>
      </c>
      <c r="I96" s="13">
        <v>2335.0852319574201</v>
      </c>
      <c r="J96" s="11">
        <f t="shared" si="25"/>
        <v>0.44826311118680584</v>
      </c>
      <c r="K96" s="11">
        <f t="shared" si="26"/>
        <v>1.4243349431783928E-8</v>
      </c>
      <c r="L96" s="11">
        <f t="shared" si="27"/>
        <v>3.7195180047884473E-6</v>
      </c>
      <c r="M96" s="11">
        <f t="shared" si="17"/>
        <v>0.95855096429153963</v>
      </c>
      <c r="N96" s="11">
        <f t="shared" si="23"/>
        <v>8.5289517555592391E-7</v>
      </c>
      <c r="O96" s="11">
        <f t="shared" si="24"/>
        <v>4.9395989439421607E-5</v>
      </c>
      <c r="Q96" s="11">
        <f t="shared" si="20"/>
        <v>1.1148101930120642</v>
      </c>
      <c r="R96" s="11">
        <f>STDEV(Q95:Q100)</f>
        <v>1.5567105257426868</v>
      </c>
      <c r="T96" s="11">
        <f t="shared" si="21"/>
        <v>9.9193081088109038E-7</v>
      </c>
      <c r="U96" s="11">
        <f>STDEV(T95:T100)</f>
        <v>1.8657077145729414E-6</v>
      </c>
      <c r="W96" s="11">
        <f t="shared" si="22"/>
        <v>5.7448330419951487E-5</v>
      </c>
      <c r="X96" s="11">
        <f>STDEV(W95:W100)</f>
        <v>2.0945818655916925E-5</v>
      </c>
    </row>
    <row r="97" spans="1:24" x14ac:dyDescent="0.25">
      <c r="B97" s="11">
        <v>19.984200000000001</v>
      </c>
      <c r="C97" s="11">
        <v>22.537700000000001</v>
      </c>
      <c r="D97" s="11" t="s">
        <v>362</v>
      </c>
      <c r="E97" s="11">
        <f t="shared" si="13"/>
        <v>2.5534999999999997</v>
      </c>
      <c r="F97" s="13">
        <v>947940466.63591504</v>
      </c>
      <c r="G97" s="13">
        <v>511979629.98733097</v>
      </c>
      <c r="H97" s="13">
        <v>0</v>
      </c>
      <c r="I97" s="13">
        <v>2297.4607720425402</v>
      </c>
      <c r="J97" s="11">
        <f t="shared" si="25"/>
        <v>0.54009681832052447</v>
      </c>
      <c r="K97" s="11">
        <f t="shared" si="26"/>
        <v>0</v>
      </c>
      <c r="L97" s="11">
        <f t="shared" si="27"/>
        <v>2.4236340286176947E-6</v>
      </c>
      <c r="M97" s="11">
        <f t="shared" si="17"/>
        <v>1.1735018195889697</v>
      </c>
      <c r="N97" s="11">
        <f t="shared" si="23"/>
        <v>0</v>
      </c>
      <c r="O97" s="11">
        <f t="shared" si="24"/>
        <v>3.2186374882041093E-5</v>
      </c>
      <c r="Q97" s="11">
        <f t="shared" si="20"/>
        <v>1.3786980453365614</v>
      </c>
      <c r="R97" s="11">
        <f>(R96/SQRT(6))</f>
        <v>0.63552441088155331</v>
      </c>
      <c r="T97" s="11">
        <f t="shared" si="21"/>
        <v>0</v>
      </c>
      <c r="U97" s="11">
        <f>(U96/SQRT(6))</f>
        <v>7.6167198497964428E-7</v>
      </c>
      <c r="W97" s="11">
        <f t="shared" si="22"/>
        <v>3.7814421243831328E-5</v>
      </c>
      <c r="X97" s="11">
        <f>(X96/SQRT(6))</f>
        <v>8.5510946586441737E-6</v>
      </c>
    </row>
    <row r="98" spans="1:24" x14ac:dyDescent="0.25">
      <c r="B98" s="11">
        <v>19.311</v>
      </c>
      <c r="C98" s="11">
        <v>21.111000000000001</v>
      </c>
      <c r="D98" s="11" t="s">
        <v>363</v>
      </c>
      <c r="E98" s="11">
        <f t="shared" si="13"/>
        <v>1.8000000000000007</v>
      </c>
      <c r="F98" s="13">
        <v>376468059.03523397</v>
      </c>
      <c r="G98" s="13">
        <v>232074499.495648</v>
      </c>
      <c r="H98" s="13">
        <v>17.756098239096801</v>
      </c>
      <c r="I98" s="13">
        <v>758.65179064889799</v>
      </c>
      <c r="J98" s="11">
        <f t="shared" si="25"/>
        <v>0.61645203072574062</v>
      </c>
      <c r="K98" s="11">
        <f t="shared" si="26"/>
        <v>4.7164952810604823E-8</v>
      </c>
      <c r="L98" s="11">
        <f t="shared" si="27"/>
        <v>2.0151823572843804E-6</v>
      </c>
      <c r="M98" s="11">
        <f t="shared" si="17"/>
        <v>1.3522228875408475</v>
      </c>
      <c r="N98" s="11">
        <f t="shared" si="23"/>
        <v>2.8242486712937019E-6</v>
      </c>
      <c r="O98" s="11">
        <f t="shared" si="24"/>
        <v>2.6762049897534928E-5</v>
      </c>
      <c r="Q98" s="11">
        <f t="shared" si="20"/>
        <v>2.2537048125680785</v>
      </c>
      <c r="T98" s="11">
        <f t="shared" si="21"/>
        <v>4.7070811188228346E-6</v>
      </c>
      <c r="W98" s="11">
        <f t="shared" si="22"/>
        <v>4.4603416495891527E-5</v>
      </c>
    </row>
    <row r="99" spans="1:24" x14ac:dyDescent="0.25">
      <c r="B99" s="11">
        <v>19.831600000000002</v>
      </c>
      <c r="C99" s="11">
        <v>22.066400000000002</v>
      </c>
      <c r="D99" s="11" t="s">
        <v>364</v>
      </c>
      <c r="E99" s="11">
        <f t="shared" si="13"/>
        <v>2.2347999999999999</v>
      </c>
      <c r="F99" s="13">
        <v>724061880.14945805</v>
      </c>
      <c r="G99" s="13">
        <v>1267064287.48896</v>
      </c>
      <c r="H99" s="13">
        <v>37.604952030115903</v>
      </c>
      <c r="I99" s="13">
        <v>3144.93429472259</v>
      </c>
      <c r="J99" s="11">
        <f t="shared" si="25"/>
        <v>1.7499392278839725</v>
      </c>
      <c r="K99" s="11">
        <f t="shared" si="26"/>
        <v>5.193610250874364E-8</v>
      </c>
      <c r="L99" s="11">
        <f t="shared" si="27"/>
        <v>4.3434606639883114E-6</v>
      </c>
      <c r="M99" s="11">
        <f t="shared" si="17"/>
        <v>4.0053232588792262</v>
      </c>
      <c r="N99" s="11">
        <f t="shared" si="23"/>
        <v>3.1099462580086011E-6</v>
      </c>
      <c r="O99" s="11">
        <f t="shared" si="24"/>
        <v>5.7682080531053269E-5</v>
      </c>
      <c r="Q99" s="11">
        <f t="shared" si="20"/>
        <v>5.3767539720054049</v>
      </c>
      <c r="T99" s="11">
        <f t="shared" si="21"/>
        <v>4.1747980911158955E-6</v>
      </c>
      <c r="W99" s="11">
        <f t="shared" si="22"/>
        <v>7.743254053747978E-5</v>
      </c>
    </row>
    <row r="100" spans="1:24" x14ac:dyDescent="0.25">
      <c r="B100" s="11">
        <v>19.709299999999999</v>
      </c>
      <c r="C100" s="11">
        <v>21.446000000000002</v>
      </c>
      <c r="D100" s="11" t="s">
        <v>365</v>
      </c>
      <c r="E100" s="11">
        <f t="shared" si="13"/>
        <v>1.7367000000000026</v>
      </c>
      <c r="F100" s="13">
        <v>700744678.59682405</v>
      </c>
      <c r="G100" s="13">
        <v>322146934.058873</v>
      </c>
      <c r="H100" s="13">
        <v>13.030995433436299</v>
      </c>
      <c r="I100" s="13">
        <v>1301.0521227776701</v>
      </c>
      <c r="J100" s="11">
        <f t="shared" si="25"/>
        <v>0.45972084255272866</v>
      </c>
      <c r="K100" s="11">
        <f t="shared" si="26"/>
        <v>1.859592492308276E-8</v>
      </c>
      <c r="L100" s="11">
        <f t="shared" si="27"/>
        <v>1.8566707140508093E-6</v>
      </c>
      <c r="M100" s="11">
        <f t="shared" si="17"/>
        <v>0.98536953923251591</v>
      </c>
      <c r="N100" s="11">
        <f t="shared" si="23"/>
        <v>1.1135284385079498E-6</v>
      </c>
      <c r="O100" s="11">
        <f t="shared" si="24"/>
        <v>2.4656981594300253E-5</v>
      </c>
      <c r="Q100" s="11">
        <f t="shared" si="20"/>
        <v>1.702141197499593</v>
      </c>
      <c r="T100" s="11">
        <f t="shared" si="21"/>
        <v>1.9235246821695424E-6</v>
      </c>
      <c r="W100" s="11">
        <f t="shared" si="22"/>
        <v>4.2592816711522225E-5</v>
      </c>
    </row>
    <row r="102" spans="1:24" x14ac:dyDescent="0.25">
      <c r="A102" s="5" t="s">
        <v>43</v>
      </c>
      <c r="B102" s="11">
        <v>19.299499999999998</v>
      </c>
      <c r="C102" s="11">
        <v>22.177600000000002</v>
      </c>
      <c r="D102" s="11" t="s">
        <v>359</v>
      </c>
      <c r="E102" s="11">
        <f t="shared" si="13"/>
        <v>2.8781000000000034</v>
      </c>
      <c r="F102" s="13">
        <v>513421281.98514497</v>
      </c>
      <c r="G102" s="13">
        <v>268593846.17917901</v>
      </c>
      <c r="H102" s="13">
        <v>0</v>
      </c>
      <c r="I102" s="13">
        <v>1075.07947257809</v>
      </c>
      <c r="J102" s="11">
        <f t="shared" si="25"/>
        <v>0.52314513559052345</v>
      </c>
      <c r="K102" s="11">
        <f t="shared" si="26"/>
        <v>0</v>
      </c>
      <c r="L102" s="11">
        <f t="shared" si="27"/>
        <v>2.0939519071381146E-6</v>
      </c>
      <c r="M102" s="11">
        <f t="shared" si="17"/>
        <v>1.1338238101164926</v>
      </c>
      <c r="N102" s="11">
        <f t="shared" si="23"/>
        <v>0</v>
      </c>
      <c r="O102" s="11">
        <f t="shared" si="24"/>
        <v>2.7808126256814267E-5</v>
      </c>
      <c r="Q102" s="11">
        <f t="shared" si="20"/>
        <v>1.1818461590457154</v>
      </c>
      <c r="R102" s="11">
        <f>AVERAGE(Q102:Q107)</f>
        <v>2.7202948549450774</v>
      </c>
      <c r="T102" s="11">
        <f t="shared" si="21"/>
        <v>0</v>
      </c>
      <c r="U102" s="11">
        <f>AVERAGE(T102:T107)</f>
        <v>7.4184366252560599E-6</v>
      </c>
      <c r="W102" s="11">
        <f t="shared" si="22"/>
        <v>2.898592084029141E-5</v>
      </c>
      <c r="X102" s="11">
        <f>AVERAGE(W102:W107)</f>
        <v>8.5636235679510675E-5</v>
      </c>
    </row>
    <row r="103" spans="1:24" x14ac:dyDescent="0.25">
      <c r="B103" s="11">
        <v>19.850300000000001</v>
      </c>
      <c r="C103" s="11">
        <v>22.8629</v>
      </c>
      <c r="D103" s="11" t="s">
        <v>366</v>
      </c>
      <c r="E103" s="11">
        <f t="shared" si="13"/>
        <v>3.0125999999999991</v>
      </c>
      <c r="F103" s="13">
        <v>492605707.63370901</v>
      </c>
      <c r="G103" s="13">
        <v>176837732.040557</v>
      </c>
      <c r="H103" s="13">
        <v>7.7728572975305799</v>
      </c>
      <c r="I103" s="13">
        <v>1512.0826839598101</v>
      </c>
      <c r="J103" s="11">
        <f t="shared" si="25"/>
        <v>0.35898433432697807</v>
      </c>
      <c r="K103" s="11">
        <f t="shared" si="26"/>
        <v>1.5779064629332936E-8</v>
      </c>
      <c r="L103" s="11">
        <f t="shared" si="27"/>
        <v>3.069559813310491E-6</v>
      </c>
      <c r="M103" s="11">
        <f t="shared" si="17"/>
        <v>0.74958031457155039</v>
      </c>
      <c r="N103" s="11">
        <f t="shared" si="23"/>
        <v>9.448541694211339E-7</v>
      </c>
      <c r="O103" s="11">
        <f t="shared" si="24"/>
        <v>4.076440655126814E-5</v>
      </c>
      <c r="Q103" s="11">
        <f t="shared" si="20"/>
        <v>0.74644524454446382</v>
      </c>
      <c r="R103" s="11">
        <f>STDEV(Q102:Q107)</f>
        <v>2.1375670555452557</v>
      </c>
      <c r="T103" s="11">
        <f t="shared" si="21"/>
        <v>9.4090237942753852E-7</v>
      </c>
      <c r="U103" s="11">
        <f>STDEV(T102:T107)</f>
        <v>5.9730572179361126E-6</v>
      </c>
      <c r="W103" s="11">
        <f t="shared" si="22"/>
        <v>4.0593912120362627E-5</v>
      </c>
      <c r="X103" s="11">
        <f>STDEV(W102:W107)</f>
        <v>4.5176806132872006E-5</v>
      </c>
    </row>
    <row r="104" spans="1:24" x14ac:dyDescent="0.25">
      <c r="B104" s="11">
        <v>19.4407</v>
      </c>
      <c r="C104" s="11">
        <v>21.662299999999998</v>
      </c>
      <c r="D104" s="11" t="s">
        <v>367</v>
      </c>
      <c r="E104" s="11">
        <f t="shared" si="13"/>
        <v>2.2215999999999987</v>
      </c>
      <c r="F104" s="13">
        <v>149591968.12559399</v>
      </c>
      <c r="G104" s="13">
        <v>292612800.12151003</v>
      </c>
      <c r="H104" s="13">
        <v>22.000572721009799</v>
      </c>
      <c r="I104" s="13">
        <v>1163.16352918388</v>
      </c>
      <c r="J104" s="11">
        <f t="shared" si="25"/>
        <v>1.9560729348506132</v>
      </c>
      <c r="K104" s="11">
        <f t="shared" si="26"/>
        <v>1.4707054794906249E-7</v>
      </c>
      <c r="L104" s="11">
        <f t="shared" si="27"/>
        <v>7.7755747434736228E-6</v>
      </c>
      <c r="M104" s="11">
        <f t="shared" si="17"/>
        <v>4.4878107681070922</v>
      </c>
      <c r="N104" s="11">
        <f t="shared" si="23"/>
        <v>8.8066196376684137E-6</v>
      </c>
      <c r="O104" s="11">
        <f t="shared" si="24"/>
        <v>1.0326128477388609E-4</v>
      </c>
      <c r="Q104" s="11">
        <f t="shared" si="20"/>
        <v>6.060241404537849</v>
      </c>
      <c r="R104" s="11">
        <f>(R103/SQRT(6))</f>
        <v>0.8726580961782241</v>
      </c>
      <c r="T104" s="11">
        <f t="shared" si="21"/>
        <v>1.1892266345429086E-5</v>
      </c>
      <c r="U104" s="11">
        <f>(U103/SQRT(6))</f>
        <v>2.438490398065256E-6</v>
      </c>
      <c r="W104" s="11">
        <f t="shared" si="22"/>
        <v>1.3944177814262623E-4</v>
      </c>
      <c r="X104" s="11">
        <f>(X103/SQRT(6))</f>
        <v>1.8443353872362361E-5</v>
      </c>
    </row>
    <row r="105" spans="1:24" x14ac:dyDescent="0.25">
      <c r="B105" s="11">
        <v>19.764900000000001</v>
      </c>
      <c r="C105" s="11">
        <v>21.840900000000001</v>
      </c>
      <c r="D105" s="11" t="s">
        <v>368</v>
      </c>
      <c r="E105" s="11">
        <f t="shared" si="13"/>
        <v>2.0760000000000005</v>
      </c>
      <c r="F105" s="13">
        <v>491340010.156165</v>
      </c>
      <c r="G105" s="13">
        <v>597041794.07973194</v>
      </c>
      <c r="H105" s="13">
        <v>81.984205037830506</v>
      </c>
      <c r="I105" s="13">
        <v>2165.6588957855802</v>
      </c>
      <c r="J105" s="11">
        <f t="shared" si="25"/>
        <v>1.2151296082929848</v>
      </c>
      <c r="K105" s="11">
        <f t="shared" si="26"/>
        <v>1.6685839407170009E-7</v>
      </c>
      <c r="L105" s="11">
        <f t="shared" si="27"/>
        <v>4.4076583445692898E-6</v>
      </c>
      <c r="M105" s="11">
        <f t="shared" si="17"/>
        <v>2.7535194415184985</v>
      </c>
      <c r="N105" s="11">
        <f t="shared" si="23"/>
        <v>9.9915206030958141E-6</v>
      </c>
      <c r="O105" s="11">
        <f t="shared" si="24"/>
        <v>5.8534639370110084E-5</v>
      </c>
      <c r="Q105" s="11">
        <f t="shared" si="20"/>
        <v>3.9790743374544766</v>
      </c>
      <c r="T105" s="11">
        <f t="shared" si="21"/>
        <v>1.4438613588288744E-5</v>
      </c>
      <c r="W105" s="11">
        <f t="shared" si="22"/>
        <v>8.4587629147557899E-5</v>
      </c>
    </row>
    <row r="106" spans="1:24" x14ac:dyDescent="0.25">
      <c r="B106" s="11">
        <v>19.421700000000001</v>
      </c>
      <c r="C106" s="11">
        <v>21.152799999999999</v>
      </c>
      <c r="D106" s="11" t="s">
        <v>369</v>
      </c>
      <c r="E106" s="11">
        <f t="shared" si="13"/>
        <v>1.7310999999999979</v>
      </c>
      <c r="F106" s="13">
        <v>395243861.58697802</v>
      </c>
      <c r="G106" s="13">
        <v>103173091.50583901</v>
      </c>
      <c r="H106" s="13">
        <v>24.6547369580625</v>
      </c>
      <c r="I106" s="13">
        <v>1532.0481284535999</v>
      </c>
      <c r="J106" s="11">
        <f t="shared" si="25"/>
        <v>0.26103654359508521</v>
      </c>
      <c r="K106" s="11">
        <f t="shared" si="26"/>
        <v>6.2378544878772111E-8</v>
      </c>
      <c r="L106" s="11">
        <f t="shared" si="27"/>
        <v>3.8762097969140881E-6</v>
      </c>
      <c r="M106" s="11">
        <f t="shared" si="17"/>
        <v>0.52031851027939102</v>
      </c>
      <c r="N106" s="11">
        <f t="shared" si="23"/>
        <v>3.7352422083097075E-6</v>
      </c>
      <c r="O106" s="11">
        <f t="shared" si="24"/>
        <v>5.1476889733254818E-5</v>
      </c>
      <c r="Q106" s="11">
        <f t="shared" si="20"/>
        <v>0.90171309042699732</v>
      </c>
      <c r="T106" s="11">
        <f t="shared" si="21"/>
        <v>6.4731827305927655E-6</v>
      </c>
      <c r="W106" s="11">
        <f t="shared" si="22"/>
        <v>8.9209559932854619E-5</v>
      </c>
    </row>
    <row r="107" spans="1:24" x14ac:dyDescent="0.25">
      <c r="B107" s="11">
        <v>19.815899999999999</v>
      </c>
      <c r="C107" s="11">
        <v>21.831900000000001</v>
      </c>
      <c r="D107" s="11" t="s">
        <v>370</v>
      </c>
      <c r="E107" s="11">
        <f t="shared" si="13"/>
        <v>2.0160000000000018</v>
      </c>
      <c r="F107" s="13">
        <v>302875412.77965999</v>
      </c>
      <c r="G107" s="13">
        <v>311942319.14612001</v>
      </c>
      <c r="H107" s="13">
        <v>36.5923422781797</v>
      </c>
      <c r="I107" s="13">
        <v>2007.6822003946299</v>
      </c>
      <c r="J107" s="11">
        <f t="shared" si="25"/>
        <v>1.0299360924785801</v>
      </c>
      <c r="K107" s="11">
        <f t="shared" si="26"/>
        <v>1.2081648339279493E-7</v>
      </c>
      <c r="L107" s="11">
        <f t="shared" si="27"/>
        <v>6.6287394607868235E-6</v>
      </c>
      <c r="M107" s="11">
        <f t="shared" si="17"/>
        <v>2.3200456565401688</v>
      </c>
      <c r="N107" s="11">
        <f t="shared" si="23"/>
        <v>7.234519963640415E-6</v>
      </c>
      <c r="O107" s="11">
        <f t="shared" si="24"/>
        <v>8.8031068536345596E-5</v>
      </c>
      <c r="Q107" s="11">
        <f t="shared" si="20"/>
        <v>3.4524488936609625</v>
      </c>
      <c r="T107" s="11">
        <f t="shared" si="21"/>
        <v>1.0765654707798227E-5</v>
      </c>
      <c r="W107" s="11">
        <f t="shared" si="22"/>
        <v>1.3099861389337131E-4</v>
      </c>
    </row>
    <row r="109" spans="1:24" x14ac:dyDescent="0.25">
      <c r="A109" s="5" t="s">
        <v>44</v>
      </c>
      <c r="B109" s="11">
        <v>20.4117</v>
      </c>
      <c r="C109" s="11">
        <v>22.503499999999999</v>
      </c>
      <c r="D109" s="11" t="s">
        <v>360</v>
      </c>
      <c r="E109" s="11">
        <f t="shared" si="13"/>
        <v>2.0917999999999992</v>
      </c>
      <c r="F109" s="13">
        <v>410523273.70346701</v>
      </c>
      <c r="G109" s="13">
        <v>208494796.63252801</v>
      </c>
      <c r="H109" s="13">
        <v>12.412702202469699</v>
      </c>
      <c r="I109" s="13">
        <v>887.71008136785895</v>
      </c>
      <c r="J109" s="11">
        <f t="shared" si="25"/>
        <v>0.50787570398050053</v>
      </c>
      <c r="K109" s="11">
        <f t="shared" si="26"/>
        <v>3.0236293524824021E-8</v>
      </c>
      <c r="L109" s="11">
        <f t="shared" si="27"/>
        <v>2.1623867347630037E-6</v>
      </c>
      <c r="M109" s="11">
        <f t="shared" si="17"/>
        <v>1.0980833670164347</v>
      </c>
      <c r="N109" s="11">
        <f t="shared" si="23"/>
        <v>1.8105564984924563E-6</v>
      </c>
      <c r="O109" s="11">
        <f t="shared" si="24"/>
        <v>2.8716955308937629E-5</v>
      </c>
      <c r="Q109" s="11">
        <f t="shared" si="20"/>
        <v>1.5748398991535066</v>
      </c>
      <c r="R109" s="11">
        <f>AVERAGE(Q109:Q114)</f>
        <v>1.7526867883881636</v>
      </c>
      <c r="T109" s="11">
        <f t="shared" si="21"/>
        <v>2.5966485780081134E-6</v>
      </c>
      <c r="U109" s="11">
        <f>AVERAGE(T109:T114)</f>
        <v>1.8313821421592845E-6</v>
      </c>
      <c r="W109" s="11">
        <f t="shared" si="22"/>
        <v>4.1185039643757969E-5</v>
      </c>
      <c r="X109" s="11">
        <f>AVERAGE(W109:W114)</f>
        <v>5.7678232043727195E-5</v>
      </c>
    </row>
    <row r="110" spans="1:24" x14ac:dyDescent="0.25">
      <c r="B110" s="11">
        <v>19.738299999999999</v>
      </c>
      <c r="C110" s="11">
        <v>21.619599999999998</v>
      </c>
      <c r="D110" s="11" t="s">
        <v>371</v>
      </c>
      <c r="E110" s="11">
        <f t="shared" si="13"/>
        <v>1.8812999999999995</v>
      </c>
      <c r="F110" s="13">
        <v>231341828.96475601</v>
      </c>
      <c r="G110" s="13">
        <v>78607632.028663397</v>
      </c>
      <c r="H110" s="13">
        <v>0</v>
      </c>
      <c r="I110" s="13">
        <v>1279.16961753999</v>
      </c>
      <c r="J110" s="11">
        <f t="shared" si="25"/>
        <v>0.33978996526667449</v>
      </c>
      <c r="K110" s="11">
        <f t="shared" si="26"/>
        <v>0</v>
      </c>
      <c r="L110" s="11">
        <f t="shared" si="27"/>
        <v>5.5293485975459557E-6</v>
      </c>
      <c r="M110" s="11">
        <f t="shared" si="17"/>
        <v>0.70465295428978414</v>
      </c>
      <c r="N110" s="11">
        <f t="shared" si="23"/>
        <v>0</v>
      </c>
      <c r="O110" s="11">
        <f t="shared" si="24"/>
        <v>7.3430924270198605E-5</v>
      </c>
      <c r="Q110" s="11">
        <f t="shared" si="20"/>
        <v>1.1236691983571747</v>
      </c>
      <c r="R110" s="11">
        <f>STDEV(Q109:Q114)</f>
        <v>0.5804958020248282</v>
      </c>
      <c r="T110" s="11">
        <f t="shared" si="21"/>
        <v>0</v>
      </c>
      <c r="U110" s="11">
        <f>STDEV(T109:T114)</f>
        <v>2.2034624347416126E-6</v>
      </c>
      <c r="W110" s="11">
        <f t="shared" si="22"/>
        <v>1.1709603615085094E-4</v>
      </c>
      <c r="X110" s="11">
        <f>STDEV(W109:W114)</f>
        <v>4.487603401901045E-5</v>
      </c>
    </row>
    <row r="111" spans="1:24" x14ac:dyDescent="0.25">
      <c r="B111" s="11">
        <v>19.313600000000001</v>
      </c>
      <c r="C111" s="11">
        <v>21.524000000000001</v>
      </c>
      <c r="D111" s="11" t="s">
        <v>372</v>
      </c>
      <c r="E111" s="11">
        <f t="shared" si="13"/>
        <v>2.2103999999999999</v>
      </c>
      <c r="F111" s="13">
        <v>313608608.48422199</v>
      </c>
      <c r="G111" s="13">
        <v>264736947.965987</v>
      </c>
      <c r="H111" s="13">
        <v>20.4597100377445</v>
      </c>
      <c r="I111" s="13">
        <v>651.53085027339</v>
      </c>
      <c r="J111" s="11">
        <f t="shared" si="25"/>
        <v>0.84416352358932845</v>
      </c>
      <c r="K111" s="11">
        <f t="shared" si="26"/>
        <v>6.5239631452189074E-8</v>
      </c>
      <c r="L111" s="11">
        <f t="shared" si="27"/>
        <v>2.0775285902464927E-6</v>
      </c>
      <c r="M111" s="11">
        <f t="shared" si="17"/>
        <v>1.8852165091618465</v>
      </c>
      <c r="N111" s="11">
        <f t="shared" si="23"/>
        <v>3.9065647576161122E-6</v>
      </c>
      <c r="O111" s="11">
        <f t="shared" si="24"/>
        <v>2.7590021118811322E-5</v>
      </c>
      <c r="Q111" s="11">
        <f t="shared" si="20"/>
        <v>2.5586543283955572</v>
      </c>
      <c r="R111" s="11">
        <f>(R110/SQRT(6))</f>
        <v>0.23698641879808521</v>
      </c>
      <c r="T111" s="11">
        <f t="shared" si="21"/>
        <v>5.302069432160847E-6</v>
      </c>
      <c r="U111" s="11">
        <f>(U110/SQRT(6))</f>
        <v>8.9955977208460473E-7</v>
      </c>
      <c r="W111" s="11">
        <f t="shared" si="22"/>
        <v>3.7445739846378021E-5</v>
      </c>
      <c r="X111" s="11">
        <f>(X110/SQRT(6))</f>
        <v>1.8320564171059178E-5</v>
      </c>
    </row>
    <row r="112" spans="1:24" x14ac:dyDescent="0.25">
      <c r="B112" s="11">
        <v>19.9892</v>
      </c>
      <c r="C112" s="11">
        <v>23.190200000000001</v>
      </c>
      <c r="D112" s="11" t="s">
        <v>373</v>
      </c>
      <c r="E112" s="11">
        <f t="shared" si="13"/>
        <v>3.2010000000000005</v>
      </c>
      <c r="F112" s="13">
        <v>443058014.965532</v>
      </c>
      <c r="G112" s="13">
        <v>410916235.57867098</v>
      </c>
      <c r="H112" s="13">
        <v>0</v>
      </c>
      <c r="I112" s="13">
        <v>435.44012220327102</v>
      </c>
      <c r="J112" s="11">
        <f t="shared" si="25"/>
        <v>0.92745469373946088</v>
      </c>
      <c r="K112" s="11">
        <f t="shared" si="26"/>
        <v>0</v>
      </c>
      <c r="L112" s="11">
        <f t="shared" si="27"/>
        <v>9.8280610551001183E-7</v>
      </c>
      <c r="M112" s="11">
        <f t="shared" si="17"/>
        <v>2.0801722484137266</v>
      </c>
      <c r="N112" s="11">
        <f t="shared" si="23"/>
        <v>0</v>
      </c>
      <c r="O112" s="11">
        <f t="shared" si="24"/>
        <v>1.3051873911155534E-5</v>
      </c>
      <c r="Q112" s="11">
        <f t="shared" si="20"/>
        <v>1.9495522478104277</v>
      </c>
      <c r="T112" s="11">
        <f t="shared" si="21"/>
        <v>0</v>
      </c>
      <c r="W112" s="11">
        <f t="shared" si="22"/>
        <v>1.2232309195084848E-5</v>
      </c>
    </row>
    <row r="113" spans="1:24" x14ac:dyDescent="0.25">
      <c r="B113" s="11">
        <v>19.990600000000001</v>
      </c>
      <c r="C113" s="11">
        <v>22.68</v>
      </c>
      <c r="D113" s="11" t="s">
        <v>374</v>
      </c>
      <c r="E113" s="11">
        <f t="shared" si="13"/>
        <v>2.6893999999999991</v>
      </c>
      <c r="F113" s="13">
        <v>213609074.30979601</v>
      </c>
      <c r="G113" s="13">
        <v>186553940.605782</v>
      </c>
      <c r="H113" s="13">
        <v>0</v>
      </c>
      <c r="I113" s="13">
        <v>1601.80380793207</v>
      </c>
      <c r="J113" s="11">
        <f t="shared" si="25"/>
        <v>0.87334276977027625</v>
      </c>
      <c r="K113" s="11">
        <f t="shared" si="26"/>
        <v>0</v>
      </c>
      <c r="L113" s="11">
        <f t="shared" si="27"/>
        <v>7.4987629299351919E-6</v>
      </c>
      <c r="M113" s="11">
        <f t="shared" si="17"/>
        <v>1.9535150034652098</v>
      </c>
      <c r="N113" s="11">
        <f t="shared" si="23"/>
        <v>0</v>
      </c>
      <c r="O113" s="11">
        <f t="shared" si="24"/>
        <v>9.9585165072180496E-5</v>
      </c>
      <c r="Q113" s="11">
        <f t="shared" si="20"/>
        <v>2.1791273185080802</v>
      </c>
      <c r="T113" s="11">
        <f t="shared" si="21"/>
        <v>0</v>
      </c>
      <c r="W113" s="11">
        <f t="shared" si="22"/>
        <v>1.1108629999871406E-4</v>
      </c>
    </row>
    <row r="114" spans="1:24" x14ac:dyDescent="0.25">
      <c r="B114" s="11">
        <v>20.107299999999999</v>
      </c>
      <c r="C114" s="11">
        <v>22.433</v>
      </c>
      <c r="D114" s="11" t="s">
        <v>375</v>
      </c>
      <c r="E114" s="11">
        <f t="shared" si="13"/>
        <v>2.3257000000000012</v>
      </c>
      <c r="F114" s="13">
        <v>525165671.37801099</v>
      </c>
      <c r="G114" s="13">
        <v>216942048.53352001</v>
      </c>
      <c r="H114" s="13">
        <v>21.006028925682202</v>
      </c>
      <c r="I114" s="13">
        <v>828.46249579249195</v>
      </c>
      <c r="J114" s="11">
        <f t="shared" si="25"/>
        <v>0.41309259221813543</v>
      </c>
      <c r="K114" s="11">
        <f t="shared" si="26"/>
        <v>3.9998861446071543E-8</v>
      </c>
      <c r="L114" s="11">
        <f t="shared" si="27"/>
        <v>1.5775259902625467E-6</v>
      </c>
      <c r="M114" s="11">
        <f t="shared" si="17"/>
        <v>0.87622897850300763</v>
      </c>
      <c r="N114" s="11">
        <f t="shared" si="23"/>
        <v>2.3951414039563799E-6</v>
      </c>
      <c r="O114" s="11">
        <f t="shared" si="24"/>
        <v>2.0949880348772199E-5</v>
      </c>
      <c r="Q114" s="11">
        <f t="shared" si="20"/>
        <v>1.1302777381042359</v>
      </c>
      <c r="T114" s="11">
        <f t="shared" si="21"/>
        <v>3.0895748427867467E-6</v>
      </c>
      <c r="W114" s="11">
        <f t="shared" si="22"/>
        <v>2.7023967427577316E-5</v>
      </c>
    </row>
    <row r="123" spans="1:24" x14ac:dyDescent="0.25">
      <c r="A123" s="6" t="s">
        <v>153</v>
      </c>
    </row>
    <row r="125" spans="1:24" s="14" customFormat="1" x14ac:dyDescent="0.25">
      <c r="A125" s="14" t="s">
        <v>0</v>
      </c>
      <c r="B125" s="14" t="s">
        <v>1</v>
      </c>
      <c r="C125" s="14" t="s">
        <v>2</v>
      </c>
      <c r="D125" s="14" t="s">
        <v>3</v>
      </c>
      <c r="E125" s="15" t="s">
        <v>4</v>
      </c>
      <c r="F125" s="15" t="s">
        <v>5</v>
      </c>
      <c r="G125" s="15" t="s">
        <v>132</v>
      </c>
      <c r="H125" s="15" t="s">
        <v>133</v>
      </c>
      <c r="I125" s="15" t="s">
        <v>134</v>
      </c>
      <c r="J125" s="14" t="s">
        <v>135</v>
      </c>
      <c r="K125" s="14" t="s">
        <v>136</v>
      </c>
      <c r="L125" s="14" t="s">
        <v>137</v>
      </c>
      <c r="M125" s="14" t="s">
        <v>138</v>
      </c>
      <c r="N125" s="14" t="s">
        <v>139</v>
      </c>
      <c r="O125" s="14" t="s">
        <v>140</v>
      </c>
      <c r="Q125" s="14" t="s">
        <v>138</v>
      </c>
      <c r="T125" s="14" t="s">
        <v>139</v>
      </c>
      <c r="W125" s="14" t="s">
        <v>140</v>
      </c>
    </row>
    <row r="126" spans="1:24" x14ac:dyDescent="0.25">
      <c r="A126" s="14" t="s">
        <v>15</v>
      </c>
      <c r="B126" s="11">
        <v>9.5742999999999991</v>
      </c>
      <c r="C126" s="11">
        <v>13.318199999999999</v>
      </c>
      <c r="D126" s="11" t="s">
        <v>675</v>
      </c>
      <c r="E126" s="11">
        <f>C126-B126</f>
        <v>3.7439</v>
      </c>
      <c r="F126" s="13">
        <v>87947268.949462697</v>
      </c>
      <c r="G126" s="13">
        <v>1909452213.6916001</v>
      </c>
      <c r="H126" s="13">
        <v>7.5648591405622101</v>
      </c>
      <c r="I126" s="13">
        <v>449.32332401275801</v>
      </c>
      <c r="J126" s="11">
        <f t="shared" ref="J126:J154" si="28">G126/F126</f>
        <v>21.711330397181886</v>
      </c>
      <c r="K126" s="11">
        <f t="shared" ref="K126:K154" si="29">H126/F126</f>
        <v>8.6015850530949625E-8</v>
      </c>
      <c r="L126" s="11">
        <f t="shared" ref="L126:L154" si="30">I126/F126</f>
        <v>5.109008265747894E-6</v>
      </c>
      <c r="M126" s="11">
        <f t="shared" ref="M126:M130" si="31">(J126-D$49)/D$48</f>
        <v>50.728016251327645</v>
      </c>
      <c r="N126" s="11">
        <f t="shared" ref="N126:N130" si="32">(K126-I$49)/I$48</f>
        <v>5.150649732392193E-6</v>
      </c>
      <c r="O126" s="11">
        <f t="shared" ref="O126:O130" si="33">(L126-J$49)/J$48</f>
        <v>6.7848715348577606E-5</v>
      </c>
      <c r="Q126" s="11">
        <f t="shared" ref="Q126:Q166" si="34">M126*3/E126</f>
        <v>40.648534617373045</v>
      </c>
      <c r="R126" s="11">
        <f>AVERAGE(Q126:Q131)</f>
        <v>46.799629124696118</v>
      </c>
      <c r="T126" s="11">
        <f>N126*3/E126</f>
        <v>4.1272334189418997E-6</v>
      </c>
      <c r="U126" s="11">
        <f>AVERAGE(T126:T131)</f>
        <v>1.4171276099578035E-6</v>
      </c>
      <c r="W126" s="11">
        <f>O126*3/E126</f>
        <v>5.436740993235205E-5</v>
      </c>
      <c r="X126" s="11">
        <f>AVERAGE(W126:W131)</f>
        <v>6.6155717515920844E-5</v>
      </c>
    </row>
    <row r="127" spans="1:24" x14ac:dyDescent="0.25">
      <c r="B127" s="11">
        <v>9.3760999999999992</v>
      </c>
      <c r="C127" s="11">
        <v>13.4085</v>
      </c>
      <c r="D127" s="11" t="s">
        <v>676</v>
      </c>
      <c r="E127" s="11">
        <f t="shared" ref="E127:E166" si="35">C127-B127</f>
        <v>4.0324000000000009</v>
      </c>
      <c r="F127" s="13">
        <v>151003013.21560401</v>
      </c>
      <c r="G127" s="13">
        <v>4209344611.9991698</v>
      </c>
      <c r="H127" s="13">
        <v>3.90088866956805</v>
      </c>
      <c r="I127" s="13">
        <v>402.74213156479198</v>
      </c>
      <c r="J127" s="11">
        <f t="shared" si="28"/>
        <v>27.875898118595916</v>
      </c>
      <c r="K127" s="11">
        <f t="shared" si="29"/>
        <v>2.5833184295457152E-8</v>
      </c>
      <c r="L127" s="11">
        <f t="shared" si="30"/>
        <v>2.6671132117724809E-6</v>
      </c>
      <c r="M127" s="11">
        <f t="shared" si="31"/>
        <v>65.157131067823457</v>
      </c>
      <c r="N127" s="11">
        <f t="shared" si="32"/>
        <v>1.5468972632010271E-6</v>
      </c>
      <c r="O127" s="11">
        <f t="shared" si="33"/>
        <v>3.5419830169621259E-5</v>
      </c>
      <c r="Q127" s="11">
        <f t="shared" si="34"/>
        <v>48.475199187449242</v>
      </c>
      <c r="R127" s="11">
        <f>STDEV(Q126:Q131)</f>
        <v>17.222851442657142</v>
      </c>
      <c r="T127" s="11">
        <f t="shared" ref="T127:T166" si="36">N127*3/E127</f>
        <v>1.1508510538644679E-6</v>
      </c>
      <c r="U127" s="11">
        <f>STDEV(T126:T131)</f>
        <v>1.4536262965058725E-6</v>
      </c>
      <c r="W127" s="11">
        <f t="shared" ref="W127:W166" si="37">O127*3/E127</f>
        <v>2.6351426076000337E-5</v>
      </c>
      <c r="X127" s="11">
        <f>STDEV(W126:W131)</f>
        <v>4.7338009400457226E-5</v>
      </c>
    </row>
    <row r="128" spans="1:24" x14ac:dyDescent="0.25">
      <c r="B128" s="11">
        <v>9.5441000000000003</v>
      </c>
      <c r="C128" s="11">
        <v>13.767899999999999</v>
      </c>
      <c r="D128" s="11" t="s">
        <v>677</v>
      </c>
      <c r="E128" s="11">
        <f t="shared" si="35"/>
        <v>4.2237999999999989</v>
      </c>
      <c r="F128" s="13">
        <v>215080836.306456</v>
      </c>
      <c r="G128" s="13">
        <v>5415149612.9318304</v>
      </c>
      <c r="H128" s="13">
        <v>3.2257813839834699</v>
      </c>
      <c r="I128" s="13">
        <v>3029.8039626754698</v>
      </c>
      <c r="J128" s="11">
        <f t="shared" si="28"/>
        <v>25.177276162419709</v>
      </c>
      <c r="K128" s="11">
        <f t="shared" si="29"/>
        <v>1.4997995355510168E-8</v>
      </c>
      <c r="L128" s="11">
        <f t="shared" si="30"/>
        <v>1.4086815053845527E-5</v>
      </c>
      <c r="M128" s="11">
        <f t="shared" si="31"/>
        <v>58.840593102522092</v>
      </c>
      <c r="N128" s="11">
        <f t="shared" si="32"/>
        <v>8.9808355422216582E-7</v>
      </c>
      <c r="O128" s="11">
        <f t="shared" si="33"/>
        <v>1.8707589712942265E-4</v>
      </c>
      <c r="Q128" s="11">
        <f t="shared" si="34"/>
        <v>41.792172760918206</v>
      </c>
      <c r="R128" s="11">
        <f>(R127/SQRT(6))</f>
        <v>7.0311996583778553</v>
      </c>
      <c r="T128" s="11">
        <f t="shared" si="36"/>
        <v>6.3787363574660209E-7</v>
      </c>
      <c r="U128" s="11">
        <f>(U127/SQRT(6))</f>
        <v>5.9344045052183899E-7</v>
      </c>
      <c r="W128" s="11">
        <f t="shared" si="37"/>
        <v>1.3287269553204886E-4</v>
      </c>
      <c r="X128" s="11">
        <f>(X127/SQRT(6))</f>
        <v>1.9325661411698941E-5</v>
      </c>
    </row>
    <row r="129" spans="1:24" x14ac:dyDescent="0.25">
      <c r="B129" s="11">
        <v>9.5210000000000008</v>
      </c>
      <c r="C129" s="11">
        <v>13.892300000000001</v>
      </c>
      <c r="D129" s="11" t="s">
        <v>678</v>
      </c>
      <c r="E129" s="11">
        <f t="shared" si="35"/>
        <v>4.3712999999999997</v>
      </c>
      <c r="F129" s="13">
        <v>263411974.71375</v>
      </c>
      <c r="G129" s="13">
        <v>4008710085.7716498</v>
      </c>
      <c r="H129" s="13">
        <v>5.0744282799652298</v>
      </c>
      <c r="I129" s="13">
        <v>946.54585998883795</v>
      </c>
      <c r="J129" s="11">
        <f t="shared" si="28"/>
        <v>15.218404896466525</v>
      </c>
      <c r="K129" s="11">
        <f t="shared" si="29"/>
        <v>1.9264227776583105E-8</v>
      </c>
      <c r="L129" s="11">
        <f t="shared" si="30"/>
        <v>3.5934048215440855E-6</v>
      </c>
      <c r="M129" s="11">
        <f t="shared" si="31"/>
        <v>35.530329766461612</v>
      </c>
      <c r="N129" s="11">
        <f t="shared" si="32"/>
        <v>1.1535465734480901E-6</v>
      </c>
      <c r="O129" s="11">
        <f t="shared" si="33"/>
        <v>4.7721179568978555E-5</v>
      </c>
      <c r="Q129" s="11">
        <f t="shared" si="34"/>
        <v>24.38427682826272</v>
      </c>
      <c r="T129" s="11">
        <f t="shared" si="36"/>
        <v>7.9167289372595574E-7</v>
      </c>
      <c r="W129" s="11">
        <f t="shared" si="37"/>
        <v>3.2750792374564932E-5</v>
      </c>
    </row>
    <row r="130" spans="1:24" x14ac:dyDescent="0.25">
      <c r="B130" s="11">
        <v>9.6783000000000001</v>
      </c>
      <c r="C130" s="11">
        <v>12.895099999999999</v>
      </c>
      <c r="D130" s="11" t="s">
        <v>679</v>
      </c>
      <c r="E130" s="11">
        <f t="shared" si="35"/>
        <v>3.2167999999999992</v>
      </c>
      <c r="F130" s="13">
        <v>133942553.21509001</v>
      </c>
      <c r="G130" s="13">
        <v>4729920807.1595097</v>
      </c>
      <c r="H130" s="13">
        <v>0</v>
      </c>
      <c r="I130" s="13">
        <v>1282.40927101649</v>
      </c>
      <c r="J130" s="11">
        <f t="shared" si="28"/>
        <v>35.313055437759381</v>
      </c>
      <c r="K130" s="11">
        <f t="shared" si="29"/>
        <v>0</v>
      </c>
      <c r="L130" s="11">
        <f t="shared" si="30"/>
        <v>9.5743230230735472E-6</v>
      </c>
      <c r="M130" s="11">
        <f t="shared" si="31"/>
        <v>82.564936726893521</v>
      </c>
      <c r="N130" s="11">
        <f t="shared" si="32"/>
        <v>0</v>
      </c>
      <c r="O130" s="11">
        <f t="shared" si="33"/>
        <v>1.2714904413112279E-4</v>
      </c>
      <c r="Q130" s="11">
        <f t="shared" si="34"/>
        <v>77.000376206379215</v>
      </c>
      <c r="T130" s="11">
        <f t="shared" si="36"/>
        <v>0</v>
      </c>
      <c r="W130" s="11">
        <f t="shared" si="37"/>
        <v>1.1857968552392702E-4</v>
      </c>
    </row>
    <row r="131" spans="1:24" x14ac:dyDescent="0.25">
      <c r="B131" s="11">
        <v>9.5683000000000007</v>
      </c>
      <c r="C131" s="11">
        <v>13.3621</v>
      </c>
      <c r="D131" s="11" t="s">
        <v>680</v>
      </c>
      <c r="E131" s="11">
        <f t="shared" si="35"/>
        <v>3.7937999999999992</v>
      </c>
      <c r="F131" s="13">
        <v>136197533.846369</v>
      </c>
      <c r="G131" s="13">
        <v>3573911575.4855099</v>
      </c>
      <c r="H131" s="13">
        <v>5.1634018266093999</v>
      </c>
      <c r="I131" s="13">
        <v>415.17788935336</v>
      </c>
      <c r="J131" s="11">
        <f t="shared" si="28"/>
        <v>26.240648230216024</v>
      </c>
      <c r="K131" s="11">
        <f t="shared" si="29"/>
        <v>3.7911125706826116E-8</v>
      </c>
      <c r="L131" s="11">
        <f t="shared" si="30"/>
        <v>3.0483510062794618E-6</v>
      </c>
      <c r="M131" s="11">
        <f t="shared" ref="M131:M166" si="38">(J131-D$49)/D$48</f>
        <v>61.329578275900658</v>
      </c>
      <c r="N131" s="11">
        <f t="shared" ref="N131:N166" si="39">(K131-I$49)/I$48</f>
        <v>2.2701272878338993E-6</v>
      </c>
      <c r="O131" s="11">
        <f t="shared" ref="O131:O166" si="40">(L131-J$49)/J$48</f>
        <v>4.0482749087376651E-5</v>
      </c>
      <c r="Q131" s="11">
        <f t="shared" si="34"/>
        <v>48.497215147794307</v>
      </c>
      <c r="T131" s="11">
        <f t="shared" si="36"/>
        <v>1.7951346574678949E-6</v>
      </c>
      <c r="W131" s="11">
        <f t="shared" si="37"/>
        <v>3.2012295656631865E-5</v>
      </c>
    </row>
    <row r="133" spans="1:24" x14ac:dyDescent="0.25">
      <c r="A133" s="14" t="s">
        <v>22</v>
      </c>
      <c r="B133" s="11">
        <v>9.5449000000000002</v>
      </c>
      <c r="C133" s="11">
        <v>13.4581</v>
      </c>
      <c r="D133" s="11" t="s">
        <v>645</v>
      </c>
      <c r="E133" s="11">
        <f t="shared" si="35"/>
        <v>3.9131999999999998</v>
      </c>
      <c r="F133" s="13">
        <v>330541193.83091003</v>
      </c>
      <c r="G133" s="13">
        <v>3959880668.2621498</v>
      </c>
      <c r="H133" s="13">
        <v>1.9282094572661701</v>
      </c>
      <c r="I133" s="13">
        <v>2620.72079475081</v>
      </c>
      <c r="J133" s="11">
        <f t="shared" si="28"/>
        <v>11.97999142668991</v>
      </c>
      <c r="K133" s="11">
        <f t="shared" si="29"/>
        <v>5.8334921433500814E-9</v>
      </c>
      <c r="L133" s="11">
        <f t="shared" si="30"/>
        <v>7.9285754503913744E-6</v>
      </c>
      <c r="M133" s="11">
        <f t="shared" si="38"/>
        <v>27.950327097924937</v>
      </c>
      <c r="N133" s="11">
        <f t="shared" si="39"/>
        <v>3.4931090678743004E-7</v>
      </c>
      <c r="O133" s="11">
        <f t="shared" si="40"/>
        <v>1.052931666718642E-4</v>
      </c>
      <c r="Q133" s="11">
        <f t="shared" si="34"/>
        <v>21.427726999329145</v>
      </c>
      <c r="R133" s="11">
        <f>AVERAGE(Q133:Q138)</f>
        <v>25.127985693291134</v>
      </c>
      <c r="T133" s="11">
        <f t="shared" si="36"/>
        <v>2.6779431676435917E-7</v>
      </c>
      <c r="U133" s="11">
        <f>AVERAGE(T133:T138)</f>
        <v>4.7487163988870081E-7</v>
      </c>
      <c r="W133" s="11">
        <f t="shared" si="37"/>
        <v>8.0721532253805742E-5</v>
      </c>
      <c r="X133" s="11">
        <f>AVERAGE(W133:W138)</f>
        <v>3.7468532234583969E-5</v>
      </c>
    </row>
    <row r="134" spans="1:24" x14ac:dyDescent="0.25">
      <c r="B134" s="11">
        <v>9.6792999999999996</v>
      </c>
      <c r="C134" s="11">
        <v>14.293200000000001</v>
      </c>
      <c r="D134" s="11" t="s">
        <v>646</v>
      </c>
      <c r="E134" s="11">
        <f t="shared" si="35"/>
        <v>4.613900000000001</v>
      </c>
      <c r="F134" s="13">
        <v>258618206.30121201</v>
      </c>
      <c r="G134" s="13">
        <v>4315329237.3734503</v>
      </c>
      <c r="H134" s="13">
        <v>2.2894466490100198</v>
      </c>
      <c r="I134" s="13">
        <v>490.18083569590698</v>
      </c>
      <c r="J134" s="11">
        <f t="shared" si="28"/>
        <v>16.686099942814529</v>
      </c>
      <c r="K134" s="11">
        <f t="shared" si="29"/>
        <v>8.8526120482929452E-9</v>
      </c>
      <c r="L134" s="11">
        <f t="shared" si="30"/>
        <v>1.8953840980746518E-6</v>
      </c>
      <c r="M134" s="11">
        <f t="shared" si="38"/>
        <v>38.965694790645294</v>
      </c>
      <c r="N134" s="11">
        <f t="shared" si="39"/>
        <v>5.300965298379009E-7</v>
      </c>
      <c r="O134" s="11">
        <f t="shared" si="40"/>
        <v>2.5171103560088334E-5</v>
      </c>
      <c r="Q134" s="11">
        <f t="shared" si="34"/>
        <v>25.335851312758372</v>
      </c>
      <c r="R134" s="11">
        <f>STDEV(Q133:Q138)</f>
        <v>2.6477929737341404</v>
      </c>
      <c r="T134" s="11">
        <f t="shared" si="36"/>
        <v>3.4467361440726986E-7</v>
      </c>
      <c r="U134" s="11">
        <f>STDEV(T133:T138)</f>
        <v>2.3282873900514915E-7</v>
      </c>
      <c r="W134" s="11">
        <f t="shared" si="37"/>
        <v>1.6366481865724221E-5</v>
      </c>
      <c r="X134" s="11">
        <f>STDEV(W133:W138)</f>
        <v>2.4950012985232728E-5</v>
      </c>
    </row>
    <row r="135" spans="1:24" x14ac:dyDescent="0.25">
      <c r="B135" s="11">
        <v>9.4654000000000007</v>
      </c>
      <c r="C135" s="11">
        <v>13.1782</v>
      </c>
      <c r="D135" s="11" t="s">
        <v>647</v>
      </c>
      <c r="E135" s="11">
        <f t="shared" si="35"/>
        <v>3.7127999999999997</v>
      </c>
      <c r="F135" s="13">
        <v>317999009.84017199</v>
      </c>
      <c r="G135" s="13">
        <v>3876964186.6789498</v>
      </c>
      <c r="H135" s="13">
        <v>6.0506082402202699</v>
      </c>
      <c r="I135" s="13">
        <v>847.54481075193598</v>
      </c>
      <c r="J135" s="11">
        <f t="shared" si="28"/>
        <v>12.191749240437989</v>
      </c>
      <c r="K135" s="11">
        <f t="shared" si="29"/>
        <v>1.9027129182764872E-8</v>
      </c>
      <c r="L135" s="11">
        <f t="shared" si="30"/>
        <v>2.6652435527328105E-6</v>
      </c>
      <c r="M135" s="11">
        <f t="shared" si="38"/>
        <v>28.445978690371117</v>
      </c>
      <c r="N135" s="11">
        <f t="shared" si="39"/>
        <v>1.139349052860172E-6</v>
      </c>
      <c r="O135" s="11">
        <f t="shared" si="40"/>
        <v>3.5395000700302923E-5</v>
      </c>
      <c r="Q135" s="11">
        <f t="shared" si="34"/>
        <v>22.984792089827987</v>
      </c>
      <c r="R135" s="11">
        <f>(R134/SQRT(6))</f>
        <v>1.0809569550291911</v>
      </c>
      <c r="T135" s="11">
        <f t="shared" si="36"/>
        <v>9.2061171045585984E-7</v>
      </c>
      <c r="U135" s="11">
        <f>(U134/SQRT(6))</f>
        <v>9.5051934669709083E-8</v>
      </c>
      <c r="W135" s="11">
        <f t="shared" si="37"/>
        <v>2.8599709680270623E-5</v>
      </c>
      <c r="X135" s="11">
        <f>(X134/SQRT(6))</f>
        <v>1.0185800148272447E-5</v>
      </c>
    </row>
    <row r="136" spans="1:24" x14ac:dyDescent="0.25">
      <c r="B136" s="11">
        <v>9.6050000000000004</v>
      </c>
      <c r="C136" s="11">
        <v>12.858499999999999</v>
      </c>
      <c r="D136" s="11" t="s">
        <v>648</v>
      </c>
      <c r="E136" s="11">
        <f t="shared" si="35"/>
        <v>3.2534999999999989</v>
      </c>
      <c r="F136" s="13">
        <v>239403035.90621501</v>
      </c>
      <c r="G136" s="13">
        <v>3141037597.9652801</v>
      </c>
      <c r="H136" s="13">
        <v>1.9345427541195901</v>
      </c>
      <c r="I136" s="13">
        <v>440.74401395660902</v>
      </c>
      <c r="J136" s="11">
        <f t="shared" si="28"/>
        <v>13.120291420179678</v>
      </c>
      <c r="K136" s="11">
        <f t="shared" si="29"/>
        <v>8.0806943270236464E-9</v>
      </c>
      <c r="L136" s="11">
        <f t="shared" si="30"/>
        <v>1.8410126349829096E-6</v>
      </c>
      <c r="M136" s="11">
        <f t="shared" si="38"/>
        <v>30.619373862413916</v>
      </c>
      <c r="N136" s="11">
        <f t="shared" si="39"/>
        <v>4.8387391179782314E-7</v>
      </c>
      <c r="O136" s="11">
        <f t="shared" si="40"/>
        <v>2.4449038977196673E-5</v>
      </c>
      <c r="Q136" s="11">
        <f t="shared" si="34"/>
        <v>28.233631961654151</v>
      </c>
      <c r="T136" s="11">
        <f t="shared" si="36"/>
        <v>4.4617234836129393E-7</v>
      </c>
      <c r="W136" s="11">
        <f t="shared" si="37"/>
        <v>2.2544065446931013E-5</v>
      </c>
    </row>
    <row r="137" spans="1:24" x14ac:dyDescent="0.25">
      <c r="B137" s="11">
        <v>9.5518999999999998</v>
      </c>
      <c r="C137" s="11">
        <v>13.5487</v>
      </c>
      <c r="D137" s="11" t="s">
        <v>649</v>
      </c>
      <c r="E137" s="11">
        <f t="shared" si="35"/>
        <v>3.9968000000000004</v>
      </c>
      <c r="F137" s="13">
        <v>272426671.77645302</v>
      </c>
      <c r="G137" s="13">
        <v>4319066669.5570698</v>
      </c>
      <c r="H137" s="13">
        <v>3.0322550334210701</v>
      </c>
      <c r="I137" s="13">
        <v>1475.81812359334</v>
      </c>
      <c r="J137" s="11">
        <f t="shared" si="28"/>
        <v>15.854052179961275</v>
      </c>
      <c r="K137" s="11">
        <f t="shared" si="29"/>
        <v>1.1130536572091839E-8</v>
      </c>
      <c r="L137" s="11">
        <f t="shared" si="30"/>
        <v>5.4173040912982339E-6</v>
      </c>
      <c r="M137" s="11">
        <f t="shared" si="38"/>
        <v>37.01815957883904</v>
      </c>
      <c r="N137" s="11">
        <f t="shared" si="39"/>
        <v>6.6649919593364306E-7</v>
      </c>
      <c r="O137" s="11">
        <f t="shared" si="40"/>
        <v>7.1942949419631248E-5</v>
      </c>
      <c r="Q137" s="11">
        <f t="shared" si="34"/>
        <v>27.785848362819536</v>
      </c>
      <c r="T137" s="11">
        <f t="shared" si="36"/>
        <v>5.0027461664354708E-7</v>
      </c>
      <c r="W137" s="11">
        <f t="shared" si="37"/>
        <v>5.400041239463914E-5</v>
      </c>
    </row>
    <row r="138" spans="1:24" x14ac:dyDescent="0.25">
      <c r="B138" s="11">
        <v>9.4877000000000002</v>
      </c>
      <c r="C138" s="11">
        <v>14.394299999999999</v>
      </c>
      <c r="D138" s="11" t="s">
        <v>650</v>
      </c>
      <c r="E138" s="11">
        <f t="shared" si="35"/>
        <v>4.9065999999999992</v>
      </c>
      <c r="F138" s="13">
        <v>274740285.31459898</v>
      </c>
      <c r="G138" s="13">
        <v>4810030764.7961302</v>
      </c>
      <c r="H138" s="13">
        <v>2.7742874925288601</v>
      </c>
      <c r="I138" s="13">
        <v>763.97872751892896</v>
      </c>
      <c r="J138" s="11">
        <f t="shared" si="28"/>
        <v>17.507555396502084</v>
      </c>
      <c r="K138" s="11">
        <f t="shared" si="29"/>
        <v>1.009785474071298E-8</v>
      </c>
      <c r="L138" s="11">
        <f t="shared" si="30"/>
        <v>2.7807306330926823E-6</v>
      </c>
      <c r="M138" s="11">
        <f t="shared" si="38"/>
        <v>40.888437080704129</v>
      </c>
      <c r="N138" s="11">
        <f t="shared" si="39"/>
        <v>6.0466196052173532E-7</v>
      </c>
      <c r="O138" s="11">
        <f t="shared" si="40"/>
        <v>3.6928693666569486E-5</v>
      </c>
      <c r="Q138" s="11">
        <f t="shared" si="34"/>
        <v>25.0000634333576</v>
      </c>
      <c r="T138" s="11">
        <f t="shared" si="36"/>
        <v>3.697032326998749E-7</v>
      </c>
      <c r="W138" s="11">
        <f t="shared" si="37"/>
        <v>2.2578991766133061E-5</v>
      </c>
    </row>
    <row r="140" spans="1:24" x14ac:dyDescent="0.25">
      <c r="A140" s="14" t="s">
        <v>29</v>
      </c>
      <c r="B140" s="11">
        <v>9.5017999999999994</v>
      </c>
      <c r="C140" s="11">
        <v>13.874700000000001</v>
      </c>
      <c r="D140" s="11" t="s">
        <v>651</v>
      </c>
      <c r="E140" s="11">
        <f t="shared" si="35"/>
        <v>4.3729000000000013</v>
      </c>
      <c r="F140" s="13">
        <v>345383989.75921899</v>
      </c>
      <c r="G140" s="13">
        <v>4154873756.8197899</v>
      </c>
      <c r="H140" s="13">
        <v>12.5772234072055</v>
      </c>
      <c r="I140" s="13">
        <v>824.44622827366697</v>
      </c>
      <c r="J140" s="11">
        <f t="shared" si="28"/>
        <v>12.029723090859882</v>
      </c>
      <c r="K140" s="11">
        <f t="shared" si="29"/>
        <v>3.6415189412727513E-8</v>
      </c>
      <c r="L140" s="11">
        <f t="shared" si="30"/>
        <v>2.3870424012659689E-6</v>
      </c>
      <c r="M140" s="11">
        <f t="shared" si="38"/>
        <v>28.066731674004334</v>
      </c>
      <c r="N140" s="11">
        <f t="shared" si="39"/>
        <v>2.1805502642351803E-6</v>
      </c>
      <c r="O140" s="11">
        <f t="shared" si="40"/>
        <v>3.1700430295696797E-5</v>
      </c>
      <c r="Q140" s="11">
        <f t="shared" si="34"/>
        <v>19.255001262780532</v>
      </c>
      <c r="R140" s="11">
        <f>AVERAGE(Q140:Q145)</f>
        <v>22.370167884729046</v>
      </c>
      <c r="T140" s="11">
        <f t="shared" si="36"/>
        <v>1.4959525241156987E-6</v>
      </c>
      <c r="U140" s="11">
        <f>AVERAGE(T140:T145)</f>
        <v>6.1665429736106344E-7</v>
      </c>
      <c r="W140" s="11">
        <f t="shared" si="37"/>
        <v>2.1747876897960247E-5</v>
      </c>
      <c r="X140" s="11">
        <f>AVERAGE(W140:W145)</f>
        <v>2.5698347633036066E-5</v>
      </c>
    </row>
    <row r="141" spans="1:24" x14ac:dyDescent="0.25">
      <c r="B141" s="11">
        <v>9.5277999999999992</v>
      </c>
      <c r="C141" s="11">
        <v>14.679500000000001</v>
      </c>
      <c r="D141" s="11" t="s">
        <v>652</v>
      </c>
      <c r="E141" s="11">
        <f t="shared" si="35"/>
        <v>5.1517000000000017</v>
      </c>
      <c r="F141" s="13">
        <v>265079640.133387</v>
      </c>
      <c r="G141" s="13">
        <v>4873025819.4187002</v>
      </c>
      <c r="H141" s="13">
        <v>4.8235667875318997</v>
      </c>
      <c r="I141" s="13">
        <v>491.08886784650099</v>
      </c>
      <c r="J141" s="11">
        <f t="shared" si="28"/>
        <v>18.383251980297747</v>
      </c>
      <c r="K141" s="11">
        <f t="shared" si="29"/>
        <v>1.8196670197321455E-8</v>
      </c>
      <c r="L141" s="11">
        <f t="shared" si="30"/>
        <v>1.8526087767411599E-6</v>
      </c>
      <c r="M141" s="11">
        <f t="shared" si="38"/>
        <v>42.93813904246673</v>
      </c>
      <c r="N141" s="11">
        <f t="shared" si="39"/>
        <v>1.0896209698994883E-6</v>
      </c>
      <c r="O141" s="11">
        <f t="shared" si="40"/>
        <v>2.4603038203733862E-5</v>
      </c>
      <c r="Q141" s="11">
        <f t="shared" si="34"/>
        <v>25.004254348545167</v>
      </c>
      <c r="R141" s="11">
        <f>STDEV(Q140:Q145)</f>
        <v>4.9527307417596722</v>
      </c>
      <c r="T141" s="11">
        <f t="shared" si="36"/>
        <v>6.3452120847457412E-7</v>
      </c>
      <c r="U141" s="11">
        <f>STDEV(T140:T145)</f>
        <v>5.2363222018932959E-7</v>
      </c>
      <c r="W141" s="11">
        <f t="shared" si="37"/>
        <v>1.4327137568414614E-5</v>
      </c>
      <c r="X141" s="11">
        <f>STDEV(W140:W145)</f>
        <v>1.7510252542425157E-5</v>
      </c>
    </row>
    <row r="142" spans="1:24" x14ac:dyDescent="0.25">
      <c r="B142" s="11">
        <v>9.4962999999999997</v>
      </c>
      <c r="C142" s="11">
        <v>14.193</v>
      </c>
      <c r="D142" s="11" t="s">
        <v>653</v>
      </c>
      <c r="E142" s="11">
        <f t="shared" si="35"/>
        <v>4.6966999999999999</v>
      </c>
      <c r="F142" s="13">
        <v>344483723.91439599</v>
      </c>
      <c r="G142" s="13">
        <v>3916334083.3726902</v>
      </c>
      <c r="H142" s="13">
        <v>5.0837922290577797</v>
      </c>
      <c r="I142" s="13">
        <v>1975.1681513266601</v>
      </c>
      <c r="J142" s="11">
        <f t="shared" si="28"/>
        <v>11.368705722497058</v>
      </c>
      <c r="K142" s="11">
        <f t="shared" si="29"/>
        <v>1.475771386610155E-8</v>
      </c>
      <c r="L142" s="11">
        <f t="shared" si="30"/>
        <v>5.7337052934828591E-6</v>
      </c>
      <c r="M142" s="11">
        <f t="shared" si="38"/>
        <v>26.519519292725267</v>
      </c>
      <c r="N142" s="11">
        <f t="shared" si="39"/>
        <v>8.8369544108392517E-7</v>
      </c>
      <c r="O142" s="11">
        <f t="shared" si="40"/>
        <v>7.6144824614646201E-5</v>
      </c>
      <c r="Q142" s="11">
        <f t="shared" si="34"/>
        <v>16.939246253364235</v>
      </c>
      <c r="R142" s="11">
        <f>(R141/SQRT(6))</f>
        <v>2.0219438584512064</v>
      </c>
      <c r="T142" s="11">
        <f t="shared" si="36"/>
        <v>5.6445724088227381E-7</v>
      </c>
      <c r="U142" s="11">
        <f>(U141/SQRT(6))</f>
        <v>2.1377195872409093E-7</v>
      </c>
      <c r="W142" s="11">
        <f t="shared" si="37"/>
        <v>4.8637229085089232E-5</v>
      </c>
      <c r="X142" s="11">
        <f>(X141/SQRT(6))</f>
        <v>7.1485306660355816E-6</v>
      </c>
    </row>
    <row r="143" spans="1:24" x14ac:dyDescent="0.25">
      <c r="B143" s="11">
        <v>9.6260999999999992</v>
      </c>
      <c r="C143" s="11">
        <v>13.999499999999999</v>
      </c>
      <c r="D143" s="11" t="s">
        <v>654</v>
      </c>
      <c r="E143" s="11">
        <f t="shared" si="35"/>
        <v>4.3734000000000002</v>
      </c>
      <c r="F143" s="13">
        <v>327841068.08210701</v>
      </c>
      <c r="G143" s="13">
        <v>3897499498.0278502</v>
      </c>
      <c r="H143" s="13">
        <v>0</v>
      </c>
      <c r="I143" s="13">
        <v>1684.05785924405</v>
      </c>
      <c r="J143" s="11">
        <f t="shared" si="28"/>
        <v>11.888380918316587</v>
      </c>
      <c r="K143" s="11">
        <f t="shared" si="29"/>
        <v>0</v>
      </c>
      <c r="L143" s="11">
        <f t="shared" si="30"/>
        <v>5.1368117761935843E-6</v>
      </c>
      <c r="M143" s="11">
        <f t="shared" si="38"/>
        <v>27.735898673507695</v>
      </c>
      <c r="N143" s="11">
        <f t="shared" si="39"/>
        <v>0</v>
      </c>
      <c r="O143" s="11">
        <f t="shared" si="40"/>
        <v>6.8217951875080792E-5</v>
      </c>
      <c r="Q143" s="11">
        <f t="shared" si="34"/>
        <v>19.025859976339479</v>
      </c>
      <c r="T143" s="11">
        <f t="shared" si="36"/>
        <v>0</v>
      </c>
      <c r="W143" s="11">
        <f t="shared" si="37"/>
        <v>4.6795137793305522E-5</v>
      </c>
    </row>
    <row r="144" spans="1:24" x14ac:dyDescent="0.25">
      <c r="B144" s="11">
        <v>9.5175000000000001</v>
      </c>
      <c r="C144" s="11">
        <v>14.0318</v>
      </c>
      <c r="D144" s="11" t="s">
        <v>655</v>
      </c>
      <c r="E144" s="11">
        <f t="shared" si="35"/>
        <v>4.5143000000000004</v>
      </c>
      <c r="F144" s="13">
        <v>240288333.243168</v>
      </c>
      <c r="G144" s="13">
        <v>4697910565.1585999</v>
      </c>
      <c r="H144" s="13">
        <v>4.8876369454092297</v>
      </c>
      <c r="I144" s="13">
        <v>350.17280031573802</v>
      </c>
      <c r="J144" s="11">
        <f t="shared" si="28"/>
        <v>19.551138841203699</v>
      </c>
      <c r="K144" s="11">
        <f t="shared" si="29"/>
        <v>2.0340716835648522E-8</v>
      </c>
      <c r="L144" s="11">
        <f t="shared" si="30"/>
        <v>1.4573025481073552E-6</v>
      </c>
      <c r="M144" s="11">
        <f t="shared" si="38"/>
        <v>45.671757094897409</v>
      </c>
      <c r="N144" s="11">
        <f t="shared" si="39"/>
        <v>1.2180069961466182E-6</v>
      </c>
      <c r="O144" s="11">
        <f t="shared" si="40"/>
        <v>1.9353287491465539E-5</v>
      </c>
      <c r="Q144" s="11">
        <f t="shared" si="34"/>
        <v>30.351388096646705</v>
      </c>
      <c r="T144" s="11">
        <f t="shared" si="36"/>
        <v>8.0943246758962722E-7</v>
      </c>
      <c r="W144" s="11">
        <f t="shared" si="37"/>
        <v>1.2861321240147223E-5</v>
      </c>
    </row>
    <row r="145" spans="1:24" x14ac:dyDescent="0.25">
      <c r="B145" s="11">
        <v>9.5352999999999994</v>
      </c>
      <c r="C145" s="11">
        <v>14.228</v>
      </c>
      <c r="D145" s="11" t="s">
        <v>656</v>
      </c>
      <c r="E145" s="11">
        <f t="shared" si="35"/>
        <v>4.6927000000000003</v>
      </c>
      <c r="F145" s="13">
        <v>251520319.452236</v>
      </c>
      <c r="G145" s="13">
        <v>3984235680.4292002</v>
      </c>
      <c r="H145" s="13">
        <v>1.28492067001004</v>
      </c>
      <c r="I145" s="13">
        <v>290.96600104685899</v>
      </c>
      <c r="J145" s="11">
        <f t="shared" si="28"/>
        <v>15.840611562143835</v>
      </c>
      <c r="K145" s="11">
        <f t="shared" si="29"/>
        <v>5.1086157683337704E-9</v>
      </c>
      <c r="L145" s="11">
        <f t="shared" si="30"/>
        <v>1.1568290056267751E-6</v>
      </c>
      <c r="M145" s="11">
        <f t="shared" si="38"/>
        <v>36.986699754491774</v>
      </c>
      <c r="N145" s="11">
        <f t="shared" si="39"/>
        <v>3.0590513582836947E-7</v>
      </c>
      <c r="O145" s="11">
        <f t="shared" si="40"/>
        <v>1.5362935001683601E-5</v>
      </c>
      <c r="Q145" s="11">
        <f t="shared" si="34"/>
        <v>23.645257370698172</v>
      </c>
      <c r="T145" s="11">
        <f t="shared" si="36"/>
        <v>1.9556234310420619E-7</v>
      </c>
      <c r="W145" s="11">
        <f t="shared" si="37"/>
        <v>9.8213832132995495E-6</v>
      </c>
    </row>
    <row r="147" spans="1:24" x14ac:dyDescent="0.25">
      <c r="A147" s="14" t="s">
        <v>36</v>
      </c>
      <c r="B147" s="11">
        <v>9.6085999999999991</v>
      </c>
      <c r="C147" s="11">
        <v>15.013299999999999</v>
      </c>
      <c r="D147" s="11" t="s">
        <v>657</v>
      </c>
      <c r="E147" s="11">
        <f t="shared" si="35"/>
        <v>5.4047000000000001</v>
      </c>
      <c r="F147" s="13">
        <v>342935514.55305499</v>
      </c>
      <c r="G147" s="13">
        <v>4479172393.8863897</v>
      </c>
      <c r="H147" s="13">
        <v>8.4719460562736106</v>
      </c>
      <c r="I147" s="13">
        <v>602.63890371561695</v>
      </c>
      <c r="J147" s="11">
        <f t="shared" si="28"/>
        <v>13.061267217319436</v>
      </c>
      <c r="K147" s="11">
        <f t="shared" si="29"/>
        <v>2.4704195677473147E-8</v>
      </c>
      <c r="L147" s="11">
        <f t="shared" si="30"/>
        <v>1.7572951127591181E-6</v>
      </c>
      <c r="M147" s="11">
        <f t="shared" si="38"/>
        <v>30.481218676436459</v>
      </c>
      <c r="N147" s="11">
        <f t="shared" si="39"/>
        <v>1.4792931543397095E-6</v>
      </c>
      <c r="O147" s="11">
        <f t="shared" si="40"/>
        <v>2.3337252493480981E-5</v>
      </c>
      <c r="Q147" s="11">
        <f t="shared" si="34"/>
        <v>16.919284332027566</v>
      </c>
      <c r="R147" s="11">
        <f>AVERAGE(Q147:Q152)</f>
        <v>21.842932853449906</v>
      </c>
      <c r="T147" s="11">
        <f t="shared" si="36"/>
        <v>8.2111485614726595E-7</v>
      </c>
      <c r="U147" s="11">
        <f>AVERAGE(T147:T152)</f>
        <v>7.7921998739227596E-7</v>
      </c>
      <c r="W147" s="11">
        <f t="shared" si="37"/>
        <v>1.2953865613344486E-5</v>
      </c>
      <c r="X147" s="11">
        <f>AVERAGE(W147:W152)</f>
        <v>2.4548825611153888E-5</v>
      </c>
    </row>
    <row r="148" spans="1:24" x14ac:dyDescent="0.25">
      <c r="B148" s="11">
        <v>9.6315000000000008</v>
      </c>
      <c r="C148" s="11">
        <v>13.503399999999999</v>
      </c>
      <c r="D148" s="11" t="s">
        <v>658</v>
      </c>
      <c r="E148" s="11">
        <f t="shared" si="35"/>
        <v>3.8718999999999983</v>
      </c>
      <c r="F148" s="13">
        <v>327936449.62618601</v>
      </c>
      <c r="G148" s="13">
        <v>3998785558.3745599</v>
      </c>
      <c r="H148" s="13">
        <v>5.1735075114139697</v>
      </c>
      <c r="I148" s="13">
        <v>1461.68444494203</v>
      </c>
      <c r="J148" s="11">
        <f t="shared" si="28"/>
        <v>12.193781944436997</v>
      </c>
      <c r="K148" s="11">
        <f t="shared" si="29"/>
        <v>1.5775945361704192E-8</v>
      </c>
      <c r="L148" s="11">
        <f t="shared" si="30"/>
        <v>4.4572186062519146E-6</v>
      </c>
      <c r="M148" s="11">
        <f t="shared" si="38"/>
        <v>28.45073654537655</v>
      </c>
      <c r="N148" s="11">
        <f t="shared" si="39"/>
        <v>9.446673869283948E-7</v>
      </c>
      <c r="O148" s="11">
        <f t="shared" si="40"/>
        <v>5.919281017598824E-5</v>
      </c>
      <c r="Q148" s="11">
        <f t="shared" si="34"/>
        <v>22.044011889803375</v>
      </c>
      <c r="R148" s="11">
        <f>STDEV(Q147:Q152)</f>
        <v>2.6495348273248274</v>
      </c>
      <c r="T148" s="11">
        <f t="shared" si="36"/>
        <v>7.3194094909093357E-7</v>
      </c>
      <c r="U148" s="11">
        <f>STDEV(T147:T152)</f>
        <v>4.9596707940708436E-7</v>
      </c>
      <c r="W148" s="11">
        <f t="shared" si="37"/>
        <v>4.5863382455116301E-5</v>
      </c>
      <c r="X148" s="11">
        <f>STDEV(W147:W152)</f>
        <v>1.429795968482368E-5</v>
      </c>
    </row>
    <row r="149" spans="1:24" x14ac:dyDescent="0.25">
      <c r="B149" s="11">
        <v>9.6189999999999998</v>
      </c>
      <c r="C149" s="11">
        <v>14.3705</v>
      </c>
      <c r="D149" s="11" t="s">
        <v>659</v>
      </c>
      <c r="E149" s="11">
        <f t="shared" si="35"/>
        <v>4.7515000000000001</v>
      </c>
      <c r="F149" s="13">
        <v>321999069.24962598</v>
      </c>
      <c r="G149" s="13">
        <v>5102794599.8335199</v>
      </c>
      <c r="H149" s="13">
        <v>3.2553875552535199</v>
      </c>
      <c r="I149" s="13">
        <v>1016.46338308665</v>
      </c>
      <c r="J149" s="11">
        <f t="shared" si="28"/>
        <v>15.847234005131979</v>
      </c>
      <c r="K149" s="11">
        <f t="shared" si="29"/>
        <v>1.0109928462960304E-8</v>
      </c>
      <c r="L149" s="11">
        <f t="shared" si="30"/>
        <v>3.1567277056277723E-6</v>
      </c>
      <c r="M149" s="11">
        <f t="shared" si="38"/>
        <v>37.002200596490752</v>
      </c>
      <c r="N149" s="11">
        <f t="shared" si="39"/>
        <v>6.0538493790181464E-7</v>
      </c>
      <c r="O149" s="11">
        <f t="shared" si="40"/>
        <v>4.192201468297174E-5</v>
      </c>
      <c r="Q149" s="11">
        <f t="shared" si="34"/>
        <v>23.36243329253336</v>
      </c>
      <c r="R149" s="11">
        <f>(R148/SQRT(6))</f>
        <v>1.0816680637798273</v>
      </c>
      <c r="T149" s="11">
        <f t="shared" si="36"/>
        <v>3.8222767835534964E-7</v>
      </c>
      <c r="U149" s="11">
        <f>(U148/SQRT(6))</f>
        <v>2.0247771229429721E-7</v>
      </c>
      <c r="W149" s="11">
        <f t="shared" si="37"/>
        <v>2.6468703367129369E-5</v>
      </c>
      <c r="X149" s="11">
        <f>(X148/SQRT(6))</f>
        <v>5.8371175984505013E-6</v>
      </c>
    </row>
    <row r="150" spans="1:24" x14ac:dyDescent="0.25">
      <c r="B150" s="11">
        <v>9.5120000000000005</v>
      </c>
      <c r="C150" s="11">
        <v>13.7829</v>
      </c>
      <c r="D150" s="11" t="s">
        <v>660</v>
      </c>
      <c r="E150" s="11">
        <f t="shared" si="35"/>
        <v>4.2708999999999993</v>
      </c>
      <c r="F150" s="13">
        <v>343451454.90494102</v>
      </c>
      <c r="G150" s="13">
        <v>4831820407.7394896</v>
      </c>
      <c r="H150" s="13">
        <v>11.807839925117699</v>
      </c>
      <c r="I150" s="13">
        <v>1304.53712781747</v>
      </c>
      <c r="J150" s="11">
        <f t="shared" si="28"/>
        <v>14.068423175196097</v>
      </c>
      <c r="K150" s="11">
        <f t="shared" si="29"/>
        <v>3.437993858079833E-8</v>
      </c>
      <c r="L150" s="11">
        <f t="shared" si="30"/>
        <v>3.7983159168113994E-6</v>
      </c>
      <c r="M150" s="11">
        <f t="shared" si="38"/>
        <v>32.838621435406672</v>
      </c>
      <c r="N150" s="11">
        <f t="shared" si="39"/>
        <v>2.0586789569340319E-6</v>
      </c>
      <c r="O150" s="11">
        <f t="shared" si="40"/>
        <v>5.0442442454334648E-5</v>
      </c>
      <c r="Q150" s="11">
        <f t="shared" si="34"/>
        <v>23.066769136767434</v>
      </c>
      <c r="T150" s="11">
        <f t="shared" si="36"/>
        <v>1.446073865181132E-6</v>
      </c>
      <c r="W150" s="11">
        <f t="shared" si="37"/>
        <v>3.5432186977687127E-5</v>
      </c>
    </row>
    <row r="151" spans="1:24" x14ac:dyDescent="0.25">
      <c r="B151" s="11">
        <v>9.5091000000000001</v>
      </c>
      <c r="C151" s="11">
        <v>14.1007</v>
      </c>
      <c r="D151" s="11" t="s">
        <v>661</v>
      </c>
      <c r="E151" s="11">
        <f t="shared" si="35"/>
        <v>4.5915999999999997</v>
      </c>
      <c r="F151" s="13">
        <v>299307970.23154199</v>
      </c>
      <c r="G151" s="13">
        <v>4791326849.2181902</v>
      </c>
      <c r="H151" s="13">
        <v>9.1000195778921</v>
      </c>
      <c r="I151" s="13">
        <v>643.52042356643403</v>
      </c>
      <c r="J151" s="11">
        <f t="shared" si="28"/>
        <v>16.008016243308397</v>
      </c>
      <c r="K151" s="11">
        <f t="shared" si="29"/>
        <v>3.0403532424654127E-8</v>
      </c>
      <c r="L151" s="11">
        <f t="shared" si="30"/>
        <v>2.1500276891010029E-6</v>
      </c>
      <c r="M151" s="11">
        <f t="shared" si="38"/>
        <v>37.378536047724722</v>
      </c>
      <c r="N151" s="11">
        <f t="shared" si="39"/>
        <v>1.8205708038715046E-6</v>
      </c>
      <c r="O151" s="11">
        <f t="shared" si="40"/>
        <v>2.855282455645422E-5</v>
      </c>
      <c r="Q151" s="11">
        <f t="shared" si="34"/>
        <v>24.421902635938274</v>
      </c>
      <c r="T151" s="11">
        <f t="shared" si="36"/>
        <v>1.1895009172433388E-6</v>
      </c>
      <c r="W151" s="11">
        <f t="shared" si="37"/>
        <v>1.8655473836867902E-5</v>
      </c>
    </row>
    <row r="152" spans="1:24" x14ac:dyDescent="0.25">
      <c r="B152" s="11">
        <v>9.5485000000000007</v>
      </c>
      <c r="C152" s="11">
        <v>14.4832</v>
      </c>
      <c r="D152" s="11" t="s">
        <v>662</v>
      </c>
      <c r="E152" s="11">
        <f t="shared" si="35"/>
        <v>4.9346999999999994</v>
      </c>
      <c r="F152" s="13">
        <v>294725907.48856002</v>
      </c>
      <c r="G152" s="13">
        <v>4411295463.7986298</v>
      </c>
      <c r="H152" s="13">
        <v>0.84572895829885197</v>
      </c>
      <c r="I152" s="13">
        <v>289.095849737712</v>
      </c>
      <c r="J152" s="11">
        <f t="shared" si="28"/>
        <v>14.967450609919174</v>
      </c>
      <c r="K152" s="11">
        <f t="shared" si="29"/>
        <v>2.8695439959979749E-9</v>
      </c>
      <c r="L152" s="11">
        <f t="shared" si="30"/>
        <v>9.8089730964331145E-7</v>
      </c>
      <c r="M152" s="11">
        <f t="shared" si="38"/>
        <v>34.942932826737028</v>
      </c>
      <c r="N152" s="11">
        <f t="shared" si="39"/>
        <v>1.7182898179628594E-7</v>
      </c>
      <c r="O152" s="11">
        <f t="shared" si="40"/>
        <v>1.3026524696458318E-5</v>
      </c>
      <c r="Q152" s="11">
        <f t="shared" si="34"/>
        <v>21.243195833629418</v>
      </c>
      <c r="T152" s="11">
        <f t="shared" si="36"/>
        <v>1.0446165833563497E-7</v>
      </c>
      <c r="W152" s="11">
        <f t="shared" si="37"/>
        <v>7.9193414167781141E-6</v>
      </c>
    </row>
    <row r="154" spans="1:24" x14ac:dyDescent="0.25">
      <c r="A154" s="5" t="s">
        <v>43</v>
      </c>
      <c r="B154" s="11">
        <v>9.5162999999999993</v>
      </c>
      <c r="C154" s="11">
        <v>13.8042</v>
      </c>
      <c r="D154" s="11" t="s">
        <v>663</v>
      </c>
      <c r="E154" s="11">
        <f t="shared" si="35"/>
        <v>4.2879000000000005</v>
      </c>
      <c r="F154" s="13">
        <v>342525568.527372</v>
      </c>
      <c r="G154" s="13">
        <v>3831473887.0732398</v>
      </c>
      <c r="H154" s="13">
        <v>6.0732699010616704</v>
      </c>
      <c r="I154" s="13">
        <v>686.31586444280003</v>
      </c>
      <c r="J154" s="11">
        <f t="shared" si="28"/>
        <v>11.185950011107151</v>
      </c>
      <c r="K154" s="11">
        <f t="shared" si="29"/>
        <v>1.7730851238850924E-8</v>
      </c>
      <c r="L154" s="11">
        <f t="shared" si="30"/>
        <v>2.0036923590653201E-6</v>
      </c>
      <c r="M154" s="11">
        <f t="shared" si="38"/>
        <v>26.091751562336793</v>
      </c>
      <c r="N154" s="11">
        <f t="shared" si="39"/>
        <v>1.0617276190928698E-6</v>
      </c>
      <c r="O154" s="11">
        <f t="shared" si="40"/>
        <v>2.6609460279751923E-5</v>
      </c>
      <c r="Q154" s="11">
        <f t="shared" si="34"/>
        <v>18.25491608643167</v>
      </c>
      <c r="R154" s="11">
        <f>AVERAGE(Q154:Q159)</f>
        <v>22.836092195064523</v>
      </c>
      <c r="T154" s="11">
        <f t="shared" si="36"/>
        <v>7.42830489815203E-7</v>
      </c>
      <c r="U154" s="11">
        <f>AVERAGE(T154:T159)</f>
        <v>5.7596186100407212E-7</v>
      </c>
      <c r="W154" s="11">
        <f t="shared" si="37"/>
        <v>1.8617127460821325E-5</v>
      </c>
      <c r="X154" s="11">
        <f>AVERAGE(W154:W159)</f>
        <v>2.7344193091139599E-5</v>
      </c>
    </row>
    <row r="155" spans="1:24" x14ac:dyDescent="0.25">
      <c r="B155" s="11">
        <v>9.6178000000000008</v>
      </c>
      <c r="C155" s="11">
        <v>13.458299999999999</v>
      </c>
      <c r="D155" s="11" t="s">
        <v>664</v>
      </c>
      <c r="E155" s="11">
        <f t="shared" si="35"/>
        <v>3.8404999999999987</v>
      </c>
      <c r="F155" s="13">
        <v>353309567.37220502</v>
      </c>
      <c r="G155" s="13">
        <v>3926371902.4540501</v>
      </c>
      <c r="H155" s="13">
        <v>9.5653960460195506</v>
      </c>
      <c r="I155" s="13">
        <v>1463.28046635947</v>
      </c>
      <c r="J155" s="11">
        <f t="shared" ref="J155:J166" si="41">G155/F155</f>
        <v>11.113120801276493</v>
      </c>
      <c r="K155" s="11">
        <f t="shared" ref="K155:K166" si="42">H155/F155</f>
        <v>2.7073696637098379E-8</v>
      </c>
      <c r="L155" s="11">
        <f t="shared" ref="L155:L166" si="43">I155/F155</f>
        <v>4.1416383859708261E-6</v>
      </c>
      <c r="M155" s="11">
        <f t="shared" si="38"/>
        <v>25.921283643395643</v>
      </c>
      <c r="N155" s="11">
        <f t="shared" si="39"/>
        <v>1.6211794393472084E-6</v>
      </c>
      <c r="O155" s="11">
        <f t="shared" si="40"/>
        <v>5.5001837795097285E-5</v>
      </c>
      <c r="Q155" s="11">
        <f t="shared" si="34"/>
        <v>20.248366340368953</v>
      </c>
      <c r="R155" s="11">
        <f>STDEV(Q154:Q159)</f>
        <v>4.4003831009259766</v>
      </c>
      <c r="T155" s="11">
        <f t="shared" si="36"/>
        <v>1.2663815435598561E-6</v>
      </c>
      <c r="U155" s="11">
        <f>STDEV(T154:T159)</f>
        <v>3.9726032123930719E-7</v>
      </c>
      <c r="W155" s="11">
        <f t="shared" si="37"/>
        <v>4.2964591429577374E-5</v>
      </c>
      <c r="X155" s="11">
        <f>STDEV(W154:W159)</f>
        <v>1.112779490633415E-5</v>
      </c>
    </row>
    <row r="156" spans="1:24" x14ac:dyDescent="0.25">
      <c r="B156" s="11">
        <v>9.4756</v>
      </c>
      <c r="C156" s="11">
        <v>14.1388</v>
      </c>
      <c r="D156" s="11" t="s">
        <v>665</v>
      </c>
      <c r="E156" s="11">
        <f t="shared" si="35"/>
        <v>4.6631999999999998</v>
      </c>
      <c r="F156" s="13">
        <v>331834695.13448697</v>
      </c>
      <c r="G156" s="13">
        <v>4713542272.0203896</v>
      </c>
      <c r="H156" s="13">
        <v>4.4652053747519904</v>
      </c>
      <c r="I156" s="13">
        <v>506.55647878500901</v>
      </c>
      <c r="J156" s="11">
        <f t="shared" si="41"/>
        <v>14.20448898542713</v>
      </c>
      <c r="K156" s="11">
        <f t="shared" si="42"/>
        <v>1.3456113662082014E-8</v>
      </c>
      <c r="L156" s="11">
        <f t="shared" si="43"/>
        <v>1.5265325965378945E-6</v>
      </c>
      <c r="M156" s="11">
        <f t="shared" si="38"/>
        <v>33.157104301869971</v>
      </c>
      <c r="N156" s="11">
        <f t="shared" si="39"/>
        <v>8.0575530910670748E-7</v>
      </c>
      <c r="O156" s="11">
        <f t="shared" si="40"/>
        <v>2.0272677244859156E-5</v>
      </c>
      <c r="Q156" s="11">
        <f t="shared" si="34"/>
        <v>21.331127317209198</v>
      </c>
      <c r="R156" s="11">
        <f>(R155/SQRT(6))</f>
        <v>1.7964488783391026</v>
      </c>
      <c r="T156" s="11">
        <f t="shared" si="36"/>
        <v>5.1837063118033169E-7</v>
      </c>
      <c r="U156" s="11">
        <f>(U155/SQRT(6))</f>
        <v>1.6218084701507223E-7</v>
      </c>
      <c r="W156" s="11">
        <f t="shared" si="37"/>
        <v>1.3042123806522874E-5</v>
      </c>
      <c r="X156" s="11">
        <f>(X155/SQRT(6))</f>
        <v>4.5429032471433999E-6</v>
      </c>
    </row>
    <row r="157" spans="1:24" x14ac:dyDescent="0.25">
      <c r="B157" s="11">
        <v>9.6000999999999994</v>
      </c>
      <c r="C157" s="11">
        <v>14.4498</v>
      </c>
      <c r="D157" s="11" t="s">
        <v>666</v>
      </c>
      <c r="E157" s="11">
        <f t="shared" si="35"/>
        <v>4.8497000000000003</v>
      </c>
      <c r="F157" s="13">
        <v>338235196.87909299</v>
      </c>
      <c r="G157" s="13">
        <v>5836950767.8003702</v>
      </c>
      <c r="H157" s="13">
        <v>1.47566997100792</v>
      </c>
      <c r="I157" s="13">
        <v>1520.4970616742901</v>
      </c>
      <c r="J157" s="11">
        <f t="shared" si="41"/>
        <v>17.257076796436628</v>
      </c>
      <c r="K157" s="11">
        <f t="shared" si="42"/>
        <v>4.3628516033339347E-9</v>
      </c>
      <c r="L157" s="11">
        <f t="shared" si="43"/>
        <v>4.4953839094924634E-6</v>
      </c>
      <c r="M157" s="11">
        <f t="shared" si="38"/>
        <v>40.302153558038796</v>
      </c>
      <c r="N157" s="11">
        <f t="shared" si="39"/>
        <v>2.6124859900203202E-7</v>
      </c>
      <c r="O157" s="11">
        <f t="shared" si="40"/>
        <v>5.9699653512516108E-5</v>
      </c>
      <c r="Q157" s="11">
        <f t="shared" si="34"/>
        <v>24.930709255029463</v>
      </c>
      <c r="T157" s="11">
        <f t="shared" si="36"/>
        <v>1.6160706786112461E-7</v>
      </c>
      <c r="W157" s="11">
        <f t="shared" si="37"/>
        <v>3.6929905053415328E-5</v>
      </c>
    </row>
    <row r="158" spans="1:24" x14ac:dyDescent="0.25">
      <c r="B158" s="11">
        <v>9.4882000000000009</v>
      </c>
      <c r="C158" s="11">
        <v>13.783899999999999</v>
      </c>
      <c r="D158" s="11" t="s">
        <v>667</v>
      </c>
      <c r="E158" s="11">
        <f t="shared" si="35"/>
        <v>4.2956999999999983</v>
      </c>
      <c r="F158" s="13">
        <v>321782487.77282703</v>
      </c>
      <c r="G158" s="13">
        <v>4265827896.8617401</v>
      </c>
      <c r="H158" s="13">
        <v>1.9269916606250901</v>
      </c>
      <c r="I158" s="13">
        <v>900.65877874535295</v>
      </c>
      <c r="J158" s="11">
        <f t="shared" si="41"/>
        <v>13.256867787887021</v>
      </c>
      <c r="K158" s="11">
        <f t="shared" si="42"/>
        <v>5.9884913997728594E-9</v>
      </c>
      <c r="L158" s="11">
        <f t="shared" si="43"/>
        <v>2.7989676659508044E-6</v>
      </c>
      <c r="M158" s="11">
        <f t="shared" si="38"/>
        <v>30.939051766839167</v>
      </c>
      <c r="N158" s="11">
        <f t="shared" si="39"/>
        <v>3.5859229938759636E-7</v>
      </c>
      <c r="O158" s="11">
        <f t="shared" si="40"/>
        <v>3.7170885337992085E-5</v>
      </c>
      <c r="Q158" s="11">
        <f t="shared" si="34"/>
        <v>21.606991945554284</v>
      </c>
      <c r="T158" s="11">
        <f t="shared" si="36"/>
        <v>2.5043110509644284E-7</v>
      </c>
      <c r="W158" s="11">
        <f t="shared" si="37"/>
        <v>2.5959134952155946E-5</v>
      </c>
    </row>
    <row r="159" spans="1:24" x14ac:dyDescent="0.25">
      <c r="B159" s="11">
        <v>9.5245999999999995</v>
      </c>
      <c r="C159" s="11">
        <v>13.843999999999999</v>
      </c>
      <c r="D159" s="11" t="s">
        <v>668</v>
      </c>
      <c r="E159" s="11">
        <f t="shared" si="35"/>
        <v>4.3193999999999999</v>
      </c>
      <c r="F159" s="13">
        <v>284064706.81018698</v>
      </c>
      <c r="G159" s="13">
        <v>5365691958.2390003</v>
      </c>
      <c r="H159" s="13">
        <v>3.5254302550232901</v>
      </c>
      <c r="I159" s="13">
        <v>817.74175773261504</v>
      </c>
      <c r="J159" s="11">
        <f t="shared" si="41"/>
        <v>18.888977861738994</v>
      </c>
      <c r="K159" s="11">
        <f t="shared" si="42"/>
        <v>1.2410659157946695E-8</v>
      </c>
      <c r="L159" s="11">
        <f t="shared" si="43"/>
        <v>2.8787164970797758E-6</v>
      </c>
      <c r="M159" s="11">
        <f t="shared" si="38"/>
        <v>44.121867916697582</v>
      </c>
      <c r="N159" s="11">
        <f t="shared" si="39"/>
        <v>7.4315324299082011E-7</v>
      </c>
      <c r="O159" s="11">
        <f t="shared" si="40"/>
        <v>3.8229966760687593E-5</v>
      </c>
      <c r="Q159" s="11">
        <f t="shared" si="34"/>
        <v>30.644442225793572</v>
      </c>
      <c r="T159" s="11">
        <f t="shared" si="36"/>
        <v>5.1615032851147391E-7</v>
      </c>
      <c r="W159" s="11">
        <f t="shared" si="37"/>
        <v>2.6552275844344764E-5</v>
      </c>
    </row>
    <row r="161" spans="1:24" x14ac:dyDescent="0.25">
      <c r="A161" s="5" t="s">
        <v>44</v>
      </c>
      <c r="B161" s="11">
        <v>9.4923000000000002</v>
      </c>
      <c r="C161" s="11">
        <v>13.5875</v>
      </c>
      <c r="D161" s="11" t="s">
        <v>669</v>
      </c>
      <c r="E161" s="11">
        <f t="shared" si="35"/>
        <v>4.0952000000000002</v>
      </c>
      <c r="F161" s="13">
        <v>387791928.819713</v>
      </c>
      <c r="G161" s="13">
        <v>2841262505.95502</v>
      </c>
      <c r="H161" s="13">
        <v>7.7622416443351696</v>
      </c>
      <c r="I161" s="13">
        <v>3292.4879713087498</v>
      </c>
      <c r="J161" s="11">
        <f t="shared" si="41"/>
        <v>7.3267706076367087</v>
      </c>
      <c r="K161" s="11">
        <f t="shared" si="42"/>
        <v>2.0016511607037305E-8</v>
      </c>
      <c r="L161" s="11">
        <f t="shared" si="43"/>
        <v>8.4903468242100746E-6</v>
      </c>
      <c r="M161" s="11">
        <f t="shared" si="38"/>
        <v>17.058751159616282</v>
      </c>
      <c r="N161" s="11">
        <f t="shared" si="39"/>
        <v>1.1985935094034315E-6</v>
      </c>
      <c r="O161" s="11">
        <f t="shared" si="40"/>
        <v>1.1275360988326792E-4</v>
      </c>
      <c r="Q161" s="11">
        <f t="shared" si="34"/>
        <v>12.496643260121324</v>
      </c>
      <c r="R161" s="11">
        <f>AVERAGE(Q161:Q166)</f>
        <v>21.73401962072413</v>
      </c>
      <c r="T161" s="11">
        <f t="shared" si="36"/>
        <v>8.7804759919180858E-7</v>
      </c>
      <c r="U161" s="11">
        <f>AVERAGE(T161:T166)</f>
        <v>8.4260015890816906E-7</v>
      </c>
      <c r="W161" s="11">
        <f t="shared" si="37"/>
        <v>8.2599343047910662E-5</v>
      </c>
      <c r="X161" s="11">
        <f>AVERAGE(W161:W166)</f>
        <v>3.8434226755682101E-5</v>
      </c>
    </row>
    <row r="162" spans="1:24" x14ac:dyDescent="0.25">
      <c r="B162" s="11">
        <v>9.6401000000000003</v>
      </c>
      <c r="C162" s="11">
        <v>13.2369</v>
      </c>
      <c r="D162" s="11" t="s">
        <v>670</v>
      </c>
      <c r="E162" s="11">
        <f t="shared" si="35"/>
        <v>3.5968</v>
      </c>
      <c r="F162" s="13">
        <v>296217296.02462101</v>
      </c>
      <c r="G162" s="13">
        <v>4422841918.0687704</v>
      </c>
      <c r="H162" s="13">
        <v>1.5572249082796501</v>
      </c>
      <c r="I162" s="13">
        <v>180.735936352983</v>
      </c>
      <c r="J162" s="11">
        <f t="shared" si="41"/>
        <v>14.931072484373608</v>
      </c>
      <c r="K162" s="11">
        <f t="shared" si="42"/>
        <v>5.2570357274148386E-9</v>
      </c>
      <c r="L162" s="11">
        <f t="shared" si="43"/>
        <v>6.1014646605227462E-7</v>
      </c>
      <c r="M162" s="11">
        <f t="shared" si="38"/>
        <v>34.857784252817964</v>
      </c>
      <c r="N162" s="11">
        <f t="shared" si="39"/>
        <v>3.1479255852783466E-7</v>
      </c>
      <c r="O162" s="11">
        <f t="shared" si="40"/>
        <v>8.1028747151696487E-6</v>
      </c>
      <c r="Q162" s="11">
        <f t="shared" si="34"/>
        <v>29.073997096990073</v>
      </c>
      <c r="R162" s="11">
        <f>STDEV(Q161:Q166)</f>
        <v>6.3512882495917582</v>
      </c>
      <c r="T162" s="11">
        <f t="shared" si="36"/>
        <v>2.6256051923473752E-7</v>
      </c>
      <c r="U162" s="11">
        <f>STDEV(T161:T166)</f>
        <v>6.8444279453256559E-7</v>
      </c>
      <c r="W162" s="11">
        <f t="shared" si="37"/>
        <v>6.7584030653661435E-6</v>
      </c>
      <c r="X162" s="11">
        <f>STDEV(W161:W166)</f>
        <v>2.7352937398216865E-5</v>
      </c>
    </row>
    <row r="163" spans="1:24" x14ac:dyDescent="0.25">
      <c r="B163" s="11">
        <v>9.4977</v>
      </c>
      <c r="C163" s="11">
        <v>12.9604</v>
      </c>
      <c r="D163" s="11" t="s">
        <v>671</v>
      </c>
      <c r="E163" s="11">
        <f t="shared" si="35"/>
        <v>3.4626999999999999</v>
      </c>
      <c r="F163" s="13">
        <v>302815478.45585501</v>
      </c>
      <c r="G163" s="13">
        <v>3985287345.7954001</v>
      </c>
      <c r="H163" s="13">
        <v>3.8560363802848099</v>
      </c>
      <c r="I163" s="13">
        <v>1067.9978603177899</v>
      </c>
      <c r="J163" s="11">
        <f t="shared" si="41"/>
        <v>13.160778194422392</v>
      </c>
      <c r="K163" s="11">
        <f t="shared" si="42"/>
        <v>1.2733947418896388E-8</v>
      </c>
      <c r="L163" s="11">
        <f t="shared" si="43"/>
        <v>3.5268932280602842E-6</v>
      </c>
      <c r="M163" s="11">
        <f t="shared" si="38"/>
        <v>30.714139357822187</v>
      </c>
      <c r="N163" s="11">
        <f t="shared" si="39"/>
        <v>7.6251182149080171E-7</v>
      </c>
      <c r="O163" s="11">
        <f t="shared" si="40"/>
        <v>4.683789147490417E-5</v>
      </c>
      <c r="Q163" s="11">
        <f t="shared" si="34"/>
        <v>26.609991646249043</v>
      </c>
      <c r="R163" s="11">
        <f>(R162/SQRT(6))</f>
        <v>2.5929025701390565</v>
      </c>
      <c r="T163" s="11">
        <f t="shared" si="36"/>
        <v>6.6062190327559574E-7</v>
      </c>
      <c r="U163" s="11">
        <f>(U162/SQRT(6))</f>
        <v>2.7942260078822896E-7</v>
      </c>
      <c r="W163" s="11">
        <f t="shared" si="37"/>
        <v>4.0579222694634975E-5</v>
      </c>
      <c r="X163" s="11">
        <f>(X162/SQRT(6))</f>
        <v>1.11667899319871E-5</v>
      </c>
    </row>
    <row r="164" spans="1:24" x14ac:dyDescent="0.25">
      <c r="B164" s="11">
        <v>9.5104000000000006</v>
      </c>
      <c r="C164" s="11">
        <v>13.807700000000001</v>
      </c>
      <c r="D164" s="11" t="s">
        <v>672</v>
      </c>
      <c r="E164" s="11">
        <f t="shared" si="35"/>
        <v>4.2972999999999999</v>
      </c>
      <c r="F164" s="13">
        <v>366696912.38121802</v>
      </c>
      <c r="G164" s="13">
        <v>4104191326.5109</v>
      </c>
      <c r="H164" s="13">
        <v>8.6510405114478903</v>
      </c>
      <c r="I164" s="13">
        <v>710.79323538807705</v>
      </c>
      <c r="J164" s="11">
        <f t="shared" si="41"/>
        <v>11.19232583623225</v>
      </c>
      <c r="K164" s="11">
        <f t="shared" si="42"/>
        <v>2.3591800801568437E-8</v>
      </c>
      <c r="L164" s="11">
        <f t="shared" si="43"/>
        <v>1.9383671129718611E-6</v>
      </c>
      <c r="M164" s="11">
        <f t="shared" si="38"/>
        <v>26.106675157459346</v>
      </c>
      <c r="N164" s="11">
        <f t="shared" si="39"/>
        <v>1.412682682728649E-6</v>
      </c>
      <c r="O164" s="11">
        <f t="shared" si="40"/>
        <v>2.5741927131100411E-5</v>
      </c>
      <c r="Q164" s="11">
        <f t="shared" si="34"/>
        <v>18.225403270048179</v>
      </c>
      <c r="T164" s="11">
        <f t="shared" si="36"/>
        <v>9.8621181862703252E-7</v>
      </c>
      <c r="W164" s="11">
        <f t="shared" si="37"/>
        <v>1.7970768015568205E-5</v>
      </c>
    </row>
    <row r="165" spans="1:24" x14ac:dyDescent="0.25">
      <c r="B165" s="11">
        <v>9.5900999999999996</v>
      </c>
      <c r="C165" s="11">
        <v>14.6805</v>
      </c>
      <c r="D165" s="11" t="s">
        <v>673</v>
      </c>
      <c r="E165" s="11">
        <f t="shared" si="35"/>
        <v>5.0904000000000007</v>
      </c>
      <c r="F165" s="13">
        <v>287140511.81599599</v>
      </c>
      <c r="G165" s="13">
        <v>5344662838.0684099</v>
      </c>
      <c r="H165" s="13">
        <v>16.905591670033299</v>
      </c>
      <c r="I165" s="13">
        <v>1033.98271083798</v>
      </c>
      <c r="J165" s="11">
        <f t="shared" si="41"/>
        <v>18.613405695582763</v>
      </c>
      <c r="K165" s="11">
        <f t="shared" si="42"/>
        <v>5.8875675755800911E-8</v>
      </c>
      <c r="L165" s="11">
        <f t="shared" si="43"/>
        <v>3.6009642258371812E-6</v>
      </c>
      <c r="M165" s="11">
        <f t="shared" si="38"/>
        <v>43.476849059675985</v>
      </c>
      <c r="N165" s="11">
        <f t="shared" si="39"/>
        <v>3.5254895662156237E-6</v>
      </c>
      <c r="O165" s="11">
        <f t="shared" si="40"/>
        <v>4.782157006423879E-5</v>
      </c>
      <c r="Q165" s="11">
        <f t="shared" si="34"/>
        <v>25.622848337857128</v>
      </c>
      <c r="T165" s="11">
        <f t="shared" si="36"/>
        <v>2.0777284100752139E-6</v>
      </c>
      <c r="W165" s="11">
        <f t="shared" si="37"/>
        <v>2.8183386412210505E-5</v>
      </c>
    </row>
    <row r="166" spans="1:24" x14ac:dyDescent="0.25">
      <c r="B166" s="11">
        <v>9.4818999999999996</v>
      </c>
      <c r="C166" s="11">
        <v>14.162000000000001</v>
      </c>
      <c r="D166" s="11" t="s">
        <v>674</v>
      </c>
      <c r="E166" s="11">
        <f t="shared" si="35"/>
        <v>4.6801000000000013</v>
      </c>
      <c r="F166" s="13">
        <v>318527312.39461398</v>
      </c>
      <c r="G166" s="13">
        <v>3913343643.2276502</v>
      </c>
      <c r="H166" s="13">
        <v>1.58027983069731</v>
      </c>
      <c r="I166" s="13">
        <v>2039.79006310818</v>
      </c>
      <c r="J166" s="11">
        <f t="shared" si="41"/>
        <v>12.285739686835788</v>
      </c>
      <c r="K166" s="11">
        <f t="shared" si="42"/>
        <v>4.9612066821433149E-9</v>
      </c>
      <c r="L166" s="11">
        <f t="shared" si="43"/>
        <v>6.4038152577043216E-6</v>
      </c>
      <c r="M166" s="11">
        <f t="shared" si="38"/>
        <v>28.665977724207096</v>
      </c>
      <c r="N166" s="11">
        <f t="shared" si="39"/>
        <v>2.9707824443971947E-7</v>
      </c>
      <c r="O166" s="11">
        <f t="shared" si="40"/>
        <v>8.5044027326750611E-5</v>
      </c>
      <c r="Q166" s="11">
        <f t="shared" si="34"/>
        <v>18.375234113079049</v>
      </c>
      <c r="T166" s="11">
        <f t="shared" si="36"/>
        <v>1.9043070304462686E-7</v>
      </c>
      <c r="W166" s="11">
        <f t="shared" si="37"/>
        <v>5.451423729840212E-5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42"/>
  <sheetViews>
    <sheetView topLeftCell="A97" zoomScaleNormal="100" workbookViewId="0">
      <selection activeCell="E99" sqref="E99:E139"/>
    </sheetView>
  </sheetViews>
  <sheetFormatPr defaultRowHeight="15" x14ac:dyDescent="0.25"/>
  <cols>
    <col min="4" max="4" width="10.85546875" bestFit="1" customWidth="1"/>
    <col min="10" max="10" width="10.7109375" bestFit="1" customWidth="1"/>
    <col min="11" max="12" width="12.7109375" bestFit="1" customWidth="1"/>
    <col min="13" max="13" width="10.7109375" style="4" bestFit="1" customWidth="1"/>
    <col min="14" max="14" width="12.28515625" style="9" bestFit="1" customWidth="1"/>
    <col min="15" max="15" width="9.85546875" style="9" bestFit="1" customWidth="1"/>
    <col min="17" max="17" width="9.140625" style="4"/>
    <col min="20" max="20" width="12.28515625" style="4" bestFit="1" customWidth="1"/>
    <col min="23" max="23" width="12.28515625" style="4" bestFit="1" customWidth="1"/>
  </cols>
  <sheetData>
    <row r="1" spans="2:5" x14ac:dyDescent="0.25">
      <c r="B1" t="s">
        <v>641</v>
      </c>
      <c r="C1" t="s">
        <v>636</v>
      </c>
      <c r="D1" t="s">
        <v>642</v>
      </c>
      <c r="E1" t="s">
        <v>638</v>
      </c>
    </row>
    <row r="2" spans="2:5" x14ac:dyDescent="0.25">
      <c r="B2">
        <v>0.3125</v>
      </c>
      <c r="C2" s="3">
        <v>129300000</v>
      </c>
      <c r="D2" s="3">
        <v>21150000</v>
      </c>
      <c r="E2" s="3">
        <f>D2/C2</f>
        <v>0.16357308584686775</v>
      </c>
    </row>
    <row r="3" spans="2:5" x14ac:dyDescent="0.25">
      <c r="B3">
        <v>0.3125</v>
      </c>
      <c r="C3" s="3">
        <v>106700000</v>
      </c>
      <c r="D3" s="3">
        <v>15750000</v>
      </c>
      <c r="E3" s="3">
        <f t="shared" ref="E3:E11" si="0">D3/C3</f>
        <v>0.14761012183692596</v>
      </c>
    </row>
    <row r="4" spans="2:5" x14ac:dyDescent="0.25">
      <c r="B4">
        <v>0.3125</v>
      </c>
      <c r="C4" s="3">
        <v>109300000</v>
      </c>
      <c r="D4" s="3">
        <v>17330000</v>
      </c>
      <c r="E4" s="3">
        <f t="shared" si="0"/>
        <v>0.15855443732845378</v>
      </c>
    </row>
    <row r="5" spans="2:5" x14ac:dyDescent="0.25">
      <c r="B5">
        <v>0.3125</v>
      </c>
      <c r="C5" s="3">
        <v>74460000</v>
      </c>
      <c r="D5" s="3">
        <v>13300000</v>
      </c>
      <c r="E5" s="3">
        <f t="shared" si="0"/>
        <v>0.17861939296266452</v>
      </c>
    </row>
    <row r="6" spans="2:5" x14ac:dyDescent="0.25">
      <c r="B6">
        <v>0.3125</v>
      </c>
      <c r="C6" s="3">
        <v>126800000</v>
      </c>
      <c r="D6" s="3">
        <v>19510000</v>
      </c>
      <c r="E6" s="3">
        <f t="shared" si="0"/>
        <v>0.15386435331230283</v>
      </c>
    </row>
    <row r="7" spans="2:5" x14ac:dyDescent="0.25">
      <c r="B7">
        <v>0.3125</v>
      </c>
      <c r="C7" s="3">
        <v>125200000</v>
      </c>
      <c r="D7" s="3">
        <v>22990000</v>
      </c>
      <c r="E7" s="3">
        <f t="shared" si="0"/>
        <v>0.1836261980830671</v>
      </c>
    </row>
    <row r="8" spans="2:5" x14ac:dyDescent="0.25">
      <c r="B8">
        <v>0.3125</v>
      </c>
      <c r="C8" s="3">
        <v>112300000</v>
      </c>
      <c r="D8" s="3">
        <v>21810000</v>
      </c>
      <c r="E8" s="3">
        <f t="shared" si="0"/>
        <v>0.19421193232413178</v>
      </c>
    </row>
    <row r="9" spans="2:5" x14ac:dyDescent="0.25">
      <c r="B9">
        <v>0.3125</v>
      </c>
      <c r="C9" s="3">
        <v>132600000</v>
      </c>
      <c r="D9" s="3">
        <v>26480000</v>
      </c>
      <c r="E9" s="3">
        <f t="shared" si="0"/>
        <v>0.19969834087481148</v>
      </c>
    </row>
    <row r="10" spans="2:5" x14ac:dyDescent="0.25">
      <c r="B10">
        <v>0.3125</v>
      </c>
      <c r="C10" s="3">
        <v>545000000</v>
      </c>
      <c r="D10" s="3">
        <v>96620000</v>
      </c>
      <c r="E10" s="3">
        <f t="shared" si="0"/>
        <v>0.17728440366972478</v>
      </c>
    </row>
    <row r="11" spans="2:5" x14ac:dyDescent="0.25">
      <c r="B11">
        <v>0.3125</v>
      </c>
      <c r="C11" s="3">
        <v>574100000</v>
      </c>
      <c r="D11" s="3">
        <v>93630000</v>
      </c>
      <c r="E11" s="3">
        <f t="shared" si="0"/>
        <v>0.16309005399756141</v>
      </c>
    </row>
    <row r="12" spans="2:5" x14ac:dyDescent="0.25">
      <c r="C12" s="3"/>
      <c r="D12" s="3"/>
    </row>
    <row r="13" spans="2:5" x14ac:dyDescent="0.25">
      <c r="C13" s="3"/>
      <c r="D13" s="3"/>
    </row>
    <row r="14" spans="2:5" x14ac:dyDescent="0.25">
      <c r="C14" s="3"/>
      <c r="D14" s="3"/>
    </row>
    <row r="15" spans="2:5" x14ac:dyDescent="0.25">
      <c r="C15" s="3"/>
      <c r="D15" s="3"/>
    </row>
    <row r="16" spans="2:5" x14ac:dyDescent="0.25">
      <c r="C16" s="3"/>
      <c r="D16" s="3"/>
    </row>
    <row r="18" spans="2:13" x14ac:dyDescent="0.25">
      <c r="C18" t="s">
        <v>636</v>
      </c>
      <c r="D18" t="s">
        <v>637</v>
      </c>
      <c r="E18" t="s">
        <v>638</v>
      </c>
      <c r="G18" t="s">
        <v>636</v>
      </c>
      <c r="H18" t="s">
        <v>639</v>
      </c>
      <c r="I18" t="s">
        <v>638</v>
      </c>
      <c r="K18" t="s">
        <v>636</v>
      </c>
      <c r="L18" t="s">
        <v>640</v>
      </c>
      <c r="M18" s="4" t="s">
        <v>638</v>
      </c>
    </row>
    <row r="19" spans="2:13" x14ac:dyDescent="0.25">
      <c r="B19">
        <v>1.9E-2</v>
      </c>
      <c r="C19" s="3">
        <v>233300000</v>
      </c>
      <c r="D19" s="3">
        <v>1094000</v>
      </c>
      <c r="E19" s="3">
        <f>D19/C19</f>
        <v>4.6892413201885981E-3</v>
      </c>
      <c r="F19" s="4">
        <v>1.9E-2</v>
      </c>
      <c r="G19" s="3">
        <v>321500000</v>
      </c>
      <c r="H19" s="3">
        <v>2189000</v>
      </c>
      <c r="I19" s="3">
        <f t="shared" ref="I19:I28" si="1">H19/G19</f>
        <v>6.8087091757387244E-3</v>
      </c>
      <c r="J19" s="4">
        <v>1.9E-2</v>
      </c>
      <c r="K19" s="3">
        <v>512200000</v>
      </c>
      <c r="L19" s="3">
        <v>4057000</v>
      </c>
      <c r="M19" s="3">
        <f t="shared" ref="M19:M28" si="2">L19/K19</f>
        <v>7.9207340882467784E-3</v>
      </c>
    </row>
    <row r="20" spans="2:13" x14ac:dyDescent="0.25">
      <c r="B20">
        <v>3.9E-2</v>
      </c>
      <c r="C20" s="3">
        <v>306700000</v>
      </c>
      <c r="D20" s="3">
        <v>2257000</v>
      </c>
      <c r="E20" s="3">
        <f t="shared" ref="E20:E22" si="3">D20/C20</f>
        <v>7.3589827192696447E-3</v>
      </c>
      <c r="F20" s="4">
        <v>1.9E-2</v>
      </c>
      <c r="G20" s="3">
        <v>970000000</v>
      </c>
      <c r="H20" s="3">
        <v>1804000</v>
      </c>
      <c r="I20" s="3">
        <f t="shared" si="1"/>
        <v>1.8597938144329898E-3</v>
      </c>
      <c r="J20" s="4">
        <v>1.9E-2</v>
      </c>
      <c r="K20" s="3">
        <v>455700000</v>
      </c>
      <c r="L20" s="3">
        <v>4335000</v>
      </c>
      <c r="M20" s="3">
        <f t="shared" si="2"/>
        <v>9.5128373930217242E-3</v>
      </c>
    </row>
    <row r="21" spans="2:13" x14ac:dyDescent="0.25">
      <c r="B21">
        <v>7.8E-2</v>
      </c>
      <c r="C21" s="3">
        <v>201200000</v>
      </c>
      <c r="D21" s="3">
        <v>2864000</v>
      </c>
      <c r="E21" s="3">
        <f t="shared" si="3"/>
        <v>1.4234592445328032E-2</v>
      </c>
      <c r="F21" s="4">
        <v>3.9E-2</v>
      </c>
      <c r="G21" s="3">
        <v>478400000</v>
      </c>
      <c r="H21" s="3">
        <v>6012000</v>
      </c>
      <c r="I21" s="3">
        <f t="shared" si="1"/>
        <v>1.2566889632107024E-2</v>
      </c>
      <c r="J21" s="4">
        <v>3.9E-2</v>
      </c>
      <c r="K21" s="3">
        <v>504900000</v>
      </c>
      <c r="L21" s="3">
        <v>8343000</v>
      </c>
      <c r="M21" s="3">
        <f t="shared" si="2"/>
        <v>1.6524064171122996E-2</v>
      </c>
    </row>
    <row r="22" spans="2:13" x14ac:dyDescent="0.25">
      <c r="B22">
        <v>0.15625</v>
      </c>
      <c r="C22" s="3">
        <v>217000000</v>
      </c>
      <c r="D22" s="3">
        <v>5487000</v>
      </c>
      <c r="E22" s="3">
        <f t="shared" si="3"/>
        <v>2.5285714285714286E-2</v>
      </c>
      <c r="F22" s="4">
        <v>3.9E-2</v>
      </c>
      <c r="G22" s="3">
        <v>495600000</v>
      </c>
      <c r="H22" s="3">
        <v>4845000</v>
      </c>
      <c r="I22" s="3">
        <f t="shared" si="1"/>
        <v>9.7760290556900727E-3</v>
      </c>
      <c r="J22" s="4">
        <v>3.9E-2</v>
      </c>
      <c r="K22" s="3">
        <v>479300000</v>
      </c>
      <c r="L22" s="3">
        <v>7615000</v>
      </c>
      <c r="M22" s="3">
        <f t="shared" si="2"/>
        <v>1.5887752973085749E-2</v>
      </c>
    </row>
    <row r="23" spans="2:13" x14ac:dyDescent="0.25">
      <c r="B23">
        <v>0.625</v>
      </c>
      <c r="C23" s="3">
        <v>171800000</v>
      </c>
      <c r="D23" s="3">
        <v>25210000</v>
      </c>
      <c r="E23" s="3">
        <f>D23/C23</f>
        <v>0.14674039580908033</v>
      </c>
      <c r="F23" s="4">
        <v>7.8E-2</v>
      </c>
      <c r="G23" s="3">
        <v>481600000</v>
      </c>
      <c r="H23" s="3">
        <v>11280000</v>
      </c>
      <c r="I23" s="3">
        <f t="shared" si="1"/>
        <v>2.3421926910299002E-2</v>
      </c>
      <c r="J23" s="4">
        <v>7.8E-2</v>
      </c>
      <c r="K23" s="3">
        <v>243000000</v>
      </c>
      <c r="L23" s="3">
        <v>7931000</v>
      </c>
      <c r="M23" s="3">
        <f t="shared" si="2"/>
        <v>3.2637860082304529E-2</v>
      </c>
    </row>
    <row r="24" spans="2:13" x14ac:dyDescent="0.25">
      <c r="B24">
        <v>1.25</v>
      </c>
      <c r="C24" s="3">
        <v>151500000</v>
      </c>
      <c r="D24" s="3">
        <v>47280000</v>
      </c>
      <c r="E24" s="3">
        <f>D24/C24</f>
        <v>0.31207920792079208</v>
      </c>
      <c r="F24" s="4">
        <v>7.8E-2</v>
      </c>
      <c r="G24" s="3">
        <v>472000000</v>
      </c>
      <c r="H24" s="3">
        <v>10640000</v>
      </c>
      <c r="I24" s="3">
        <f t="shared" si="1"/>
        <v>2.2542372881355931E-2</v>
      </c>
      <c r="J24" s="4">
        <v>7.8E-2</v>
      </c>
      <c r="K24" s="3">
        <v>154200000</v>
      </c>
      <c r="L24" s="3">
        <v>4394000</v>
      </c>
      <c r="M24" s="3">
        <f t="shared" si="2"/>
        <v>2.8495460440985734E-2</v>
      </c>
    </row>
    <row r="25" spans="2:13" x14ac:dyDescent="0.25">
      <c r="B25">
        <v>2.5</v>
      </c>
      <c r="C25" s="3">
        <v>87640000</v>
      </c>
      <c r="D25" s="3">
        <v>52100000</v>
      </c>
      <c r="E25" s="3">
        <f>D25/C25</f>
        <v>0.59447740757644907</v>
      </c>
      <c r="F25" s="4">
        <v>0.15625</v>
      </c>
      <c r="G25" s="3">
        <v>105500000</v>
      </c>
      <c r="H25" s="3">
        <v>5903000</v>
      </c>
      <c r="I25" s="3">
        <f t="shared" si="1"/>
        <v>5.5952606635071088E-2</v>
      </c>
      <c r="J25" s="4">
        <v>0.15625</v>
      </c>
      <c r="K25" s="3">
        <v>497200000</v>
      </c>
      <c r="L25" s="3">
        <v>33190000</v>
      </c>
      <c r="M25" s="3">
        <f t="shared" si="2"/>
        <v>6.6753821399839097E-2</v>
      </c>
    </row>
    <row r="26" spans="2:13" x14ac:dyDescent="0.25">
      <c r="B26">
        <v>1.9E-2</v>
      </c>
      <c r="C26" s="3">
        <v>133500000</v>
      </c>
      <c r="D26" s="3">
        <v>1082000</v>
      </c>
      <c r="E26" s="3">
        <f t="shared" ref="E26:E36" si="4">D26/C26</f>
        <v>8.1048689138576782E-3</v>
      </c>
      <c r="F26" s="4">
        <v>0.15625</v>
      </c>
      <c r="G26" s="3">
        <v>496500000</v>
      </c>
      <c r="H26" s="3">
        <v>20580000</v>
      </c>
      <c r="I26" s="3">
        <f t="shared" si="1"/>
        <v>4.145015105740181E-2</v>
      </c>
      <c r="J26" s="4">
        <v>0.15625</v>
      </c>
      <c r="K26" s="3">
        <v>474800000</v>
      </c>
      <c r="L26" s="3">
        <v>29290000</v>
      </c>
      <c r="M26" s="3">
        <f t="shared" si="2"/>
        <v>6.1689132266217354E-2</v>
      </c>
    </row>
    <row r="27" spans="2:13" x14ac:dyDescent="0.25">
      <c r="B27">
        <v>3.9E-2</v>
      </c>
      <c r="C27" s="3">
        <v>263300000</v>
      </c>
      <c r="D27" s="3">
        <v>1965000</v>
      </c>
      <c r="E27" s="3">
        <f t="shared" si="4"/>
        <v>7.4629699962020513E-3</v>
      </c>
      <c r="F27" s="4">
        <v>0.3125</v>
      </c>
      <c r="G27" s="3">
        <v>134400000</v>
      </c>
      <c r="H27" s="3">
        <v>12860000</v>
      </c>
      <c r="I27" s="3">
        <f t="shared" si="1"/>
        <v>9.5684523809523803E-2</v>
      </c>
      <c r="J27" s="4">
        <v>0.3125</v>
      </c>
      <c r="K27" s="3">
        <v>482600000</v>
      </c>
      <c r="L27" s="3">
        <v>60340000</v>
      </c>
      <c r="M27" s="3">
        <f t="shared" si="2"/>
        <v>0.12503108164111065</v>
      </c>
    </row>
    <row r="28" spans="2:13" x14ac:dyDescent="0.25">
      <c r="B28">
        <v>7.8E-2</v>
      </c>
      <c r="C28" s="3">
        <v>144900000</v>
      </c>
      <c r="D28" s="3">
        <v>2058000</v>
      </c>
      <c r="E28" s="3">
        <f t="shared" si="4"/>
        <v>1.4202898550724638E-2</v>
      </c>
      <c r="F28" s="4">
        <v>0.3125</v>
      </c>
      <c r="G28" s="3">
        <v>199300000</v>
      </c>
      <c r="H28" s="3">
        <v>16190000</v>
      </c>
      <c r="I28" s="3">
        <f t="shared" si="1"/>
        <v>8.1234320120421477E-2</v>
      </c>
      <c r="J28" s="4">
        <v>0.3125</v>
      </c>
      <c r="K28" s="3">
        <v>462600000</v>
      </c>
      <c r="L28" s="3">
        <v>56200000</v>
      </c>
      <c r="M28" s="3">
        <f t="shared" si="2"/>
        <v>0.12148724600086468</v>
      </c>
    </row>
    <row r="29" spans="2:13" x14ac:dyDescent="0.25">
      <c r="B29">
        <v>0.15625</v>
      </c>
      <c r="C29" s="3">
        <v>204000000</v>
      </c>
      <c r="D29" s="3">
        <v>4691000</v>
      </c>
      <c r="E29" s="3">
        <f t="shared" si="4"/>
        <v>2.2995098039215685E-2</v>
      </c>
      <c r="F29" s="4">
        <v>0.625</v>
      </c>
      <c r="G29" s="3">
        <v>319800000</v>
      </c>
      <c r="H29" s="3">
        <v>57150000</v>
      </c>
      <c r="I29" s="3">
        <f t="shared" ref="I29" si="5">H29/G29</f>
        <v>0.17870544090056284</v>
      </c>
      <c r="J29" s="4">
        <v>0.625</v>
      </c>
      <c r="K29" s="3">
        <v>82290000</v>
      </c>
      <c r="L29" s="3">
        <v>21560000</v>
      </c>
      <c r="M29" s="3">
        <f t="shared" ref="M29" si="6">L29/K29</f>
        <v>0.2620002430428971</v>
      </c>
    </row>
    <row r="30" spans="2:13" x14ac:dyDescent="0.25">
      <c r="B30">
        <v>0.625</v>
      </c>
      <c r="C30" s="3">
        <v>255300000</v>
      </c>
      <c r="D30" s="3">
        <v>33670000</v>
      </c>
      <c r="E30" s="3">
        <f t="shared" si="4"/>
        <v>0.13188405797101449</v>
      </c>
      <c r="F30" s="4">
        <v>0.625</v>
      </c>
      <c r="G30" s="3">
        <v>300900000</v>
      </c>
      <c r="H30" s="3">
        <v>39500000</v>
      </c>
      <c r="I30" s="3">
        <f>H30/G30</f>
        <v>0.13127284812229978</v>
      </c>
      <c r="J30" s="4">
        <v>0.625</v>
      </c>
      <c r="K30" s="3">
        <v>93960000</v>
      </c>
      <c r="L30" s="3">
        <v>24520000</v>
      </c>
      <c r="M30" s="3">
        <f>L30/K30</f>
        <v>0.26096211153682419</v>
      </c>
    </row>
    <row r="31" spans="2:13" x14ac:dyDescent="0.25">
      <c r="B31">
        <v>1.25</v>
      </c>
      <c r="C31" s="3">
        <v>234300000</v>
      </c>
      <c r="D31" s="3">
        <v>66740000</v>
      </c>
      <c r="E31" s="3">
        <f t="shared" si="4"/>
        <v>0.28484848484848485</v>
      </c>
      <c r="F31" s="4">
        <v>1.25</v>
      </c>
      <c r="G31" s="3">
        <v>192700000</v>
      </c>
      <c r="H31" s="3">
        <v>78680000</v>
      </c>
      <c r="I31" s="3">
        <f>H31/G31</f>
        <v>0.40830306175402181</v>
      </c>
      <c r="J31" s="4">
        <v>1.25</v>
      </c>
      <c r="K31" s="3">
        <v>474700000</v>
      </c>
      <c r="L31" s="3">
        <v>247700000</v>
      </c>
      <c r="M31" s="3">
        <f>L31/K31</f>
        <v>0.52180324415420265</v>
      </c>
    </row>
    <row r="32" spans="2:13" x14ac:dyDescent="0.25">
      <c r="B32">
        <v>2.5</v>
      </c>
      <c r="C32" s="3">
        <v>114800000</v>
      </c>
      <c r="D32" s="3">
        <v>64680000</v>
      </c>
      <c r="E32" s="3">
        <f t="shared" si="4"/>
        <v>0.56341463414634141</v>
      </c>
      <c r="F32" s="4">
        <v>1.25</v>
      </c>
      <c r="G32" s="3">
        <v>187600000</v>
      </c>
      <c r="H32" s="3">
        <v>64310000</v>
      </c>
      <c r="I32" s="3">
        <f>H32/G32</f>
        <v>0.34280383795309166</v>
      </c>
      <c r="J32" s="4">
        <v>1.25</v>
      </c>
      <c r="K32" s="3">
        <v>604600000</v>
      </c>
      <c r="L32" s="3">
        <v>308400000</v>
      </c>
      <c r="M32" s="3">
        <f>L32/K32</f>
        <v>0.51008931524975187</v>
      </c>
    </row>
    <row r="33" spans="1:24" x14ac:dyDescent="0.25">
      <c r="B33" s="7">
        <v>1.9E-2</v>
      </c>
      <c r="C33" s="8">
        <v>251300000</v>
      </c>
      <c r="D33" s="8">
        <v>4101000</v>
      </c>
      <c r="E33" s="8">
        <f t="shared" si="4"/>
        <v>1.6319140469558298E-2</v>
      </c>
      <c r="F33" s="4">
        <v>2.5</v>
      </c>
      <c r="G33" s="3">
        <v>136900000</v>
      </c>
      <c r="H33" s="3">
        <v>106500000</v>
      </c>
      <c r="I33" s="3">
        <f>H33/G33</f>
        <v>0.77794010226442656</v>
      </c>
      <c r="J33" s="4">
        <v>2.5</v>
      </c>
      <c r="K33" s="3">
        <v>100900000</v>
      </c>
      <c r="L33" s="3">
        <v>103600000</v>
      </c>
      <c r="M33" s="3">
        <f>L33/K33</f>
        <v>1.0267591674925669</v>
      </c>
    </row>
    <row r="34" spans="1:24" x14ac:dyDescent="0.25">
      <c r="B34" s="7">
        <v>3.9E-2</v>
      </c>
      <c r="C34" s="8">
        <v>259400000</v>
      </c>
      <c r="D34" s="8">
        <v>5503000</v>
      </c>
      <c r="E34" s="8">
        <f t="shared" si="4"/>
        <v>2.1214340786430225E-2</v>
      </c>
      <c r="F34" s="4">
        <v>2.5</v>
      </c>
      <c r="G34" s="3">
        <v>237600000</v>
      </c>
      <c r="H34" s="3">
        <v>157100000</v>
      </c>
      <c r="I34" s="3">
        <f>H34/G34</f>
        <v>0.66119528619528622</v>
      </c>
      <c r="J34" s="4">
        <v>2.5</v>
      </c>
      <c r="K34" s="3">
        <v>94520000</v>
      </c>
      <c r="L34" s="3">
        <v>92800000</v>
      </c>
      <c r="M34" s="3">
        <f>L34/K34</f>
        <v>0.98180279305966989</v>
      </c>
    </row>
    <row r="35" spans="1:24" x14ac:dyDescent="0.25">
      <c r="B35" s="7">
        <v>7.8E-2</v>
      </c>
      <c r="C35" s="8">
        <v>180400000</v>
      </c>
      <c r="D35" s="8">
        <v>6179000</v>
      </c>
      <c r="E35" s="8">
        <f t="shared" si="4"/>
        <v>3.4251662971175163E-2</v>
      </c>
    </row>
    <row r="36" spans="1:24" x14ac:dyDescent="0.25">
      <c r="B36" s="7">
        <v>0.15625</v>
      </c>
      <c r="C36" s="8">
        <v>192600000</v>
      </c>
      <c r="D36" s="8">
        <v>6787000</v>
      </c>
      <c r="E36" s="8">
        <f t="shared" si="4"/>
        <v>3.5238836967808933E-2</v>
      </c>
    </row>
    <row r="37" spans="1:24" x14ac:dyDescent="0.25">
      <c r="C37" s="3"/>
      <c r="D37" s="3"/>
      <c r="E37" s="3"/>
    </row>
    <row r="38" spans="1:24" x14ac:dyDescent="0.25">
      <c r="C38" s="3" t="s">
        <v>637</v>
      </c>
      <c r="D38" s="3" t="s">
        <v>639</v>
      </c>
      <c r="E38" s="3" t="s">
        <v>640</v>
      </c>
    </row>
    <row r="39" spans="1:24" x14ac:dyDescent="0.25">
      <c r="B39" t="s">
        <v>633</v>
      </c>
      <c r="C39" s="3">
        <f>SLOPE(E19:E32,B19:B32)</f>
        <v>0.23423391209988664</v>
      </c>
      <c r="D39" s="3">
        <f>SLOPE(I19:I34,F19:F34)</f>
        <v>0.28954334588403752</v>
      </c>
      <c r="E39" s="3">
        <f>SLOPE(M19:M34,J19:J34)</f>
        <v>0.40327279220338041</v>
      </c>
    </row>
    <row r="40" spans="1:24" x14ac:dyDescent="0.25">
      <c r="B40" t="s">
        <v>634</v>
      </c>
      <c r="C40" s="3">
        <f>INTERCEPT(E19:E32,B19:B32)</f>
        <v>-3.4769927109806475E-3</v>
      </c>
      <c r="D40" s="3">
        <f>INTERCEPT(I19:I34,F19:F34)</f>
        <v>-2.0118158156462729E-3</v>
      </c>
      <c r="E40" s="3">
        <f>INTERCEPT(M19:M34,J19:J34)</f>
        <v>2.0600931901965103E-3</v>
      </c>
    </row>
    <row r="42" spans="1:24" s="1" customFormat="1" ht="12.75" x14ac:dyDescent="0.2">
      <c r="A42" s="1" t="s">
        <v>0</v>
      </c>
      <c r="B42" s="1" t="s">
        <v>1</v>
      </c>
      <c r="C42" s="1" t="s">
        <v>2</v>
      </c>
      <c r="D42" s="1" t="s">
        <v>3</v>
      </c>
      <c r="E42" s="2" t="s">
        <v>4</v>
      </c>
      <c r="F42" s="2" t="s">
        <v>5</v>
      </c>
      <c r="G42" s="2" t="s">
        <v>141</v>
      </c>
      <c r="H42" s="2" t="s">
        <v>142</v>
      </c>
      <c r="I42" s="2" t="s">
        <v>143</v>
      </c>
      <c r="J42" s="1" t="s">
        <v>144</v>
      </c>
      <c r="K42" s="1" t="s">
        <v>145</v>
      </c>
      <c r="L42" s="1" t="s">
        <v>146</v>
      </c>
      <c r="M42" s="2" t="s">
        <v>147</v>
      </c>
      <c r="N42" s="10" t="s">
        <v>148</v>
      </c>
      <c r="O42" s="10" t="s">
        <v>149</v>
      </c>
      <c r="Q42" s="2" t="s">
        <v>147</v>
      </c>
      <c r="T42" s="2" t="s">
        <v>148</v>
      </c>
      <c r="W42" s="2" t="s">
        <v>149</v>
      </c>
    </row>
    <row r="43" spans="1:24" x14ac:dyDescent="0.25">
      <c r="A43" s="1" t="s">
        <v>15</v>
      </c>
      <c r="B43">
        <v>19.324200000000001</v>
      </c>
      <c r="C43">
        <v>21.609400000000001</v>
      </c>
      <c r="D43" t="s">
        <v>57</v>
      </c>
      <c r="E43">
        <f>C43-B43</f>
        <v>2.2851999999999997</v>
      </c>
      <c r="F43" s="3">
        <v>701000000</v>
      </c>
      <c r="G43" s="3">
        <v>114000000</v>
      </c>
      <c r="H43" s="3">
        <v>3371000</v>
      </c>
      <c r="I43" s="3">
        <v>8124000</v>
      </c>
      <c r="J43" s="3">
        <f>G43/F43</f>
        <v>0.16262482168330955</v>
      </c>
      <c r="K43" s="3">
        <f>H43/F43</f>
        <v>4.8088445078459342E-3</v>
      </c>
      <c r="L43" s="3">
        <f>I43/F43</f>
        <v>1.1589158345221113E-2</v>
      </c>
      <c r="M43" s="3">
        <f>(J43-C$40)/C$39</f>
        <v>0.70912795207663093</v>
      </c>
      <c r="N43" s="9">
        <f>(K43-D$40)/D$39</f>
        <v>2.3556612232504527E-2</v>
      </c>
      <c r="O43" s="9">
        <f>(L43-E$40)/E$39</f>
        <v>2.362932818492466E-2</v>
      </c>
      <c r="Q43" s="4">
        <f>M43*3/E43</f>
        <v>0.93093989857775827</v>
      </c>
      <c r="R43" s="4">
        <f>AVERAGE(Q43:Q48)</f>
        <v>0.91203961554076696</v>
      </c>
      <c r="S43" s="4"/>
      <c r="T43" s="4">
        <f>N43*3/E43</f>
        <v>3.0925011682790826E-2</v>
      </c>
      <c r="U43" s="4">
        <f>AVERAGE(T43:T48)</f>
        <v>3.2643220001269783E-2</v>
      </c>
      <c r="V43" s="4"/>
      <c r="W43" s="4">
        <f>O43*3/E43</f>
        <v>3.1020472849104669E-2</v>
      </c>
      <c r="X43">
        <f>AVERAGE(W43:W48)</f>
        <v>4.0477882355847671E-2</v>
      </c>
    </row>
    <row r="44" spans="1:24" x14ac:dyDescent="0.25">
      <c r="B44">
        <v>19.32</v>
      </c>
      <c r="C44">
        <v>21.3688</v>
      </c>
      <c r="D44" t="s">
        <v>58</v>
      </c>
      <c r="E44">
        <f t="shared" ref="E44:E86" si="7">C44-B44</f>
        <v>2.0488</v>
      </c>
      <c r="F44" s="3">
        <v>340600000</v>
      </c>
      <c r="G44" s="3">
        <v>78970000</v>
      </c>
      <c r="H44" s="3">
        <v>1856000</v>
      </c>
      <c r="I44" s="3">
        <v>4060000</v>
      </c>
      <c r="J44" s="3">
        <f t="shared" ref="J44:J86" si="8">G44/F44</f>
        <v>0.23185554903112154</v>
      </c>
      <c r="K44" s="3">
        <f t="shared" ref="K44:K86" si="9">H44/F44</f>
        <v>5.4492072812683499E-3</v>
      </c>
      <c r="L44" s="3">
        <f t="shared" ref="L44:L86" si="10">I44/F44</f>
        <v>1.1920140927774516E-2</v>
      </c>
      <c r="M44" s="4">
        <f t="shared" ref="M44:M86" si="11">(J44-C$40)/C$39</f>
        <v>1.0046903099229587</v>
      </c>
      <c r="N44" s="9">
        <f t="shared" ref="N44:N86" si="12">(K44-D$40)/D$39</f>
        <v>2.5768242313200223E-2</v>
      </c>
      <c r="O44" s="9">
        <f t="shared" ref="O44:O86" si="13">(L44-E$40)/E$39</f>
        <v>2.4450069353067937E-2</v>
      </c>
      <c r="Q44" s="4">
        <f t="shared" ref="Q44:Q86" si="14">M44*3/E44</f>
        <v>1.4711396572475968</v>
      </c>
      <c r="R44" s="4">
        <f>STDEV(Q43:Q48)</f>
        <v>0.29183397182556636</v>
      </c>
      <c r="S44" s="4"/>
      <c r="T44" s="4">
        <f t="shared" ref="T44:T86" si="15">N44*3/E44</f>
        <v>3.7731709751855066E-2</v>
      </c>
      <c r="U44" s="4">
        <f>STDEV(T43:T48)</f>
        <v>6.4171513413871862E-3</v>
      </c>
      <c r="V44" s="4"/>
      <c r="W44" s="4">
        <f t="shared" ref="W44:W86" si="16">O44*3/E44</f>
        <v>3.5801546299884718E-2</v>
      </c>
      <c r="X44">
        <f>STDEV(W43:W48)</f>
        <v>1.4828887691058312E-2</v>
      </c>
    </row>
    <row r="45" spans="1:24" x14ac:dyDescent="0.25">
      <c r="B45">
        <v>20.092500000000001</v>
      </c>
      <c r="C45">
        <v>21.8565</v>
      </c>
      <c r="D45" t="s">
        <v>59</v>
      </c>
      <c r="E45">
        <f t="shared" si="7"/>
        <v>1.7639999999999993</v>
      </c>
      <c r="F45" s="3">
        <v>629900000</v>
      </c>
      <c r="G45" s="3">
        <v>69760000</v>
      </c>
      <c r="H45" s="3">
        <v>1592000</v>
      </c>
      <c r="I45" s="3">
        <v>5600000</v>
      </c>
      <c r="J45" s="3">
        <f t="shared" si="8"/>
        <v>0.1107477377361486</v>
      </c>
      <c r="K45" s="3">
        <f t="shared" si="9"/>
        <v>2.5273852992538496E-3</v>
      </c>
      <c r="L45" s="3">
        <f t="shared" si="10"/>
        <v>8.8903000476266078E-3</v>
      </c>
      <c r="M45" s="4">
        <f t="shared" si="11"/>
        <v>0.48765240448368247</v>
      </c>
      <c r="N45" s="9">
        <f t="shared" si="12"/>
        <v>1.5677103892824663E-2</v>
      </c>
      <c r="O45" s="9">
        <f t="shared" si="13"/>
        <v>1.6936939435243267E-2</v>
      </c>
      <c r="Q45" s="4">
        <f t="shared" si="14"/>
        <v>0.82934082395184117</v>
      </c>
      <c r="R45" s="4">
        <f>((R44)/(SQRT(6)))</f>
        <v>0.11914072009706664</v>
      </c>
      <c r="S45" s="4"/>
      <c r="T45" s="4">
        <f t="shared" si="15"/>
        <v>2.6661741314327671E-2</v>
      </c>
      <c r="U45" s="4">
        <f>((U44)/(SQRT(6)))</f>
        <v>2.6197910647692045E-3</v>
      </c>
      <c r="V45" s="4"/>
      <c r="W45" s="4">
        <f t="shared" si="16"/>
        <v>2.8804318767420529E-2</v>
      </c>
      <c r="X45">
        <f>((X44)/(SQRT(6)))</f>
        <v>6.0538680493551775E-3</v>
      </c>
    </row>
    <row r="46" spans="1:24" x14ac:dyDescent="0.25">
      <c r="B46">
        <v>19.731200000000001</v>
      </c>
      <c r="C46">
        <v>21.255870000000002</v>
      </c>
      <c r="D46" t="s">
        <v>60</v>
      </c>
      <c r="E46">
        <f t="shared" si="7"/>
        <v>1.5246700000000004</v>
      </c>
      <c r="F46" s="3">
        <v>517700000</v>
      </c>
      <c r="G46" s="3">
        <v>49570000</v>
      </c>
      <c r="H46" s="3">
        <v>2223000</v>
      </c>
      <c r="I46" s="3">
        <v>7939000</v>
      </c>
      <c r="J46" s="3">
        <f t="shared" si="8"/>
        <v>9.575043461464168E-2</v>
      </c>
      <c r="K46" s="3">
        <f t="shared" si="9"/>
        <v>4.2939926598416075E-3</v>
      </c>
      <c r="L46" s="3">
        <f t="shared" si="10"/>
        <v>1.5335136179254395E-2</v>
      </c>
      <c r="M46" s="4">
        <f t="shared" si="11"/>
        <v>0.42362536848766719</v>
      </c>
      <c r="N46" s="9">
        <f t="shared" si="12"/>
        <v>2.1778461032267566E-2</v>
      </c>
      <c r="O46" s="9">
        <f t="shared" si="13"/>
        <v>3.2918270822403894E-2</v>
      </c>
      <c r="Q46" s="4">
        <f t="shared" si="14"/>
        <v>0.83354175360110794</v>
      </c>
      <c r="T46" s="4">
        <f t="shared" si="15"/>
        <v>4.2852147085469437E-2</v>
      </c>
      <c r="W46" s="4">
        <f t="shared" si="16"/>
        <v>6.4771270154991997E-2</v>
      </c>
    </row>
    <row r="47" spans="1:24" x14ac:dyDescent="0.25">
      <c r="B47">
        <v>19.8475</v>
      </c>
      <c r="C47">
        <v>21.039400000000001</v>
      </c>
      <c r="D47" t="s">
        <v>61</v>
      </c>
      <c r="E47">
        <f t="shared" si="7"/>
        <v>1.1919000000000004</v>
      </c>
      <c r="F47" s="3">
        <v>942100000</v>
      </c>
      <c r="G47" s="3">
        <v>51340000</v>
      </c>
      <c r="H47" s="3">
        <v>1450000</v>
      </c>
      <c r="I47" s="3">
        <v>6442000</v>
      </c>
      <c r="J47" s="3">
        <f t="shared" si="8"/>
        <v>5.4495276509924639E-2</v>
      </c>
      <c r="K47" s="3">
        <f t="shared" si="9"/>
        <v>1.5391147436577858E-3</v>
      </c>
      <c r="L47" s="3">
        <f t="shared" si="10"/>
        <v>6.8379152956161765E-3</v>
      </c>
      <c r="M47" s="4">
        <f t="shared" si="11"/>
        <v>0.24749733589465733</v>
      </c>
      <c r="N47" s="9">
        <f t="shared" si="12"/>
        <v>1.22638997227248E-2</v>
      </c>
      <c r="O47" s="9">
        <f t="shared" si="13"/>
        <v>1.1847618281696755E-2</v>
      </c>
      <c r="Q47" s="4">
        <f t="shared" si="14"/>
        <v>0.62294824035906682</v>
      </c>
      <c r="T47" s="4">
        <f t="shared" si="15"/>
        <v>3.0868109042851238E-2</v>
      </c>
      <c r="W47" s="4">
        <f t="shared" si="16"/>
        <v>2.9820332951665623E-2</v>
      </c>
    </row>
    <row r="48" spans="1:24" x14ac:dyDescent="0.25">
      <c r="B48">
        <v>19.755199999999999</v>
      </c>
      <c r="C48">
        <v>22.353999999999999</v>
      </c>
      <c r="D48" t="s">
        <v>62</v>
      </c>
      <c r="E48">
        <f t="shared" si="7"/>
        <v>2.5988000000000007</v>
      </c>
      <c r="F48" s="3">
        <v>223100000</v>
      </c>
      <c r="G48" s="3">
        <v>34730000</v>
      </c>
      <c r="H48" s="3">
        <v>1052000</v>
      </c>
      <c r="I48" s="3">
        <v>4563000</v>
      </c>
      <c r="J48" s="3">
        <f t="shared" si="8"/>
        <v>0.15567010309278351</v>
      </c>
      <c r="K48" s="3">
        <f t="shared" si="9"/>
        <v>4.7153742716270729E-3</v>
      </c>
      <c r="L48" s="3">
        <f t="shared" si="10"/>
        <v>2.045271178843568E-2</v>
      </c>
      <c r="M48" s="4">
        <f t="shared" si="11"/>
        <v>0.67943661264513022</v>
      </c>
      <c r="N48" s="9">
        <f t="shared" si="12"/>
        <v>2.3233792739162425E-2</v>
      </c>
      <c r="O48" s="9">
        <f t="shared" si="13"/>
        <v>4.5608379622504559E-2</v>
      </c>
      <c r="Q48" s="4">
        <f t="shared" si="14"/>
        <v>0.78432731950723034</v>
      </c>
      <c r="T48" s="4">
        <f t="shared" si="15"/>
        <v>2.682060113032448E-2</v>
      </c>
      <c r="W48" s="4">
        <f t="shared" si="16"/>
        <v>5.2649353112018488E-2</v>
      </c>
    </row>
    <row r="49" spans="1:24" x14ac:dyDescent="0.25">
      <c r="J49" s="3"/>
      <c r="K49" s="3"/>
      <c r="L49" s="3"/>
    </row>
    <row r="50" spans="1:24" x14ac:dyDescent="0.25">
      <c r="A50" s="1" t="s">
        <v>22</v>
      </c>
      <c r="B50">
        <v>19.860800000000001</v>
      </c>
      <c r="C50">
        <v>21.157900000000001</v>
      </c>
      <c r="D50" t="s">
        <v>63</v>
      </c>
      <c r="E50">
        <f t="shared" si="7"/>
        <v>1.2971000000000004</v>
      </c>
      <c r="F50" s="3">
        <v>764800000</v>
      </c>
      <c r="G50" s="3">
        <v>83380000</v>
      </c>
      <c r="H50" s="3">
        <v>2710000</v>
      </c>
      <c r="I50" s="3">
        <v>6221000</v>
      </c>
      <c r="J50" s="3">
        <f t="shared" si="8"/>
        <v>0.10902196652719666</v>
      </c>
      <c r="K50" s="3">
        <f t="shared" si="9"/>
        <v>3.5434100418410041E-3</v>
      </c>
      <c r="L50" s="3">
        <f t="shared" si="10"/>
        <v>8.1341527196652722E-3</v>
      </c>
      <c r="M50" s="4">
        <f t="shared" si="11"/>
        <v>0.4802846788051906</v>
      </c>
      <c r="N50" s="9">
        <f t="shared" si="12"/>
        <v>1.9186163095981326E-2</v>
      </c>
      <c r="O50" s="9">
        <f t="shared" si="13"/>
        <v>1.5061912548777812E-2</v>
      </c>
      <c r="Q50" s="4">
        <f t="shared" si="14"/>
        <v>1.1108272580491645</v>
      </c>
      <c r="R50">
        <f>AVERAGE(Q50:Q55)</f>
        <v>0.77910268480188982</v>
      </c>
      <c r="T50" s="4">
        <f t="shared" si="15"/>
        <v>4.4374750819477268E-2</v>
      </c>
      <c r="U50">
        <f>AVERAGE(T50:T55)</f>
        <v>3.2089740156105002E-2</v>
      </c>
      <c r="W50" s="4">
        <f t="shared" si="16"/>
        <v>3.4835970739598661E-2</v>
      </c>
      <c r="X50">
        <f>AVERAGE(W50:W55)</f>
        <v>3.8720057407277096E-2</v>
      </c>
    </row>
    <row r="51" spans="1:24" x14ac:dyDescent="0.25">
      <c r="B51">
        <v>19.858799999999999</v>
      </c>
      <c r="C51">
        <v>21.646100000000001</v>
      </c>
      <c r="D51" t="s">
        <v>64</v>
      </c>
      <c r="E51">
        <f t="shared" si="7"/>
        <v>1.7873000000000019</v>
      </c>
      <c r="F51" s="3">
        <v>530800000</v>
      </c>
      <c r="G51" s="3">
        <v>51720000</v>
      </c>
      <c r="H51" s="3">
        <v>2208000</v>
      </c>
      <c r="I51" s="3">
        <v>4784000</v>
      </c>
      <c r="J51" s="3">
        <f t="shared" si="8"/>
        <v>9.7437829691032402E-2</v>
      </c>
      <c r="K51" s="3">
        <f t="shared" si="9"/>
        <v>4.1597588545591556E-3</v>
      </c>
      <c r="L51" s="3">
        <f t="shared" si="10"/>
        <v>9.0128108515448377E-3</v>
      </c>
      <c r="M51" s="4">
        <f t="shared" si="11"/>
        <v>0.43082925737490546</v>
      </c>
      <c r="N51" s="9">
        <f t="shared" si="12"/>
        <v>2.1314855816707844E-2</v>
      </c>
      <c r="O51" s="9">
        <f t="shared" si="13"/>
        <v>1.7240730829770189E-2</v>
      </c>
      <c r="Q51" s="4">
        <f t="shared" si="14"/>
        <v>0.72315099430689589</v>
      </c>
      <c r="R51">
        <f>STDEV(Q50:Q55)</f>
        <v>0.2740543552680047</v>
      </c>
      <c r="T51" s="4">
        <f t="shared" si="15"/>
        <v>3.5777187629454185E-2</v>
      </c>
      <c r="U51">
        <f>STDEV(T50:T55)</f>
        <v>8.8183314602043265E-3</v>
      </c>
      <c r="W51" s="4">
        <f t="shared" si="16"/>
        <v>2.8938730201594869E-2</v>
      </c>
      <c r="X51">
        <f>STDEV(W50:W55)</f>
        <v>1.6314311576261703E-2</v>
      </c>
    </row>
    <row r="52" spans="1:24" x14ac:dyDescent="0.25">
      <c r="B52">
        <v>20.1084</v>
      </c>
      <c r="C52">
        <v>22.274699999999999</v>
      </c>
      <c r="D52" t="s">
        <v>65</v>
      </c>
      <c r="E52">
        <f t="shared" si="7"/>
        <v>2.1662999999999997</v>
      </c>
      <c r="F52" s="3">
        <v>539800000</v>
      </c>
      <c r="G52" s="3">
        <v>64560000</v>
      </c>
      <c r="H52" s="3">
        <v>2409000</v>
      </c>
      <c r="I52" s="3">
        <v>11290000</v>
      </c>
      <c r="J52" s="3">
        <f t="shared" si="8"/>
        <v>0.11959985179696184</v>
      </c>
      <c r="K52" s="3">
        <f t="shared" si="9"/>
        <v>4.4627639866617269E-3</v>
      </c>
      <c r="L52" s="3">
        <f t="shared" si="10"/>
        <v>2.0915153760652092E-2</v>
      </c>
      <c r="M52" s="4">
        <f t="shared" si="11"/>
        <v>0.52544417417857769</v>
      </c>
      <c r="N52" s="9">
        <f t="shared" si="12"/>
        <v>2.2361348980546345E-2</v>
      </c>
      <c r="O52" s="9">
        <f t="shared" si="13"/>
        <v>4.6755102092150343E-2</v>
      </c>
      <c r="Q52" s="4">
        <f t="shared" si="14"/>
        <v>0.72766122999387595</v>
      </c>
      <c r="R52">
        <f>((R51)/(SQRT(6)))</f>
        <v>0.11188222203233911</v>
      </c>
      <c r="T52" s="4">
        <f t="shared" si="15"/>
        <v>3.0967108406794557E-2</v>
      </c>
      <c r="U52">
        <f>((U51)/(SQRT(6)))</f>
        <v>3.6000687433721174E-3</v>
      </c>
      <c r="W52" s="4">
        <f t="shared" si="16"/>
        <v>6.4748791153788052E-2</v>
      </c>
      <c r="X52">
        <f>((X51)/(SQRT(6)))</f>
        <v>6.6602898111036511E-3</v>
      </c>
    </row>
    <row r="53" spans="1:24" x14ac:dyDescent="0.25">
      <c r="B53">
        <v>19.718599999999999</v>
      </c>
      <c r="C53">
        <v>22.349599999999999</v>
      </c>
      <c r="D53" t="s">
        <v>66</v>
      </c>
      <c r="E53">
        <f t="shared" si="7"/>
        <v>2.6310000000000002</v>
      </c>
      <c r="F53" s="3">
        <v>534000000</v>
      </c>
      <c r="G53" s="3">
        <v>72760000</v>
      </c>
      <c r="H53" s="3">
        <v>2004000</v>
      </c>
      <c r="I53" s="3">
        <v>6097000</v>
      </c>
      <c r="J53" s="3">
        <f t="shared" si="8"/>
        <v>0.13625468164794008</v>
      </c>
      <c r="K53" s="3">
        <f t="shared" si="9"/>
        <v>3.7528089887640449E-3</v>
      </c>
      <c r="L53" s="3">
        <f t="shared" si="10"/>
        <v>1.1417602996254682E-2</v>
      </c>
      <c r="M53" s="4">
        <f t="shared" si="11"/>
        <v>0.59654758402076979</v>
      </c>
      <c r="N53" s="9">
        <f t="shared" si="12"/>
        <v>1.9909367237605443E-2</v>
      </c>
      <c r="O53" s="9">
        <f t="shared" si="13"/>
        <v>2.3203920489976791E-2</v>
      </c>
      <c r="Q53" s="4">
        <f t="shared" si="14"/>
        <v>0.68021389284010236</v>
      </c>
      <c r="T53" s="4">
        <f t="shared" si="15"/>
        <v>2.2701673018934367E-2</v>
      </c>
      <c r="W53" s="4">
        <f t="shared" si="16"/>
        <v>2.6458290182413666E-2</v>
      </c>
    </row>
    <row r="54" spans="1:24" x14ac:dyDescent="0.25">
      <c r="B54">
        <v>19.8507</v>
      </c>
      <c r="C54">
        <v>21.561</v>
      </c>
      <c r="D54" t="s">
        <v>67</v>
      </c>
      <c r="E54">
        <f t="shared" si="7"/>
        <v>1.7103000000000002</v>
      </c>
      <c r="F54" s="3">
        <v>563100000</v>
      </c>
      <c r="G54" s="3">
        <v>78070000</v>
      </c>
      <c r="H54" s="3">
        <v>2316000</v>
      </c>
      <c r="I54" s="3">
        <v>7979000</v>
      </c>
      <c r="J54" s="3">
        <f t="shared" si="8"/>
        <v>0.13864322500443971</v>
      </c>
      <c r="K54" s="3">
        <f t="shared" si="9"/>
        <v>4.1129461907298877E-3</v>
      </c>
      <c r="L54" s="3">
        <f t="shared" si="10"/>
        <v>1.4169774462795241E-2</v>
      </c>
      <c r="M54" s="4">
        <f t="shared" si="11"/>
        <v>0.60674484083591895</v>
      </c>
      <c r="N54" s="9">
        <f t="shared" si="12"/>
        <v>2.1153178249273721E-2</v>
      </c>
      <c r="O54" s="9">
        <f t="shared" si="13"/>
        <v>3.0028510493937611E-2</v>
      </c>
      <c r="Q54" s="4">
        <f t="shared" si="14"/>
        <v>1.0642779176213275</v>
      </c>
      <c r="T54" s="4">
        <f t="shared" si="15"/>
        <v>3.7104329502321905E-2</v>
      </c>
      <c r="W54" s="4">
        <f t="shared" si="16"/>
        <v>5.2672356593470637E-2</v>
      </c>
    </row>
    <row r="55" spans="1:24" x14ac:dyDescent="0.25">
      <c r="B55">
        <v>19.387899999999998</v>
      </c>
      <c r="C55">
        <v>21.2164</v>
      </c>
      <c r="D55" t="s">
        <v>68</v>
      </c>
      <c r="E55">
        <f t="shared" si="7"/>
        <v>1.8285000000000018</v>
      </c>
      <c r="F55" s="3">
        <v>540200000</v>
      </c>
      <c r="G55" s="3">
        <v>26540000</v>
      </c>
      <c r="H55" s="3">
        <v>973680</v>
      </c>
      <c r="I55" s="3">
        <v>4388000</v>
      </c>
      <c r="J55" s="3">
        <f t="shared" si="8"/>
        <v>4.9129951869677897E-2</v>
      </c>
      <c r="K55" s="3">
        <f t="shared" si="9"/>
        <v>1.8024435394298408E-3</v>
      </c>
      <c r="L55" s="3">
        <f t="shared" si="10"/>
        <v>8.1229174379859308E-3</v>
      </c>
      <c r="M55" s="4">
        <f t="shared" si="11"/>
        <v>0.22459149535198325</v>
      </c>
      <c r="N55" s="9">
        <f t="shared" si="12"/>
        <v>1.3173362155605295E-2</v>
      </c>
      <c r="O55" s="9">
        <f t="shared" si="13"/>
        <v>1.5034052296619577E-2</v>
      </c>
      <c r="Q55" s="4">
        <f t="shared" si="14"/>
        <v>0.36848481599997218</v>
      </c>
      <c r="T55" s="4">
        <f t="shared" si="15"/>
        <v>2.1613391559647716E-2</v>
      </c>
      <c r="W55" s="4">
        <f t="shared" si="16"/>
        <v>2.4666205572796657E-2</v>
      </c>
    </row>
    <row r="56" spans="1:24" x14ac:dyDescent="0.25">
      <c r="J56" s="3"/>
      <c r="K56" s="3"/>
      <c r="L56" s="3"/>
    </row>
    <row r="57" spans="1:24" x14ac:dyDescent="0.25">
      <c r="A57" s="1" t="s">
        <v>29</v>
      </c>
      <c r="B57">
        <v>19.391999999999999</v>
      </c>
      <c r="C57">
        <v>20.898499999999999</v>
      </c>
      <c r="D57" t="s">
        <v>69</v>
      </c>
      <c r="E57">
        <f t="shared" si="7"/>
        <v>1.5064999999999991</v>
      </c>
      <c r="F57" s="3">
        <v>474900000</v>
      </c>
      <c r="G57" s="3">
        <v>33830000</v>
      </c>
      <c r="H57" s="3">
        <v>970382</v>
      </c>
      <c r="I57" s="3">
        <v>2676000</v>
      </c>
      <c r="J57" s="3">
        <f t="shared" si="8"/>
        <v>7.1236049694672565E-2</v>
      </c>
      <c r="K57" s="3">
        <f t="shared" si="9"/>
        <v>2.0433396504527268E-3</v>
      </c>
      <c r="L57" s="3">
        <f t="shared" si="10"/>
        <v>5.6348704990524323E-3</v>
      </c>
      <c r="M57" s="4">
        <f t="shared" si="11"/>
        <v>0.31896765816639139</v>
      </c>
      <c r="N57" s="9">
        <f t="shared" si="12"/>
        <v>1.4005348503926918E-2</v>
      </c>
      <c r="O57" s="9">
        <f t="shared" si="13"/>
        <v>8.8644148030028111E-3</v>
      </c>
      <c r="Q57" s="4">
        <f t="shared" si="14"/>
        <v>0.63518285728455015</v>
      </c>
      <c r="R57">
        <f>AVERAGE(Q57:Q62)</f>
        <v>0.49540574285607786</v>
      </c>
      <c r="T57" s="4">
        <f t="shared" si="15"/>
        <v>2.7889841030056942E-2</v>
      </c>
      <c r="U57">
        <f>AVERAGE(T57:T62)</f>
        <v>2.1558324625074728E-2</v>
      </c>
      <c r="W57" s="4">
        <f t="shared" si="16"/>
        <v>1.7652336149358412E-2</v>
      </c>
      <c r="X57">
        <f>AVERAGE(W57:W62)</f>
        <v>1.6675851014351158E-2</v>
      </c>
    </row>
    <row r="58" spans="1:24" x14ac:dyDescent="0.25">
      <c r="B58">
        <v>19.845400000000001</v>
      </c>
      <c r="C58">
        <v>21.379100000000001</v>
      </c>
      <c r="D58" t="s">
        <v>70</v>
      </c>
      <c r="E58">
        <f t="shared" si="7"/>
        <v>1.5336999999999996</v>
      </c>
      <c r="F58" s="3">
        <v>495900000</v>
      </c>
      <c r="G58" s="3">
        <v>32280000</v>
      </c>
      <c r="H58">
        <v>749702</v>
      </c>
      <c r="I58" s="3">
        <v>4302000</v>
      </c>
      <c r="J58" s="3">
        <f t="shared" si="8"/>
        <v>6.5093768905021179E-2</v>
      </c>
      <c r="K58" s="3">
        <f t="shared" si="9"/>
        <v>1.5118007662835249E-3</v>
      </c>
      <c r="L58" s="3">
        <f t="shared" si="10"/>
        <v>8.6751361161524505E-3</v>
      </c>
      <c r="M58" s="4">
        <f t="shared" si="11"/>
        <v>0.2927448079625658</v>
      </c>
      <c r="N58" s="9">
        <f t="shared" si="12"/>
        <v>1.2169565047925539E-2</v>
      </c>
      <c r="O58" s="9">
        <f t="shared" si="13"/>
        <v>1.6403395056267051E-2</v>
      </c>
      <c r="Q58" s="4">
        <f t="shared" si="14"/>
        <v>0.57262464881508612</v>
      </c>
      <c r="R58">
        <f>STDEV(Q57:Q62)</f>
        <v>0.11917339905241094</v>
      </c>
      <c r="T58" s="4">
        <f t="shared" si="15"/>
        <v>2.3804326233146395E-2</v>
      </c>
      <c r="U58">
        <f>STDEV(T57:T62)</f>
        <v>4.4664761652092547E-3</v>
      </c>
      <c r="W58" s="4">
        <f t="shared" si="16"/>
        <v>3.2085926301624289E-2</v>
      </c>
      <c r="X58">
        <f>STDEV(W57:W62)</f>
        <v>8.9529835062793859E-3</v>
      </c>
    </row>
    <row r="59" spans="1:24" x14ac:dyDescent="0.25">
      <c r="B59">
        <v>19.267800000000001</v>
      </c>
      <c r="C59">
        <v>21.1098</v>
      </c>
      <c r="D59" t="s">
        <v>71</v>
      </c>
      <c r="E59">
        <f t="shared" si="7"/>
        <v>1.8419999999999987</v>
      </c>
      <c r="F59" s="3">
        <v>807800000</v>
      </c>
      <c r="G59" s="3">
        <v>55860000</v>
      </c>
      <c r="H59" s="3">
        <v>985005</v>
      </c>
      <c r="I59" s="3">
        <v>3010000</v>
      </c>
      <c r="J59" s="3">
        <f t="shared" si="8"/>
        <v>6.915077989601387E-2</v>
      </c>
      <c r="K59" s="3">
        <f t="shared" si="9"/>
        <v>1.219367417677643E-3</v>
      </c>
      <c r="L59" s="3">
        <f t="shared" si="10"/>
        <v>3.7261698440207974E-3</v>
      </c>
      <c r="M59" s="4">
        <f t="shared" si="11"/>
        <v>0.31006514793649159</v>
      </c>
      <c r="N59" s="9">
        <f t="shared" si="12"/>
        <v>1.1159583804139672E-2</v>
      </c>
      <c r="O59" s="9">
        <f t="shared" si="13"/>
        <v>4.1313886928033656E-3</v>
      </c>
      <c r="Q59" s="4">
        <f t="shared" si="14"/>
        <v>0.50499209761643615</v>
      </c>
      <c r="R59">
        <f>((R58)/(SQRT(6)))</f>
        <v>4.8652336431914522E-2</v>
      </c>
      <c r="T59" s="4">
        <f t="shared" si="15"/>
        <v>1.8175217922051595E-2</v>
      </c>
      <c r="U59">
        <f>((U58)/(SQRT(6)))</f>
        <v>1.8234312588442691E-3</v>
      </c>
      <c r="W59" s="4">
        <f t="shared" si="16"/>
        <v>6.7286460794843128E-3</v>
      </c>
      <c r="X59">
        <f>((X58)/(SQRT(6)))</f>
        <v>3.6550402109897218E-3</v>
      </c>
    </row>
    <row r="60" spans="1:24" x14ac:dyDescent="0.25">
      <c r="B60">
        <v>19.6736</v>
      </c>
      <c r="C60">
        <v>21.192399999999999</v>
      </c>
      <c r="D60" t="s">
        <v>72</v>
      </c>
      <c r="E60">
        <f t="shared" si="7"/>
        <v>1.5187999999999988</v>
      </c>
      <c r="F60" s="3">
        <v>609200000</v>
      </c>
      <c r="G60" s="3">
        <v>31510000</v>
      </c>
      <c r="H60" s="3">
        <v>951607</v>
      </c>
      <c r="I60" s="3">
        <v>2649000</v>
      </c>
      <c r="J60" s="3">
        <f t="shared" si="8"/>
        <v>5.1723571897570583E-2</v>
      </c>
      <c r="K60" s="3">
        <f t="shared" si="9"/>
        <v>1.5620600787918581E-3</v>
      </c>
      <c r="L60" s="3">
        <f t="shared" si="10"/>
        <v>4.3483256730137889E-3</v>
      </c>
      <c r="M60" s="4">
        <f t="shared" si="11"/>
        <v>0.23566427300676906</v>
      </c>
      <c r="N60" s="9">
        <f t="shared" si="12"/>
        <v>1.2343146355259267E-2</v>
      </c>
      <c r="O60" s="9">
        <f t="shared" si="13"/>
        <v>5.674155378335731E-3</v>
      </c>
      <c r="Q60" s="4">
        <f t="shared" si="14"/>
        <v>0.4654943501582221</v>
      </c>
      <c r="T60" s="4">
        <f t="shared" si="15"/>
        <v>2.4380721007227966E-2</v>
      </c>
      <c r="W60" s="4">
        <f t="shared" si="16"/>
        <v>1.120783917237767E-2</v>
      </c>
    </row>
    <row r="61" spans="1:24" x14ac:dyDescent="0.25">
      <c r="B61">
        <v>19.307099999999998</v>
      </c>
      <c r="C61">
        <v>21.499700000000001</v>
      </c>
      <c r="D61" t="s">
        <v>73</v>
      </c>
      <c r="E61">
        <f t="shared" si="7"/>
        <v>2.1926000000000023</v>
      </c>
      <c r="F61" s="3">
        <v>615700000</v>
      </c>
      <c r="G61" s="3">
        <v>51540000</v>
      </c>
      <c r="H61" s="3">
        <v>886569</v>
      </c>
      <c r="I61" s="3">
        <v>4944000</v>
      </c>
      <c r="J61" s="3">
        <f t="shared" si="8"/>
        <v>8.3709598830599322E-2</v>
      </c>
      <c r="K61" s="3">
        <f t="shared" si="9"/>
        <v>1.4399366574630501E-3</v>
      </c>
      <c r="L61" s="3">
        <f t="shared" si="10"/>
        <v>8.0298846840993997E-3</v>
      </c>
      <c r="M61" s="4">
        <f t="shared" si="11"/>
        <v>0.37222019117539284</v>
      </c>
      <c r="N61" s="9">
        <f t="shared" si="12"/>
        <v>1.1921366946183438E-2</v>
      </c>
      <c r="O61" s="9">
        <f t="shared" si="13"/>
        <v>1.4803357948562463E-2</v>
      </c>
      <c r="Q61" s="4">
        <f t="shared" si="14"/>
        <v>0.50928604101348962</v>
      </c>
      <c r="T61" s="4">
        <f t="shared" si="15"/>
        <v>1.6311274668681142E-2</v>
      </c>
      <c r="W61" s="4">
        <f t="shared" si="16"/>
        <v>2.0254526062978812E-2</v>
      </c>
    </row>
    <row r="62" spans="1:24" x14ac:dyDescent="0.25">
      <c r="B62">
        <v>19.311399999999999</v>
      </c>
      <c r="C62">
        <v>20.923300000000001</v>
      </c>
      <c r="D62" t="s">
        <v>74</v>
      </c>
      <c r="E62">
        <f t="shared" si="7"/>
        <v>1.6119000000000021</v>
      </c>
      <c r="F62" s="3">
        <v>409600000</v>
      </c>
      <c r="G62" s="3">
        <v>13260000</v>
      </c>
      <c r="H62" s="3">
        <v>373208</v>
      </c>
      <c r="I62" s="3">
        <v>1920000</v>
      </c>
      <c r="J62" s="3">
        <f t="shared" si="8"/>
        <v>3.2373046874999999E-2</v>
      </c>
      <c r="K62" s="3">
        <f t="shared" si="9"/>
        <v>9.1115234374999996E-4</v>
      </c>
      <c r="L62" s="3">
        <f t="shared" si="10"/>
        <v>4.6874999999999998E-3</v>
      </c>
      <c r="M62" s="4">
        <f t="shared" si="11"/>
        <v>0.15305230256621752</v>
      </c>
      <c r="N62" s="9">
        <f t="shared" si="12"/>
        <v>1.0095096989612482E-2</v>
      </c>
      <c r="O62" s="9">
        <f t="shared" si="13"/>
        <v>6.5152097056883108E-3</v>
      </c>
      <c r="Q62" s="4">
        <f t="shared" si="14"/>
        <v>0.28485446224868288</v>
      </c>
      <c r="T62" s="4">
        <f t="shared" si="15"/>
        <v>1.8788566889284326E-2</v>
      </c>
      <c r="W62" s="4">
        <f t="shared" si="16"/>
        <v>1.2125832320283459E-2</v>
      </c>
    </row>
    <row r="63" spans="1:24" x14ac:dyDescent="0.25">
      <c r="J63" s="3"/>
      <c r="K63" s="3"/>
      <c r="L63" s="3"/>
    </row>
    <row r="64" spans="1:24" x14ac:dyDescent="0.25">
      <c r="A64" s="1" t="s">
        <v>36</v>
      </c>
      <c r="B64">
        <v>19.975899999999999</v>
      </c>
      <c r="C64">
        <v>21.546299999999999</v>
      </c>
      <c r="D64" t="s">
        <v>75</v>
      </c>
      <c r="E64">
        <f t="shared" si="7"/>
        <v>1.5703999999999994</v>
      </c>
      <c r="F64" s="3">
        <v>515900000</v>
      </c>
      <c r="G64" s="3">
        <v>37650000</v>
      </c>
      <c r="H64" s="3">
        <v>1464000</v>
      </c>
      <c r="I64" s="3">
        <v>3033000</v>
      </c>
      <c r="J64" s="3">
        <f t="shared" si="8"/>
        <v>7.297925954642373E-2</v>
      </c>
      <c r="K64" s="3">
        <f t="shared" si="9"/>
        <v>2.8377592556697033E-3</v>
      </c>
      <c r="L64" s="3">
        <f t="shared" si="10"/>
        <v>5.8790463268075209E-3</v>
      </c>
      <c r="M64" s="4">
        <f t="shared" si="11"/>
        <v>0.32640983353768344</v>
      </c>
      <c r="N64" s="9">
        <f t="shared" si="12"/>
        <v>1.6749046870717026E-2</v>
      </c>
      <c r="O64" s="9">
        <f t="shared" si="13"/>
        <v>9.4699003018408907E-3</v>
      </c>
      <c r="Q64" s="4">
        <f t="shared" si="14"/>
        <v>0.6235541904056614</v>
      </c>
      <c r="R64">
        <f>AVERAGE(Q64:Q69)</f>
        <v>0.83911642293775779</v>
      </c>
      <c r="T64" s="4">
        <f t="shared" si="15"/>
        <v>3.1996396212526167E-2</v>
      </c>
      <c r="U64">
        <f>AVERAGE(T64:T69)</f>
        <v>3.1178865603714228E-2</v>
      </c>
      <c r="W64" s="4">
        <f t="shared" si="16"/>
        <v>1.8090741789049087E-2</v>
      </c>
      <c r="X64">
        <f>AVERAGE(W64:W69)</f>
        <v>3.6267342907522655E-2</v>
      </c>
    </row>
    <row r="65" spans="1:24" x14ac:dyDescent="0.25">
      <c r="B65">
        <v>19.6873</v>
      </c>
      <c r="C65">
        <v>21.355</v>
      </c>
      <c r="D65" t="s">
        <v>76</v>
      </c>
      <c r="E65">
        <f t="shared" si="7"/>
        <v>1.6677</v>
      </c>
      <c r="F65" s="3">
        <v>315000000</v>
      </c>
      <c r="G65" s="3">
        <v>37400000</v>
      </c>
      <c r="H65" s="3">
        <v>1488000</v>
      </c>
      <c r="I65" s="3">
        <v>4661000</v>
      </c>
      <c r="J65" s="3">
        <f t="shared" si="8"/>
        <v>0.11873015873015873</v>
      </c>
      <c r="K65" s="3">
        <f t="shared" si="9"/>
        <v>4.7238095238095242E-3</v>
      </c>
      <c r="L65" s="3">
        <f t="shared" si="10"/>
        <v>1.4796825396825397E-2</v>
      </c>
      <c r="M65" s="4">
        <f t="shared" si="11"/>
        <v>0.52173124867173537</v>
      </c>
      <c r="N65" s="9">
        <f t="shared" si="12"/>
        <v>2.3262925690419507E-2</v>
      </c>
      <c r="O65" s="9">
        <f t="shared" si="13"/>
        <v>3.1583415625533788E-2</v>
      </c>
      <c r="Q65" s="4">
        <f t="shared" si="14"/>
        <v>0.93853435630821258</v>
      </c>
      <c r="R65">
        <f>STDEV(Q64:Q69)</f>
        <v>0.1324057004626592</v>
      </c>
      <c r="T65" s="4">
        <f t="shared" si="15"/>
        <v>4.1847320903794762E-2</v>
      </c>
      <c r="U65">
        <f>STDEV(T64:T69)</f>
        <v>6.1788173813280859E-3</v>
      </c>
      <c r="W65" s="4">
        <f t="shared" si="16"/>
        <v>5.6814922873779074E-2</v>
      </c>
      <c r="X65">
        <f>STDEV(W64:W69)</f>
        <v>1.3754609698088498E-2</v>
      </c>
    </row>
    <row r="66" spans="1:24" x14ac:dyDescent="0.25">
      <c r="B66">
        <v>20.089300000000001</v>
      </c>
      <c r="C66">
        <v>22.660799999999998</v>
      </c>
      <c r="D66" t="s">
        <v>77</v>
      </c>
      <c r="E66">
        <f t="shared" si="7"/>
        <v>2.5714999999999968</v>
      </c>
      <c r="F66" s="3">
        <v>531800000</v>
      </c>
      <c r="G66" s="3">
        <v>100600000</v>
      </c>
      <c r="H66" s="3">
        <v>2659000</v>
      </c>
      <c r="I66" s="3">
        <v>7058000</v>
      </c>
      <c r="J66" s="3">
        <f t="shared" si="8"/>
        <v>0.18916886047386236</v>
      </c>
      <c r="K66" s="3">
        <f t="shared" si="9"/>
        <v>5.0000000000000001E-3</v>
      </c>
      <c r="L66" s="3">
        <f t="shared" si="10"/>
        <v>1.3271906731854081E-2</v>
      </c>
      <c r="M66" s="4">
        <f t="shared" si="11"/>
        <v>0.82245073506986965</v>
      </c>
      <c r="N66" s="9">
        <f t="shared" si="12"/>
        <v>2.4216808693143011E-2</v>
      </c>
      <c r="O66" s="9">
        <f t="shared" si="13"/>
        <v>2.7802057957838071E-2</v>
      </c>
      <c r="Q66" s="4">
        <f t="shared" si="14"/>
        <v>0.95949920482582618</v>
      </c>
      <c r="R66">
        <f>((R65)/(SQRT(6)))</f>
        <v>5.4054400861550944E-2</v>
      </c>
      <c r="T66" s="4">
        <f t="shared" si="15"/>
        <v>2.8252158693147629E-2</v>
      </c>
      <c r="U66">
        <f>((U65)/(SQRT(6)))</f>
        <v>2.5224916330155939E-3</v>
      </c>
      <c r="W66" s="4">
        <f t="shared" si="16"/>
        <v>3.2434833316552329E-2</v>
      </c>
      <c r="X66">
        <f>((X65)/(SQRT(6)))</f>
        <v>5.6152958952423006E-3</v>
      </c>
    </row>
    <row r="67" spans="1:24" x14ac:dyDescent="0.25">
      <c r="B67">
        <v>19.901299999999999</v>
      </c>
      <c r="C67">
        <v>22.248799999999999</v>
      </c>
      <c r="D67" t="s">
        <v>78</v>
      </c>
      <c r="E67">
        <f t="shared" si="7"/>
        <v>2.3475000000000001</v>
      </c>
      <c r="F67" s="3">
        <v>409200000</v>
      </c>
      <c r="G67" s="3">
        <v>66860000</v>
      </c>
      <c r="H67" s="3">
        <v>1570000</v>
      </c>
      <c r="I67" s="3">
        <v>5278000</v>
      </c>
      <c r="J67" s="3">
        <f t="shared" si="8"/>
        <v>0.16339198435972629</v>
      </c>
      <c r="K67" s="3">
        <f t="shared" si="9"/>
        <v>3.836754643206256E-3</v>
      </c>
      <c r="L67" s="3">
        <f t="shared" si="10"/>
        <v>1.2898338220918865E-2</v>
      </c>
      <c r="M67" s="4">
        <f t="shared" si="11"/>
        <v>0.71240315108406416</v>
      </c>
      <c r="N67" s="9">
        <f t="shared" si="12"/>
        <v>2.0199291546471557E-2</v>
      </c>
      <c r="O67" s="9">
        <f t="shared" si="13"/>
        <v>2.6875715992405361E-2</v>
      </c>
      <c r="Q67" s="4">
        <f t="shared" si="14"/>
        <v>0.91041936240774968</v>
      </c>
      <c r="T67" s="4">
        <f t="shared" si="15"/>
        <v>2.5813791113701669E-2</v>
      </c>
      <c r="W67" s="4">
        <f t="shared" si="16"/>
        <v>3.4345962929591516E-2</v>
      </c>
    </row>
    <row r="68" spans="1:24" x14ac:dyDescent="0.25">
      <c r="B68">
        <v>19.848199999999999</v>
      </c>
      <c r="C68">
        <v>21.3446</v>
      </c>
      <c r="D68" t="s">
        <v>79</v>
      </c>
      <c r="E68">
        <f t="shared" si="7"/>
        <v>1.4964000000000013</v>
      </c>
      <c r="F68" s="3">
        <v>638400000</v>
      </c>
      <c r="G68" s="3">
        <v>62520000</v>
      </c>
      <c r="H68" s="3">
        <v>1823000</v>
      </c>
      <c r="I68" s="3">
        <v>7371000</v>
      </c>
      <c r="J68" s="3">
        <f t="shared" si="8"/>
        <v>9.7932330827067662E-2</v>
      </c>
      <c r="K68" s="3">
        <f t="shared" si="9"/>
        <v>2.855576441102757E-3</v>
      </c>
      <c r="L68" s="3">
        <f t="shared" si="10"/>
        <v>1.1546052631578948E-2</v>
      </c>
      <c r="M68" s="4">
        <f t="shared" si="11"/>
        <v>0.43294039974366882</v>
      </c>
      <c r="N68" s="9">
        <f t="shared" si="12"/>
        <v>1.6810582339192925E-2</v>
      </c>
      <c r="O68" s="9">
        <f t="shared" si="13"/>
        <v>2.3522438470380207E-2</v>
      </c>
      <c r="Q68" s="4">
        <f t="shared" si="14"/>
        <v>0.86796391287824481</v>
      </c>
      <c r="T68" s="4">
        <f t="shared" si="15"/>
        <v>3.3702049597419625E-2</v>
      </c>
      <c r="W68" s="4">
        <f t="shared" si="16"/>
        <v>4.7158056275822341E-2</v>
      </c>
    </row>
    <row r="69" spans="1:24" x14ac:dyDescent="0.25">
      <c r="B69">
        <v>19.384499999999999</v>
      </c>
      <c r="C69">
        <v>21.413599999999999</v>
      </c>
      <c r="D69" t="s">
        <v>80</v>
      </c>
      <c r="E69">
        <f t="shared" si="7"/>
        <v>2.0290999999999997</v>
      </c>
      <c r="F69" s="3">
        <v>639100000</v>
      </c>
      <c r="G69" s="3">
        <v>72170000</v>
      </c>
      <c r="H69" s="3">
        <v>1901000</v>
      </c>
      <c r="I69" s="3">
        <v>6330000</v>
      </c>
      <c r="J69" s="3">
        <f t="shared" si="8"/>
        <v>0.11292442497261775</v>
      </c>
      <c r="K69" s="3">
        <f t="shared" si="9"/>
        <v>2.9744953841339384E-3</v>
      </c>
      <c r="L69" s="3">
        <f t="shared" si="10"/>
        <v>9.9045532780472536E-3</v>
      </c>
      <c r="M69" s="4">
        <f t="shared" si="11"/>
        <v>0.49694519738866932</v>
      </c>
      <c r="N69" s="9">
        <f t="shared" si="12"/>
        <v>1.7221294395683456E-2</v>
      </c>
      <c r="O69" s="9">
        <f t="shared" si="13"/>
        <v>1.9451994380753037E-2</v>
      </c>
      <c r="Q69" s="4">
        <f t="shared" si="14"/>
        <v>0.73472751080085164</v>
      </c>
      <c r="T69" s="4">
        <f t="shared" si="15"/>
        <v>2.546147710169552E-2</v>
      </c>
      <c r="W69" s="4">
        <f t="shared" si="16"/>
        <v>2.8759540260341589E-2</v>
      </c>
    </row>
    <row r="70" spans="1:24" x14ac:dyDescent="0.25">
      <c r="J70" s="3"/>
      <c r="K70" s="3"/>
      <c r="L70" s="3"/>
    </row>
    <row r="71" spans="1:24" x14ac:dyDescent="0.25">
      <c r="A71" s="5" t="s">
        <v>43</v>
      </c>
      <c r="B71">
        <v>19.758400000000002</v>
      </c>
      <c r="C71">
        <v>22.481000000000002</v>
      </c>
      <c r="D71" t="s">
        <v>81</v>
      </c>
      <c r="E71">
        <f t="shared" si="7"/>
        <v>2.7225999999999999</v>
      </c>
      <c r="F71" s="3">
        <v>352400000</v>
      </c>
      <c r="G71" s="3">
        <v>44720000</v>
      </c>
      <c r="H71" s="3">
        <v>1226000</v>
      </c>
      <c r="I71" s="3">
        <v>5227000</v>
      </c>
      <c r="J71" s="3">
        <f t="shared" si="8"/>
        <v>0.12690124858115778</v>
      </c>
      <c r="K71" s="3">
        <f t="shared" si="9"/>
        <v>3.4790011350737796E-3</v>
      </c>
      <c r="L71" s="3">
        <f t="shared" si="10"/>
        <v>1.4832576617480137E-2</v>
      </c>
      <c r="M71" s="4">
        <f t="shared" si="11"/>
        <v>0.55661556485697927</v>
      </c>
      <c r="N71" s="9">
        <f t="shared" si="12"/>
        <v>1.896371313233056E-2</v>
      </c>
      <c r="O71" s="9">
        <f t="shared" si="13"/>
        <v>3.1672068322531784E-2</v>
      </c>
      <c r="Q71" s="4">
        <f t="shared" si="14"/>
        <v>0.61332795657494232</v>
      </c>
      <c r="R71">
        <f>AVERAGE(Q71:Q76)</f>
        <v>0.5544164928763341</v>
      </c>
      <c r="T71" s="4">
        <f t="shared" si="15"/>
        <v>2.0895886063686066E-2</v>
      </c>
      <c r="U71">
        <f>AVERAGE(T71:T76)</f>
        <v>2.0622935492651012E-2</v>
      </c>
      <c r="W71" s="4">
        <f t="shared" si="16"/>
        <v>3.4899068892821336E-2</v>
      </c>
      <c r="X71">
        <f>AVERAGE(W71:W76)</f>
        <v>1.9245929879537816E-2</v>
      </c>
    </row>
    <row r="72" spans="1:24" x14ac:dyDescent="0.25">
      <c r="B72">
        <v>20.293500000000002</v>
      </c>
      <c r="C72">
        <v>22.8474</v>
      </c>
      <c r="D72" t="s">
        <v>82</v>
      </c>
      <c r="E72">
        <f t="shared" si="7"/>
        <v>2.5538999999999987</v>
      </c>
      <c r="F72" s="3">
        <v>462600000</v>
      </c>
      <c r="G72" s="3">
        <v>36320000</v>
      </c>
      <c r="H72" s="3">
        <v>573612</v>
      </c>
      <c r="I72" s="3">
        <v>3487000</v>
      </c>
      <c r="J72" s="3">
        <f t="shared" si="8"/>
        <v>7.8512753999135321E-2</v>
      </c>
      <c r="K72" s="3">
        <f t="shared" si="9"/>
        <v>1.2399740596627756E-3</v>
      </c>
      <c r="L72" s="3">
        <f t="shared" si="10"/>
        <v>7.5378296584522261E-3</v>
      </c>
      <c r="M72" s="4">
        <f t="shared" si="11"/>
        <v>0.3500336308055696</v>
      </c>
      <c r="N72" s="9">
        <f t="shared" si="12"/>
        <v>1.1230753258655078E-2</v>
      </c>
      <c r="O72" s="9">
        <f t="shared" si="13"/>
        <v>1.3583203663026089E-2</v>
      </c>
      <c r="Q72" s="4">
        <f t="shared" si="14"/>
        <v>0.41117541501887672</v>
      </c>
      <c r="R72">
        <f>STDEV(Q71:Q76)</f>
        <v>0.33204654113371601</v>
      </c>
      <c r="T72" s="4">
        <f t="shared" si="15"/>
        <v>1.3192474167338286E-2</v>
      </c>
      <c r="U72">
        <f>STDEV(T71:T76)</f>
        <v>7.782322351955571E-3</v>
      </c>
      <c r="W72" s="4">
        <f t="shared" si="16"/>
        <v>1.5955836559410429E-2</v>
      </c>
      <c r="X72">
        <f>STDEV(W71:W76)</f>
        <v>7.9627781158172241E-3</v>
      </c>
    </row>
    <row r="73" spans="1:24" x14ac:dyDescent="0.25">
      <c r="B73">
        <v>19.291799999999999</v>
      </c>
      <c r="C73">
        <v>21.068000000000001</v>
      </c>
      <c r="D73" t="s">
        <v>186</v>
      </c>
      <c r="E73">
        <f t="shared" si="7"/>
        <v>1.7762000000000029</v>
      </c>
      <c r="F73" s="3">
        <v>284400000</v>
      </c>
      <c r="G73" s="3">
        <v>6928000</v>
      </c>
      <c r="H73" s="3">
        <v>351423</v>
      </c>
      <c r="I73" s="3">
        <v>1843000</v>
      </c>
      <c r="J73" s="3">
        <f t="shared" si="8"/>
        <v>2.4360056258790435E-2</v>
      </c>
      <c r="K73" s="3">
        <f t="shared" si="9"/>
        <v>1.2356645569620254E-3</v>
      </c>
      <c r="L73" s="3">
        <f t="shared" si="10"/>
        <v>6.480309423347398E-3</v>
      </c>
      <c r="M73" s="4">
        <f t="shared" si="11"/>
        <v>0.11884294942698245</v>
      </c>
      <c r="N73" s="9">
        <f t="shared" si="12"/>
        <v>1.121586946746453E-2</v>
      </c>
      <c r="O73" s="9">
        <f t="shared" si="13"/>
        <v>1.0960859047792303E-2</v>
      </c>
      <c r="Q73" s="4">
        <f t="shared" si="14"/>
        <v>0.20072562114680034</v>
      </c>
      <c r="R73">
        <f>((R72)/(SQRT(6)))</f>
        <v>0.13555743277227836</v>
      </c>
      <c r="T73" s="4">
        <f t="shared" si="15"/>
        <v>1.8943592164392262E-2</v>
      </c>
      <c r="U73">
        <f>((U72)/(SQRT(6)))</f>
        <v>3.1771197960245717E-3</v>
      </c>
      <c r="W73" s="4">
        <f t="shared" si="16"/>
        <v>1.8512879823993276E-2</v>
      </c>
      <c r="X73">
        <f>((X72)/(SQRT(6)))</f>
        <v>3.2507905531254421E-3</v>
      </c>
    </row>
    <row r="74" spans="1:24" x14ac:dyDescent="0.25">
      <c r="B74">
        <v>19.440899999999999</v>
      </c>
      <c r="C74">
        <v>21.0899</v>
      </c>
      <c r="D74" t="s">
        <v>187</v>
      </c>
      <c r="E74">
        <f t="shared" si="7"/>
        <v>1.6490000000000009</v>
      </c>
      <c r="F74" s="3">
        <v>230900000</v>
      </c>
      <c r="G74" s="3">
        <v>7642000</v>
      </c>
      <c r="H74" s="3">
        <v>76967</v>
      </c>
      <c r="I74" s="3">
        <v>1131000</v>
      </c>
      <c r="J74" s="3">
        <f t="shared" si="8"/>
        <v>3.3096578605456908E-2</v>
      </c>
      <c r="K74" s="3">
        <f t="shared" si="9"/>
        <v>3.3333477695972281E-4</v>
      </c>
      <c r="L74" s="3">
        <f t="shared" si="10"/>
        <v>4.8982243395409271E-3</v>
      </c>
      <c r="M74" s="4">
        <f t="shared" si="11"/>
        <v>0.15614123074049641</v>
      </c>
      <c r="N74" s="9">
        <f t="shared" si="12"/>
        <v>8.0994801847224344E-3</v>
      </c>
      <c r="O74" s="9">
        <f t="shared" si="13"/>
        <v>7.0377451794790989E-3</v>
      </c>
      <c r="Q74" s="4">
        <f t="shared" si="14"/>
        <v>0.28406530759338322</v>
      </c>
      <c r="T74" s="4">
        <f t="shared" si="15"/>
        <v>1.47352580680214E-2</v>
      </c>
      <c r="W74" s="4">
        <f t="shared" si="16"/>
        <v>1.2803660120337953E-2</v>
      </c>
    </row>
    <row r="75" spans="1:24" x14ac:dyDescent="0.25">
      <c r="B75">
        <v>19.760899999999999</v>
      </c>
      <c r="C75">
        <v>20.845400000000001</v>
      </c>
      <c r="D75" t="s">
        <v>188</v>
      </c>
      <c r="E75">
        <f t="shared" si="7"/>
        <v>1.084500000000002</v>
      </c>
      <c r="F75" s="3">
        <v>649200000</v>
      </c>
      <c r="G75" s="3">
        <v>58560000</v>
      </c>
      <c r="H75" s="3">
        <v>1080000</v>
      </c>
      <c r="I75" s="3">
        <v>3073000</v>
      </c>
      <c r="J75" s="3">
        <f t="shared" si="8"/>
        <v>9.020332717190388E-2</v>
      </c>
      <c r="K75" s="3">
        <f t="shared" si="9"/>
        <v>1.6635859519408503E-3</v>
      </c>
      <c r="L75" s="3">
        <f t="shared" si="10"/>
        <v>4.7335181762168822E-3</v>
      </c>
      <c r="M75" s="4">
        <f t="shared" si="11"/>
        <v>0.39994345414397348</v>
      </c>
      <c r="N75" s="9">
        <f t="shared" si="12"/>
        <v>1.2693787717225338E-2</v>
      </c>
      <c r="O75" s="9">
        <f t="shared" si="13"/>
        <v>6.6293214858692915E-3</v>
      </c>
      <c r="Q75" s="4">
        <f t="shared" si="14"/>
        <v>1.1063442714909342</v>
      </c>
      <c r="T75" s="4">
        <f t="shared" si="15"/>
        <v>3.5114212219157163E-2</v>
      </c>
      <c r="W75" s="4">
        <f t="shared" si="16"/>
        <v>1.8338372021768409E-2</v>
      </c>
    </row>
    <row r="76" spans="1:24" x14ac:dyDescent="0.25">
      <c r="B76">
        <v>19.839200000000002</v>
      </c>
      <c r="C76">
        <v>21.549600000000002</v>
      </c>
      <c r="D76" t="s">
        <v>86</v>
      </c>
      <c r="E76">
        <f t="shared" si="7"/>
        <v>1.7103999999999999</v>
      </c>
      <c r="F76" s="3">
        <v>495000000</v>
      </c>
      <c r="G76" s="3">
        <v>45270000</v>
      </c>
      <c r="H76" s="3">
        <v>708389</v>
      </c>
      <c r="I76" s="3">
        <v>2723000</v>
      </c>
      <c r="J76" s="3">
        <f t="shared" si="8"/>
        <v>9.1454545454545455E-2</v>
      </c>
      <c r="K76" s="3">
        <f t="shared" si="9"/>
        <v>1.431088888888889E-3</v>
      </c>
      <c r="L76" s="3">
        <f t="shared" si="10"/>
        <v>5.5010101010101011E-3</v>
      </c>
      <c r="M76" s="4">
        <f t="shared" si="11"/>
        <v>0.40528520108157323</v>
      </c>
      <c r="N76" s="9">
        <f t="shared" si="12"/>
        <v>1.189080928115699E-2</v>
      </c>
      <c r="O76" s="9">
        <f t="shared" si="13"/>
        <v>8.5324796944849478E-3</v>
      </c>
      <c r="Q76" s="4">
        <f t="shared" si="14"/>
        <v>0.71086038543306806</v>
      </c>
      <c r="T76" s="4">
        <f t="shared" si="15"/>
        <v>2.0856190273310905E-2</v>
      </c>
      <c r="W76" s="4">
        <f t="shared" si="16"/>
        <v>1.4965761858895489E-2</v>
      </c>
    </row>
    <row r="77" spans="1:24" x14ac:dyDescent="0.25">
      <c r="B77">
        <v>19.88</v>
      </c>
      <c r="D77" t="s">
        <v>83</v>
      </c>
      <c r="E77">
        <f>C77-B77</f>
        <v>-19.88</v>
      </c>
      <c r="J77" s="3" t="e">
        <f>G77/F77</f>
        <v>#DIV/0!</v>
      </c>
      <c r="K77" s="3" t="e">
        <f t="shared" si="9"/>
        <v>#DIV/0!</v>
      </c>
      <c r="L77" s="3" t="e">
        <f t="shared" si="10"/>
        <v>#DIV/0!</v>
      </c>
      <c r="M77" s="4" t="e">
        <f>(J77-C$40)/C$39</f>
        <v>#DIV/0!</v>
      </c>
      <c r="N77" s="9" t="e">
        <f t="shared" si="12"/>
        <v>#DIV/0!</v>
      </c>
      <c r="O77" s="9" t="e">
        <f t="shared" si="13"/>
        <v>#DIV/0!</v>
      </c>
      <c r="Q77" s="4" t="e">
        <f>M77*3/E77</f>
        <v>#DIV/0!</v>
      </c>
      <c r="T77" s="4" t="e">
        <f t="shared" si="15"/>
        <v>#DIV/0!</v>
      </c>
      <c r="W77" s="4" t="e">
        <f t="shared" si="16"/>
        <v>#DIV/0!</v>
      </c>
    </row>
    <row r="78" spans="1:24" x14ac:dyDescent="0.25">
      <c r="B78">
        <v>19.995999999999999</v>
      </c>
      <c r="D78" t="s">
        <v>84</v>
      </c>
      <c r="E78">
        <f>C78-B78</f>
        <v>-19.995999999999999</v>
      </c>
      <c r="J78" s="3" t="e">
        <f>G78/F78</f>
        <v>#DIV/0!</v>
      </c>
      <c r="K78" s="3" t="e">
        <f t="shared" si="9"/>
        <v>#DIV/0!</v>
      </c>
      <c r="L78" s="3" t="e">
        <f t="shared" si="10"/>
        <v>#DIV/0!</v>
      </c>
      <c r="M78" s="4" t="e">
        <f>(J78-C$40)/C$39</f>
        <v>#DIV/0!</v>
      </c>
      <c r="N78" s="9" t="e">
        <f t="shared" si="12"/>
        <v>#DIV/0!</v>
      </c>
      <c r="O78" s="9" t="e">
        <f t="shared" si="13"/>
        <v>#DIV/0!</v>
      </c>
      <c r="Q78" s="4" t="e">
        <f>M78*3/E78</f>
        <v>#DIV/0!</v>
      </c>
      <c r="T78" s="4" t="e">
        <f t="shared" si="15"/>
        <v>#DIV/0!</v>
      </c>
      <c r="W78" s="4" t="e">
        <f t="shared" si="16"/>
        <v>#DIV/0!</v>
      </c>
    </row>
    <row r="79" spans="1:24" x14ac:dyDescent="0.25">
      <c r="B79">
        <v>19.305</v>
      </c>
      <c r="D79" t="s">
        <v>85</v>
      </c>
      <c r="E79">
        <f>C79-B79</f>
        <v>-19.305</v>
      </c>
      <c r="J79" s="3" t="e">
        <f>G79/F79</f>
        <v>#DIV/0!</v>
      </c>
      <c r="K79" s="3" t="e">
        <f t="shared" si="9"/>
        <v>#DIV/0!</v>
      </c>
      <c r="L79" s="3" t="e">
        <f t="shared" si="10"/>
        <v>#DIV/0!</v>
      </c>
      <c r="M79" s="4" t="e">
        <f>(J79-C$40)/C$39</f>
        <v>#DIV/0!</v>
      </c>
      <c r="N79" s="9" t="e">
        <f t="shared" si="12"/>
        <v>#DIV/0!</v>
      </c>
      <c r="O79" s="9" t="e">
        <f t="shared" si="13"/>
        <v>#DIV/0!</v>
      </c>
      <c r="Q79" s="4" t="e">
        <f>M79*3/E79</f>
        <v>#DIV/0!</v>
      </c>
      <c r="T79" s="4" t="e">
        <f t="shared" si="15"/>
        <v>#DIV/0!</v>
      </c>
      <c r="W79" s="4" t="e">
        <f t="shared" si="16"/>
        <v>#DIV/0!</v>
      </c>
    </row>
    <row r="80" spans="1:24" x14ac:dyDescent="0.25">
      <c r="J80" s="3"/>
      <c r="K80" s="3"/>
      <c r="L80" s="3"/>
    </row>
    <row r="81" spans="1:24" x14ac:dyDescent="0.25">
      <c r="A81" s="5" t="s">
        <v>44</v>
      </c>
      <c r="B81">
        <v>19.9056</v>
      </c>
      <c r="C81">
        <v>20.835899999999999</v>
      </c>
      <c r="D81" t="s">
        <v>87</v>
      </c>
      <c r="E81">
        <f t="shared" si="7"/>
        <v>0.93029999999999902</v>
      </c>
      <c r="F81" s="3">
        <v>917800000</v>
      </c>
      <c r="G81" s="3">
        <v>24660000</v>
      </c>
      <c r="H81" s="3">
        <v>558685</v>
      </c>
      <c r="I81" s="3">
        <v>2389000</v>
      </c>
      <c r="J81" s="3">
        <f t="shared" si="8"/>
        <v>2.6868598823273044E-2</v>
      </c>
      <c r="K81" s="3">
        <f t="shared" si="9"/>
        <v>6.0872194377860095E-4</v>
      </c>
      <c r="L81" s="3">
        <f t="shared" si="10"/>
        <v>2.6029636086293312E-3</v>
      </c>
      <c r="M81" s="4">
        <f t="shared" si="11"/>
        <v>0.12955251125769152</v>
      </c>
      <c r="N81" s="9">
        <f>(K81-D$40)/D$39</f>
        <v>9.0505887863656948E-3</v>
      </c>
      <c r="O81" s="9">
        <f t="shared" si="13"/>
        <v>1.3461617766641642E-3</v>
      </c>
      <c r="Q81" s="4">
        <f>M81*3/E81</f>
        <v>0.41777656000545521</v>
      </c>
      <c r="R81">
        <f>AVERAGE(Q81:Q86)</f>
        <v>0.56853638159172293</v>
      </c>
      <c r="T81" s="4">
        <f t="shared" si="15"/>
        <v>2.9186032848647871E-2</v>
      </c>
      <c r="U81">
        <f>AVERAGE(T81:T86)</f>
        <v>2.3190280703487203E-2</v>
      </c>
      <c r="W81" s="3">
        <f>O81*3/E81</f>
        <v>4.3410570031092088E-3</v>
      </c>
      <c r="X81">
        <f>AVERAGE(W81:W86)</f>
        <v>1.0580588143117879E-2</v>
      </c>
    </row>
    <row r="82" spans="1:24" x14ac:dyDescent="0.25">
      <c r="B82">
        <v>19.328199999999999</v>
      </c>
      <c r="C82">
        <v>20.683</v>
      </c>
      <c r="D82" t="s">
        <v>88</v>
      </c>
      <c r="E82">
        <f t="shared" si="7"/>
        <v>1.3548000000000009</v>
      </c>
      <c r="F82" s="3">
        <v>726000000</v>
      </c>
      <c r="G82" s="3">
        <v>43720000</v>
      </c>
      <c r="H82" s="3">
        <v>686293</v>
      </c>
      <c r="I82" s="3">
        <v>2585000</v>
      </c>
      <c r="J82" s="3">
        <f t="shared" si="8"/>
        <v>6.0220385674931126E-2</v>
      </c>
      <c r="K82" s="3">
        <f t="shared" si="9"/>
        <v>9.4530716253443529E-4</v>
      </c>
      <c r="L82" s="3">
        <f t="shared" si="10"/>
        <v>3.5606060606060605E-3</v>
      </c>
      <c r="M82" s="4">
        <f t="shared" si="11"/>
        <v>0.27193918171314441</v>
      </c>
      <c r="N82" s="9">
        <f t="shared" si="12"/>
        <v>1.0213057976352321E-2</v>
      </c>
      <c r="O82" s="9">
        <f t="shared" si="13"/>
        <v>3.7208383491758221E-3</v>
      </c>
      <c r="Q82" s="4">
        <f t="shared" si="14"/>
        <v>0.6021682500291059</v>
      </c>
      <c r="R82">
        <f>STDEV(Q81:Q86)</f>
        <v>0.10158212507347965</v>
      </c>
      <c r="T82" s="4">
        <f t="shared" si="15"/>
        <v>2.2615274526909465E-2</v>
      </c>
      <c r="U82">
        <f>STDEV(T81:T86)</f>
        <v>3.454091633952243E-3</v>
      </c>
      <c r="W82" s="4">
        <f t="shared" si="16"/>
        <v>8.2392346084495562E-3</v>
      </c>
      <c r="X82">
        <f>STDEV(W81:W86)</f>
        <v>6.5983464747953425E-3</v>
      </c>
    </row>
    <row r="83" spans="1:24" x14ac:dyDescent="0.25">
      <c r="B83">
        <v>19.7011</v>
      </c>
      <c r="C83">
        <v>21.614899999999999</v>
      </c>
      <c r="D83" t="s">
        <v>89</v>
      </c>
      <c r="E83">
        <f t="shared" si="7"/>
        <v>1.9137999999999984</v>
      </c>
      <c r="F83" s="3">
        <v>737000000</v>
      </c>
      <c r="G83" s="3">
        <v>59200000</v>
      </c>
      <c r="H83" s="3">
        <v>1533000</v>
      </c>
      <c r="I83" s="3">
        <v>2735000</v>
      </c>
      <c r="J83" s="3">
        <f t="shared" si="8"/>
        <v>8.032564450474898E-2</v>
      </c>
      <c r="K83" s="3">
        <f t="shared" si="9"/>
        <v>2.0800542740841248E-3</v>
      </c>
      <c r="L83" s="3">
        <f t="shared" si="10"/>
        <v>3.7109905020352783E-3</v>
      </c>
      <c r="M83" s="4">
        <f t="shared" si="11"/>
        <v>0.35777328937747005</v>
      </c>
      <c r="N83" s="9">
        <f t="shared" si="12"/>
        <v>1.4132150325323646E-2</v>
      </c>
      <c r="O83" s="9">
        <f t="shared" si="13"/>
        <v>4.093748310712169E-3</v>
      </c>
      <c r="Q83" s="4">
        <f t="shared" si="14"/>
        <v>0.56083178395465094</v>
      </c>
      <c r="R83">
        <f>((R82)/(SQRT(6)))</f>
        <v>4.1470728902934385E-2</v>
      </c>
      <c r="T83" s="4">
        <f t="shared" si="15"/>
        <v>2.2153020679261663E-2</v>
      </c>
      <c r="U83">
        <f>((U82)/(SQRT(6)))</f>
        <v>1.4101270046665347E-3</v>
      </c>
      <c r="W83" s="4">
        <f t="shared" si="16"/>
        <v>6.417203956597616E-3</v>
      </c>
      <c r="X83">
        <f>((X82)/(SQRT(6)))</f>
        <v>2.6937636682234558E-3</v>
      </c>
    </row>
    <row r="84" spans="1:24" x14ac:dyDescent="0.25">
      <c r="B84">
        <v>19.886399999999998</v>
      </c>
      <c r="C84">
        <v>22.028500000000001</v>
      </c>
      <c r="D84" t="s">
        <v>90</v>
      </c>
      <c r="E84">
        <f t="shared" si="7"/>
        <v>2.1421000000000028</v>
      </c>
      <c r="F84" s="3">
        <v>478600000</v>
      </c>
      <c r="G84" s="3">
        <v>53340000</v>
      </c>
      <c r="H84" s="3">
        <v>1059000</v>
      </c>
      <c r="I84" s="3">
        <v>3591000</v>
      </c>
      <c r="J84" s="3">
        <f t="shared" si="8"/>
        <v>0.11145006268282491</v>
      </c>
      <c r="K84" s="3">
        <f t="shared" si="9"/>
        <v>2.2127037191809443E-3</v>
      </c>
      <c r="L84" s="3">
        <f t="shared" si="10"/>
        <v>7.5031341412452992E-3</v>
      </c>
      <c r="M84" s="4">
        <f t="shared" si="11"/>
        <v>0.49065079587961669</v>
      </c>
      <c r="N84" s="9">
        <f t="shared" si="12"/>
        <v>1.4590283613421882E-2</v>
      </c>
      <c r="O84" s="9">
        <f t="shared" si="13"/>
        <v>1.3497168805535805E-2</v>
      </c>
      <c r="Q84" s="4">
        <f t="shared" si="14"/>
        <v>0.68715390861250558</v>
      </c>
      <c r="T84" s="4">
        <f t="shared" si="15"/>
        <v>2.0433616936774937E-2</v>
      </c>
      <c r="W84" s="4">
        <f t="shared" si="16"/>
        <v>1.890271528715156E-2</v>
      </c>
    </row>
    <row r="85" spans="1:24" x14ac:dyDescent="0.25">
      <c r="B85">
        <v>19.9452</v>
      </c>
      <c r="C85">
        <v>21.500499999999999</v>
      </c>
      <c r="D85" t="s">
        <v>91</v>
      </c>
      <c r="E85">
        <f t="shared" si="7"/>
        <v>1.555299999999999</v>
      </c>
      <c r="F85" s="3">
        <v>439900000</v>
      </c>
      <c r="G85" s="3">
        <v>33410000</v>
      </c>
      <c r="H85">
        <v>763379</v>
      </c>
      <c r="I85" s="3">
        <v>2653000</v>
      </c>
      <c r="J85" s="3">
        <f t="shared" si="8"/>
        <v>7.5949079336212783E-2</v>
      </c>
      <c r="K85" s="3">
        <f t="shared" si="9"/>
        <v>1.7353466696976585E-3</v>
      </c>
      <c r="L85" s="3">
        <f t="shared" si="10"/>
        <v>6.0309161172993862E-3</v>
      </c>
      <c r="M85" s="4">
        <f t="shared" si="11"/>
        <v>0.3390886970001295</v>
      </c>
      <c r="N85" s="9">
        <f t="shared" si="12"/>
        <v>1.2941628735770273E-2</v>
      </c>
      <c r="O85" s="9">
        <f t="shared" si="13"/>
        <v>9.8464934998647065E-3</v>
      </c>
      <c r="Q85" s="4">
        <f t="shared" si="14"/>
        <v>0.65406422619455362</v>
      </c>
      <c r="T85" s="4">
        <f t="shared" si="15"/>
        <v>2.4962956476120905E-2</v>
      </c>
      <c r="W85" s="4">
        <f t="shared" si="16"/>
        <v>1.899278627891348E-2</v>
      </c>
    </row>
    <row r="86" spans="1:24" x14ac:dyDescent="0.25">
      <c r="B86">
        <v>19.282399999999999</v>
      </c>
      <c r="C86">
        <v>20.742000000000001</v>
      </c>
      <c r="D86" t="s">
        <v>92</v>
      </c>
      <c r="E86">
        <f t="shared" si="7"/>
        <v>1.4596000000000018</v>
      </c>
      <c r="F86" s="3">
        <v>654600000</v>
      </c>
      <c r="G86" s="3">
        <v>34220000</v>
      </c>
      <c r="H86" s="3">
        <v>508075</v>
      </c>
      <c r="I86" s="3">
        <v>2195000</v>
      </c>
      <c r="J86" s="3">
        <f t="shared" si="8"/>
        <v>5.2276199205621751E-2</v>
      </c>
      <c r="K86" s="3">
        <f t="shared" si="9"/>
        <v>7.7616101435991445E-4</v>
      </c>
      <c r="L86" s="3">
        <f t="shared" si="10"/>
        <v>3.3531927894897649E-3</v>
      </c>
      <c r="M86" s="4">
        <f t="shared" si="11"/>
        <v>0.23802356975887856</v>
      </c>
      <c r="N86" s="9">
        <f t="shared" si="12"/>
        <v>9.6288755021943263E-3</v>
      </c>
      <c r="O86" s="9">
        <f t="shared" si="13"/>
        <v>3.2065133683531828E-3</v>
      </c>
      <c r="Q86" s="4">
        <f t="shared" si="14"/>
        <v>0.48922356075406603</v>
      </c>
      <c r="T86" s="4">
        <f t="shared" si="15"/>
        <v>1.9790782753208374E-2</v>
      </c>
      <c r="W86" s="4">
        <f t="shared" si="16"/>
        <v>6.5905317244858439E-3</v>
      </c>
    </row>
    <row r="97" spans="1:24" x14ac:dyDescent="0.25">
      <c r="A97" s="6" t="s">
        <v>153</v>
      </c>
    </row>
    <row r="98" spans="1:24" s="1" customFormat="1" ht="12.75" x14ac:dyDescent="0.2">
      <c r="A98" s="1" t="s">
        <v>0</v>
      </c>
      <c r="B98" s="1" t="s">
        <v>1</v>
      </c>
      <c r="C98" s="1" t="s">
        <v>2</v>
      </c>
      <c r="D98" s="1" t="s">
        <v>3</v>
      </c>
      <c r="E98" s="2" t="s">
        <v>4</v>
      </c>
      <c r="F98" s="2" t="s">
        <v>5</v>
      </c>
      <c r="G98" s="2" t="s">
        <v>141</v>
      </c>
      <c r="H98" s="2" t="s">
        <v>142</v>
      </c>
      <c r="I98" s="2" t="s">
        <v>143</v>
      </c>
      <c r="J98" s="1" t="s">
        <v>144</v>
      </c>
      <c r="K98" s="1" t="s">
        <v>145</v>
      </c>
      <c r="L98" s="1" t="s">
        <v>146</v>
      </c>
      <c r="M98" s="2" t="s">
        <v>147</v>
      </c>
      <c r="N98" s="10" t="s">
        <v>148</v>
      </c>
      <c r="O98" s="10" t="s">
        <v>149</v>
      </c>
      <c r="Q98" s="2" t="s">
        <v>147</v>
      </c>
      <c r="T98" s="2" t="s">
        <v>148</v>
      </c>
      <c r="W98" s="2" t="s">
        <v>149</v>
      </c>
    </row>
    <row r="99" spans="1:24" x14ac:dyDescent="0.25">
      <c r="A99" s="1" t="s">
        <v>15</v>
      </c>
      <c r="B99">
        <v>9.5414999999999992</v>
      </c>
      <c r="C99">
        <v>14.999499999999999</v>
      </c>
      <c r="D99" t="s">
        <v>227</v>
      </c>
      <c r="E99">
        <f>C99-B99</f>
        <v>5.4580000000000002</v>
      </c>
      <c r="F99" s="3">
        <v>372800000</v>
      </c>
      <c r="G99" s="3">
        <v>654900000</v>
      </c>
      <c r="H99" s="3">
        <v>3842000</v>
      </c>
      <c r="I99" s="3">
        <v>11050000</v>
      </c>
      <c r="J99" s="3">
        <f>G99/F99</f>
        <v>1.756706008583691</v>
      </c>
      <c r="K99" s="3">
        <f>H99/F99</f>
        <v>1.0305793991416309E-2</v>
      </c>
      <c r="L99" s="3">
        <f>I99/F99</f>
        <v>2.9640557939914162E-2</v>
      </c>
      <c r="M99" s="4">
        <f>(J99-C$40)/C$39</f>
        <v>7.5146377632290049</v>
      </c>
      <c r="N99" s="9">
        <f>(K99-D$40)/D$39</f>
        <v>4.2541505381359382E-2</v>
      </c>
      <c r="O99" s="9">
        <f>(L99-E$40)/E$39</f>
        <v>6.8391583273012244E-2</v>
      </c>
      <c r="Q99" s="4">
        <f>M99*3/E99</f>
        <v>4.130434827718398</v>
      </c>
      <c r="R99">
        <f>AVERAGE(Q99:Q104)</f>
        <v>3.147155293924166</v>
      </c>
      <c r="T99" s="4">
        <f>N99*3/E99</f>
        <v>2.3383018714561773E-2</v>
      </c>
      <c r="U99">
        <f>AVERAGE(T99:T104)</f>
        <v>2.1670253020114893E-2</v>
      </c>
      <c r="W99" s="4">
        <f>O99*3/E99</f>
        <v>3.7591562810376823E-2</v>
      </c>
      <c r="X99">
        <f>AVERAGE(W99:W104)</f>
        <v>2.9842537458942563E-2</v>
      </c>
    </row>
    <row r="100" spans="1:24" x14ac:dyDescent="0.25">
      <c r="B100">
        <v>9.6216000000000008</v>
      </c>
      <c r="C100">
        <v>15.812200000000001</v>
      </c>
      <c r="D100" t="s">
        <v>228</v>
      </c>
      <c r="E100">
        <f t="shared" ref="E100:E139" si="17">C100-B100</f>
        <v>6.1905999999999999</v>
      </c>
      <c r="F100" s="3">
        <v>421000000</v>
      </c>
      <c r="G100" s="3">
        <v>606100000</v>
      </c>
      <c r="H100" s="3">
        <v>7821000</v>
      </c>
      <c r="I100" s="3">
        <v>18870000</v>
      </c>
      <c r="J100" s="3">
        <f t="shared" ref="J100:J139" si="18">G100/F100</f>
        <v>1.4396674584323041</v>
      </c>
      <c r="K100" s="3">
        <f t="shared" ref="K100:K139" si="19">H100/F100</f>
        <v>1.8577197149643704E-2</v>
      </c>
      <c r="L100" s="3">
        <f t="shared" ref="L100:L139" si="20">I100/F100</f>
        <v>4.4821852731591449E-2</v>
      </c>
      <c r="M100" s="4">
        <f t="shared" ref="M100:M139" si="21">(J100-C$40)/C$39</f>
        <v>6.1611251684507176</v>
      </c>
      <c r="N100" s="9">
        <f t="shared" ref="N100:N136" si="22">(K100-D$40)/D$39</f>
        <v>7.1108568917124776E-2</v>
      </c>
      <c r="O100" s="9">
        <f t="shared" ref="O100:O139" si="23">(L100-E$40)/E$39</f>
        <v>0.10603680775922301</v>
      </c>
      <c r="Q100" s="4">
        <f t="shared" ref="Q100:Q139" si="24">M100*3/E100</f>
        <v>2.9857163288456943</v>
      </c>
      <c r="R100">
        <f>STDEV(Q99:Q104)</f>
        <v>1.5584971936377909</v>
      </c>
      <c r="T100" s="4">
        <f t="shared" ref="T100:T139" si="25">N100*3/E100</f>
        <v>3.4459617282876352E-2</v>
      </c>
      <c r="U100">
        <f>STDEV(T99:T104)</f>
        <v>7.820694742098672E-3</v>
      </c>
      <c r="W100" s="4">
        <f t="shared" ref="W100:W139" si="26">O100*3/E100</f>
        <v>5.1386040654810367E-2</v>
      </c>
      <c r="X100">
        <f>STDEV(W99:W104)</f>
        <v>1.2227699580962885E-2</v>
      </c>
    </row>
    <row r="101" spans="1:24" x14ac:dyDescent="0.25">
      <c r="B101">
        <v>9.5309000000000008</v>
      </c>
      <c r="C101">
        <v>13.926</v>
      </c>
      <c r="D101" t="s">
        <v>229</v>
      </c>
      <c r="E101">
        <f t="shared" si="17"/>
        <v>4.3950999999999993</v>
      </c>
      <c r="F101" s="3">
        <v>376800000</v>
      </c>
      <c r="G101" s="3">
        <v>211100000</v>
      </c>
      <c r="H101" s="3">
        <v>2269000</v>
      </c>
      <c r="I101" s="3">
        <v>5356000</v>
      </c>
      <c r="J101" s="3">
        <f t="shared" si="18"/>
        <v>0.56024416135881105</v>
      </c>
      <c r="K101" s="3">
        <f t="shared" si="19"/>
        <v>6.0217622080679404E-3</v>
      </c>
      <c r="L101" s="3">
        <f t="shared" si="20"/>
        <v>1.4214437367303609E-2</v>
      </c>
      <c r="M101" s="4">
        <f t="shared" si="21"/>
        <v>2.4066590060170223</v>
      </c>
      <c r="N101" s="9">
        <f t="shared" si="22"/>
        <v>2.7745683462992349E-2</v>
      </c>
      <c r="O101" s="9">
        <f t="shared" si="23"/>
        <v>3.0139261591883848E-2</v>
      </c>
      <c r="Q101" s="4">
        <f t="shared" si="24"/>
        <v>1.6427332752499528</v>
      </c>
      <c r="R101">
        <f>((R100)/(SQRT(6)))</f>
        <v>0.63625381499535627</v>
      </c>
      <c r="T101" s="4">
        <f t="shared" si="25"/>
        <v>1.8938602168091071E-2</v>
      </c>
      <c r="U101">
        <f>((U100)/(SQRT(6)))</f>
        <v>3.1927852587015052E-3</v>
      </c>
      <c r="W101" s="4">
        <f t="shared" si="26"/>
        <v>2.0572406720131865E-2</v>
      </c>
      <c r="X101">
        <f>((X100)/(SQRT(6)))</f>
        <v>4.9919374502337922E-3</v>
      </c>
    </row>
    <row r="102" spans="1:24" x14ac:dyDescent="0.25">
      <c r="B102">
        <v>9.4795999999999996</v>
      </c>
      <c r="C102">
        <v>16.261500000000002</v>
      </c>
      <c r="D102" t="s">
        <v>230</v>
      </c>
      <c r="E102">
        <f t="shared" si="17"/>
        <v>6.781900000000002</v>
      </c>
      <c r="F102" s="3">
        <v>294800000</v>
      </c>
      <c r="G102" s="3">
        <v>375900000</v>
      </c>
      <c r="H102" s="3">
        <v>2416000</v>
      </c>
      <c r="I102" s="3">
        <v>7047000</v>
      </c>
      <c r="J102" s="3">
        <f t="shared" si="18"/>
        <v>1.275101763907734</v>
      </c>
      <c r="K102" s="3">
        <f t="shared" si="19"/>
        <v>8.1953867028493887E-3</v>
      </c>
      <c r="L102" s="3">
        <f t="shared" si="20"/>
        <v>2.3904341926729987E-2</v>
      </c>
      <c r="M102" s="4">
        <f t="shared" si="21"/>
        <v>5.458555275606197</v>
      </c>
      <c r="N102" s="9">
        <f t="shared" si="22"/>
        <v>3.5252761507369119E-2</v>
      </c>
      <c r="O102" s="9">
        <f t="shared" si="23"/>
        <v>5.4167425025581403E-2</v>
      </c>
      <c r="Q102" s="4">
        <f t="shared" si="24"/>
        <v>2.414613283418892</v>
      </c>
      <c r="T102" s="4">
        <f t="shared" si="25"/>
        <v>1.5594196983457044E-2</v>
      </c>
      <c r="W102" s="4">
        <f t="shared" si="26"/>
        <v>2.3961172396635772E-2</v>
      </c>
    </row>
    <row r="103" spans="1:24" x14ac:dyDescent="0.25">
      <c r="B103">
        <v>9.5335000000000001</v>
      </c>
      <c r="C103">
        <v>14.9572</v>
      </c>
      <c r="D103" t="s">
        <v>231</v>
      </c>
      <c r="E103">
        <f t="shared" si="17"/>
        <v>5.4237000000000002</v>
      </c>
      <c r="F103" s="3">
        <v>205800000</v>
      </c>
      <c r="G103" s="3">
        <v>502300000</v>
      </c>
      <c r="H103" s="3">
        <v>937887</v>
      </c>
      <c r="I103" s="3">
        <v>3660000</v>
      </c>
      <c r="J103" s="3">
        <f t="shared" si="18"/>
        <v>2.4407191448007777</v>
      </c>
      <c r="K103" s="3">
        <f t="shared" si="19"/>
        <v>4.5572740524781339E-3</v>
      </c>
      <c r="L103" s="3">
        <f t="shared" si="20"/>
        <v>1.7784256559766762E-2</v>
      </c>
      <c r="M103" s="4">
        <f t="shared" si="21"/>
        <v>10.434851706995595</v>
      </c>
      <c r="N103" s="9">
        <f t="shared" si="22"/>
        <v>2.268775974826006E-2</v>
      </c>
      <c r="O103" s="9">
        <f t="shared" si="23"/>
        <v>3.899138169886792E-2</v>
      </c>
      <c r="Q103" s="4">
        <f t="shared" si="24"/>
        <v>5.7718080131620084</v>
      </c>
      <c r="T103" s="4">
        <f t="shared" si="25"/>
        <v>1.2549233778560792E-2</v>
      </c>
      <c r="W103" s="4">
        <f t="shared" si="26"/>
        <v>2.1567222578056263E-2</v>
      </c>
    </row>
    <row r="104" spans="1:24" x14ac:dyDescent="0.25">
      <c r="B104">
        <v>9.6074999999999999</v>
      </c>
      <c r="C104">
        <v>13.164199999999999</v>
      </c>
      <c r="D104" t="s">
        <v>232</v>
      </c>
      <c r="E104">
        <f t="shared" si="17"/>
        <v>3.5566999999999993</v>
      </c>
      <c r="F104" s="3">
        <v>362700000</v>
      </c>
      <c r="G104" s="3">
        <v>193900000</v>
      </c>
      <c r="H104" s="3">
        <v>2395000</v>
      </c>
      <c r="I104" s="3">
        <v>4905000</v>
      </c>
      <c r="J104" s="3">
        <f t="shared" si="18"/>
        <v>0.5346015991177282</v>
      </c>
      <c r="K104" s="3">
        <f t="shared" si="19"/>
        <v>6.603253377446926E-3</v>
      </c>
      <c r="L104" s="3">
        <f t="shared" si="20"/>
        <v>1.3523573200992556E-2</v>
      </c>
      <c r="M104" s="4">
        <f t="shared" si="21"/>
        <v>2.2971848397393919</v>
      </c>
      <c r="N104" s="9">
        <f t="shared" si="22"/>
        <v>2.9753987841749763E-2</v>
      </c>
      <c r="O104" s="9">
        <f t="shared" si="23"/>
        <v>2.842611808290486E-2</v>
      </c>
      <c r="Q104" s="4">
        <f t="shared" si="24"/>
        <v>1.9376260351500483</v>
      </c>
      <c r="T104" s="4">
        <f t="shared" si="25"/>
        <v>2.5096849193142326E-2</v>
      </c>
      <c r="W104" s="4">
        <f t="shared" si="26"/>
        <v>2.3976819593644276E-2</v>
      </c>
    </row>
    <row r="105" spans="1:24" x14ac:dyDescent="0.25">
      <c r="J105" s="3"/>
      <c r="K105" s="3"/>
      <c r="L105" s="3"/>
    </row>
    <row r="106" spans="1:24" x14ac:dyDescent="0.25">
      <c r="A106" s="1" t="s">
        <v>22</v>
      </c>
      <c r="B106">
        <v>9.6180000000000003</v>
      </c>
      <c r="C106">
        <v>15.5587</v>
      </c>
      <c r="D106" t="s">
        <v>233</v>
      </c>
      <c r="E106">
        <f t="shared" si="17"/>
        <v>5.9406999999999996</v>
      </c>
      <c r="F106" s="3">
        <v>357000000</v>
      </c>
      <c r="G106" s="3">
        <v>374900000</v>
      </c>
      <c r="H106" s="3">
        <v>3960000</v>
      </c>
      <c r="I106" s="3">
        <v>9687000</v>
      </c>
      <c r="J106" s="3">
        <f t="shared" si="18"/>
        <v>1.050140056022409</v>
      </c>
      <c r="K106" s="3">
        <f t="shared" si="19"/>
        <v>1.1092436974789916E-2</v>
      </c>
      <c r="L106" s="3">
        <f t="shared" si="20"/>
        <v>2.7134453781512604E-2</v>
      </c>
      <c r="M106" s="4">
        <f t="shared" si="21"/>
        <v>4.4981405095778166</v>
      </c>
      <c r="N106" s="9">
        <f t="shared" si="22"/>
        <v>4.5258345517926214E-2</v>
      </c>
      <c r="O106" s="9">
        <f t="shared" si="23"/>
        <v>6.2177169092703072E-2</v>
      </c>
      <c r="Q106" s="4">
        <f t="shared" si="24"/>
        <v>2.271520448555465</v>
      </c>
      <c r="R106">
        <f>AVERAGE(Q106:Q111)</f>
        <v>4.8621474071770585</v>
      </c>
      <c r="T106" s="4">
        <f t="shared" si="25"/>
        <v>2.2855056904704608E-2</v>
      </c>
      <c r="U106">
        <f>AVERAGE(T106:T111)</f>
        <v>3.0161270649213506E-2</v>
      </c>
      <c r="W106" s="4">
        <f t="shared" si="26"/>
        <v>3.1398910444578793E-2</v>
      </c>
      <c r="X106">
        <f>AVERAGE(W106:W111)</f>
        <v>4.5195959419763572E-2</v>
      </c>
    </row>
    <row r="107" spans="1:24" x14ac:dyDescent="0.25">
      <c r="B107">
        <v>9.6349999999999998</v>
      </c>
      <c r="C107">
        <v>15.763500000000001</v>
      </c>
      <c r="D107" t="s">
        <v>234</v>
      </c>
      <c r="E107">
        <f t="shared" si="17"/>
        <v>6.1285000000000007</v>
      </c>
      <c r="F107" s="3">
        <v>343500000</v>
      </c>
      <c r="G107" s="3">
        <v>807200000</v>
      </c>
      <c r="H107" s="3">
        <v>6476000</v>
      </c>
      <c r="I107" s="3">
        <v>18710000</v>
      </c>
      <c r="J107" s="3">
        <f t="shared" si="18"/>
        <v>2.3499272197962155</v>
      </c>
      <c r="K107" s="3">
        <f t="shared" si="19"/>
        <v>1.8852983988355169E-2</v>
      </c>
      <c r="L107" s="3">
        <f t="shared" si="20"/>
        <v>5.4468704512372637E-2</v>
      </c>
      <c r="M107" s="4">
        <f t="shared" si="21"/>
        <v>10.047239494098578</v>
      </c>
      <c r="N107" s="9">
        <f t="shared" si="22"/>
        <v>7.2061057871306844E-2</v>
      </c>
      <c r="O107" s="9">
        <f t="shared" si="23"/>
        <v>0.12995821274187319</v>
      </c>
      <c r="Q107" s="4">
        <f t="shared" si="24"/>
        <v>4.918286445671165</v>
      </c>
      <c r="R107">
        <f>STDEV(Q106:Q111)</f>
        <v>1.6699503630461847</v>
      </c>
      <c r="T107" s="4">
        <f t="shared" si="25"/>
        <v>3.5275054844402465E-2</v>
      </c>
      <c r="U107">
        <f>STDEV(T106:T111)</f>
        <v>6.8595312132061536E-3</v>
      </c>
      <c r="W107" s="4">
        <f t="shared" si="26"/>
        <v>6.3616649787977403E-2</v>
      </c>
      <c r="X107">
        <f>STDEV(W106:W111)</f>
        <v>1.3214246841590584E-2</v>
      </c>
    </row>
    <row r="108" spans="1:24" x14ac:dyDescent="0.25">
      <c r="B108">
        <v>9.4908999999999999</v>
      </c>
      <c r="C108">
        <v>15.4445</v>
      </c>
      <c r="D108" t="s">
        <v>235</v>
      </c>
      <c r="E108">
        <f t="shared" si="17"/>
        <v>5.9535999999999998</v>
      </c>
      <c r="F108" s="3">
        <v>342800000</v>
      </c>
      <c r="G108" s="3">
        <v>904100000</v>
      </c>
      <c r="H108" s="3">
        <v>6014000</v>
      </c>
      <c r="I108" s="3">
        <v>14090000</v>
      </c>
      <c r="J108" s="3">
        <f t="shared" si="18"/>
        <v>2.6373978996499416</v>
      </c>
      <c r="K108" s="3">
        <f t="shared" si="19"/>
        <v>1.7543757292882146E-2</v>
      </c>
      <c r="L108" s="3">
        <f t="shared" si="20"/>
        <v>4.1102683780630103E-2</v>
      </c>
      <c r="M108" s="4">
        <f t="shared" si="21"/>
        <v>11.274519853618584</v>
      </c>
      <c r="N108" s="9">
        <f t="shared" si="22"/>
        <v>6.7539362884755955E-2</v>
      </c>
      <c r="O108" s="9">
        <f t="shared" si="23"/>
        <v>9.68143434054025E-2</v>
      </c>
      <c r="Q108" s="4">
        <f t="shared" si="24"/>
        <v>5.6811944975906599</v>
      </c>
      <c r="R108">
        <f>((R107)/(SQRT(6)))</f>
        <v>0.68175438087311235</v>
      </c>
      <c r="T108" s="4">
        <f t="shared" si="25"/>
        <v>3.403286896235351E-2</v>
      </c>
      <c r="U108">
        <f>((U107)/(SQRT(6)))</f>
        <v>2.8003918911749205E-3</v>
      </c>
      <c r="W108" s="4">
        <f t="shared" si="26"/>
        <v>4.8784438023415665E-2</v>
      </c>
      <c r="X108">
        <f>((X107)/(SQRT(6)))</f>
        <v>5.3946936828468579E-3</v>
      </c>
    </row>
    <row r="109" spans="1:24" x14ac:dyDescent="0.25">
      <c r="B109">
        <v>9.5046999999999997</v>
      </c>
      <c r="C109">
        <v>15.733599999999999</v>
      </c>
      <c r="D109" t="s">
        <v>236</v>
      </c>
      <c r="E109">
        <f t="shared" si="17"/>
        <v>6.2288999999999994</v>
      </c>
      <c r="F109" s="3">
        <v>350300000</v>
      </c>
      <c r="G109" s="3">
        <v>630300000</v>
      </c>
      <c r="H109" s="3">
        <v>6777000</v>
      </c>
      <c r="I109" s="3">
        <v>14470000</v>
      </c>
      <c r="J109" s="3">
        <f t="shared" si="18"/>
        <v>1.7993148729660291</v>
      </c>
      <c r="K109" s="3">
        <f t="shared" si="19"/>
        <v>1.9346274621752785E-2</v>
      </c>
      <c r="L109" s="3">
        <f t="shared" si="20"/>
        <v>4.1307450756494432E-2</v>
      </c>
      <c r="M109" s="4">
        <f t="shared" si="21"/>
        <v>7.6965450882629991</v>
      </c>
      <c r="N109" s="9">
        <f t="shared" si="22"/>
        <v>7.376474279589558E-2</v>
      </c>
      <c r="O109" s="9">
        <f t="shared" si="23"/>
        <v>9.7322106338640649E-2</v>
      </c>
      <c r="Q109" s="4">
        <f t="shared" si="24"/>
        <v>3.7068559881823431</v>
      </c>
      <c r="T109" s="4">
        <f t="shared" si="25"/>
        <v>3.5527015747192407E-2</v>
      </c>
      <c r="W109" s="4">
        <f t="shared" si="26"/>
        <v>4.6872853796966076E-2</v>
      </c>
    </row>
    <row r="110" spans="1:24" x14ac:dyDescent="0.25">
      <c r="B110">
        <v>9.8129000000000008</v>
      </c>
      <c r="C110">
        <v>15.7287</v>
      </c>
      <c r="D110" t="s">
        <v>237</v>
      </c>
      <c r="E110">
        <f t="shared" si="17"/>
        <v>5.9157999999999991</v>
      </c>
      <c r="F110" s="3">
        <v>345100000</v>
      </c>
      <c r="G110" s="3">
        <v>1121000000</v>
      </c>
      <c r="H110" s="3">
        <v>3254000</v>
      </c>
      <c r="I110" s="3">
        <v>8517000</v>
      </c>
      <c r="J110" s="3">
        <f t="shared" si="18"/>
        <v>3.2483338162851347</v>
      </c>
      <c r="K110" s="3">
        <f t="shared" si="19"/>
        <v>9.4291509707331213E-3</v>
      </c>
      <c r="L110" s="3">
        <f t="shared" si="20"/>
        <v>2.4679802955665023E-2</v>
      </c>
      <c r="M110" s="4">
        <f t="shared" si="21"/>
        <v>13.882749853955451</v>
      </c>
      <c r="N110" s="9">
        <f t="shared" si="22"/>
        <v>3.9513830827117388E-2</v>
      </c>
      <c r="O110" s="9">
        <f t="shared" si="23"/>
        <v>5.6090344309816062E-2</v>
      </c>
      <c r="Q110" s="4">
        <f t="shared" si="24"/>
        <v>7.0401720074827336</v>
      </c>
      <c r="T110" s="4">
        <f t="shared" si="25"/>
        <v>2.0038116988632507E-2</v>
      </c>
      <c r="W110" s="4">
        <f t="shared" si="26"/>
        <v>2.8444341074655703E-2</v>
      </c>
    </row>
    <row r="111" spans="1:24" x14ac:dyDescent="0.25">
      <c r="B111">
        <v>9.5439000000000007</v>
      </c>
      <c r="C111">
        <v>14.289300000000001</v>
      </c>
      <c r="D111" t="s">
        <v>238</v>
      </c>
      <c r="E111">
        <f t="shared" si="17"/>
        <v>4.7454000000000001</v>
      </c>
      <c r="F111" s="3">
        <v>384200000</v>
      </c>
      <c r="G111" s="3">
        <v>789400000</v>
      </c>
      <c r="H111" s="3">
        <v>5076000</v>
      </c>
      <c r="I111" s="3">
        <v>13550000</v>
      </c>
      <c r="J111" s="3">
        <f t="shared" si="18"/>
        <v>2.0546590317542948</v>
      </c>
      <c r="K111" s="3">
        <f t="shared" si="19"/>
        <v>1.3211868818323791E-2</v>
      </c>
      <c r="L111" s="3">
        <f t="shared" si="20"/>
        <v>3.5268089536699639E-2</v>
      </c>
      <c r="M111" s="4">
        <f t="shared" si="21"/>
        <v>8.7866697269164185</v>
      </c>
      <c r="N111" s="9">
        <f t="shared" si="22"/>
        <v>5.2578257626639327E-2</v>
      </c>
      <c r="O111" s="9">
        <f t="shared" si="23"/>
        <v>8.2346235571864504E-2</v>
      </c>
      <c r="Q111" s="4">
        <f t="shared" si="24"/>
        <v>5.554855055579984</v>
      </c>
      <c r="T111" s="4">
        <f t="shared" si="25"/>
        <v>3.3239510447995529E-2</v>
      </c>
      <c r="W111" s="4">
        <f t="shared" si="26"/>
        <v>5.2058563390987807E-2</v>
      </c>
    </row>
    <row r="112" spans="1:24" x14ac:dyDescent="0.25">
      <c r="J112" s="3"/>
      <c r="K112" s="3"/>
      <c r="L112" s="3"/>
    </row>
    <row r="113" spans="1:24" x14ac:dyDescent="0.25">
      <c r="A113" s="1" t="s">
        <v>29</v>
      </c>
      <c r="B113">
        <v>9.5972000000000008</v>
      </c>
      <c r="C113">
        <v>14.5205</v>
      </c>
      <c r="D113" t="s">
        <v>239</v>
      </c>
      <c r="E113">
        <f t="shared" si="17"/>
        <v>4.9232999999999993</v>
      </c>
      <c r="F113" s="3">
        <v>447700000</v>
      </c>
      <c r="G113" s="3">
        <v>348300000</v>
      </c>
      <c r="H113" s="3">
        <v>4251000</v>
      </c>
      <c r="I113" s="3">
        <v>9157000</v>
      </c>
      <c r="J113" s="3">
        <f t="shared" si="18"/>
        <v>0.77797632343086887</v>
      </c>
      <c r="K113" s="3">
        <f t="shared" si="19"/>
        <v>9.4951976770158587E-3</v>
      </c>
      <c r="L113" s="3">
        <f t="shared" si="20"/>
        <v>2.0453428635246816E-2</v>
      </c>
      <c r="M113" s="4">
        <f t="shared" si="21"/>
        <v>3.3362091301647507</v>
      </c>
      <c r="N113" s="9">
        <f t="shared" si="22"/>
        <v>3.9741937282408504E-2</v>
      </c>
      <c r="O113" s="9">
        <f t="shared" si="23"/>
        <v>4.561015719546508E-2</v>
      </c>
      <c r="Q113" s="4">
        <f t="shared" si="24"/>
        <v>2.0329103224451597</v>
      </c>
      <c r="R113">
        <f>AVERAGE(Q113:Q118)</f>
        <v>3.3321919327467273</v>
      </c>
      <c r="T113" s="4">
        <f t="shared" si="25"/>
        <v>2.4216645714708739E-2</v>
      </c>
      <c r="U113">
        <f>AVERAGE(T113:T118)</f>
        <v>2.0847249430600272E-2</v>
      </c>
      <c r="W113" s="4">
        <f t="shared" si="26"/>
        <v>2.7792430196493259E-2</v>
      </c>
      <c r="X113">
        <f>AVERAGE(W113:W118)</f>
        <v>2.7337410517369792E-2</v>
      </c>
    </row>
    <row r="114" spans="1:24" x14ac:dyDescent="0.25">
      <c r="B114">
        <v>9.6353000000000009</v>
      </c>
      <c r="C114">
        <v>14.955500000000001</v>
      </c>
      <c r="D114" t="s">
        <v>240</v>
      </c>
      <c r="E114">
        <f t="shared" si="17"/>
        <v>5.3201999999999998</v>
      </c>
      <c r="F114" s="3">
        <v>366900000</v>
      </c>
      <c r="G114" s="3">
        <v>709600000</v>
      </c>
      <c r="H114" s="3">
        <v>4005000</v>
      </c>
      <c r="I114" s="3">
        <v>10590000</v>
      </c>
      <c r="J114" s="3">
        <f t="shared" si="18"/>
        <v>1.9340419732897247</v>
      </c>
      <c r="K114" s="3">
        <f t="shared" si="19"/>
        <v>1.0915780866721177E-2</v>
      </c>
      <c r="L114" s="3">
        <f t="shared" si="20"/>
        <v>2.8863450531479967E-2</v>
      </c>
      <c r="M114" s="4">
        <f t="shared" si="21"/>
        <v>8.2717269614421589</v>
      </c>
      <c r="N114" s="9">
        <f t="shared" si="22"/>
        <v>4.4648225787737389E-2</v>
      </c>
      <c r="O114" s="9">
        <f t="shared" si="23"/>
        <v>6.6464581443336904E-2</v>
      </c>
      <c r="Q114" s="4">
        <f t="shared" si="24"/>
        <v>4.6643323341841434</v>
      </c>
      <c r="R114">
        <f>STDEV(Q113:Q118)</f>
        <v>1.0187912940278594</v>
      </c>
      <c r="T114" s="4">
        <f t="shared" si="25"/>
        <v>2.5176624443293893E-2</v>
      </c>
      <c r="U114">
        <f>STDEV(T113:T118)</f>
        <v>3.4265732477003416E-3</v>
      </c>
      <c r="W114" s="4">
        <f t="shared" si="26"/>
        <v>3.7478618159093778E-2</v>
      </c>
      <c r="X114">
        <f>STDEV(W113:W118)</f>
        <v>7.2240920731478763E-3</v>
      </c>
    </row>
    <row r="115" spans="1:24" x14ac:dyDescent="0.25">
      <c r="B115">
        <v>9.6125000000000007</v>
      </c>
      <c r="C115">
        <v>14.3864</v>
      </c>
      <c r="D115" t="s">
        <v>241</v>
      </c>
      <c r="E115">
        <f t="shared" si="17"/>
        <v>4.7738999999999994</v>
      </c>
      <c r="F115" s="3">
        <v>368000000</v>
      </c>
      <c r="G115" s="3">
        <v>373800000</v>
      </c>
      <c r="H115" s="3">
        <v>2211000</v>
      </c>
      <c r="I115" s="3">
        <v>5585000</v>
      </c>
      <c r="J115" s="3">
        <f t="shared" si="18"/>
        <v>1.0157608695652174</v>
      </c>
      <c r="K115" s="3">
        <f t="shared" si="19"/>
        <v>6.0081521739130438E-3</v>
      </c>
      <c r="L115" s="3">
        <f t="shared" si="20"/>
        <v>1.5176630434782609E-2</v>
      </c>
      <c r="M115" s="4">
        <f t="shared" si="21"/>
        <v>4.3513676270819168</v>
      </c>
      <c r="N115" s="9">
        <f t="shared" si="22"/>
        <v>2.7698678293133088E-2</v>
      </c>
      <c r="O115" s="9">
        <f t="shared" si="23"/>
        <v>3.2525222375952172E-2</v>
      </c>
      <c r="Q115" s="4">
        <f t="shared" si="24"/>
        <v>2.7344734663997472</v>
      </c>
      <c r="R115">
        <f>((R114)/(SQRT(6)))</f>
        <v>0.41591980412634044</v>
      </c>
      <c r="T115" s="4">
        <f t="shared" si="25"/>
        <v>1.7406320802572168E-2</v>
      </c>
      <c r="U115">
        <f>((U114)/(SQRT(6)))</f>
        <v>1.3988926705228717E-3</v>
      </c>
      <c r="W115" s="4">
        <f t="shared" si="26"/>
        <v>2.0439403240088087E-2</v>
      </c>
      <c r="X115">
        <f>((X114)/(SQRT(6)))</f>
        <v>2.9492232390161649E-3</v>
      </c>
    </row>
    <row r="116" spans="1:24" x14ac:dyDescent="0.25">
      <c r="B116">
        <v>9.4802</v>
      </c>
      <c r="C116">
        <v>16.625399999999999</v>
      </c>
      <c r="D116" t="s">
        <v>242</v>
      </c>
      <c r="E116">
        <f t="shared" si="17"/>
        <v>7.1451999999999991</v>
      </c>
      <c r="F116" s="3">
        <v>398100000</v>
      </c>
      <c r="G116" s="3">
        <v>581000000</v>
      </c>
      <c r="H116" s="3">
        <v>4802000</v>
      </c>
      <c r="I116" s="3">
        <v>12930000</v>
      </c>
      <c r="J116" s="3">
        <f t="shared" si="18"/>
        <v>1.4594323034413463</v>
      </c>
      <c r="K116" s="3">
        <f t="shared" si="19"/>
        <v>1.2062295905551369E-2</v>
      </c>
      <c r="L116" s="3">
        <f t="shared" si="20"/>
        <v>3.2479276563677467E-2</v>
      </c>
      <c r="M116" s="4">
        <f t="shared" si="21"/>
        <v>6.2455059689584331</v>
      </c>
      <c r="N116" s="9">
        <f t="shared" si="22"/>
        <v>4.8607961195676522E-2</v>
      </c>
      <c r="O116" s="9">
        <f t="shared" si="23"/>
        <v>7.5430785219300911E-2</v>
      </c>
      <c r="Q116" s="4">
        <f t="shared" si="24"/>
        <v>2.6222524081726615</v>
      </c>
      <c r="T116" s="4">
        <f t="shared" si="25"/>
        <v>2.0408649665093991E-2</v>
      </c>
      <c r="W116" s="4">
        <f t="shared" si="26"/>
        <v>3.1670541854378148E-2</v>
      </c>
    </row>
    <row r="117" spans="1:24" x14ac:dyDescent="0.25">
      <c r="B117">
        <v>9.4987999999999992</v>
      </c>
      <c r="C117">
        <v>16.0229</v>
      </c>
      <c r="D117" t="s">
        <v>243</v>
      </c>
      <c r="E117">
        <f t="shared" si="17"/>
        <v>6.5241000000000007</v>
      </c>
      <c r="F117" s="3">
        <v>426200000</v>
      </c>
      <c r="G117" s="3">
        <v>895700000</v>
      </c>
      <c r="H117" s="3">
        <v>4803000</v>
      </c>
      <c r="I117" s="3">
        <v>11630000</v>
      </c>
      <c r="J117" s="3">
        <f t="shared" si="18"/>
        <v>2.1015954950727358</v>
      </c>
      <c r="K117" s="3">
        <f t="shared" si="19"/>
        <v>1.1269357109338339E-2</v>
      </c>
      <c r="L117" s="3">
        <f t="shared" si="20"/>
        <v>2.7287658376349132E-2</v>
      </c>
      <c r="M117" s="4">
        <f t="shared" si="21"/>
        <v>8.9870525958940988</v>
      </c>
      <c r="N117" s="9">
        <f t="shared" si="22"/>
        <v>4.5869377120148838E-2</v>
      </c>
      <c r="O117" s="9">
        <f t="shared" si="23"/>
        <v>6.2557072219813284E-2</v>
      </c>
      <c r="Q117" s="4">
        <f t="shared" si="24"/>
        <v>4.1325482116586647</v>
      </c>
      <c r="T117" s="4">
        <f t="shared" si="25"/>
        <v>2.1092278070606905E-2</v>
      </c>
      <c r="W117" s="4">
        <f t="shared" si="26"/>
        <v>2.8765839987038803E-2</v>
      </c>
    </row>
    <row r="118" spans="1:24" x14ac:dyDescent="0.25">
      <c r="B118">
        <v>9.5115999999999996</v>
      </c>
      <c r="C118">
        <v>14.840999999999999</v>
      </c>
      <c r="D118" t="s">
        <v>244</v>
      </c>
      <c r="E118">
        <f t="shared" si="17"/>
        <v>5.3293999999999997</v>
      </c>
      <c r="F118" s="3">
        <v>370200000</v>
      </c>
      <c r="G118" s="3">
        <v>585100000</v>
      </c>
      <c r="H118" s="3">
        <v>2451000</v>
      </c>
      <c r="I118" s="3">
        <v>5504000</v>
      </c>
      <c r="J118" s="3">
        <f t="shared" si="18"/>
        <v>1.5804970286331712</v>
      </c>
      <c r="K118" s="3">
        <f t="shared" si="19"/>
        <v>6.6207455429497571E-3</v>
      </c>
      <c r="L118" s="3">
        <f t="shared" si="20"/>
        <v>1.4867639113992437E-2</v>
      </c>
      <c r="M118" s="4">
        <f t="shared" si="21"/>
        <v>6.7623599296274497</v>
      </c>
      <c r="N118" s="9">
        <f t="shared" si="22"/>
        <v>2.9814400784238301E-2</v>
      </c>
      <c r="O118" s="9">
        <f t="shared" si="23"/>
        <v>3.1759013182661638E-2</v>
      </c>
      <c r="Q118" s="4">
        <f t="shared" si="24"/>
        <v>3.8066348536199852</v>
      </c>
      <c r="T118" s="4">
        <f t="shared" si="25"/>
        <v>1.6782977887325946E-2</v>
      </c>
      <c r="W118" s="4">
        <f t="shared" si="26"/>
        <v>1.7877629667126679E-2</v>
      </c>
    </row>
    <row r="119" spans="1:24" x14ac:dyDescent="0.25">
      <c r="J119" s="3"/>
      <c r="K119" s="3"/>
      <c r="L119" s="3"/>
    </row>
    <row r="120" spans="1:24" x14ac:dyDescent="0.25">
      <c r="A120" s="1" t="s">
        <v>36</v>
      </c>
      <c r="B120">
        <v>9.4972999999999992</v>
      </c>
      <c r="C120">
        <v>14.0344</v>
      </c>
      <c r="D120" t="s">
        <v>245</v>
      </c>
      <c r="E120">
        <f t="shared" si="17"/>
        <v>4.5371000000000006</v>
      </c>
      <c r="F120" s="3">
        <v>390700000</v>
      </c>
      <c r="G120" s="3">
        <v>580300000</v>
      </c>
      <c r="H120" s="3">
        <v>4896000</v>
      </c>
      <c r="I120" s="3">
        <v>12510000</v>
      </c>
      <c r="J120" s="3">
        <f t="shared" si="18"/>
        <v>1.4852828256974662</v>
      </c>
      <c r="K120" s="3">
        <f t="shared" si="19"/>
        <v>1.2531353980035832E-2</v>
      </c>
      <c r="L120" s="3">
        <f t="shared" si="20"/>
        <v>3.2019452265165088E-2</v>
      </c>
      <c r="M120" s="4">
        <f t="shared" si="21"/>
        <v>6.3558679657520321</v>
      </c>
      <c r="N120" s="9">
        <f t="shared" si="22"/>
        <v>5.0227953784531675E-2</v>
      </c>
      <c r="O120" s="9">
        <f t="shared" si="23"/>
        <v>7.4290553824070862E-2</v>
      </c>
      <c r="Q120" s="4">
        <f t="shared" si="24"/>
        <v>4.2025972311071156</v>
      </c>
      <c r="R120">
        <f>AVERAGE(Q120:Q125)</f>
        <v>3.6349859919007699</v>
      </c>
      <c r="T120" s="4">
        <f t="shared" si="25"/>
        <v>3.3211492220492161E-2</v>
      </c>
      <c r="U120">
        <f>AVERAGE(T120:T125)</f>
        <v>3.6955663726310178E-2</v>
      </c>
      <c r="W120" s="4">
        <f t="shared" si="26"/>
        <v>4.9122051855196615E-2</v>
      </c>
      <c r="X120">
        <f>AVERAGE(W120:W125)</f>
        <v>5.7119711040206196E-2</v>
      </c>
    </row>
    <row r="121" spans="1:24" x14ac:dyDescent="0.25">
      <c r="B121">
        <v>9.6030999999999995</v>
      </c>
      <c r="C121">
        <v>14.2522</v>
      </c>
      <c r="D121" t="s">
        <v>246</v>
      </c>
      <c r="E121">
        <f t="shared" si="17"/>
        <v>4.6491000000000007</v>
      </c>
      <c r="F121" s="3">
        <v>387700000</v>
      </c>
      <c r="G121" s="3">
        <v>632300000</v>
      </c>
      <c r="H121" s="3">
        <v>6003000</v>
      </c>
      <c r="I121" s="3">
        <v>15520000</v>
      </c>
      <c r="J121" s="3">
        <f t="shared" si="18"/>
        <v>1.6309001805519732</v>
      </c>
      <c r="K121" s="3">
        <f t="shared" si="19"/>
        <v>1.5483621356719112E-2</v>
      </c>
      <c r="L121" s="3">
        <f t="shared" si="20"/>
        <v>4.0030951766830025E-2</v>
      </c>
      <c r="M121" s="4">
        <f t="shared" si="21"/>
        <v>6.9775429125992243</v>
      </c>
      <c r="N121" s="9">
        <f t="shared" si="22"/>
        <v>6.0424241900459114E-2</v>
      </c>
      <c r="O121" s="9">
        <f t="shared" si="23"/>
        <v>9.4156757685462389E-2</v>
      </c>
      <c r="Q121" s="4">
        <f t="shared" si="24"/>
        <v>4.5025120427174441</v>
      </c>
      <c r="R121">
        <f>STDEV(Q120:Q125)</f>
        <v>0.73698718814963959</v>
      </c>
      <c r="T121" s="4">
        <f t="shared" si="25"/>
        <v>3.8990928502587022E-2</v>
      </c>
      <c r="U121">
        <f>STDEV(T120:T125)</f>
        <v>7.8801268805419773E-3</v>
      </c>
      <c r="W121" s="4">
        <f t="shared" si="26"/>
        <v>6.0758054904473363E-2</v>
      </c>
      <c r="X121">
        <f>STDEV(W120:W125)</f>
        <v>1.2463553499909795E-2</v>
      </c>
    </row>
    <row r="122" spans="1:24" x14ac:dyDescent="0.25">
      <c r="B122">
        <v>9.5330999999999992</v>
      </c>
      <c r="C122">
        <v>15.333600000000001</v>
      </c>
      <c r="D122" t="s">
        <v>247</v>
      </c>
      <c r="E122">
        <f t="shared" si="17"/>
        <v>5.8005000000000013</v>
      </c>
      <c r="F122" s="3">
        <v>353300000</v>
      </c>
      <c r="G122" s="3">
        <v>445200000</v>
      </c>
      <c r="H122" s="3">
        <v>5541000</v>
      </c>
      <c r="I122" s="3">
        <v>13240000</v>
      </c>
      <c r="J122" s="3">
        <f t="shared" si="18"/>
        <v>1.2601188791395415</v>
      </c>
      <c r="K122" s="3">
        <f t="shared" si="19"/>
        <v>1.5683555052363431E-2</v>
      </c>
      <c r="L122" s="3">
        <f t="shared" si="20"/>
        <v>3.7475233512595525E-2</v>
      </c>
      <c r="M122" s="4">
        <f t="shared" si="21"/>
        <v>5.3945897949724486</v>
      </c>
      <c r="N122" s="9">
        <f t="shared" si="22"/>
        <v>6.1114755768197561E-2</v>
      </c>
      <c r="O122" s="9">
        <f t="shared" si="23"/>
        <v>8.7819314883356397E-2</v>
      </c>
      <c r="Q122" s="4">
        <f t="shared" si="24"/>
        <v>2.7900645435595801</v>
      </c>
      <c r="R122">
        <f>((R121)/(SQRT(6)))</f>
        <v>0.30087375965585977</v>
      </c>
      <c r="T122" s="4">
        <f t="shared" si="25"/>
        <v>3.1608355711506358E-2</v>
      </c>
      <c r="U122">
        <f>((U121)/(SQRT(6)))</f>
        <v>3.2170483276195961E-3</v>
      </c>
      <c r="W122" s="4">
        <f t="shared" si="26"/>
        <v>4.5419868054489984E-2</v>
      </c>
      <c r="X122">
        <f>((X121)/(SQRT(6)))</f>
        <v>5.0882244094430712E-3</v>
      </c>
    </row>
    <row r="123" spans="1:24" x14ac:dyDescent="0.25">
      <c r="B123">
        <v>9.6242000000000001</v>
      </c>
      <c r="C123">
        <v>14.727</v>
      </c>
      <c r="D123" t="s">
        <v>248</v>
      </c>
      <c r="E123">
        <f t="shared" si="17"/>
        <v>5.1028000000000002</v>
      </c>
      <c r="F123" s="3">
        <v>346900000</v>
      </c>
      <c r="G123" s="3">
        <v>547000000</v>
      </c>
      <c r="H123" s="3">
        <v>8198000</v>
      </c>
      <c r="I123" s="3">
        <v>19820000</v>
      </c>
      <c r="J123" s="3">
        <f t="shared" si="18"/>
        <v>1.5768232920149898</v>
      </c>
      <c r="K123" s="3">
        <f t="shared" si="19"/>
        <v>2.3632170654367252E-2</v>
      </c>
      <c r="L123" s="3">
        <f t="shared" si="20"/>
        <v>5.7134620928221393E-2</v>
      </c>
      <c r="M123" s="4">
        <f t="shared" si="21"/>
        <v>6.7466758786493202</v>
      </c>
      <c r="N123" s="9">
        <f t="shared" si="22"/>
        <v>8.856700329864936E-2</v>
      </c>
      <c r="O123" s="9">
        <f t="shared" si="23"/>
        <v>0.13656891514329941</v>
      </c>
      <c r="Q123" s="4">
        <f t="shared" si="24"/>
        <v>3.9664552081108333</v>
      </c>
      <c r="T123" s="4">
        <f t="shared" si="25"/>
        <v>5.2069649975689442E-2</v>
      </c>
      <c r="W123" s="4">
        <f t="shared" si="26"/>
        <v>8.0290574866719894E-2</v>
      </c>
    </row>
    <row r="124" spans="1:24" x14ac:dyDescent="0.25">
      <c r="B124">
        <v>9.5152999999999999</v>
      </c>
      <c r="C124">
        <v>14.302199999999999</v>
      </c>
      <c r="D124" t="s">
        <v>249</v>
      </c>
      <c r="E124">
        <f t="shared" si="17"/>
        <v>4.7868999999999993</v>
      </c>
      <c r="F124" s="3">
        <v>485500000</v>
      </c>
      <c r="G124" s="3">
        <v>493900000</v>
      </c>
      <c r="H124" s="3">
        <v>6142000</v>
      </c>
      <c r="I124" s="3">
        <v>17880000</v>
      </c>
      <c r="J124" s="3">
        <f t="shared" si="18"/>
        <v>1.0173017507723996</v>
      </c>
      <c r="K124" s="3">
        <f t="shared" si="19"/>
        <v>1.2650875386199793E-2</v>
      </c>
      <c r="L124" s="3">
        <f t="shared" si="20"/>
        <v>3.6828012358393405E-2</v>
      </c>
      <c r="M124" s="4">
        <f t="shared" si="21"/>
        <v>4.3579460135903787</v>
      </c>
      <c r="N124" s="9">
        <f t="shared" si="22"/>
        <v>5.0640746576571277E-2</v>
      </c>
      <c r="O124" s="9">
        <f t="shared" si="23"/>
        <v>8.62143934338684E-2</v>
      </c>
      <c r="Q124" s="4">
        <f t="shared" si="24"/>
        <v>2.7311700768286653</v>
      </c>
      <c r="T124" s="4">
        <f t="shared" si="25"/>
        <v>3.17370823977342E-2</v>
      </c>
      <c r="W124" s="4">
        <f t="shared" si="26"/>
        <v>5.4031456746872771E-2</v>
      </c>
    </row>
    <row r="125" spans="1:24" x14ac:dyDescent="0.25">
      <c r="B125">
        <v>9.6448</v>
      </c>
      <c r="C125">
        <v>14.443199999999999</v>
      </c>
      <c r="D125" t="s">
        <v>250</v>
      </c>
      <c r="E125">
        <f t="shared" si="17"/>
        <v>4.7983999999999991</v>
      </c>
      <c r="F125" s="3">
        <v>394400000</v>
      </c>
      <c r="G125" s="3">
        <v>533100000</v>
      </c>
      <c r="H125" s="3">
        <v>5438000</v>
      </c>
      <c r="I125" s="3">
        <v>14320000</v>
      </c>
      <c r="J125" s="3">
        <f t="shared" si="18"/>
        <v>1.3516734279918865</v>
      </c>
      <c r="K125" s="3">
        <f t="shared" si="19"/>
        <v>1.3788032454361054E-2</v>
      </c>
      <c r="L125" s="3">
        <f t="shared" si="20"/>
        <v>3.6308316430020283E-2</v>
      </c>
      <c r="M125" s="4">
        <f t="shared" si="21"/>
        <v>5.7854578295433887</v>
      </c>
      <c r="N125" s="9">
        <f t="shared" si="22"/>
        <v>5.4568162227203065E-2</v>
      </c>
      <c r="O125" s="9">
        <f t="shared" si="23"/>
        <v>8.4925697696341368E-2</v>
      </c>
      <c r="Q125" s="4">
        <f t="shared" si="24"/>
        <v>3.6171168490809786</v>
      </c>
      <c r="T125" s="4">
        <f t="shared" si="25"/>
        <v>3.4116473549851874E-2</v>
      </c>
      <c r="W125" s="4">
        <f t="shared" si="26"/>
        <v>5.3096259813484523E-2</v>
      </c>
    </row>
    <row r="126" spans="1:24" x14ac:dyDescent="0.25">
      <c r="J126" s="3"/>
      <c r="K126" s="3"/>
      <c r="L126" s="3"/>
    </row>
    <row r="127" spans="1:24" x14ac:dyDescent="0.25">
      <c r="A127" s="5" t="s">
        <v>43</v>
      </c>
      <c r="B127">
        <v>9.6182999999999996</v>
      </c>
      <c r="C127">
        <v>14.1264</v>
      </c>
      <c r="D127" t="s">
        <v>251</v>
      </c>
      <c r="E127">
        <f t="shared" si="17"/>
        <v>4.5081000000000007</v>
      </c>
      <c r="F127" s="3">
        <v>370800000</v>
      </c>
      <c r="G127" s="3">
        <v>410300000</v>
      </c>
      <c r="H127" s="3">
        <v>5247000</v>
      </c>
      <c r="I127" s="3">
        <v>13630000</v>
      </c>
      <c r="J127" s="3">
        <f t="shared" si="18"/>
        <v>1.1065264293419632</v>
      </c>
      <c r="K127" s="3">
        <f t="shared" si="19"/>
        <v>1.4150485436893205E-2</v>
      </c>
      <c r="L127" s="3">
        <f t="shared" si="20"/>
        <v>3.6758360302049625E-2</v>
      </c>
      <c r="M127" s="4">
        <f t="shared" si="21"/>
        <v>4.7388672805823022</v>
      </c>
      <c r="N127" s="9">
        <f t="shared" si="22"/>
        <v>5.5819971283375659E-2</v>
      </c>
      <c r="O127" s="9">
        <f t="shared" si="23"/>
        <v>8.604167645992325E-2</v>
      </c>
      <c r="Q127" s="4">
        <f t="shared" si="24"/>
        <v>3.1535684305465508</v>
      </c>
      <c r="R127">
        <f>AVERAGE(Q127:Q132)</f>
        <v>3.8169485630816364</v>
      </c>
      <c r="T127" s="4">
        <f t="shared" si="25"/>
        <v>3.7146450577876924E-2</v>
      </c>
      <c r="U127">
        <f>AVERAGE(T127:T132)</f>
        <v>2.0336888850781439E-2</v>
      </c>
      <c r="W127" s="4">
        <f t="shared" si="26"/>
        <v>5.7258053144289112E-2</v>
      </c>
      <c r="X127">
        <f>AVERAGE(W127:W132)</f>
        <v>2.7212458816025343E-2</v>
      </c>
    </row>
    <row r="128" spans="1:24" x14ac:dyDescent="0.25">
      <c r="B128">
        <v>9.6161999999999992</v>
      </c>
      <c r="C128">
        <v>14.7979</v>
      </c>
      <c r="D128" t="s">
        <v>252</v>
      </c>
      <c r="E128">
        <f t="shared" si="17"/>
        <v>5.1817000000000011</v>
      </c>
      <c r="F128" s="3">
        <v>370000000</v>
      </c>
      <c r="G128" s="3">
        <v>611100000</v>
      </c>
      <c r="H128" s="3">
        <v>2855000</v>
      </c>
      <c r="I128" s="3">
        <v>8014000</v>
      </c>
      <c r="J128" s="3">
        <f t="shared" si="18"/>
        <v>1.6516216216216215</v>
      </c>
      <c r="K128" s="3">
        <f t="shared" si="19"/>
        <v>7.7162162162162165E-3</v>
      </c>
      <c r="L128" s="3">
        <f t="shared" si="20"/>
        <v>2.1659459459459459E-2</v>
      </c>
      <c r="M128" s="4">
        <f t="shared" si="21"/>
        <v>7.0660076480591005</v>
      </c>
      <c r="N128" s="9">
        <f t="shared" si="22"/>
        <v>3.3597843535864154E-2</v>
      </c>
      <c r="O128" s="9">
        <f t="shared" si="23"/>
        <v>4.8600765159923072E-2</v>
      </c>
      <c r="Q128" s="4">
        <f t="shared" si="24"/>
        <v>4.0909398352234403</v>
      </c>
      <c r="R128">
        <f>STDEV(Q127:Q132)</f>
        <v>0.71393399712430117</v>
      </c>
      <c r="T128" s="4">
        <f t="shared" si="25"/>
        <v>1.9451826737864494E-2</v>
      </c>
      <c r="U128">
        <f>STDEV(T127:T132)</f>
        <v>9.0367225153883159E-3</v>
      </c>
      <c r="W128" s="4">
        <f t="shared" si="26"/>
        <v>2.8137926834778004E-2</v>
      </c>
      <c r="X128">
        <f>STDEV(W127:W132)</f>
        <v>1.6093473759477745E-2</v>
      </c>
    </row>
    <row r="129" spans="1:24" x14ac:dyDescent="0.25">
      <c r="B129">
        <v>9.4989000000000008</v>
      </c>
      <c r="C129">
        <v>13.308</v>
      </c>
      <c r="D129" t="s">
        <v>253</v>
      </c>
      <c r="E129">
        <f t="shared" si="17"/>
        <v>3.809099999999999</v>
      </c>
      <c r="F129" s="3">
        <v>301800000</v>
      </c>
      <c r="G129" s="3">
        <v>439700000</v>
      </c>
      <c r="H129" s="3">
        <v>1154000</v>
      </c>
      <c r="I129" s="3">
        <v>3125000</v>
      </c>
      <c r="J129" s="3">
        <f t="shared" si="18"/>
        <v>1.4569251159708416</v>
      </c>
      <c r="K129" s="3">
        <f t="shared" si="19"/>
        <v>3.8237243207422133E-3</v>
      </c>
      <c r="L129" s="3">
        <f t="shared" si="20"/>
        <v>1.035453943008615E-2</v>
      </c>
      <c r="M129" s="4">
        <f t="shared" si="21"/>
        <v>6.2348021923445858</v>
      </c>
      <c r="N129" s="9">
        <f t="shared" si="22"/>
        <v>2.015428853518059E-2</v>
      </c>
      <c r="O129" s="9">
        <f t="shared" si="23"/>
        <v>2.0567830015436661E-2</v>
      </c>
      <c r="Q129" s="4">
        <f t="shared" si="24"/>
        <v>4.9104530143692111</v>
      </c>
      <c r="R129">
        <f>((R128)/(SQRT(6)))</f>
        <v>0.29146233383002845</v>
      </c>
      <c r="T129" s="4">
        <f t="shared" si="25"/>
        <v>1.5873268122533351E-2</v>
      </c>
      <c r="U129">
        <f>((U128)/(SQRT(6)))</f>
        <v>3.6892265183035805E-3</v>
      </c>
      <c r="W129" s="4">
        <f t="shared" si="26"/>
        <v>1.6198968272376678E-2</v>
      </c>
      <c r="X129">
        <f>((X128)/(SQRT(6)))</f>
        <v>6.5701331499318288E-3</v>
      </c>
    </row>
    <row r="130" spans="1:24" x14ac:dyDescent="0.25">
      <c r="B130">
        <v>9.6130999999999993</v>
      </c>
      <c r="C130">
        <v>15.370900000000001</v>
      </c>
      <c r="D130" t="s">
        <v>254</v>
      </c>
      <c r="E130">
        <f t="shared" si="17"/>
        <v>5.7578000000000014</v>
      </c>
      <c r="F130" s="3">
        <v>430800000</v>
      </c>
      <c r="G130" s="3">
        <v>730600000</v>
      </c>
      <c r="H130" s="3">
        <v>1915000</v>
      </c>
      <c r="I130" s="3">
        <v>5835000</v>
      </c>
      <c r="J130" s="3">
        <f t="shared" si="18"/>
        <v>1.6959145775301765</v>
      </c>
      <c r="K130" s="3">
        <f t="shared" si="19"/>
        <v>4.4452181987000928E-3</v>
      </c>
      <c r="L130" s="3">
        <f t="shared" si="20"/>
        <v>1.3544568245125349E-2</v>
      </c>
      <c r="M130" s="4">
        <f t="shared" si="21"/>
        <v>7.2551047583428865</v>
      </c>
      <c r="N130" s="9">
        <f t="shared" si="22"/>
        <v>2.2300750841403955E-2</v>
      </c>
      <c r="O130" s="9">
        <f t="shared" si="23"/>
        <v>2.847817972588871E-2</v>
      </c>
      <c r="Q130" s="4">
        <f t="shared" si="24"/>
        <v>3.7801442000466587</v>
      </c>
      <c r="T130" s="4">
        <f t="shared" si="25"/>
        <v>1.1619412366565676E-2</v>
      </c>
      <c r="W130" s="4">
        <f t="shared" si="26"/>
        <v>1.4838052585651832E-2</v>
      </c>
    </row>
    <row r="131" spans="1:24" x14ac:dyDescent="0.25">
      <c r="B131">
        <v>9.6003000000000007</v>
      </c>
      <c r="C131">
        <v>14.123699999999999</v>
      </c>
      <c r="D131" t="s">
        <v>255</v>
      </c>
      <c r="E131">
        <f t="shared" si="17"/>
        <v>4.5233999999999988</v>
      </c>
      <c r="F131" s="3">
        <v>467600000</v>
      </c>
      <c r="G131" s="3">
        <v>665100000</v>
      </c>
      <c r="H131" s="3">
        <v>2205000</v>
      </c>
      <c r="I131" s="3">
        <v>5734000</v>
      </c>
      <c r="J131" s="3">
        <f t="shared" si="18"/>
        <v>1.4223695466210435</v>
      </c>
      <c r="K131" s="3">
        <f t="shared" si="19"/>
        <v>4.7155688622754488E-3</v>
      </c>
      <c r="L131" s="3">
        <f t="shared" si="20"/>
        <v>1.2262617621899058E-2</v>
      </c>
      <c r="M131" s="4">
        <f t="shared" si="21"/>
        <v>6.0872762895408012</v>
      </c>
      <c r="N131" s="9">
        <f t="shared" si="22"/>
        <v>2.3234464799671301E-2</v>
      </c>
      <c r="O131" s="9">
        <f t="shared" si="23"/>
        <v>2.5299312596712857E-2</v>
      </c>
      <c r="Q131" s="4">
        <f t="shared" si="24"/>
        <v>4.0371908008627155</v>
      </c>
      <c r="T131" s="4">
        <f t="shared" si="25"/>
        <v>1.5409513728393227E-2</v>
      </c>
      <c r="W131" s="4">
        <f t="shared" si="26"/>
        <v>1.6778957817159344E-2</v>
      </c>
    </row>
    <row r="132" spans="1:24" x14ac:dyDescent="0.25">
      <c r="B132">
        <v>9.6184999999999992</v>
      </c>
      <c r="C132">
        <v>15.109</v>
      </c>
      <c r="D132" t="s">
        <v>256</v>
      </c>
      <c r="E132">
        <f t="shared" si="17"/>
        <v>5.4905000000000008</v>
      </c>
      <c r="F132" s="3">
        <v>334500000</v>
      </c>
      <c r="G132" s="3">
        <v>418900000</v>
      </c>
      <c r="H132" s="3">
        <v>3319000</v>
      </c>
      <c r="I132" s="3">
        <v>8111000</v>
      </c>
      <c r="J132" s="3">
        <f t="shared" si="18"/>
        <v>1.2523168908819133</v>
      </c>
      <c r="K132" s="3">
        <f t="shared" si="19"/>
        <v>9.9222720478325862E-3</v>
      </c>
      <c r="L132" s="3">
        <f t="shared" si="20"/>
        <v>2.4248131539611362E-2</v>
      </c>
      <c r="M132" s="4">
        <f t="shared" si="21"/>
        <v>5.3612812608337155</v>
      </c>
      <c r="N132" s="9">
        <f t="shared" si="22"/>
        <v>4.1216930152691116E-2</v>
      </c>
      <c r="O132" s="9">
        <f t="shared" si="23"/>
        <v>5.5019923928378678E-2</v>
      </c>
      <c r="Q132" s="4">
        <f t="shared" si="24"/>
        <v>2.929395097441243</v>
      </c>
      <c r="T132" s="4">
        <f t="shared" si="25"/>
        <v>2.2520861571454935E-2</v>
      </c>
      <c r="W132" s="4">
        <f t="shared" si="26"/>
        <v>3.0062794241897096E-2</v>
      </c>
    </row>
    <row r="133" spans="1:24" x14ac:dyDescent="0.25">
      <c r="J133" s="3"/>
      <c r="K133" s="3"/>
      <c r="L133" s="3"/>
    </row>
    <row r="134" spans="1:24" x14ac:dyDescent="0.25">
      <c r="A134" s="5" t="s">
        <v>44</v>
      </c>
      <c r="B134">
        <v>9.5093999999999994</v>
      </c>
      <c r="C134">
        <v>13.7895</v>
      </c>
      <c r="D134" t="s">
        <v>257</v>
      </c>
      <c r="E134">
        <f t="shared" si="17"/>
        <v>4.2801000000000009</v>
      </c>
      <c r="F134" s="3">
        <v>459400000</v>
      </c>
      <c r="G134" s="3">
        <v>540700000</v>
      </c>
      <c r="H134" s="3">
        <v>6705000</v>
      </c>
      <c r="I134" s="3">
        <v>17680000</v>
      </c>
      <c r="J134" s="3">
        <f t="shared" si="18"/>
        <v>1.1769699608184589</v>
      </c>
      <c r="K134" s="3">
        <f t="shared" si="19"/>
        <v>1.4595124074880278E-2</v>
      </c>
      <c r="L134" s="3">
        <f t="shared" si="20"/>
        <v>3.848498040922943E-2</v>
      </c>
      <c r="M134" s="4">
        <f t="shared" si="21"/>
        <v>5.0396073862526363</v>
      </c>
      <c r="N134" s="9">
        <f t="shared" si="22"/>
        <v>5.7355626114708402E-2</v>
      </c>
      <c r="O134" s="9">
        <f t="shared" si="23"/>
        <v>9.0323195423168912E-2</v>
      </c>
      <c r="Q134" s="4">
        <f t="shared" si="24"/>
        <v>3.532352552220253</v>
      </c>
      <c r="R134">
        <f>AVERAGE(Q134:Q139)</f>
        <v>2.9905468876241694</v>
      </c>
      <c r="T134" s="4">
        <f t="shared" si="25"/>
        <v>4.0201602379412907E-2</v>
      </c>
      <c r="U134">
        <f>AVERAGE(T134:T139)</f>
        <v>2.3836898113719942E-2</v>
      </c>
      <c r="W134" s="4">
        <f t="shared" si="26"/>
        <v>6.3309171811291018E-2</v>
      </c>
      <c r="X134">
        <f>AVERAGE(W134:W139)</f>
        <v>3.4559898228480219E-2</v>
      </c>
    </row>
    <row r="135" spans="1:24" x14ac:dyDescent="0.25">
      <c r="B135">
        <v>9.6213999999999995</v>
      </c>
      <c r="C135">
        <v>15.3513</v>
      </c>
      <c r="D135" t="s">
        <v>258</v>
      </c>
      <c r="E135">
        <f t="shared" si="17"/>
        <v>5.7299000000000007</v>
      </c>
      <c r="F135" s="3">
        <v>392300000</v>
      </c>
      <c r="G135" s="3">
        <v>443300000</v>
      </c>
      <c r="H135" s="3">
        <v>2814000</v>
      </c>
      <c r="I135" s="3">
        <v>7765000</v>
      </c>
      <c r="J135" s="3">
        <f t="shared" si="18"/>
        <v>1.1300025490695895</v>
      </c>
      <c r="K135" s="3">
        <f t="shared" si="19"/>
        <v>7.1730818251338263E-3</v>
      </c>
      <c r="L135" s="3">
        <f t="shared" si="20"/>
        <v>1.9793525363242418E-2</v>
      </c>
      <c r="M135" s="4">
        <f t="shared" si="21"/>
        <v>4.8390923911018033</v>
      </c>
      <c r="N135" s="9">
        <f t="shared" si="22"/>
        <v>3.1722012511586656E-2</v>
      </c>
      <c r="O135" s="9">
        <f t="shared" si="23"/>
        <v>4.397378775829365E-2</v>
      </c>
      <c r="Q135" s="4">
        <f t="shared" si="24"/>
        <v>2.5336004421203526</v>
      </c>
      <c r="R135">
        <f>STDEV(Q134:Q139)</f>
        <v>0.6003636688336339</v>
      </c>
      <c r="T135" s="4">
        <f t="shared" si="25"/>
        <v>1.6608673368603284E-2</v>
      </c>
      <c r="U135">
        <f>STDEV(T134:T139)</f>
        <v>1.1086220669883504E-2</v>
      </c>
      <c r="W135" s="4">
        <f t="shared" si="26"/>
        <v>2.3023327331171739E-2</v>
      </c>
      <c r="X135">
        <f>STDEV(W134:W139)</f>
        <v>2.1265503711994621E-2</v>
      </c>
    </row>
    <row r="136" spans="1:24" x14ac:dyDescent="0.25">
      <c r="B136">
        <v>9.5294000000000008</v>
      </c>
      <c r="C136">
        <v>15.8718</v>
      </c>
      <c r="D136" t="s">
        <v>259</v>
      </c>
      <c r="E136">
        <f t="shared" si="17"/>
        <v>6.3423999999999996</v>
      </c>
      <c r="F136" s="3">
        <v>390800000</v>
      </c>
      <c r="G136" s="3">
        <v>501600000</v>
      </c>
      <c r="H136" s="3">
        <v>5348000</v>
      </c>
      <c r="I136" s="3">
        <v>12300000</v>
      </c>
      <c r="J136" s="3">
        <f t="shared" si="18"/>
        <v>1.2835209825997953</v>
      </c>
      <c r="K136" s="3">
        <f t="shared" si="19"/>
        <v>1.3684749232343909E-2</v>
      </c>
      <c r="L136" s="3">
        <f t="shared" si="20"/>
        <v>3.1473899692937561E-2</v>
      </c>
      <c r="M136" s="4">
        <f t="shared" si="21"/>
        <v>5.4944989125312853</v>
      </c>
      <c r="N136" s="9">
        <f t="shared" si="22"/>
        <v>5.421145148428546E-2</v>
      </c>
      <c r="O136" s="9">
        <f t="shared" si="23"/>
        <v>7.2937741080997459E-2</v>
      </c>
      <c r="Q136" s="4">
        <f t="shared" si="24"/>
        <v>2.5989367964167913</v>
      </c>
      <c r="R136">
        <f>((R135)/(SQRT(6)))</f>
        <v>0.24509744145794385</v>
      </c>
      <c r="T136" s="4">
        <f t="shared" si="25"/>
        <v>2.5642399478565902E-2</v>
      </c>
      <c r="U136">
        <f>((U135)/(SQRT(6)))</f>
        <v>4.525930636185083E-3</v>
      </c>
      <c r="W136" s="4">
        <f t="shared" si="26"/>
        <v>3.4500066732308335E-2</v>
      </c>
      <c r="X136">
        <f>((X135)/(SQRT(6)))</f>
        <v>8.6816055362747384E-3</v>
      </c>
    </row>
    <row r="137" spans="1:24" x14ac:dyDescent="0.25">
      <c r="B137">
        <v>9.5099</v>
      </c>
      <c r="C137">
        <v>16.757999999999999</v>
      </c>
      <c r="D137" t="s">
        <v>260</v>
      </c>
      <c r="E137">
        <f t="shared" si="17"/>
        <v>7.2480999999999991</v>
      </c>
      <c r="F137" s="3">
        <v>358200000</v>
      </c>
      <c r="G137" s="3">
        <v>517700000</v>
      </c>
      <c r="H137" s="3">
        <v>7424000</v>
      </c>
      <c r="I137" s="3">
        <v>20130000</v>
      </c>
      <c r="J137" s="3">
        <f t="shared" si="18"/>
        <v>1.445281965382468</v>
      </c>
      <c r="K137" s="3">
        <f t="shared" si="19"/>
        <v>2.0725851479620323E-2</v>
      </c>
      <c r="L137" s="3">
        <f t="shared" si="20"/>
        <v>5.6197654941373534E-2</v>
      </c>
      <c r="M137" s="4">
        <f t="shared" si="21"/>
        <v>6.1850948272410706</v>
      </c>
      <c r="N137" s="9">
        <f>(K137-D$40)/D$39</f>
        <v>7.8529407145737209E-2</v>
      </c>
      <c r="O137" s="9">
        <f t="shared" si="23"/>
        <v>0.1342455102298945</v>
      </c>
      <c r="Q137" s="4">
        <f t="shared" si="24"/>
        <v>2.5600204856063264</v>
      </c>
      <c r="T137" s="4">
        <f t="shared" si="25"/>
        <v>3.2503445239057363E-2</v>
      </c>
      <c r="W137" s="4">
        <f t="shared" si="26"/>
        <v>5.5564428014194554E-2</v>
      </c>
    </row>
    <row r="138" spans="1:24" x14ac:dyDescent="0.25">
      <c r="B138">
        <v>9.5428999999999995</v>
      </c>
      <c r="C138">
        <v>14.8706</v>
      </c>
      <c r="D138" t="s">
        <v>261</v>
      </c>
      <c r="E138">
        <f t="shared" si="17"/>
        <v>5.3277000000000001</v>
      </c>
      <c r="F138" s="3">
        <v>382400000</v>
      </c>
      <c r="G138" s="3">
        <v>626400000</v>
      </c>
      <c r="H138" s="3">
        <v>2669000</v>
      </c>
      <c r="I138" s="3">
        <v>7255000</v>
      </c>
      <c r="J138" s="3">
        <f t="shared" si="18"/>
        <v>1.6380753138075315</v>
      </c>
      <c r="K138" s="3">
        <f t="shared" si="19"/>
        <v>6.979602510460251E-3</v>
      </c>
      <c r="L138" s="3">
        <f t="shared" si="20"/>
        <v>1.8972280334728035E-2</v>
      </c>
      <c r="M138" s="4">
        <f t="shared" si="21"/>
        <v>7.008175254394799</v>
      </c>
      <c r="N138" s="9">
        <f t="shared" ref="N138:N139" si="27">(K138-D$40)/D$39</f>
        <v>3.1053790231834924E-2</v>
      </c>
      <c r="O138" s="9">
        <f t="shared" si="23"/>
        <v>4.193733738427434E-2</v>
      </c>
      <c r="Q138" s="4">
        <f t="shared" si="24"/>
        <v>3.9462668249309076</v>
      </c>
      <c r="T138" s="4">
        <f t="shared" si="25"/>
        <v>1.7486226832498973E-2</v>
      </c>
      <c r="W138" s="4">
        <f t="shared" si="26"/>
        <v>2.3614695300565536E-2</v>
      </c>
    </row>
    <row r="139" spans="1:24" x14ac:dyDescent="0.25">
      <c r="B139">
        <v>9.6267999999999994</v>
      </c>
      <c r="C139">
        <v>15.038</v>
      </c>
      <c r="D139" t="s">
        <v>262</v>
      </c>
      <c r="E139">
        <f t="shared" si="17"/>
        <v>5.4112000000000009</v>
      </c>
      <c r="F139" s="3">
        <v>409600000</v>
      </c>
      <c r="G139" s="3">
        <v>478300000</v>
      </c>
      <c r="H139" s="3">
        <v>1439000</v>
      </c>
      <c r="I139" s="3">
        <v>3033000</v>
      </c>
      <c r="J139" s="3">
        <f t="shared" si="18"/>
        <v>1.167724609375</v>
      </c>
      <c r="K139" s="3">
        <f t="shared" si="19"/>
        <v>3.5131835937500001E-3</v>
      </c>
      <c r="L139" s="3">
        <f t="shared" si="20"/>
        <v>7.4047851562499996E-3</v>
      </c>
      <c r="M139" s="4">
        <f t="shared" si="21"/>
        <v>5.0001367931153098</v>
      </c>
      <c r="N139" s="9">
        <f t="shared" si="27"/>
        <v>1.9081769579360468E-2</v>
      </c>
      <c r="O139" s="9">
        <f t="shared" si="23"/>
        <v>1.3253291740440622E-2</v>
      </c>
      <c r="Q139" s="4">
        <f t="shared" si="24"/>
        <v>2.7721042244503855</v>
      </c>
      <c r="T139" s="4">
        <f t="shared" si="25"/>
        <v>1.0579041384181215E-2</v>
      </c>
      <c r="W139" s="4">
        <f t="shared" si="26"/>
        <v>7.3477001813501358E-3</v>
      </c>
    </row>
    <row r="140" spans="1:24" x14ac:dyDescent="0.25">
      <c r="J140" s="3"/>
    </row>
    <row r="141" spans="1:24" x14ac:dyDescent="0.25">
      <c r="J141" s="3"/>
    </row>
    <row r="142" spans="1:24" x14ac:dyDescent="0.25">
      <c r="J142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J53"/>
  <sheetViews>
    <sheetView workbookViewId="0">
      <selection activeCell="C35" sqref="C35"/>
    </sheetView>
  </sheetViews>
  <sheetFormatPr defaultRowHeight="15" x14ac:dyDescent="0.25"/>
  <cols>
    <col min="4" max="4" width="10.28515625" bestFit="1" customWidth="1"/>
    <col min="7" max="7" width="9.85546875" bestFit="1" customWidth="1"/>
    <col min="9" max="9" width="10.7109375" bestFit="1" customWidth="1"/>
    <col min="10" max="10" width="10.28515625" bestFit="1" customWidth="1"/>
    <col min="11" max="11" width="9.7109375" bestFit="1" customWidth="1"/>
    <col min="12" max="12" width="9.28515625" bestFit="1" customWidth="1"/>
    <col min="13" max="13" width="9.85546875" bestFit="1" customWidth="1"/>
  </cols>
  <sheetData>
    <row r="17" spans="1:10" s="1" customFormat="1" ht="12.75" x14ac:dyDescent="0.2">
      <c r="A17" s="1" t="s">
        <v>0</v>
      </c>
      <c r="B17" s="1" t="s">
        <v>1</v>
      </c>
      <c r="C17" s="1" t="s">
        <v>2</v>
      </c>
      <c r="D17" s="1" t="s">
        <v>3</v>
      </c>
      <c r="E17" s="2" t="s">
        <v>4</v>
      </c>
      <c r="F17" s="2" t="s">
        <v>5</v>
      </c>
      <c r="G17" s="2" t="s">
        <v>163</v>
      </c>
      <c r="H17" s="1" t="s">
        <v>165</v>
      </c>
      <c r="I17" s="1" t="s">
        <v>164</v>
      </c>
      <c r="J17" s="1" t="s">
        <v>166</v>
      </c>
    </row>
    <row r="18" spans="1:10" x14ac:dyDescent="0.25">
      <c r="A18" s="1" t="s">
        <v>173</v>
      </c>
      <c r="B18">
        <v>20.016999999999999</v>
      </c>
      <c r="C18">
        <v>21.813600000000001</v>
      </c>
      <c r="D18" t="s">
        <v>157</v>
      </c>
      <c r="E18">
        <f>C18-B18</f>
        <v>1.7966000000000015</v>
      </c>
      <c r="F18" s="3"/>
      <c r="G18" s="3"/>
      <c r="H18" s="3"/>
      <c r="J18" s="4"/>
    </row>
    <row r="19" spans="1:10" x14ac:dyDescent="0.25">
      <c r="B19">
        <v>19.441500000000001</v>
      </c>
      <c r="C19">
        <v>20.9803</v>
      </c>
      <c r="D19" t="s">
        <v>158</v>
      </c>
      <c r="E19">
        <f t="shared" ref="E19:E30" si="0">C19-B19</f>
        <v>1.5387999999999984</v>
      </c>
    </row>
    <row r="20" spans="1:10" x14ac:dyDescent="0.25">
      <c r="B20">
        <v>19.920300000000001</v>
      </c>
      <c r="C20">
        <v>21.380099999999999</v>
      </c>
      <c r="D20" t="s">
        <v>159</v>
      </c>
      <c r="E20">
        <f t="shared" si="0"/>
        <v>1.4597999999999978</v>
      </c>
    </row>
    <row r="21" spans="1:10" x14ac:dyDescent="0.25">
      <c r="B21">
        <v>19.6785</v>
      </c>
      <c r="C21">
        <v>20.948699999999999</v>
      </c>
      <c r="D21" t="s">
        <v>160</v>
      </c>
      <c r="E21">
        <f t="shared" si="0"/>
        <v>1.2701999999999991</v>
      </c>
    </row>
    <row r="22" spans="1:10" x14ac:dyDescent="0.25">
      <c r="B22">
        <v>19.4514</v>
      </c>
      <c r="C22">
        <v>20.784500000000001</v>
      </c>
      <c r="D22" t="s">
        <v>161</v>
      </c>
      <c r="E22">
        <f t="shared" si="0"/>
        <v>1.3331000000000017</v>
      </c>
    </row>
    <row r="23" spans="1:10" x14ac:dyDescent="0.25">
      <c r="B23">
        <v>20.307700000000001</v>
      </c>
      <c r="C23">
        <v>21.454799999999999</v>
      </c>
      <c r="D23" t="s">
        <v>162</v>
      </c>
      <c r="E23">
        <f t="shared" si="0"/>
        <v>1.1470999999999982</v>
      </c>
    </row>
    <row r="25" spans="1:10" x14ac:dyDescent="0.25">
      <c r="A25" s="1"/>
      <c r="B25">
        <v>9.5130999999999997</v>
      </c>
      <c r="C25">
        <v>14.7018</v>
      </c>
      <c r="D25" t="s">
        <v>167</v>
      </c>
      <c r="E25">
        <f t="shared" si="0"/>
        <v>5.1887000000000008</v>
      </c>
    </row>
    <row r="26" spans="1:10" x14ac:dyDescent="0.25">
      <c r="B26">
        <v>9.6090999999999998</v>
      </c>
      <c r="C26">
        <v>14.118399999999999</v>
      </c>
      <c r="D26" t="s">
        <v>168</v>
      </c>
      <c r="E26">
        <f t="shared" si="0"/>
        <v>4.5092999999999996</v>
      </c>
    </row>
    <row r="27" spans="1:10" x14ac:dyDescent="0.25">
      <c r="B27">
        <v>9.5967000000000002</v>
      </c>
      <c r="C27">
        <v>13.2402</v>
      </c>
      <c r="D27" t="s">
        <v>169</v>
      </c>
      <c r="E27">
        <f t="shared" si="0"/>
        <v>3.6434999999999995</v>
      </c>
    </row>
    <row r="28" spans="1:10" x14ac:dyDescent="0.25">
      <c r="B28">
        <v>9.6172000000000004</v>
      </c>
      <c r="C28">
        <v>12.7295</v>
      </c>
      <c r="D28" t="s">
        <v>170</v>
      </c>
      <c r="E28">
        <f t="shared" si="0"/>
        <v>3.1122999999999994</v>
      </c>
    </row>
    <row r="29" spans="1:10" x14ac:dyDescent="0.25">
      <c r="B29">
        <v>9.5410000000000004</v>
      </c>
      <c r="C29">
        <v>14.394399999999999</v>
      </c>
      <c r="D29" t="s">
        <v>171</v>
      </c>
      <c r="E29">
        <f t="shared" si="0"/>
        <v>4.8533999999999988</v>
      </c>
    </row>
    <row r="30" spans="1:10" x14ac:dyDescent="0.25">
      <c r="B30">
        <v>9.5068000000000001</v>
      </c>
      <c r="C30">
        <v>13.802099999999999</v>
      </c>
      <c r="D30" t="s">
        <v>172</v>
      </c>
      <c r="E30">
        <f t="shared" si="0"/>
        <v>4.2952999999999992</v>
      </c>
    </row>
    <row r="32" spans="1:10" x14ac:dyDescent="0.25">
      <c r="A32" s="1"/>
    </row>
    <row r="39" spans="1:1" x14ac:dyDescent="0.25">
      <c r="A39" s="1"/>
    </row>
    <row r="46" spans="1:1" x14ac:dyDescent="0.25">
      <c r="A46" s="5"/>
    </row>
    <row r="53" spans="1:1" x14ac:dyDescent="0.25">
      <c r="A5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131"/>
  <sheetViews>
    <sheetView topLeftCell="A112" workbookViewId="0">
      <selection activeCell="E126" activeCellId="2" sqref="E112:E116 E119:E123 E126:E130"/>
    </sheetView>
  </sheetViews>
  <sheetFormatPr defaultColWidth="9.140625" defaultRowHeight="15" x14ac:dyDescent="0.25"/>
  <cols>
    <col min="1" max="1" width="9.140625" style="11"/>
    <col min="2" max="3" width="9.28515625" style="11" bestFit="1" customWidth="1"/>
    <col min="4" max="4" width="11.7109375" style="11" bestFit="1" customWidth="1"/>
    <col min="5" max="7" width="12.7109375" style="11" bestFit="1" customWidth="1"/>
    <col min="8" max="8" width="12.7109375" style="11" customWidth="1"/>
    <col min="9" max="9" width="11.7109375" style="11" customWidth="1"/>
    <col min="10" max="10" width="10.7109375" style="11" customWidth="1"/>
    <col min="11" max="11" width="10.28515625" style="11" customWidth="1"/>
    <col min="12" max="13" width="11" style="11" customWidth="1"/>
    <col min="14" max="14" width="9.7109375" style="11" bestFit="1" customWidth="1"/>
    <col min="15" max="15" width="9.28515625" style="11" bestFit="1" customWidth="1"/>
    <col min="16" max="16" width="9.85546875" style="11" bestFit="1" customWidth="1"/>
    <col min="17" max="16384" width="9.140625" style="11"/>
  </cols>
  <sheetData>
    <row r="1" spans="3:10" x14ac:dyDescent="0.25">
      <c r="H1" s="11" t="s">
        <v>7</v>
      </c>
      <c r="I1" s="11" t="s">
        <v>8</v>
      </c>
      <c r="J1" s="11" t="s">
        <v>6</v>
      </c>
    </row>
    <row r="2" spans="3:10" x14ac:dyDescent="0.25">
      <c r="C2" s="16">
        <v>1.953125E-2</v>
      </c>
      <c r="D2" s="13">
        <v>11954.6548144235</v>
      </c>
      <c r="E2" s="13">
        <v>68948.568261089895</v>
      </c>
      <c r="F2" s="13">
        <v>171002.12703492399</v>
      </c>
      <c r="G2" s="13">
        <v>41853415.381108299</v>
      </c>
      <c r="H2" s="11">
        <f>D2/G2</f>
        <v>2.8563152386888756E-4</v>
      </c>
      <c r="I2" s="11">
        <f>E2/G2</f>
        <v>1.6473821224208083E-3</v>
      </c>
      <c r="J2" s="11">
        <f>F2/G2</f>
        <v>4.0857388931778921E-3</v>
      </c>
    </row>
    <row r="3" spans="3:10" x14ac:dyDescent="0.25">
      <c r="C3" s="16">
        <v>1.953125E-2</v>
      </c>
      <c r="D3" s="13">
        <v>18781.2742194895</v>
      </c>
      <c r="E3" s="13">
        <v>135027.897431255</v>
      </c>
      <c r="F3" s="13">
        <v>25341.873681236098</v>
      </c>
      <c r="G3" s="13">
        <v>59002990.408794403</v>
      </c>
      <c r="H3" s="11">
        <f t="shared" ref="H3:H17" si="0">D3/G3</f>
        <v>3.183105481496095E-4</v>
      </c>
      <c r="I3" s="11">
        <f t="shared" ref="I3:I17" si="1">E3/G3</f>
        <v>2.2884924390396502E-3</v>
      </c>
      <c r="J3" s="11">
        <f t="shared" ref="J3:J17" si="2">F3/G3</f>
        <v>4.2950151349377858E-4</v>
      </c>
    </row>
    <row r="4" spans="3:10" x14ac:dyDescent="0.25">
      <c r="C4" s="16">
        <v>1.953125E-2</v>
      </c>
      <c r="D4" s="13">
        <v>20680.246140373099</v>
      </c>
      <c r="E4" s="13">
        <v>129723.869779482</v>
      </c>
      <c r="F4" s="13">
        <v>36310.188801525401</v>
      </c>
      <c r="G4" s="13">
        <v>59208182.357590601</v>
      </c>
      <c r="H4" s="11">
        <f t="shared" si="0"/>
        <v>3.4928020616261751E-4</v>
      </c>
      <c r="I4" s="11">
        <f t="shared" si="1"/>
        <v>2.1909787568888468E-3</v>
      </c>
      <c r="J4" s="11">
        <f t="shared" si="2"/>
        <v>6.1326302135452E-4</v>
      </c>
    </row>
    <row r="5" spans="3:10" x14ac:dyDescent="0.25">
      <c r="C5" s="17">
        <v>1.953125E-2</v>
      </c>
      <c r="D5" s="13">
        <v>7529.6918606762001</v>
      </c>
      <c r="E5" s="13">
        <v>59811.040272013197</v>
      </c>
      <c r="F5" s="13">
        <v>154020.76613934501</v>
      </c>
      <c r="G5" s="13">
        <v>21366042.831574</v>
      </c>
      <c r="H5" s="11">
        <f t="shared" si="0"/>
        <v>3.5241396453390429E-4</v>
      </c>
      <c r="I5" s="11">
        <f t="shared" si="1"/>
        <v>2.7993503871304847E-3</v>
      </c>
      <c r="J5" s="11">
        <f t="shared" si="2"/>
        <v>7.2086706627648633E-3</v>
      </c>
    </row>
    <row r="6" spans="3:10" x14ac:dyDescent="0.25">
      <c r="C6" s="16">
        <v>3.90625E-2</v>
      </c>
      <c r="D6" s="13">
        <v>22336.443156126999</v>
      </c>
      <c r="E6" s="13">
        <v>175318.71220338301</v>
      </c>
      <c r="F6" s="13">
        <v>368725.72459830903</v>
      </c>
      <c r="G6" s="13">
        <v>44061009.374663599</v>
      </c>
      <c r="H6" s="11">
        <f>D6/G6</f>
        <v>5.0694351929602235E-4</v>
      </c>
      <c r="I6" s="11">
        <f>E6/G6</f>
        <v>3.9789989991513112E-3</v>
      </c>
      <c r="J6" s="11">
        <f>F6/G6</f>
        <v>8.3685265006737987E-3</v>
      </c>
    </row>
    <row r="7" spans="3:10" x14ac:dyDescent="0.25">
      <c r="C7" s="16">
        <v>3.90625E-2</v>
      </c>
      <c r="D7" s="13">
        <v>16293.0453733418</v>
      </c>
      <c r="E7" s="13">
        <v>138694.94254195999</v>
      </c>
      <c r="F7" s="13">
        <v>407847.79787868401</v>
      </c>
      <c r="G7" s="13">
        <v>35613752.699914798</v>
      </c>
      <c r="H7" s="11">
        <f>D7/G7</f>
        <v>4.5749307888524703E-4</v>
      </c>
      <c r="I7" s="11">
        <f>E7/G7</f>
        <v>3.8944208915757368E-3</v>
      </c>
      <c r="J7" s="11">
        <f>F7/G7</f>
        <v>1.1451974783877794E-2</v>
      </c>
    </row>
    <row r="8" spans="3:10" x14ac:dyDescent="0.25">
      <c r="C8" s="16">
        <v>3.90625E-2</v>
      </c>
      <c r="D8" s="13">
        <v>23668.117121494899</v>
      </c>
      <c r="E8" s="13">
        <v>153277.35642984</v>
      </c>
      <c r="F8" s="13">
        <v>406753.75446725101</v>
      </c>
      <c r="G8" s="13">
        <v>37594209.298970401</v>
      </c>
      <c r="H8" s="11">
        <f>D8/G8</f>
        <v>6.2956815857656838E-4</v>
      </c>
      <c r="I8" s="11">
        <f>E8/G8</f>
        <v>4.0771533512220411E-3</v>
      </c>
      <c r="J8" s="11">
        <f>F8/G8</f>
        <v>1.0819585304548242E-2</v>
      </c>
    </row>
    <row r="9" spans="3:10" x14ac:dyDescent="0.25">
      <c r="C9" s="17">
        <v>3.90625E-2</v>
      </c>
      <c r="D9" s="13">
        <v>8060.8825114649999</v>
      </c>
      <c r="E9" s="13">
        <v>84095.431438520303</v>
      </c>
      <c r="F9" s="13">
        <v>231178.11784408099</v>
      </c>
      <c r="G9" s="13">
        <v>15609182.489535</v>
      </c>
      <c r="H9" s="11">
        <f>D9/G9</f>
        <v>5.1641926262758011E-4</v>
      </c>
      <c r="I9" s="11">
        <f>E9/G9</f>
        <v>5.3875615519839767E-3</v>
      </c>
      <c r="J9" s="11">
        <f>F9/G9</f>
        <v>1.4810392408383445E-2</v>
      </c>
    </row>
    <row r="10" spans="3:10" x14ac:dyDescent="0.25">
      <c r="C10" s="16">
        <v>7.8125E-2</v>
      </c>
      <c r="D10" s="13">
        <v>52462.533320406699</v>
      </c>
      <c r="E10" s="13">
        <v>359296.78050611197</v>
      </c>
      <c r="F10" s="13">
        <v>714403.82944542903</v>
      </c>
      <c r="G10" s="13">
        <v>43264060.569549799</v>
      </c>
      <c r="H10" s="11">
        <f t="shared" si="0"/>
        <v>1.2126123306449646E-3</v>
      </c>
      <c r="I10" s="11">
        <f t="shared" si="1"/>
        <v>8.3047401417284672E-3</v>
      </c>
      <c r="J10" s="11">
        <f t="shared" si="2"/>
        <v>1.6512639360260192E-2</v>
      </c>
    </row>
    <row r="11" spans="3:10" x14ac:dyDescent="0.25">
      <c r="C11" s="16">
        <v>7.8125E-2</v>
      </c>
      <c r="D11" s="13">
        <v>43367.038260911999</v>
      </c>
      <c r="E11" s="13">
        <v>310861.97355810198</v>
      </c>
      <c r="F11" s="13">
        <v>849711.54843802901</v>
      </c>
      <c r="G11" s="13">
        <v>43210803.306910597</v>
      </c>
      <c r="H11" s="11">
        <f t="shared" si="0"/>
        <v>1.0036156456729518E-3</v>
      </c>
      <c r="I11" s="11">
        <f t="shared" si="1"/>
        <v>7.1940799468633481E-3</v>
      </c>
      <c r="J11" s="11">
        <f t="shared" si="2"/>
        <v>1.9664331218349203E-2</v>
      </c>
    </row>
    <row r="12" spans="3:10" x14ac:dyDescent="0.25">
      <c r="C12" s="16">
        <v>7.8125E-2</v>
      </c>
      <c r="D12" s="13">
        <v>52780.155920263402</v>
      </c>
      <c r="E12" s="13">
        <v>347721.10652891302</v>
      </c>
      <c r="F12" s="13">
        <v>698351.08247621194</v>
      </c>
      <c r="G12" s="13">
        <v>34067190.9037662</v>
      </c>
      <c r="H12" s="11">
        <f t="shared" si="0"/>
        <v>1.5492958039703955E-3</v>
      </c>
      <c r="I12" s="11">
        <f t="shared" si="1"/>
        <v>1.0206920421210066E-2</v>
      </c>
      <c r="J12" s="11">
        <f t="shared" si="2"/>
        <v>2.0499227084761127E-2</v>
      </c>
    </row>
    <row r="13" spans="3:10" x14ac:dyDescent="0.25">
      <c r="C13" s="17">
        <v>7.8125E-2</v>
      </c>
      <c r="D13" s="13">
        <v>25785.497473666499</v>
      </c>
      <c r="E13" s="13">
        <v>180421.081323819</v>
      </c>
      <c r="F13" s="13">
        <v>379507.451769543</v>
      </c>
      <c r="G13" s="13">
        <v>16249305.3780251</v>
      </c>
      <c r="H13" s="11">
        <f t="shared" si="0"/>
        <v>1.5868676767277546E-3</v>
      </c>
      <c r="I13" s="11">
        <f t="shared" si="1"/>
        <v>1.1103310395520854E-2</v>
      </c>
      <c r="J13" s="11">
        <f t="shared" si="2"/>
        <v>2.3355303069309871E-2</v>
      </c>
    </row>
    <row r="14" spans="3:10" x14ac:dyDescent="0.25">
      <c r="C14" s="16">
        <v>0.15625</v>
      </c>
      <c r="D14" s="13">
        <v>96514.252389960602</v>
      </c>
      <c r="E14" s="13">
        <v>624562.26945125905</v>
      </c>
      <c r="F14" s="13">
        <v>1319162.4237695599</v>
      </c>
      <c r="G14" s="13">
        <v>40172546.247524403</v>
      </c>
      <c r="H14" s="11">
        <f t="shared" si="0"/>
        <v>2.4024927818935104E-3</v>
      </c>
      <c r="I14" s="11">
        <f t="shared" si="1"/>
        <v>1.5546992356496375E-2</v>
      </c>
      <c r="J14" s="11">
        <f t="shared" si="2"/>
        <v>3.2837411291818532E-2</v>
      </c>
    </row>
    <row r="15" spans="3:10" x14ac:dyDescent="0.25">
      <c r="C15" s="16">
        <v>0.15625</v>
      </c>
      <c r="D15" s="13">
        <v>89693.333561512001</v>
      </c>
      <c r="E15" s="13">
        <v>731359.53974770498</v>
      </c>
      <c r="F15" s="13">
        <v>1778341.8491863301</v>
      </c>
      <c r="G15" s="13">
        <v>47109944.293299802</v>
      </c>
      <c r="H15" s="11">
        <f t="shared" si="0"/>
        <v>1.903915084320501E-3</v>
      </c>
      <c r="I15" s="11">
        <f t="shared" si="1"/>
        <v>1.5524525675393813E-2</v>
      </c>
      <c r="J15" s="11">
        <f t="shared" si="2"/>
        <v>3.7748757207493752E-2</v>
      </c>
    </row>
    <row r="16" spans="3:10" x14ac:dyDescent="0.25">
      <c r="C16" s="16">
        <v>0.15625</v>
      </c>
      <c r="D16" s="13">
        <v>140005.55831918199</v>
      </c>
      <c r="E16" s="13">
        <v>858193.17826472095</v>
      </c>
      <c r="F16" s="13">
        <v>1710730.9061588501</v>
      </c>
      <c r="G16" s="13">
        <v>35639133.094143599</v>
      </c>
      <c r="H16" s="11">
        <f t="shared" si="0"/>
        <v>3.9284221069391953E-3</v>
      </c>
      <c r="I16" s="11">
        <f t="shared" si="1"/>
        <v>2.4080080062490173E-2</v>
      </c>
      <c r="J16" s="11">
        <f t="shared" si="2"/>
        <v>4.8001473594765018E-2</v>
      </c>
    </row>
    <row r="17" spans="2:10" x14ac:dyDescent="0.25">
      <c r="C17" s="17">
        <v>0.15625</v>
      </c>
      <c r="D17" s="13">
        <v>71230.950294764305</v>
      </c>
      <c r="E17" s="13">
        <v>480012.06353944598</v>
      </c>
      <c r="F17" s="13">
        <v>964814.607047859</v>
      </c>
      <c r="G17" s="13">
        <v>22460304.0933083</v>
      </c>
      <c r="H17" s="11">
        <f t="shared" si="0"/>
        <v>3.1714152221111944E-3</v>
      </c>
      <c r="I17" s="11">
        <f t="shared" si="1"/>
        <v>2.137157455862132E-2</v>
      </c>
      <c r="J17" s="11">
        <f t="shared" si="2"/>
        <v>4.2956435631488647E-2</v>
      </c>
    </row>
    <row r="18" spans="2:10" x14ac:dyDescent="0.25">
      <c r="C18" s="16">
        <v>0.625</v>
      </c>
      <c r="D18" s="13">
        <v>671254.03045860201</v>
      </c>
      <c r="E18" s="13">
        <v>4327675.1619323399</v>
      </c>
      <c r="F18" s="13">
        <v>9465619.2593713906</v>
      </c>
      <c r="G18" s="13">
        <v>43723137.114025898</v>
      </c>
      <c r="H18" s="11">
        <f t="shared" ref="H18:H21" si="3">D18/G18</f>
        <v>1.5352375761785655E-2</v>
      </c>
      <c r="I18" s="11">
        <f t="shared" ref="I18:I21" si="4">E18/G18</f>
        <v>9.8979063433764211E-2</v>
      </c>
      <c r="J18" s="11">
        <f t="shared" ref="J18:J21" si="5">F18/G18</f>
        <v>0.21648993837486846</v>
      </c>
    </row>
    <row r="19" spans="2:10" x14ac:dyDescent="0.25">
      <c r="C19" s="17">
        <v>0.625</v>
      </c>
      <c r="D19" s="13">
        <v>552881.80590545805</v>
      </c>
      <c r="E19" s="13">
        <v>3577122.3591557499</v>
      </c>
      <c r="F19" s="13">
        <v>6277607.2127427803</v>
      </c>
      <c r="G19" s="13">
        <v>23481730.179769501</v>
      </c>
      <c r="H19" s="11">
        <f t="shared" si="3"/>
        <v>2.3545190310626643E-2</v>
      </c>
      <c r="I19" s="11">
        <f t="shared" si="4"/>
        <v>0.15233640501659421</v>
      </c>
      <c r="J19" s="11">
        <f t="shared" si="5"/>
        <v>0.26734006245209319</v>
      </c>
    </row>
    <row r="20" spans="2:10" x14ac:dyDescent="0.25">
      <c r="C20" s="16">
        <v>1.25</v>
      </c>
      <c r="D20" s="13">
        <v>1304089.0206593999</v>
      </c>
      <c r="E20" s="13">
        <v>8632365.0873356108</v>
      </c>
      <c r="F20" s="13">
        <v>18967018.8903834</v>
      </c>
      <c r="G20" s="13">
        <v>39768163.069614202</v>
      </c>
      <c r="H20" s="11">
        <f t="shared" si="3"/>
        <v>3.2792287096001668E-2</v>
      </c>
      <c r="I20" s="11">
        <f t="shared" si="4"/>
        <v>0.21706723220342486</v>
      </c>
      <c r="J20" s="11">
        <f t="shared" si="5"/>
        <v>0.47693977861591491</v>
      </c>
    </row>
    <row r="21" spans="2:10" x14ac:dyDescent="0.25">
      <c r="C21" s="17">
        <v>1.25</v>
      </c>
      <c r="D21" s="13">
        <v>850854.79544090503</v>
      </c>
      <c r="E21" s="13">
        <v>5360052.12100471</v>
      </c>
      <c r="F21" s="13">
        <v>9614887.4319115505</v>
      </c>
      <c r="G21" s="13">
        <v>17061175.110351902</v>
      </c>
      <c r="H21" s="11">
        <f t="shared" si="3"/>
        <v>4.9870820147942051E-2</v>
      </c>
      <c r="I21" s="11">
        <f t="shared" si="4"/>
        <v>0.31416664364182556</v>
      </c>
      <c r="J21" s="11">
        <f t="shared" si="5"/>
        <v>0.56355364561481458</v>
      </c>
    </row>
    <row r="22" spans="2:10" x14ac:dyDescent="0.25">
      <c r="C22" s="16"/>
      <c r="D22" s="13">
        <v>2826965.9651713599</v>
      </c>
      <c r="E22" s="13">
        <v>19127986.827245601</v>
      </c>
      <c r="F22" s="13">
        <v>39243620.003951304</v>
      </c>
      <c r="G22" s="13">
        <v>42591994.810779102</v>
      </c>
      <c r="H22" s="11">
        <f t="shared" ref="H22:H26" si="6">D22/G22</f>
        <v>6.6373175939059725E-2</v>
      </c>
      <c r="I22" s="11">
        <f t="shared" ref="I22:I26" si="7">E22/G22</f>
        <v>0.44909816767738536</v>
      </c>
      <c r="J22" s="11">
        <f t="shared" ref="J22:J26" si="8">F22/G22</f>
        <v>0.92138487944264125</v>
      </c>
    </row>
    <row r="23" spans="2:10" x14ac:dyDescent="0.25">
      <c r="C23" s="17">
        <v>2.5</v>
      </c>
      <c r="D23" s="13">
        <v>1500934.3392942799</v>
      </c>
      <c r="E23" s="13">
        <v>9840508.8649420906</v>
      </c>
      <c r="F23" s="13">
        <v>16692854.1336191</v>
      </c>
      <c r="G23" s="13">
        <v>15178439.195491901</v>
      </c>
      <c r="H23" s="11">
        <f t="shared" si="6"/>
        <v>9.8885947360125639E-2</v>
      </c>
      <c r="I23" s="11">
        <f t="shared" si="7"/>
        <v>0.64832152622548889</v>
      </c>
      <c r="J23" s="11">
        <f t="shared" si="8"/>
        <v>1.0997740886676273</v>
      </c>
    </row>
    <row r="24" spans="2:10" x14ac:dyDescent="0.25">
      <c r="C24" s="17">
        <v>5</v>
      </c>
      <c r="D24" s="13">
        <v>2483501.5120122</v>
      </c>
      <c r="E24" s="13">
        <v>16539455.497584401</v>
      </c>
      <c r="F24" s="13">
        <v>28523050.105346501</v>
      </c>
      <c r="G24" s="13">
        <v>8798807.3317632508</v>
      </c>
      <c r="H24" s="11">
        <f t="shared" si="6"/>
        <v>0.28225433497638763</v>
      </c>
      <c r="I24" s="11">
        <f t="shared" si="7"/>
        <v>1.8797383411133235</v>
      </c>
      <c r="J24" s="11">
        <f t="shared" si="8"/>
        <v>3.2416950422791655</v>
      </c>
    </row>
    <row r="25" spans="2:10" x14ac:dyDescent="0.25">
      <c r="B25" s="11">
        <v>5</v>
      </c>
      <c r="C25" s="18"/>
      <c r="D25" s="13">
        <v>41598242.534377001</v>
      </c>
      <c r="E25" s="13">
        <v>242991544.15303501</v>
      </c>
      <c r="F25" s="13">
        <v>347878501.628703</v>
      </c>
      <c r="G25" s="13">
        <v>164632941.867717</v>
      </c>
      <c r="H25" s="11">
        <f t="shared" si="6"/>
        <v>0.25267265507410602</v>
      </c>
      <c r="I25" s="11">
        <f t="shared" si="7"/>
        <v>1.4759594367710405</v>
      </c>
      <c r="J25" s="11">
        <f t="shared" si="8"/>
        <v>2.113055246915434</v>
      </c>
    </row>
    <row r="26" spans="2:10" x14ac:dyDescent="0.25">
      <c r="B26" s="11">
        <v>7.5</v>
      </c>
      <c r="C26" s="18">
        <v>7.5</v>
      </c>
      <c r="D26" s="13">
        <v>36866772.7019988</v>
      </c>
      <c r="E26" s="13">
        <v>226322673.08573201</v>
      </c>
      <c r="F26" s="13">
        <v>334470134.64615202</v>
      </c>
      <c r="G26" s="13">
        <v>70386117.748673394</v>
      </c>
      <c r="H26" s="11">
        <f t="shared" si="6"/>
        <v>0.52377903315591867</v>
      </c>
      <c r="I26" s="11">
        <f t="shared" si="7"/>
        <v>3.2154447542320606</v>
      </c>
      <c r="J26" s="11">
        <f t="shared" si="8"/>
        <v>4.7519332695751064</v>
      </c>
    </row>
    <row r="27" spans="2:10" x14ac:dyDescent="0.25">
      <c r="B27" s="11">
        <v>10</v>
      </c>
      <c r="C27" s="18">
        <v>10</v>
      </c>
      <c r="D27" s="13">
        <v>42053055.910797</v>
      </c>
      <c r="E27" s="13">
        <v>271660432.85808301</v>
      </c>
      <c r="F27" s="13">
        <v>396909181.11721402</v>
      </c>
      <c r="G27" s="13">
        <v>60674743.516480498</v>
      </c>
      <c r="H27" s="11">
        <f t="shared" ref="H27" si="9">D27/G27</f>
        <v>0.69308996583355198</v>
      </c>
      <c r="I27" s="11">
        <f t="shared" ref="I27" si="10">E27/G27</f>
        <v>4.477323135025606</v>
      </c>
      <c r="J27" s="11">
        <f t="shared" ref="J27" si="11">F27/G27</f>
        <v>6.5415881158097582</v>
      </c>
    </row>
    <row r="28" spans="2:10" x14ac:dyDescent="0.25">
      <c r="C28" s="17"/>
      <c r="D28" s="13"/>
      <c r="E28" s="13"/>
      <c r="F28" s="13"/>
      <c r="G28" s="13"/>
    </row>
    <row r="31" spans="2:10" x14ac:dyDescent="0.25">
      <c r="C31" s="11" t="s">
        <v>6</v>
      </c>
      <c r="D31" s="11" t="s">
        <v>7</v>
      </c>
      <c r="E31" s="11" t="s">
        <v>8</v>
      </c>
    </row>
    <row r="32" spans="2:10" x14ac:dyDescent="0.25">
      <c r="B32" s="11" t="s">
        <v>633</v>
      </c>
      <c r="C32" s="11">
        <f>SLOPE(J18:J27,C18:C27)</f>
        <v>0.68058556074189558</v>
      </c>
      <c r="D32" s="11">
        <f>SLOPE(H2:H23,C2:C23)</f>
        <v>3.8121647256277577E-2</v>
      </c>
      <c r="E32" s="11">
        <f>SLOPE(I2:I23,C2:C23)</f>
        <v>0.24828274699701774</v>
      </c>
    </row>
    <row r="33" spans="1:25" x14ac:dyDescent="0.25">
      <c r="B33" s="11" t="s">
        <v>634</v>
      </c>
      <c r="C33" s="11">
        <f>INTERCEPT(J18:J27,C18:C27)</f>
        <v>-0.30094011624251849</v>
      </c>
      <c r="D33" s="11">
        <f>INTERCEPT(H2:H23,C2:C23)</f>
        <v>-2.0148944352058364E-3</v>
      </c>
      <c r="E33" s="11">
        <f>INTERCEPT(I2:I23,C2:C23)</f>
        <v>-1.2964575251888405E-2</v>
      </c>
    </row>
    <row r="35" spans="1:25" s="14" customFormat="1" x14ac:dyDescent="0.25">
      <c r="A35" s="14" t="s">
        <v>0</v>
      </c>
      <c r="B35" s="14" t="s">
        <v>1</v>
      </c>
      <c r="C35" s="14" t="s">
        <v>2</v>
      </c>
      <c r="D35" s="14" t="s">
        <v>3</v>
      </c>
      <c r="E35" s="15" t="s">
        <v>4</v>
      </c>
      <c r="F35" s="15" t="s">
        <v>7</v>
      </c>
      <c r="G35" s="15" t="s">
        <v>8</v>
      </c>
      <c r="H35" s="15" t="s">
        <v>6</v>
      </c>
      <c r="I35" s="15" t="s">
        <v>719</v>
      </c>
      <c r="J35" s="14" t="s">
        <v>9</v>
      </c>
      <c r="K35" s="14" t="s">
        <v>10</v>
      </c>
      <c r="L35" s="14" t="s">
        <v>11</v>
      </c>
      <c r="N35" s="14" t="s">
        <v>12</v>
      </c>
      <c r="O35" s="14" t="s">
        <v>13</v>
      </c>
      <c r="P35" s="14" t="s">
        <v>14</v>
      </c>
      <c r="R35" s="14" t="s">
        <v>12</v>
      </c>
      <c r="U35" s="14" t="s">
        <v>13</v>
      </c>
      <c r="X35" s="14" t="s">
        <v>14</v>
      </c>
    </row>
    <row r="36" spans="1:25" x14ac:dyDescent="0.25">
      <c r="A36" s="14" t="s">
        <v>15</v>
      </c>
      <c r="B36" s="11">
        <v>19.8597</v>
      </c>
      <c r="C36" s="11">
        <v>20.772600000000001</v>
      </c>
      <c r="D36" s="11" t="s">
        <v>376</v>
      </c>
      <c r="E36" s="11">
        <f>C36-B36</f>
        <v>0.91290000000000049</v>
      </c>
      <c r="F36" s="13">
        <v>473818.88363246201</v>
      </c>
      <c r="G36" s="13">
        <v>1173363.53569908</v>
      </c>
      <c r="H36" s="13">
        <v>4586644.1523077497</v>
      </c>
      <c r="I36" s="13">
        <v>5379412.9881703602</v>
      </c>
      <c r="J36" s="11">
        <f>H36/I36</f>
        <v>0.85262911815732401</v>
      </c>
      <c r="K36" s="12">
        <f>F36/I36</f>
        <v>8.808003488009139E-2</v>
      </c>
      <c r="L36" s="12">
        <f>G36/I36</f>
        <v>0.2181211106638167</v>
      </c>
      <c r="M36" s="12"/>
      <c r="N36" s="11">
        <f t="shared" ref="N36:P40" si="12">(J36-C$33)/C$32</f>
        <v>1.6949657779138818</v>
      </c>
      <c r="O36" s="11">
        <f t="shared" si="12"/>
        <v>2.3633535222028237</v>
      </c>
      <c r="P36" s="11">
        <f t="shared" si="12"/>
        <v>0.93073598029137639</v>
      </c>
      <c r="R36" s="11">
        <f>N36*3/E36</f>
        <v>5.5700485636341801</v>
      </c>
      <c r="S36" s="11">
        <f>AVERAGE(R36:R40)</f>
        <v>10.384149231044461</v>
      </c>
      <c r="U36" s="11">
        <f>O36*3/E36</f>
        <v>7.7665248840053325</v>
      </c>
      <c r="V36" s="11">
        <f>AVERAGE(U36:U40)</f>
        <v>7.4244502367168703</v>
      </c>
      <c r="X36" s="11">
        <f>P36*3/E36</f>
        <v>3.0586131458803019</v>
      </c>
      <c r="Y36" s="11">
        <f>AVERAGE(X36:X40)</f>
        <v>2.7826434429643703</v>
      </c>
    </row>
    <row r="37" spans="1:25" x14ac:dyDescent="0.25">
      <c r="B37" s="11">
        <v>19.427199999999999</v>
      </c>
      <c r="C37" s="11">
        <v>20.199100000000001</v>
      </c>
      <c r="D37" s="11" t="s">
        <v>377</v>
      </c>
      <c r="E37" s="11">
        <f t="shared" ref="E37:E75" si="13">C37-B37</f>
        <v>0.77190000000000225</v>
      </c>
      <c r="F37" s="13">
        <v>1342076.7922749801</v>
      </c>
      <c r="G37" s="13">
        <v>2702340.0809121202</v>
      </c>
      <c r="H37" s="13">
        <v>31063263.431262299</v>
      </c>
      <c r="I37" s="13">
        <v>11173141.0672467</v>
      </c>
      <c r="J37" s="11">
        <f t="shared" ref="J37:J75" si="14">H37/I37</f>
        <v>2.780172848826024</v>
      </c>
      <c r="K37" s="12">
        <f t="shared" ref="K37:K75" si="15">F37/I37</f>
        <v>0.12011633829713174</v>
      </c>
      <c r="L37" s="12">
        <f t="shared" ref="L37:L75" si="16">G37/I37</f>
        <v>0.24186037432516141</v>
      </c>
      <c r="M37" s="12"/>
      <c r="N37" s="11">
        <f t="shared" si="12"/>
        <v>4.5271500642915052</v>
      </c>
      <c r="O37" s="11">
        <f t="shared" si="12"/>
        <v>3.2037239081326936</v>
      </c>
      <c r="P37" s="11">
        <f t="shared" si="12"/>
        <v>1.0263498074641113</v>
      </c>
      <c r="R37" s="11">
        <f t="shared" ref="R37:R75" si="17">N37*3/E37</f>
        <v>17.594831186519595</v>
      </c>
      <c r="S37" s="11">
        <f>STDEV(R36:R40)</f>
        <v>6.3122592627510556</v>
      </c>
      <c r="U37" s="11">
        <f t="shared" ref="U37:U75" si="18">O37*3/E37</f>
        <v>12.451317171133633</v>
      </c>
      <c r="V37" s="11">
        <f>STDEV(U36:U40)</f>
        <v>2.9645979280208152</v>
      </c>
      <c r="X37" s="11">
        <f t="shared" ref="X37:X75" si="19">P37*3/E37</f>
        <v>3.9889226873847972</v>
      </c>
      <c r="Y37" s="11">
        <f>STDEV(X36:X40)</f>
        <v>0.75310754795226642</v>
      </c>
    </row>
    <row r="38" spans="1:25" x14ac:dyDescent="0.25">
      <c r="B38" s="11">
        <v>19.369299999999999</v>
      </c>
      <c r="C38" s="11">
        <v>20.439299999999999</v>
      </c>
      <c r="D38" s="11" t="s">
        <v>378</v>
      </c>
      <c r="E38" s="11">
        <f t="shared" si="13"/>
        <v>1.0700000000000003</v>
      </c>
      <c r="F38" s="13">
        <v>296697.16481346299</v>
      </c>
      <c r="G38" s="13">
        <v>821647.96246337204</v>
      </c>
      <c r="H38" s="13">
        <v>1878796.98373795</v>
      </c>
      <c r="I38" s="13">
        <v>4219179.6362424102</v>
      </c>
      <c r="J38" s="11">
        <f t="shared" si="14"/>
        <v>0.44529912108961578</v>
      </c>
      <c r="K38" s="12">
        <f t="shared" si="15"/>
        <v>7.0321055369356275E-2</v>
      </c>
      <c r="L38" s="12">
        <f t="shared" si="16"/>
        <v>0.19474116612752934</v>
      </c>
      <c r="M38" s="12"/>
      <c r="N38" s="11">
        <f t="shared" si="12"/>
        <v>1.0964664553251331</v>
      </c>
      <c r="O38" s="11">
        <f t="shared" si="12"/>
        <v>1.8975032563067007</v>
      </c>
      <c r="P38" s="11">
        <f t="shared" si="12"/>
        <v>0.83656937057294845</v>
      </c>
      <c r="R38" s="11">
        <f t="shared" si="17"/>
        <v>3.0742050149302789</v>
      </c>
      <c r="S38" s="11">
        <f>(S37/(SQRT(5)))</f>
        <v>2.8229281606228134</v>
      </c>
      <c r="U38" s="11">
        <f t="shared" si="18"/>
        <v>5.3201025877757946</v>
      </c>
      <c r="V38" s="11">
        <f>(V37/(SQRT(5)))</f>
        <v>1.3258084986019143</v>
      </c>
      <c r="X38" s="11">
        <f t="shared" si="19"/>
        <v>2.3455215997372383</v>
      </c>
      <c r="Y38" s="11">
        <f>(Y37/(SQRT(5)))</f>
        <v>0.33679993431789002</v>
      </c>
    </row>
    <row r="39" spans="1:25" x14ac:dyDescent="0.25">
      <c r="B39" s="11">
        <v>19.726800000000001</v>
      </c>
      <c r="C39" s="11">
        <v>21.2347</v>
      </c>
      <c r="D39" s="11" t="s">
        <v>379</v>
      </c>
      <c r="E39" s="11">
        <f t="shared" si="13"/>
        <v>1.5078999999999994</v>
      </c>
      <c r="F39" s="13">
        <v>1011758.66593384</v>
      </c>
      <c r="G39" s="13">
        <v>2544282.21175717</v>
      </c>
      <c r="H39" s="13">
        <v>48359156.098005198</v>
      </c>
      <c r="I39" s="13">
        <v>9412384.3598389402</v>
      </c>
      <c r="J39" s="11">
        <f t="shared" si="14"/>
        <v>5.1378220702870543</v>
      </c>
      <c r="K39" s="12">
        <f t="shared" si="15"/>
        <v>0.10749228115363031</v>
      </c>
      <c r="L39" s="12">
        <f t="shared" si="16"/>
        <v>0.27031218812240543</v>
      </c>
      <c r="M39" s="12"/>
      <c r="N39" s="11">
        <f t="shared" si="12"/>
        <v>7.9912982294259427</v>
      </c>
      <c r="O39" s="11">
        <f t="shared" si="12"/>
        <v>2.8725719760392399</v>
      </c>
      <c r="P39" s="11">
        <f t="shared" si="12"/>
        <v>1.1409442130012217</v>
      </c>
      <c r="R39" s="11">
        <f t="shared" si="17"/>
        <v>15.898862449948828</v>
      </c>
      <c r="U39" s="11">
        <f t="shared" si="18"/>
        <v>5.7150447165712075</v>
      </c>
      <c r="X39" s="11">
        <f t="shared" si="19"/>
        <v>2.269933443201583</v>
      </c>
    </row>
    <row r="40" spans="1:25" x14ac:dyDescent="0.25">
      <c r="B40" s="11">
        <v>19.988700000000001</v>
      </c>
      <c r="C40" s="11">
        <v>20.898299999999999</v>
      </c>
      <c r="D40" s="11" t="s">
        <v>380</v>
      </c>
      <c r="E40" s="11">
        <f t="shared" si="13"/>
        <v>0.90959999999999752</v>
      </c>
      <c r="F40" s="13">
        <v>598182.238962195</v>
      </c>
      <c r="G40" s="13">
        <v>1421563.25120392</v>
      </c>
      <c r="H40" s="13">
        <v>15610247.828740099</v>
      </c>
      <c r="I40" s="13">
        <v>9087480.5822670907</v>
      </c>
      <c r="J40" s="11">
        <f t="shared" si="14"/>
        <v>1.7177750959051565</v>
      </c>
      <c r="K40" s="12">
        <f t="shared" si="15"/>
        <v>6.5824871211220132E-2</v>
      </c>
      <c r="L40" s="12">
        <f t="shared" si="16"/>
        <v>0.1564309533687363</v>
      </c>
      <c r="M40" s="12"/>
      <c r="N40" s="11">
        <f t="shared" si="12"/>
        <v>2.966144638665424</v>
      </c>
      <c r="O40" s="11">
        <f t="shared" si="12"/>
        <v>1.7795601850666261</v>
      </c>
      <c r="P40" s="11">
        <f t="shared" si="12"/>
        <v>0.68226862586895498</v>
      </c>
      <c r="R40" s="11">
        <f t="shared" si="17"/>
        <v>9.7827989401894193</v>
      </c>
      <c r="U40" s="11">
        <f t="shared" si="18"/>
        <v>5.8692618240983867</v>
      </c>
      <c r="X40" s="11">
        <f t="shared" si="19"/>
        <v>2.2502263386179315</v>
      </c>
    </row>
    <row r="41" spans="1:25" x14ac:dyDescent="0.25">
      <c r="K41" s="12"/>
      <c r="L41" s="12"/>
      <c r="M41" s="12"/>
    </row>
    <row r="42" spans="1:25" x14ac:dyDescent="0.25">
      <c r="K42" s="12"/>
      <c r="L42" s="12"/>
      <c r="M42" s="12"/>
    </row>
    <row r="43" spans="1:25" x14ac:dyDescent="0.25">
      <c r="A43" s="14" t="s">
        <v>22</v>
      </c>
      <c r="B43" s="11">
        <v>19.8432</v>
      </c>
      <c r="C43" s="11">
        <v>20.998000000000001</v>
      </c>
      <c r="D43" s="11" t="s">
        <v>381</v>
      </c>
      <c r="E43" s="11">
        <f t="shared" si="13"/>
        <v>1.1548000000000016</v>
      </c>
      <c r="F43" s="13">
        <v>574608.03673086199</v>
      </c>
      <c r="G43" s="13">
        <v>1306499.4137690701</v>
      </c>
      <c r="H43" s="13">
        <v>8920411.3610853106</v>
      </c>
      <c r="I43" s="13">
        <v>3746356.2031628401</v>
      </c>
      <c r="J43" s="11">
        <f t="shared" si="14"/>
        <v>2.3810900184969874</v>
      </c>
      <c r="K43" s="12">
        <f t="shared" si="15"/>
        <v>0.15337784384884501</v>
      </c>
      <c r="L43" s="12">
        <f t="shared" si="16"/>
        <v>0.34873870580327232</v>
      </c>
      <c r="M43" s="12"/>
      <c r="N43" s="11">
        <f t="shared" ref="N43:P47" si="20">(J43-C$33)/C$32</f>
        <v>3.9407684932602263</v>
      </c>
      <c r="O43" s="11">
        <f t="shared" si="20"/>
        <v>4.0762335698508405</v>
      </c>
      <c r="P43" s="11">
        <f t="shared" si="20"/>
        <v>1.4568200385647629</v>
      </c>
      <c r="R43" s="11">
        <f t="shared" si="17"/>
        <v>10.237535053499016</v>
      </c>
      <c r="S43" s="11">
        <f>AVERAGE(R43:R47)</f>
        <v>14.650323655997983</v>
      </c>
      <c r="U43" s="11">
        <f t="shared" si="18"/>
        <v>10.589453333523124</v>
      </c>
      <c r="V43" s="11">
        <f>AVERAGE(U43:U47)</f>
        <v>9.1968399810037731</v>
      </c>
      <c r="X43" s="11">
        <f t="shared" si="19"/>
        <v>3.7846034947127496</v>
      </c>
      <c r="Y43" s="11">
        <f>AVERAGE(X43:X47)</f>
        <v>3.5920712514095472</v>
      </c>
    </row>
    <row r="44" spans="1:25" x14ac:dyDescent="0.25">
      <c r="B44" s="11">
        <v>19.722799999999999</v>
      </c>
      <c r="C44" s="11">
        <v>20.683900000000001</v>
      </c>
      <c r="D44" s="11" t="s">
        <v>383</v>
      </c>
      <c r="E44" s="11">
        <f t="shared" si="13"/>
        <v>0.96110000000000184</v>
      </c>
      <c r="F44" s="13">
        <v>601852.47980924801</v>
      </c>
      <c r="G44" s="13">
        <v>1964457.21428662</v>
      </c>
      <c r="H44" s="13">
        <v>30623502.853234999</v>
      </c>
      <c r="I44" s="13">
        <v>6341565.3771031899</v>
      </c>
      <c r="J44" s="11">
        <f t="shared" si="14"/>
        <v>4.8290131903084994</v>
      </c>
      <c r="K44" s="12">
        <f t="shared" si="15"/>
        <v>9.4905980466950979E-2</v>
      </c>
      <c r="L44" s="12">
        <f t="shared" si="16"/>
        <v>0.30977481070832685</v>
      </c>
      <c r="M44" s="12"/>
      <c r="N44" s="11">
        <f t="shared" si="20"/>
        <v>7.5375582475757152</v>
      </c>
      <c r="O44" s="11">
        <f t="shared" si="20"/>
        <v>2.5424104643378609</v>
      </c>
      <c r="P44" s="11">
        <f t="shared" si="20"/>
        <v>1.2998864796839542</v>
      </c>
      <c r="R44" s="11">
        <f t="shared" si="17"/>
        <v>23.527910459605764</v>
      </c>
      <c r="S44" s="11">
        <f>STDEV(R43:R47)</f>
        <v>5.5927508252212217</v>
      </c>
      <c r="U44" s="11">
        <f t="shared" si="18"/>
        <v>7.9359394371174359</v>
      </c>
      <c r="V44" s="11">
        <f>STDEV(U43:U47)</f>
        <v>2.2864996326403952</v>
      </c>
      <c r="X44" s="11">
        <f t="shared" si="19"/>
        <v>4.0574960348058005</v>
      </c>
      <c r="Y44" s="11">
        <f>STDEV(X43:X47)</f>
        <v>0.59625293144393154</v>
      </c>
    </row>
    <row r="45" spans="1:25" x14ac:dyDescent="0.25">
      <c r="B45" s="11">
        <v>19.298500000000001</v>
      </c>
      <c r="C45" s="11">
        <v>20.360299999999999</v>
      </c>
      <c r="D45" s="11" t="s">
        <v>384</v>
      </c>
      <c r="E45" s="11">
        <f t="shared" si="13"/>
        <v>1.0617999999999981</v>
      </c>
      <c r="F45" s="13">
        <v>623834.72685728106</v>
      </c>
      <c r="G45" s="13">
        <v>1531193.83526612</v>
      </c>
      <c r="H45" s="13">
        <v>13891716.171698101</v>
      </c>
      <c r="I45" s="13">
        <v>6640197.1364021199</v>
      </c>
      <c r="J45" s="11">
        <f t="shared" si="14"/>
        <v>2.0920638177355522</v>
      </c>
      <c r="K45" s="12">
        <f t="shared" si="15"/>
        <v>9.3948223831694169E-2</v>
      </c>
      <c r="L45" s="12">
        <f t="shared" si="16"/>
        <v>0.23059463504057529</v>
      </c>
      <c r="M45" s="12"/>
      <c r="N45" s="11">
        <f t="shared" si="20"/>
        <v>3.5160956564660215</v>
      </c>
      <c r="O45" s="11">
        <f t="shared" si="20"/>
        <v>2.5172867694246226</v>
      </c>
      <c r="P45" s="11">
        <f t="shared" si="20"/>
        <v>0.98097517140564428</v>
      </c>
      <c r="R45" s="11">
        <f t="shared" si="17"/>
        <v>9.9343444805029986</v>
      </c>
      <c r="S45" s="11">
        <f>(S44/(SQRT(5)))</f>
        <v>2.5011542052825391</v>
      </c>
      <c r="U45" s="11">
        <f t="shared" si="18"/>
        <v>7.1123189944187999</v>
      </c>
      <c r="V45" s="11">
        <f>(V44/(SQRT(5)))</f>
        <v>1.0225537218224441</v>
      </c>
      <c r="X45" s="11">
        <f t="shared" si="19"/>
        <v>2.77163826918152</v>
      </c>
      <c r="Y45" s="11">
        <f>(Y44/(SQRT(5)))</f>
        <v>0.26665241729843053</v>
      </c>
    </row>
    <row r="46" spans="1:25" x14ac:dyDescent="0.25">
      <c r="B46" s="11">
        <v>20.335999999999999</v>
      </c>
      <c r="C46" s="11">
        <v>21.2744</v>
      </c>
      <c r="D46" s="11" t="s">
        <v>385</v>
      </c>
      <c r="E46" s="11">
        <f t="shared" si="13"/>
        <v>0.93840000000000146</v>
      </c>
      <c r="F46" s="13">
        <v>696150.548404929</v>
      </c>
      <c r="G46" s="13">
        <v>1788303.5654436599</v>
      </c>
      <c r="H46" s="13">
        <v>24177019.056912899</v>
      </c>
      <c r="I46" s="13">
        <v>7636247.4496349003</v>
      </c>
      <c r="J46" s="11">
        <f t="shared" si="14"/>
        <v>3.1660863816125859</v>
      </c>
      <c r="K46" s="12">
        <f t="shared" si="15"/>
        <v>9.1163958868071118E-2</v>
      </c>
      <c r="L46" s="12">
        <f t="shared" si="16"/>
        <v>0.23418617288641702</v>
      </c>
      <c r="M46" s="12"/>
      <c r="N46" s="11">
        <f t="shared" si="20"/>
        <v>5.0941816838954876</v>
      </c>
      <c r="O46" s="11">
        <f t="shared" si="20"/>
        <v>2.4442504458653209</v>
      </c>
      <c r="P46" s="11">
        <f t="shared" si="20"/>
        <v>0.99544068658654761</v>
      </c>
      <c r="R46" s="11">
        <f t="shared" si="17"/>
        <v>16.285747071277108</v>
      </c>
      <c r="U46" s="11">
        <f t="shared" si="18"/>
        <v>7.8140998908737762</v>
      </c>
      <c r="X46" s="11">
        <f t="shared" si="19"/>
        <v>3.182355136146247</v>
      </c>
    </row>
    <row r="47" spans="1:25" x14ac:dyDescent="0.25">
      <c r="B47" s="11">
        <v>19.404199999999999</v>
      </c>
      <c r="C47" s="11">
        <v>20.579000000000001</v>
      </c>
      <c r="D47" s="11" t="s">
        <v>386</v>
      </c>
      <c r="E47" s="11">
        <f t="shared" si="13"/>
        <v>1.1748000000000012</v>
      </c>
      <c r="F47" s="13">
        <v>1078596.5857182699</v>
      </c>
      <c r="G47" s="13">
        <v>2284056.9638893199</v>
      </c>
      <c r="H47" s="13">
        <v>18851567.904984601</v>
      </c>
      <c r="I47" s="13">
        <v>5827918.2903020401</v>
      </c>
      <c r="J47" s="11">
        <f t="shared" si="14"/>
        <v>3.2347001048993071</v>
      </c>
      <c r="K47" s="12">
        <f t="shared" si="15"/>
        <v>0.18507407482241317</v>
      </c>
      <c r="L47" s="12">
        <f t="shared" si="16"/>
        <v>0.39191643570056733</v>
      </c>
      <c r="M47" s="12"/>
      <c r="N47" s="11">
        <f t="shared" si="20"/>
        <v>5.1949974038351332</v>
      </c>
      <c r="O47" s="11">
        <f t="shared" si="20"/>
        <v>4.9076832383419804</v>
      </c>
      <c r="P47" s="11">
        <f t="shared" si="20"/>
        <v>1.6307255169740771</v>
      </c>
      <c r="R47" s="11">
        <f t="shared" si="17"/>
        <v>13.266081215105025</v>
      </c>
      <c r="U47" s="11">
        <f t="shared" si="18"/>
        <v>12.532388249085738</v>
      </c>
      <c r="X47" s="11">
        <f t="shared" si="19"/>
        <v>4.1642633222014185</v>
      </c>
    </row>
    <row r="48" spans="1:25" x14ac:dyDescent="0.25">
      <c r="K48" s="12"/>
      <c r="L48" s="12"/>
      <c r="M48" s="12"/>
    </row>
    <row r="49" spans="1:25" x14ac:dyDescent="0.25">
      <c r="K49" s="12"/>
      <c r="L49" s="12"/>
      <c r="M49" s="12"/>
    </row>
    <row r="50" spans="1:25" x14ac:dyDescent="0.25">
      <c r="A50" s="14" t="s">
        <v>29</v>
      </c>
      <c r="B50" s="11">
        <v>19.401399999999999</v>
      </c>
      <c r="C50" s="11">
        <v>20.5883</v>
      </c>
      <c r="D50" s="11" t="s">
        <v>382</v>
      </c>
      <c r="E50" s="11">
        <f t="shared" si="13"/>
        <v>1.1869000000000014</v>
      </c>
      <c r="F50" s="13">
        <v>446367.98553000001</v>
      </c>
      <c r="G50" s="13">
        <v>1461376.3269838099</v>
      </c>
      <c r="H50" s="13">
        <v>15835587.449163301</v>
      </c>
      <c r="I50" s="13">
        <v>5448272.7712638397</v>
      </c>
      <c r="J50" s="11">
        <f t="shared" si="14"/>
        <v>2.9065335224561286</v>
      </c>
      <c r="K50" s="12">
        <f t="shared" si="15"/>
        <v>8.1928347619507264E-2</v>
      </c>
      <c r="L50" s="12">
        <f t="shared" si="16"/>
        <v>0.2682274526876916</v>
      </c>
      <c r="M50" s="12"/>
      <c r="N50" s="11">
        <f t="shared" ref="N50:P54" si="21">(J50-C$33)/C$32</f>
        <v>4.7128147050346332</v>
      </c>
      <c r="O50" s="11">
        <f t="shared" si="21"/>
        <v>2.2019835997745343</v>
      </c>
      <c r="P50" s="11">
        <f t="shared" si="21"/>
        <v>1.1325475947910209</v>
      </c>
      <c r="R50" s="11">
        <f t="shared" si="17"/>
        <v>11.912076935802412</v>
      </c>
      <c r="S50" s="11">
        <f>AVERAGE(R50:R54)</f>
        <v>10.910823343763884</v>
      </c>
      <c r="U50" s="11">
        <f t="shared" si="18"/>
        <v>5.5657180885698834</v>
      </c>
      <c r="V50" s="11">
        <f>AVERAGE(U50:U54)</f>
        <v>7.3393841998590261</v>
      </c>
      <c r="X50" s="11">
        <f t="shared" si="19"/>
        <v>2.8626192470916325</v>
      </c>
      <c r="Y50" s="11">
        <f>AVERAGE(X50:X54)</f>
        <v>2.8666010132901492</v>
      </c>
    </row>
    <row r="51" spans="1:25" x14ac:dyDescent="0.25">
      <c r="B51" s="11">
        <v>19.3187</v>
      </c>
      <c r="C51" s="11">
        <v>20.267499999999998</v>
      </c>
      <c r="D51" s="11" t="s">
        <v>387</v>
      </c>
      <c r="E51" s="11">
        <f t="shared" si="13"/>
        <v>0.94879999999999853</v>
      </c>
      <c r="F51" s="13">
        <v>585336.65321965294</v>
      </c>
      <c r="G51" s="13">
        <v>1382121.9276568899</v>
      </c>
      <c r="H51" s="13">
        <v>8534931.8175844494</v>
      </c>
      <c r="I51" s="13">
        <v>5681561.0238085901</v>
      </c>
      <c r="J51" s="11">
        <f t="shared" si="14"/>
        <v>1.5022159899046768</v>
      </c>
      <c r="K51" s="12">
        <f t="shared" si="15"/>
        <v>0.10302391380939126</v>
      </c>
      <c r="L51" s="12">
        <f t="shared" si="16"/>
        <v>0.24326446937120025</v>
      </c>
      <c r="M51" s="12"/>
      <c r="N51" s="11">
        <f t="shared" si="21"/>
        <v>2.6494186920180955</v>
      </c>
      <c r="O51" s="11">
        <f t="shared" si="21"/>
        <v>2.7553585903164275</v>
      </c>
      <c r="P51" s="11">
        <f t="shared" si="21"/>
        <v>1.0320050334635873</v>
      </c>
      <c r="R51" s="11">
        <f t="shared" si="17"/>
        <v>8.3771670278818497</v>
      </c>
      <c r="S51" s="11">
        <f>STDEV(R50:R54)</f>
        <v>3.5648014979878537</v>
      </c>
      <c r="U51" s="11">
        <f t="shared" si="18"/>
        <v>8.7121371953512803</v>
      </c>
      <c r="V51" s="11">
        <f>STDEV(U50:U54)</f>
        <v>1.896076659382427</v>
      </c>
      <c r="X51" s="11">
        <f t="shared" si="19"/>
        <v>3.2630850552179242</v>
      </c>
      <c r="Y51" s="11">
        <f>STDEV(X50:X54)</f>
        <v>0.77090402723726137</v>
      </c>
    </row>
    <row r="52" spans="1:25" x14ac:dyDescent="0.25">
      <c r="B52" s="11">
        <v>19.312000000000001</v>
      </c>
      <c r="C52" s="11">
        <v>20.483799999999999</v>
      </c>
      <c r="D52" s="11" t="s">
        <v>388</v>
      </c>
      <c r="E52" s="11">
        <f t="shared" si="13"/>
        <v>1.1717999999999975</v>
      </c>
      <c r="F52" s="13">
        <v>600284.80941318301</v>
      </c>
      <c r="G52" s="13">
        <v>1166191.43684744</v>
      </c>
      <c r="H52" s="13">
        <v>11117336.1067253</v>
      </c>
      <c r="I52" s="13">
        <v>7182456.9341110801</v>
      </c>
      <c r="J52" s="11">
        <f t="shared" si="14"/>
        <v>1.5478458428238679</v>
      </c>
      <c r="K52" s="12">
        <f t="shared" si="15"/>
        <v>8.3576527491908428E-2</v>
      </c>
      <c r="L52" s="12">
        <f t="shared" si="16"/>
        <v>0.16236664522260319</v>
      </c>
      <c r="M52" s="12"/>
      <c r="N52" s="11">
        <f t="shared" si="21"/>
        <v>2.7164636832010571</v>
      </c>
      <c r="O52" s="11">
        <f t="shared" si="21"/>
        <v>2.245218349346636</v>
      </c>
      <c r="P52" s="11">
        <f t="shared" si="21"/>
        <v>0.70617561065005285</v>
      </c>
      <c r="R52" s="11">
        <f t="shared" si="17"/>
        <v>6.9545921228905856</v>
      </c>
      <c r="S52" s="11">
        <f>(S51/(SQRT(5)))</f>
        <v>1.5942276951587842</v>
      </c>
      <c r="U52" s="11">
        <f t="shared" si="18"/>
        <v>5.7481268544460846</v>
      </c>
      <c r="V52" s="11">
        <f>(V51/(SQRT(5)))</f>
        <v>0.84795126018596423</v>
      </c>
      <c r="X52" s="11">
        <f t="shared" si="19"/>
        <v>1.8079252704814501</v>
      </c>
      <c r="Y52" s="11">
        <f>(Y51/(SQRT(5)))</f>
        <v>0.34475876180617315</v>
      </c>
    </row>
    <row r="53" spans="1:25" x14ac:dyDescent="0.25">
      <c r="B53" s="11">
        <v>19.325900000000001</v>
      </c>
      <c r="C53" s="11">
        <v>20.5502</v>
      </c>
      <c r="D53" s="11" t="s">
        <v>389</v>
      </c>
      <c r="E53" s="11">
        <f t="shared" si="13"/>
        <v>1.2242999999999995</v>
      </c>
      <c r="F53" s="13">
        <v>1060967.9657548801</v>
      </c>
      <c r="G53" s="13">
        <v>2643505.1102800299</v>
      </c>
      <c r="H53" s="13">
        <v>29285872.258155599</v>
      </c>
      <c r="I53" s="13">
        <v>6986973.3641072204</v>
      </c>
      <c r="J53" s="11">
        <f t="shared" si="14"/>
        <v>4.1914961932730481</v>
      </c>
      <c r="K53" s="12">
        <f t="shared" si="15"/>
        <v>0.15184943615288107</v>
      </c>
      <c r="L53" s="12">
        <f t="shared" si="16"/>
        <v>0.37834767252154983</v>
      </c>
      <c r="M53" s="12"/>
      <c r="N53" s="11">
        <f t="shared" si="21"/>
        <v>6.6008398776759716</v>
      </c>
      <c r="O53" s="11">
        <f t="shared" si="21"/>
        <v>4.0361406618584592</v>
      </c>
      <c r="P53" s="11">
        <f t="shared" si="21"/>
        <v>1.5760750696790804</v>
      </c>
      <c r="R53" s="11">
        <f t="shared" si="17"/>
        <v>16.174564757843601</v>
      </c>
      <c r="U53" s="11">
        <f t="shared" si="18"/>
        <v>9.8900775835786838</v>
      </c>
      <c r="X53" s="11">
        <f t="shared" si="19"/>
        <v>3.8619825280055893</v>
      </c>
    </row>
    <row r="54" spans="1:25" x14ac:dyDescent="0.25">
      <c r="B54" s="11">
        <v>20.032</v>
      </c>
      <c r="C54" s="11">
        <v>21.163499999999999</v>
      </c>
      <c r="D54" s="11" t="s">
        <v>390</v>
      </c>
      <c r="E54" s="11">
        <f t="shared" si="13"/>
        <v>1.1314999999999991</v>
      </c>
      <c r="F54" s="13">
        <v>1073836.0113856101</v>
      </c>
      <c r="G54" s="13">
        <v>2526492.67458172</v>
      </c>
      <c r="H54" s="13">
        <v>28763302.9283369</v>
      </c>
      <c r="I54" s="13">
        <v>11246501.2963308</v>
      </c>
      <c r="J54" s="11">
        <f t="shared" si="14"/>
        <v>2.5575334204354738</v>
      </c>
      <c r="K54" s="12">
        <f t="shared" si="15"/>
        <v>9.5481784342651685E-2</v>
      </c>
      <c r="L54" s="12">
        <f t="shared" si="16"/>
        <v>0.22464699091849966</v>
      </c>
      <c r="M54" s="12"/>
      <c r="N54" s="11">
        <f t="shared" si="21"/>
        <v>4.2000208372948959</v>
      </c>
      <c r="O54" s="11">
        <f t="shared" si="21"/>
        <v>2.557514845106871</v>
      </c>
      <c r="P54" s="11">
        <f t="shared" si="21"/>
        <v>0.95702004687922249</v>
      </c>
      <c r="R54" s="11">
        <f t="shared" si="17"/>
        <v>11.135715874400971</v>
      </c>
      <c r="U54" s="11">
        <f t="shared" si="18"/>
        <v>6.7808612773491994</v>
      </c>
      <c r="X54" s="11">
        <f t="shared" si="19"/>
        <v>2.5373929656541496</v>
      </c>
    </row>
    <row r="55" spans="1:25" x14ac:dyDescent="0.25">
      <c r="K55" s="12"/>
      <c r="L55" s="12"/>
      <c r="M55" s="12"/>
    </row>
    <row r="56" spans="1:25" x14ac:dyDescent="0.25">
      <c r="K56" s="12"/>
      <c r="L56" s="12"/>
      <c r="M56" s="12"/>
    </row>
    <row r="57" spans="1:25" x14ac:dyDescent="0.25">
      <c r="A57" s="14" t="s">
        <v>36</v>
      </c>
      <c r="B57" s="11">
        <v>19.404599999999999</v>
      </c>
      <c r="C57" s="11">
        <v>20.559799999999999</v>
      </c>
      <c r="D57" s="11" t="s">
        <v>391</v>
      </c>
      <c r="E57" s="11">
        <f t="shared" si="13"/>
        <v>1.1552000000000007</v>
      </c>
      <c r="F57" s="13">
        <v>581295.22008023004</v>
      </c>
      <c r="G57" s="13">
        <v>1090562.4502979601</v>
      </c>
      <c r="H57" s="13">
        <v>5225000.2661621403</v>
      </c>
      <c r="I57" s="13">
        <v>12386783.7868139</v>
      </c>
      <c r="J57" s="11">
        <f t="shared" si="14"/>
        <v>0.42182057554958768</v>
      </c>
      <c r="K57" s="12">
        <f t="shared" si="15"/>
        <v>4.69286644608293E-2</v>
      </c>
      <c r="L57" s="12">
        <f t="shared" si="16"/>
        <v>8.8042422396917619E-2</v>
      </c>
      <c r="M57" s="12"/>
      <c r="N57" s="11">
        <f t="shared" ref="N57:P61" si="22">(J57-C$33)/C$32</f>
        <v>1.0619688889729546</v>
      </c>
      <c r="O57" s="11">
        <f t="shared" si="22"/>
        <v>1.2838783845568345</v>
      </c>
      <c r="P57" s="11">
        <f t="shared" si="22"/>
        <v>0.40682245895249125</v>
      </c>
      <c r="R57" s="11">
        <f t="shared" si="17"/>
        <v>2.7578831950474911</v>
      </c>
      <c r="S57" s="11">
        <f>AVERAGE(R57:R61)</f>
        <v>7.256867948668666</v>
      </c>
      <c r="U57" s="11">
        <f t="shared" si="18"/>
        <v>3.3341717050471789</v>
      </c>
      <c r="V57" s="11">
        <f>AVERAGE(U57:U61)</f>
        <v>6.3831912829387507</v>
      </c>
      <c r="X57" s="11">
        <f t="shared" si="19"/>
        <v>1.0564987680552917</v>
      </c>
      <c r="Y57" s="11">
        <f>AVERAGE(X57:X61)</f>
        <v>2.1115997045153683</v>
      </c>
    </row>
    <row r="58" spans="1:25" x14ac:dyDescent="0.25">
      <c r="B58" s="11">
        <v>19.331099999999999</v>
      </c>
      <c r="C58" s="11">
        <v>20.6126</v>
      </c>
      <c r="D58" s="11" t="s">
        <v>394</v>
      </c>
      <c r="E58" s="11">
        <f t="shared" si="13"/>
        <v>1.2815000000000012</v>
      </c>
      <c r="F58" s="13">
        <v>1096629.4923528701</v>
      </c>
      <c r="G58" s="13">
        <v>2531659.29495573</v>
      </c>
      <c r="H58" s="13">
        <v>22948239.754893798</v>
      </c>
      <c r="I58" s="13">
        <v>7057138.8108016104</v>
      </c>
      <c r="J58" s="11">
        <f t="shared" si="14"/>
        <v>3.2517767285191237</v>
      </c>
      <c r="K58" s="12">
        <f t="shared" si="15"/>
        <v>0.15539293214331792</v>
      </c>
      <c r="L58" s="12">
        <f t="shared" si="16"/>
        <v>0.3587373527470919</v>
      </c>
      <c r="M58" s="12"/>
      <c r="N58" s="11">
        <f t="shared" si="22"/>
        <v>5.2200884792337963</v>
      </c>
      <c r="O58" s="11">
        <f t="shared" si="22"/>
        <v>4.129092993288821</v>
      </c>
      <c r="P58" s="11">
        <f t="shared" si="22"/>
        <v>1.4970912497735696</v>
      </c>
      <c r="R58" s="11">
        <f t="shared" si="17"/>
        <v>12.220261753961275</v>
      </c>
      <c r="S58" s="11">
        <f>STDEV(R57:R61)</f>
        <v>4.2981829432691301</v>
      </c>
      <c r="U58" s="11">
        <f t="shared" si="18"/>
        <v>9.6662340849523609</v>
      </c>
      <c r="V58" s="11">
        <f>STDEV(U57:U61)</f>
        <v>2.4201219301064301</v>
      </c>
      <c r="X58" s="11">
        <f t="shared" si="19"/>
        <v>3.5047005457048024</v>
      </c>
      <c r="Y58" s="11">
        <f>STDEV(X57:X61)</f>
        <v>0.9584060444928727</v>
      </c>
    </row>
    <row r="59" spans="1:25" x14ac:dyDescent="0.25">
      <c r="B59" s="11">
        <v>19.317</v>
      </c>
      <c r="C59" s="11">
        <v>20.325900000000001</v>
      </c>
      <c r="D59" s="11" t="s">
        <v>395</v>
      </c>
      <c r="E59" s="11">
        <f t="shared" si="13"/>
        <v>1.0089000000000006</v>
      </c>
      <c r="F59" s="13">
        <v>823488.32385883597</v>
      </c>
      <c r="G59" s="13">
        <v>1626791.52758557</v>
      </c>
      <c r="H59" s="13">
        <v>22157266.047740798</v>
      </c>
      <c r="I59" s="13">
        <v>9786335.8890038002</v>
      </c>
      <c r="J59" s="11">
        <f t="shared" si="14"/>
        <v>2.264102346276232</v>
      </c>
      <c r="K59" s="12">
        <f t="shared" si="15"/>
        <v>8.4146746361335345E-2</v>
      </c>
      <c r="L59" s="12">
        <f t="shared" si="16"/>
        <v>0.16623091073478055</v>
      </c>
      <c r="M59" s="12"/>
      <c r="N59" s="11">
        <f t="shared" si="22"/>
        <v>3.7688758188208373</v>
      </c>
      <c r="O59" s="11">
        <f t="shared" si="22"/>
        <v>2.2601762252640527</v>
      </c>
      <c r="P59" s="11">
        <f t="shared" si="22"/>
        <v>0.72173958180356912</v>
      </c>
      <c r="R59" s="11">
        <f t="shared" si="17"/>
        <v>11.206886169553478</v>
      </c>
      <c r="S59" s="11">
        <f>(S58/(SQRT(5)))</f>
        <v>1.9222058481759794</v>
      </c>
      <c r="U59" s="11">
        <f t="shared" si="18"/>
        <v>6.7207143183587617</v>
      </c>
      <c r="V59" s="11">
        <f>(V58/(SQRT(5)))</f>
        <v>1.0823114299111944</v>
      </c>
      <c r="X59" s="11">
        <f t="shared" si="19"/>
        <v>2.1461182926065079</v>
      </c>
      <c r="Y59" s="11">
        <f>(Y58/(SQRT(5)))</f>
        <v>0.42861221310655023</v>
      </c>
    </row>
    <row r="60" spans="1:25" x14ac:dyDescent="0.25">
      <c r="B60" s="11">
        <v>19.339200000000002</v>
      </c>
      <c r="C60" s="11">
        <v>20.634799999999998</v>
      </c>
      <c r="D60" s="11" t="s">
        <v>396</v>
      </c>
      <c r="E60" s="11">
        <f t="shared" si="13"/>
        <v>1.2955999999999968</v>
      </c>
      <c r="F60" s="13">
        <v>1379287.7424655899</v>
      </c>
      <c r="G60" s="13">
        <v>2899274.14200796</v>
      </c>
      <c r="H60" s="13">
        <v>18365856.416328002</v>
      </c>
      <c r="I60" s="13">
        <v>11611485.289040999</v>
      </c>
      <c r="J60" s="11">
        <f t="shared" si="14"/>
        <v>1.5816974279476395</v>
      </c>
      <c r="K60" s="12">
        <f t="shared" si="15"/>
        <v>0.11878650389088218</v>
      </c>
      <c r="L60" s="12">
        <f t="shared" si="16"/>
        <v>0.24969020498560293</v>
      </c>
      <c r="M60" s="12"/>
      <c r="N60" s="11">
        <f t="shared" si="22"/>
        <v>2.7662025949212388</v>
      </c>
      <c r="O60" s="11">
        <f t="shared" si="22"/>
        <v>3.1688399379487824</v>
      </c>
      <c r="P60" s="11">
        <f t="shared" si="22"/>
        <v>1.0578857508800086</v>
      </c>
      <c r="R60" s="11">
        <f t="shared" si="17"/>
        <v>6.4052236683881878</v>
      </c>
      <c r="U60" s="11">
        <f t="shared" si="18"/>
        <v>7.337542307692476</v>
      </c>
      <c r="X60" s="11">
        <f t="shared" si="19"/>
        <v>2.449565647298575</v>
      </c>
    </row>
    <row r="61" spans="1:25" x14ac:dyDescent="0.25">
      <c r="B61" s="11">
        <v>19.281099999999999</v>
      </c>
      <c r="C61" s="11">
        <v>20.295000000000002</v>
      </c>
      <c r="D61" s="11" t="s">
        <v>397</v>
      </c>
      <c r="E61" s="11">
        <f t="shared" si="13"/>
        <v>1.0139000000000031</v>
      </c>
      <c r="F61" s="13">
        <v>487944.97956051002</v>
      </c>
      <c r="G61" s="13">
        <v>842743.78547165904</v>
      </c>
      <c r="H61" s="13">
        <v>4421024.4166149003</v>
      </c>
      <c r="I61" s="13">
        <v>8056452.8820106303</v>
      </c>
      <c r="J61" s="11">
        <f t="shared" si="14"/>
        <v>0.54875569699993776</v>
      </c>
      <c r="K61" s="12">
        <f t="shared" si="15"/>
        <v>6.0565733667983013E-2</v>
      </c>
      <c r="L61" s="12">
        <f t="shared" si="16"/>
        <v>0.10460481775465152</v>
      </c>
      <c r="M61" s="12"/>
      <c r="N61" s="11">
        <f t="shared" si="22"/>
        <v>1.2484775790955898</v>
      </c>
      <c r="O61" s="11">
        <f t="shared" si="22"/>
        <v>1.6416034617413746</v>
      </c>
      <c r="P61" s="11">
        <f t="shared" si="22"/>
        <v>0.47353025704984697</v>
      </c>
      <c r="R61" s="11">
        <f t="shared" si="17"/>
        <v>3.6940849563928966</v>
      </c>
      <c r="U61" s="11">
        <f t="shared" si="18"/>
        <v>4.8572939986429713</v>
      </c>
      <c r="X61" s="11">
        <f t="shared" si="19"/>
        <v>1.4011152689116644</v>
      </c>
    </row>
    <row r="62" spans="1:25" x14ac:dyDescent="0.25">
      <c r="K62" s="12"/>
      <c r="L62" s="12"/>
      <c r="M62" s="12"/>
    </row>
    <row r="63" spans="1:25" x14ac:dyDescent="0.25">
      <c r="K63" s="12"/>
      <c r="L63" s="12"/>
      <c r="M63" s="12"/>
    </row>
    <row r="64" spans="1:25" x14ac:dyDescent="0.25">
      <c r="A64" s="5" t="s">
        <v>43</v>
      </c>
      <c r="B64" s="11">
        <v>20.361599999999999</v>
      </c>
      <c r="C64" s="11">
        <v>21.424199999999999</v>
      </c>
      <c r="D64" s="11" t="s">
        <v>392</v>
      </c>
      <c r="E64" s="11">
        <f t="shared" si="13"/>
        <v>1.0625999999999998</v>
      </c>
      <c r="F64" s="13">
        <v>315751.43795969902</v>
      </c>
      <c r="G64" s="13">
        <v>945702.332732326</v>
      </c>
      <c r="H64" s="13">
        <v>10457216.5931061</v>
      </c>
      <c r="I64" s="13">
        <v>47619804.799943402</v>
      </c>
      <c r="J64" s="11">
        <f t="shared" si="14"/>
        <v>0.21959805667070961</v>
      </c>
      <c r="K64" s="12">
        <f t="shared" si="15"/>
        <v>6.6306747641282707E-3</v>
      </c>
      <c r="L64" s="12">
        <f t="shared" si="16"/>
        <v>1.985943320652692E-2</v>
      </c>
      <c r="M64" s="12"/>
      <c r="N64" s="11">
        <f t="shared" ref="N64:P68" si="23">(J64-C$33)/C$32</f>
        <v>0.76483869617480227</v>
      </c>
      <c r="O64" s="11">
        <f t="shared" si="23"/>
        <v>0.22678897218719796</v>
      </c>
      <c r="P64" s="11">
        <f t="shared" si="23"/>
        <v>0.13220414569849104</v>
      </c>
      <c r="R64" s="11">
        <f t="shared" si="17"/>
        <v>2.1593413217809214</v>
      </c>
      <c r="S64" s="11">
        <f>AVERAGE(R64:R68)</f>
        <v>6.7115189960549895</v>
      </c>
      <c r="U64" s="11">
        <f t="shared" si="18"/>
        <v>0.64028507111010169</v>
      </c>
      <c r="V64" s="11">
        <f>AVERAGE(U64:U68)</f>
        <v>3.8630408680614545</v>
      </c>
      <c r="X64" s="11">
        <f t="shared" si="19"/>
        <v>0.37324716459201318</v>
      </c>
      <c r="Y64" s="11">
        <f>AVERAGE(X64:X68)</f>
        <v>1.8204133057274035</v>
      </c>
    </row>
    <row r="65" spans="1:25" x14ac:dyDescent="0.25">
      <c r="B65" s="11">
        <v>19.687200000000001</v>
      </c>
      <c r="C65" s="11">
        <v>20.819199999999999</v>
      </c>
      <c r="D65" s="11" t="s">
        <v>398</v>
      </c>
      <c r="E65" s="11">
        <f t="shared" si="13"/>
        <v>1.1319999999999979</v>
      </c>
      <c r="F65" s="13">
        <v>277758.61147853802</v>
      </c>
      <c r="G65" s="13">
        <v>700818.38287409302</v>
      </c>
      <c r="H65" s="13">
        <v>15020070.1848433</v>
      </c>
      <c r="I65" s="13">
        <v>19941460.3729049</v>
      </c>
      <c r="J65" s="11">
        <f t="shared" si="14"/>
        <v>0.75320813541076204</v>
      </c>
      <c r="K65" s="12">
        <f t="shared" si="15"/>
        <v>1.3928699618004784E-2</v>
      </c>
      <c r="L65" s="12">
        <f t="shared" si="16"/>
        <v>3.5143784345218636E-2</v>
      </c>
      <c r="M65" s="12"/>
      <c r="N65" s="11">
        <f t="shared" si="23"/>
        <v>1.5488842438916426</v>
      </c>
      <c r="O65" s="11">
        <f t="shared" si="23"/>
        <v>0.41822941034073902</v>
      </c>
      <c r="P65" s="11">
        <f t="shared" si="23"/>
        <v>0.19376440843746945</v>
      </c>
      <c r="R65" s="11">
        <f t="shared" si="17"/>
        <v>4.1048169007729127</v>
      </c>
      <c r="S65" s="11">
        <f>STDEV(R64:R68)</f>
        <v>7.9404700099099399</v>
      </c>
      <c r="U65" s="11">
        <f t="shared" si="18"/>
        <v>1.1083818295249288</v>
      </c>
      <c r="V65" s="11">
        <f>STDEV(U64:U68)</f>
        <v>4.5302192935288268</v>
      </c>
      <c r="X65" s="11">
        <f t="shared" si="19"/>
        <v>0.51350991635371857</v>
      </c>
      <c r="Y65" s="11">
        <f>STDEV(X64:X68)</f>
        <v>2.3428008041235038</v>
      </c>
    </row>
    <row r="66" spans="1:25" x14ac:dyDescent="0.25">
      <c r="B66" s="11">
        <v>19.675000000000001</v>
      </c>
      <c r="C66" s="11">
        <v>20.6645</v>
      </c>
      <c r="D66" s="11" t="s">
        <v>399</v>
      </c>
      <c r="E66" s="11">
        <f t="shared" si="13"/>
        <v>0.9894999999999996</v>
      </c>
      <c r="F66" s="13">
        <v>452687.15001776302</v>
      </c>
      <c r="G66" s="13">
        <v>1059746.1420853201</v>
      </c>
      <c r="H66" s="13">
        <v>3836498.7020729501</v>
      </c>
      <c r="I66" s="13">
        <v>7222196.0722156903</v>
      </c>
      <c r="J66" s="11">
        <f t="shared" si="14"/>
        <v>0.53120943598197745</v>
      </c>
      <c r="K66" s="12">
        <f t="shared" si="15"/>
        <v>6.2679986183050776E-2</v>
      </c>
      <c r="L66" s="12">
        <f t="shared" si="16"/>
        <v>0.14673461250411629</v>
      </c>
      <c r="M66" s="12"/>
      <c r="N66" s="11">
        <f t="shared" si="23"/>
        <v>1.222696454678502</v>
      </c>
      <c r="O66" s="11">
        <f t="shared" si="23"/>
        <v>1.6970641426729838</v>
      </c>
      <c r="P66" s="11">
        <f t="shared" si="23"/>
        <v>0.64321500260315279</v>
      </c>
      <c r="R66" s="11">
        <f t="shared" si="17"/>
        <v>3.7070130005411897</v>
      </c>
      <c r="S66" s="11">
        <f>(S65/(SQRT(5)))</f>
        <v>3.5510861430914109</v>
      </c>
      <c r="U66" s="11">
        <f t="shared" si="18"/>
        <v>5.1452172087104131</v>
      </c>
      <c r="V66" s="11">
        <f>(V65/(SQRT(5)))</f>
        <v>2.0259756586623059</v>
      </c>
      <c r="X66" s="11">
        <f t="shared" si="19"/>
        <v>1.9501212812627176</v>
      </c>
      <c r="Y66" s="11">
        <f>(Y65/(SQRT(5)))</f>
        <v>1.0477323711522648</v>
      </c>
    </row>
    <row r="67" spans="1:25" s="31" customFormat="1" x14ac:dyDescent="0.25">
      <c r="B67" s="31">
        <v>19.9085</v>
      </c>
      <c r="C67" s="31">
        <v>21.008800000000001</v>
      </c>
      <c r="D67" s="31" t="s">
        <v>400</v>
      </c>
      <c r="E67" s="31">
        <f t="shared" si="13"/>
        <v>1.1003000000000007</v>
      </c>
      <c r="F67" s="21">
        <v>1412571.5776716899</v>
      </c>
      <c r="G67" s="21">
        <v>4708423.09280515</v>
      </c>
      <c r="H67" s="21">
        <v>44474144.193566099</v>
      </c>
      <c r="I67" s="21">
        <v>9070259.7074567694</v>
      </c>
      <c r="J67" s="31">
        <f t="shared" si="14"/>
        <v>4.9032933596160833</v>
      </c>
      <c r="K67" s="32">
        <f t="shared" si="15"/>
        <v>0.15573661871119279</v>
      </c>
      <c r="L67" s="32">
        <f t="shared" si="16"/>
        <v>0.51910565349460713</v>
      </c>
      <c r="M67" s="32"/>
      <c r="N67" s="31">
        <f t="shared" si="23"/>
        <v>7.6466998068333227</v>
      </c>
      <c r="O67" s="31">
        <f t="shared" si="23"/>
        <v>4.138108515770428</v>
      </c>
      <c r="P67" s="31">
        <f t="shared" si="23"/>
        <v>2.1430012160808198</v>
      </c>
      <c r="R67" s="31">
        <f t="shared" si="17"/>
        <v>20.848949759610974</v>
      </c>
      <c r="U67" s="31">
        <f t="shared" si="18"/>
        <v>11.282673404808939</v>
      </c>
      <c r="X67" s="31">
        <f t="shared" si="19"/>
        <v>5.8429552378828093</v>
      </c>
    </row>
    <row r="68" spans="1:25" x14ac:dyDescent="0.25">
      <c r="B68" s="11">
        <v>19.308900000000001</v>
      </c>
      <c r="C68" s="11">
        <v>20.225000000000001</v>
      </c>
      <c r="D68" s="11" t="s">
        <v>401</v>
      </c>
      <c r="E68" s="11">
        <f t="shared" si="13"/>
        <v>0.91610000000000014</v>
      </c>
      <c r="F68" s="13">
        <v>196689.28119923</v>
      </c>
      <c r="G68" s="13">
        <v>333315.91428716702</v>
      </c>
      <c r="H68" s="13">
        <v>4689387.7817540001</v>
      </c>
      <c r="I68" s="13">
        <v>17498758.732054699</v>
      </c>
      <c r="J68" s="11">
        <f t="shared" si="14"/>
        <v>0.26798402409902666</v>
      </c>
      <c r="K68" s="12">
        <f t="shared" si="15"/>
        <v>1.1240184758872597E-2</v>
      </c>
      <c r="L68" s="12">
        <f t="shared" si="16"/>
        <v>1.9047974738721891E-2</v>
      </c>
      <c r="M68" s="12"/>
      <c r="N68" s="11">
        <f t="shared" si="23"/>
        <v>0.83593330972430557</v>
      </c>
      <c r="O68" s="11">
        <f t="shared" si="23"/>
        <v>0.34770478581288716</v>
      </c>
      <c r="P68" s="11">
        <f t="shared" si="23"/>
        <v>0.12893586194692302</v>
      </c>
      <c r="R68" s="11">
        <f t="shared" si="17"/>
        <v>2.7374739975689515</v>
      </c>
      <c r="U68" s="11">
        <f t="shared" si="18"/>
        <v>1.1386468261528886</v>
      </c>
      <c r="X68" s="11">
        <f t="shared" si="19"/>
        <v>0.42223292854575811</v>
      </c>
    </row>
    <row r="69" spans="1:25" x14ac:dyDescent="0.25">
      <c r="K69" s="12"/>
      <c r="L69" s="12"/>
      <c r="M69" s="12"/>
    </row>
    <row r="70" spans="1:25" x14ac:dyDescent="0.25">
      <c r="K70" s="12"/>
      <c r="L70" s="12"/>
      <c r="M70" s="12"/>
    </row>
    <row r="71" spans="1:25" x14ac:dyDescent="0.25">
      <c r="A71" s="5" t="s">
        <v>44</v>
      </c>
      <c r="B71" s="11">
        <v>19.2897</v>
      </c>
      <c r="C71" s="11">
        <v>20.491900000000001</v>
      </c>
      <c r="D71" s="11" t="s">
        <v>393</v>
      </c>
      <c r="E71" s="11">
        <f t="shared" si="13"/>
        <v>1.2022000000000013</v>
      </c>
      <c r="F71" s="13">
        <v>685565.25538677699</v>
      </c>
      <c r="G71" s="13">
        <v>1526323.81472542</v>
      </c>
      <c r="H71" s="13">
        <v>15210537.635099901</v>
      </c>
      <c r="I71" s="13">
        <v>5218409.6649369402</v>
      </c>
      <c r="J71" s="11">
        <f t="shared" si="14"/>
        <v>2.9147841223162585</v>
      </c>
      <c r="K71" s="12">
        <f t="shared" si="15"/>
        <v>0.13137436487464069</v>
      </c>
      <c r="L71" s="12">
        <f t="shared" si="16"/>
        <v>0.29248830826390559</v>
      </c>
      <c r="M71" s="12"/>
      <c r="N71" s="11">
        <f t="shared" ref="N71:P75" si="24">(J71-C$33)/C$32</f>
        <v>4.724937500956333</v>
      </c>
      <c r="O71" s="11">
        <f t="shared" si="24"/>
        <v>3.499042379074556</v>
      </c>
      <c r="P71" s="11">
        <f t="shared" si="24"/>
        <v>1.2302622200303872</v>
      </c>
      <c r="R71" s="11">
        <f t="shared" si="17"/>
        <v>11.790727418789706</v>
      </c>
      <c r="S71" s="11">
        <f>AVERAGE(R71:R75)</f>
        <v>4.3807549288793171</v>
      </c>
      <c r="U71" s="11">
        <f t="shared" si="18"/>
        <v>8.7315980179867392</v>
      </c>
      <c r="V71" s="11">
        <f>AVERAGE(U71:U75)</f>
        <v>3.880971937197299</v>
      </c>
      <c r="X71" s="11">
        <f t="shared" si="19"/>
        <v>3.0700271669365811</v>
      </c>
      <c r="Y71" s="11">
        <f>AVERAGE(X71:X75)</f>
        <v>1.3639851362957094</v>
      </c>
    </row>
    <row r="72" spans="1:25" x14ac:dyDescent="0.25">
      <c r="B72" s="11">
        <v>19.9377</v>
      </c>
      <c r="C72" s="11">
        <v>21.068010000000001</v>
      </c>
      <c r="D72" s="11" t="s">
        <v>402</v>
      </c>
      <c r="E72" s="11">
        <f t="shared" si="13"/>
        <v>1.1303100000000015</v>
      </c>
      <c r="F72" s="13">
        <v>632937.46958173194</v>
      </c>
      <c r="G72" s="13">
        <v>1092451.9340756501</v>
      </c>
      <c r="H72" s="13">
        <v>7840605.4394193403</v>
      </c>
      <c r="I72" s="13">
        <v>20876701.1615544</v>
      </c>
      <c r="J72" s="11">
        <f t="shared" si="14"/>
        <v>0.37556725934546831</v>
      </c>
      <c r="K72" s="12">
        <f t="shared" si="15"/>
        <v>3.0317887135699453E-2</v>
      </c>
      <c r="L72" s="12">
        <f t="shared" si="16"/>
        <v>5.232876236631967E-2</v>
      </c>
      <c r="M72" s="12"/>
      <c r="N72" s="11">
        <f t="shared" si="24"/>
        <v>0.99400782886215922</v>
      </c>
      <c r="O72" s="11">
        <f t="shared" si="24"/>
        <v>0.84814754602664699</v>
      </c>
      <c r="P72" s="11">
        <f t="shared" si="24"/>
        <v>0.26297976161425485</v>
      </c>
      <c r="R72" s="11">
        <f t="shared" si="17"/>
        <v>2.6382350740827505</v>
      </c>
      <c r="S72" s="11">
        <f>STDEV(R71:R75)</f>
        <v>4.1653539430599302</v>
      </c>
      <c r="U72" s="11">
        <f t="shared" si="18"/>
        <v>2.2511015899000606</v>
      </c>
      <c r="V72" s="11">
        <f>STDEV(U71:U75)</f>
        <v>2.8317231298304706</v>
      </c>
      <c r="X72" s="11">
        <f t="shared" si="19"/>
        <v>0.69798487569141521</v>
      </c>
      <c r="Y72" s="11">
        <f>STDEV(X71:X75)</f>
        <v>1.0049338446794756</v>
      </c>
    </row>
    <row r="73" spans="1:25" x14ac:dyDescent="0.25">
      <c r="B73" s="11">
        <v>19.9725</v>
      </c>
      <c r="C73" s="11">
        <v>21.0259</v>
      </c>
      <c r="D73" s="11" t="s">
        <v>403</v>
      </c>
      <c r="E73" s="11">
        <f t="shared" si="13"/>
        <v>1.0533999999999999</v>
      </c>
      <c r="F73" s="13">
        <v>234785.557562965</v>
      </c>
      <c r="G73" s="13">
        <v>453234.451212599</v>
      </c>
      <c r="H73" s="13">
        <v>3395810.0373195601</v>
      </c>
      <c r="I73" s="13">
        <v>12274890.107131099</v>
      </c>
      <c r="J73" s="11">
        <f t="shared" si="14"/>
        <v>0.27664687892780104</v>
      </c>
      <c r="K73" s="12">
        <f t="shared" si="15"/>
        <v>1.9127304237662079E-2</v>
      </c>
      <c r="L73" s="12">
        <f t="shared" si="16"/>
        <v>3.692370744315604E-2</v>
      </c>
      <c r="M73" s="12"/>
      <c r="N73" s="11">
        <f t="shared" si="24"/>
        <v>0.84866184134247724</v>
      </c>
      <c r="O73" s="11">
        <f t="shared" si="24"/>
        <v>0.55459824521057077</v>
      </c>
      <c r="P73" s="11">
        <f t="shared" si="24"/>
        <v>0.20093334433601898</v>
      </c>
      <c r="R73" s="11">
        <f t="shared" si="17"/>
        <v>2.416921894842825</v>
      </c>
      <c r="S73" s="11">
        <f>(S72/(SQRT(5)))</f>
        <v>1.8628029134057584</v>
      </c>
      <c r="U73" s="11">
        <f t="shared" si="18"/>
        <v>1.5794519988909363</v>
      </c>
      <c r="V73" s="11">
        <f>(V72/(SQRT(5)))</f>
        <v>1.266385082351879</v>
      </c>
      <c r="X73" s="11">
        <f t="shared" si="19"/>
        <v>0.57224229448268182</v>
      </c>
      <c r="Y73" s="11">
        <f>(Y72/(SQRT(5)))</f>
        <v>0.44942007791870453</v>
      </c>
    </row>
    <row r="74" spans="1:25" x14ac:dyDescent="0.25">
      <c r="B74" s="11">
        <v>19.4236</v>
      </c>
      <c r="C74" s="11">
        <v>20.518999999999998</v>
      </c>
      <c r="D74" s="11" t="s">
        <v>404</v>
      </c>
      <c r="E74" s="11">
        <f t="shared" si="13"/>
        <v>1.0953999999999979</v>
      </c>
      <c r="F74" s="13">
        <v>402428.87287209497</v>
      </c>
      <c r="G74" s="13">
        <v>859648.87737374497</v>
      </c>
      <c r="H74" s="13">
        <v>4637782.7664823197</v>
      </c>
      <c r="I74" s="13">
        <v>9685546.5279256497</v>
      </c>
      <c r="J74" s="11">
        <f t="shared" si="14"/>
        <v>0.47883542277253321</v>
      </c>
      <c r="K74" s="12">
        <f t="shared" si="15"/>
        <v>4.1549423330092976E-2</v>
      </c>
      <c r="L74" s="12">
        <f t="shared" si="16"/>
        <v>8.8755846135804548E-2</v>
      </c>
      <c r="M74" s="12"/>
      <c r="N74" s="11">
        <f t="shared" si="24"/>
        <v>1.1457421138424251</v>
      </c>
      <c r="O74" s="11">
        <f t="shared" si="24"/>
        <v>1.1427711261381808</v>
      </c>
      <c r="P74" s="11">
        <f t="shared" si="24"/>
        <v>0.40969589155107411</v>
      </c>
      <c r="R74" s="11">
        <f t="shared" si="17"/>
        <v>3.1378732349162695</v>
      </c>
      <c r="U74" s="11">
        <f t="shared" si="18"/>
        <v>3.1297365148936911</v>
      </c>
      <c r="X74" s="11">
        <f t="shared" si="19"/>
        <v>1.1220446180876618</v>
      </c>
    </row>
    <row r="75" spans="1:25" x14ac:dyDescent="0.25">
      <c r="B75" s="11">
        <v>19.753900000000002</v>
      </c>
      <c r="C75" s="11">
        <v>20.896000000000001</v>
      </c>
      <c r="D75" s="11" t="s">
        <v>405</v>
      </c>
      <c r="E75" s="11">
        <f t="shared" si="13"/>
        <v>1.1420999999999992</v>
      </c>
      <c r="F75" s="13">
        <v>594680.59309312096</v>
      </c>
      <c r="G75" s="13">
        <v>1322553.4922688601</v>
      </c>
      <c r="H75" s="13">
        <v>2253181.80001981</v>
      </c>
      <c r="I75" s="13">
        <v>11464577.1563906</v>
      </c>
      <c r="J75" s="11">
        <f t="shared" si="14"/>
        <v>0.19653422618939229</v>
      </c>
      <c r="K75" s="12">
        <f t="shared" si="15"/>
        <v>5.1871131833382385E-2</v>
      </c>
      <c r="L75" s="12">
        <f t="shared" si="16"/>
        <v>0.11535998879222864</v>
      </c>
      <c r="M75" s="12"/>
      <c r="N75" s="11">
        <f t="shared" si="24"/>
        <v>0.73095048018594733</v>
      </c>
      <c r="O75" s="11">
        <f t="shared" si="24"/>
        <v>1.4135282745347446</v>
      </c>
      <c r="P75" s="11">
        <f t="shared" si="24"/>
        <v>0.5168484946948747</v>
      </c>
      <c r="R75" s="11">
        <f t="shared" si="17"/>
        <v>1.9200170217650323</v>
      </c>
      <c r="U75" s="11">
        <f t="shared" si="18"/>
        <v>3.7129715643150658</v>
      </c>
      <c r="X75" s="11">
        <f t="shared" si="19"/>
        <v>1.3576267262802075</v>
      </c>
    </row>
    <row r="76" spans="1:25" x14ac:dyDescent="0.25">
      <c r="K76" s="12"/>
      <c r="L76" s="12"/>
      <c r="M76" s="12"/>
    </row>
    <row r="88" spans="1:25" x14ac:dyDescent="0.25">
      <c r="A88" s="6" t="s">
        <v>153</v>
      </c>
    </row>
    <row r="90" spans="1:25" s="14" customFormat="1" x14ac:dyDescent="0.25">
      <c r="A90" s="14" t="s">
        <v>0</v>
      </c>
      <c r="D90" s="14" t="s">
        <v>3</v>
      </c>
      <c r="E90" s="15" t="s">
        <v>4</v>
      </c>
      <c r="F90" s="15" t="s">
        <v>7</v>
      </c>
      <c r="G90" s="15" t="s">
        <v>8</v>
      </c>
      <c r="H90" s="15" t="s">
        <v>6</v>
      </c>
      <c r="I90" s="15" t="s">
        <v>719</v>
      </c>
      <c r="J90" s="14" t="s">
        <v>9</v>
      </c>
      <c r="K90" s="14" t="s">
        <v>10</v>
      </c>
      <c r="L90" s="14" t="s">
        <v>11</v>
      </c>
      <c r="N90" s="14" t="s">
        <v>12</v>
      </c>
      <c r="O90" s="14" t="s">
        <v>13</v>
      </c>
      <c r="P90" s="14" t="s">
        <v>14</v>
      </c>
      <c r="R90" s="14" t="s">
        <v>12</v>
      </c>
      <c r="U90" s="14" t="s">
        <v>13</v>
      </c>
      <c r="X90" s="14" t="s">
        <v>14</v>
      </c>
    </row>
    <row r="91" spans="1:25" x14ac:dyDescent="0.25">
      <c r="A91" s="14" t="s">
        <v>15</v>
      </c>
      <c r="B91" s="11">
        <v>9.5142000000000007</v>
      </c>
      <c r="C91" s="11">
        <v>13.470499999999999</v>
      </c>
      <c r="D91" s="11" t="s">
        <v>406</v>
      </c>
      <c r="E91" s="11">
        <f>C91-B91</f>
        <v>3.9562999999999988</v>
      </c>
      <c r="F91" s="13">
        <v>7802.7320473965901</v>
      </c>
      <c r="G91" s="13">
        <v>275131.33330334502</v>
      </c>
      <c r="H91" s="13">
        <v>308993429.09037</v>
      </c>
      <c r="I91" s="13">
        <v>36071704.087256297</v>
      </c>
      <c r="J91" s="11">
        <f>H91/I91</f>
        <v>8.5660890415081248</v>
      </c>
      <c r="K91" s="12">
        <f>F91/I91</f>
        <v>2.1631171148781968E-4</v>
      </c>
      <c r="L91" s="12">
        <f>G91/I91</f>
        <v>7.6273450413601512E-3</v>
      </c>
      <c r="M91" s="12"/>
      <c r="N91" s="11">
        <f>(J91-C$33)/C$32</f>
        <v>13.028529650386403</v>
      </c>
      <c r="O91" s="11">
        <f>(K91-D$33)/D$32</f>
        <v>5.8528586965145846E-2</v>
      </c>
      <c r="P91" s="11">
        <f>(L91-E$33)/E$32</f>
        <v>8.293737902576008E-2</v>
      </c>
      <c r="R91" s="11">
        <f>N91*3/E91</f>
        <v>9.8793289060888263</v>
      </c>
      <c r="S91" s="11">
        <f>AVERAGE(R91:R96)</f>
        <v>13.167002211814918</v>
      </c>
      <c r="U91" s="11">
        <f>O91*3/E91</f>
        <v>4.4381305991820032E-2</v>
      </c>
      <c r="V91" s="11">
        <f>AVERAGE(U91:U96)</f>
        <v>5.3112776112467258E-2</v>
      </c>
      <c r="X91" s="11">
        <f>P91*3/E91</f>
        <v>6.2890108706943434E-2</v>
      </c>
      <c r="Y91" s="11">
        <f>AVERAGE(X91:X96)</f>
        <v>7.1139783763748229E-2</v>
      </c>
    </row>
    <row r="92" spans="1:25" x14ac:dyDescent="0.25">
      <c r="B92" s="11">
        <v>9.5069999999999997</v>
      </c>
      <c r="C92" s="11">
        <v>14.8476</v>
      </c>
      <c r="D92" s="11" t="s">
        <v>603</v>
      </c>
      <c r="E92" s="11">
        <f t="shared" ref="E92:E131" si="25">C92-B92</f>
        <v>5.3406000000000002</v>
      </c>
      <c r="F92" s="13">
        <v>110584.009427151</v>
      </c>
      <c r="G92" s="13">
        <v>901742.82703504595</v>
      </c>
      <c r="H92" s="13">
        <v>778592808.4095</v>
      </c>
      <c r="I92" s="13">
        <v>52643740.985053301</v>
      </c>
      <c r="J92" s="11">
        <f t="shared" ref="J92:J131" si="26">H92/I92</f>
        <v>14.789845741216594</v>
      </c>
      <c r="K92" s="12">
        <f t="shared" ref="K92:K131" si="27">F92/I92</f>
        <v>2.1006107726756766E-3</v>
      </c>
      <c r="L92" s="12">
        <f t="shared" ref="L92:L131" si="28">G92/I92</f>
        <v>1.7129155530399526E-2</v>
      </c>
      <c r="M92" s="12"/>
      <c r="N92" s="11">
        <f t="shared" ref="N92:N131" si="29">(J92-C$33)/C$32</f>
        <v>22.173238352293112</v>
      </c>
      <c r="O92" s="11">
        <f t="shared" ref="O92:O131" si="30">(K92-D$33)/D$32</f>
        <v>0.10795717142584396</v>
      </c>
      <c r="P92" s="11">
        <f t="shared" ref="P92:P131" si="31">(L92-E$33)/E$32</f>
        <v>0.12120749889499734</v>
      </c>
      <c r="R92" s="11">
        <f t="shared" ref="R92:R131" si="32">N92*3/E92</f>
        <v>12.455475987132408</v>
      </c>
      <c r="S92" s="11">
        <f>STDEV(R91:R96)</f>
        <v>2.3296105134383849</v>
      </c>
      <c r="U92" s="11">
        <f t="shared" ref="U92:U131" si="33">O92*3/E92</f>
        <v>6.0643282454692714E-2</v>
      </c>
      <c r="V92" s="11">
        <f>STDEV(U91:U96)</f>
        <v>1.0266348363432003E-2</v>
      </c>
      <c r="X92" s="11">
        <f t="shared" ref="X92:X131" si="34">P92*3/E92</f>
        <v>6.8086450339847962E-2</v>
      </c>
      <c r="Y92" s="11">
        <f>STDEV(X91:X96)</f>
        <v>1.3037437991878406E-2</v>
      </c>
    </row>
    <row r="93" spans="1:25" x14ac:dyDescent="0.25">
      <c r="B93" s="11">
        <v>9.6327999999999996</v>
      </c>
      <c r="C93" s="11">
        <v>13.146699999999999</v>
      </c>
      <c r="D93" s="11" t="s">
        <v>604</v>
      </c>
      <c r="E93" s="11">
        <f t="shared" si="25"/>
        <v>3.5138999999999996</v>
      </c>
      <c r="F93" s="13">
        <v>13996.1504083817</v>
      </c>
      <c r="G93" s="13">
        <v>281672.10099835799</v>
      </c>
      <c r="H93" s="13">
        <v>368136500.86769903</v>
      </c>
      <c r="I93" s="13">
        <v>30379995.501894198</v>
      </c>
      <c r="J93" s="11">
        <f t="shared" si="26"/>
        <v>12.117727300017068</v>
      </c>
      <c r="K93" s="12">
        <f t="shared" si="27"/>
        <v>4.6070284663172638E-4</v>
      </c>
      <c r="L93" s="12">
        <f t="shared" si="28"/>
        <v>9.2716307670551064E-3</v>
      </c>
      <c r="M93" s="12"/>
      <c r="N93" s="11">
        <f t="shared" si="29"/>
        <v>18.247033338059939</v>
      </c>
      <c r="O93" s="11">
        <f t="shared" si="30"/>
        <v>6.4939410020638619E-2</v>
      </c>
      <c r="P93" s="11">
        <f t="shared" si="31"/>
        <v>8.9560012880035525E-2</v>
      </c>
      <c r="R93" s="11">
        <f t="shared" si="32"/>
        <v>15.57844560578839</v>
      </c>
      <c r="S93" s="11">
        <f>(S92/(SQRT(6)))</f>
        <v>0.95105950955786289</v>
      </c>
      <c r="U93" s="11">
        <f t="shared" si="33"/>
        <v>5.5442166840808181E-2</v>
      </c>
      <c r="V93" s="11">
        <f>(V92/(SQRT(6)))</f>
        <v>4.1912191686775931E-3</v>
      </c>
      <c r="X93" s="11">
        <f t="shared" si="34"/>
        <v>7.6462061709242329E-2</v>
      </c>
      <c r="Y93" s="11">
        <f>(Y92/(SQRT(6)))</f>
        <v>5.3225117722129787E-3</v>
      </c>
    </row>
    <row r="94" spans="1:25" x14ac:dyDescent="0.25">
      <c r="B94" s="11">
        <v>9.6127000000000002</v>
      </c>
      <c r="C94" s="11">
        <v>13.552899999999999</v>
      </c>
      <c r="D94" s="11" t="s">
        <v>605</v>
      </c>
      <c r="E94" s="11">
        <f t="shared" si="25"/>
        <v>3.940199999999999</v>
      </c>
      <c r="F94" s="13">
        <v>21715.668414434502</v>
      </c>
      <c r="G94" s="13">
        <v>271005.90948259598</v>
      </c>
      <c r="H94" s="13">
        <v>202786010.610192</v>
      </c>
      <c r="I94" s="13">
        <v>15312510.2553249</v>
      </c>
      <c r="J94" s="11">
        <f t="shared" si="26"/>
        <v>13.243159170435396</v>
      </c>
      <c r="K94" s="12">
        <f t="shared" si="27"/>
        <v>1.4181651507389466E-3</v>
      </c>
      <c r="L94" s="12">
        <f t="shared" si="28"/>
        <v>1.7698333255865353E-2</v>
      </c>
      <c r="M94" s="12"/>
      <c r="N94" s="11">
        <f t="shared" si="29"/>
        <v>19.900656240655042</v>
      </c>
      <c r="O94" s="11">
        <f t="shared" si="30"/>
        <v>9.0055384093599283E-2</v>
      </c>
      <c r="P94" s="11">
        <f t="shared" si="31"/>
        <v>0.12349995671717805</v>
      </c>
      <c r="R94" s="11">
        <f t="shared" si="32"/>
        <v>15.152014801777865</v>
      </c>
      <c r="U94" s="11">
        <f t="shared" si="33"/>
        <v>6.8566608872848572E-2</v>
      </c>
      <c r="X94" s="11">
        <f t="shared" si="34"/>
        <v>9.403072690511502E-2</v>
      </c>
    </row>
    <row r="95" spans="1:25" x14ac:dyDescent="0.25">
      <c r="B95" s="11">
        <v>9.5126000000000008</v>
      </c>
      <c r="C95" s="11">
        <v>13.332000000000001</v>
      </c>
      <c r="D95" s="11" t="s">
        <v>606</v>
      </c>
      <c r="E95" s="11">
        <f t="shared" si="25"/>
        <v>3.8193999999999999</v>
      </c>
      <c r="F95" s="13">
        <v>10251.121290290401</v>
      </c>
      <c r="G95" s="13">
        <v>321662.25846272899</v>
      </c>
      <c r="H95" s="13">
        <v>453821700.07905501</v>
      </c>
      <c r="I95" s="13">
        <v>36495833.665408798</v>
      </c>
      <c r="J95" s="11">
        <f t="shared" si="26"/>
        <v>12.434890629973273</v>
      </c>
      <c r="K95" s="12">
        <f t="shared" si="27"/>
        <v>2.808846999981409E-4</v>
      </c>
      <c r="L95" s="12">
        <f t="shared" si="28"/>
        <v>8.8136706620187289E-3</v>
      </c>
      <c r="M95" s="12"/>
      <c r="N95" s="11">
        <f t="shared" si="29"/>
        <v>18.713048705195366</v>
      </c>
      <c r="O95" s="11">
        <f t="shared" si="30"/>
        <v>6.0222453656588154E-2</v>
      </c>
      <c r="P95" s="11">
        <f t="shared" si="31"/>
        <v>8.771550249590529E-2</v>
      </c>
      <c r="R95" s="11">
        <f t="shared" si="32"/>
        <v>14.698420200970336</v>
      </c>
      <c r="U95" s="11">
        <f t="shared" si="33"/>
        <v>4.7302550392670173E-2</v>
      </c>
      <c r="X95" s="11">
        <f t="shared" si="34"/>
        <v>6.889734185676176E-2</v>
      </c>
    </row>
    <row r="96" spans="1:25" x14ac:dyDescent="0.25">
      <c r="B96" s="11">
        <v>9.5147999999999993</v>
      </c>
      <c r="C96" s="11">
        <v>13.7988</v>
      </c>
      <c r="D96" s="11" t="s">
        <v>607</v>
      </c>
      <c r="E96" s="11">
        <f t="shared" si="25"/>
        <v>4.2840000000000007</v>
      </c>
      <c r="F96" s="13">
        <v>11650.975675744001</v>
      </c>
      <c r="G96" s="13">
        <v>283500.73648503597</v>
      </c>
      <c r="H96" s="13">
        <v>426662974.37880099</v>
      </c>
      <c r="I96" s="13">
        <v>40170417.2097857</v>
      </c>
      <c r="J96" s="11">
        <f t="shared" si="26"/>
        <v>10.621322953919032</v>
      </c>
      <c r="K96" s="12">
        <f t="shared" si="27"/>
        <v>2.9003870223448335E-4</v>
      </c>
      <c r="L96" s="12">
        <f t="shared" si="28"/>
        <v>7.0574506359862722E-3</v>
      </c>
      <c r="M96" s="12"/>
      <c r="N96" s="11">
        <f t="shared" si="29"/>
        <v>16.048332054320053</v>
      </c>
      <c r="O96" s="11">
        <f t="shared" si="30"/>
        <v>6.0462579750164426E-2</v>
      </c>
      <c r="P96" s="11">
        <f t="shared" si="31"/>
        <v>8.0642034656218664E-2</v>
      </c>
      <c r="R96" s="11">
        <f t="shared" si="32"/>
        <v>11.238327769131686</v>
      </c>
      <c r="U96" s="11">
        <f t="shared" si="33"/>
        <v>4.2340742121963877E-2</v>
      </c>
      <c r="X96" s="11">
        <f t="shared" si="34"/>
        <v>5.6472013064578885E-2</v>
      </c>
    </row>
    <row r="97" spans="1:25" x14ac:dyDescent="0.25">
      <c r="K97" s="12"/>
      <c r="L97" s="12"/>
      <c r="M97" s="12"/>
    </row>
    <row r="98" spans="1:25" x14ac:dyDescent="0.25">
      <c r="A98" s="14" t="s">
        <v>22</v>
      </c>
      <c r="B98" s="11">
        <v>9.4757999999999996</v>
      </c>
      <c r="C98" s="11">
        <v>12.4964</v>
      </c>
      <c r="D98" s="11" t="s">
        <v>407</v>
      </c>
      <c r="E98" s="11">
        <f t="shared" si="25"/>
        <v>3.0206</v>
      </c>
      <c r="F98" s="13">
        <v>10558.963667980801</v>
      </c>
      <c r="G98" s="13">
        <v>252849.10279481899</v>
      </c>
      <c r="H98" s="13">
        <v>361629349.53763801</v>
      </c>
      <c r="I98" s="13">
        <v>44178326.514155</v>
      </c>
      <c r="J98" s="11">
        <f t="shared" si="26"/>
        <v>8.185673339658301</v>
      </c>
      <c r="K98" s="12">
        <f t="shared" si="27"/>
        <v>2.3900777827330435E-4</v>
      </c>
      <c r="L98" s="12">
        <f t="shared" si="28"/>
        <v>5.7233743952208021E-3</v>
      </c>
      <c r="M98" s="12"/>
      <c r="N98" s="11">
        <f t="shared" si="29"/>
        <v>12.469576120083559</v>
      </c>
      <c r="O98" s="11">
        <f t="shared" si="30"/>
        <v>5.9123945991289381E-2</v>
      </c>
      <c r="P98" s="11">
        <f t="shared" si="31"/>
        <v>7.5268821024175633E-2</v>
      </c>
      <c r="R98" s="11">
        <f t="shared" si="32"/>
        <v>12.384535642008435</v>
      </c>
      <c r="S98" s="11">
        <f>AVERAGE(R98:R103)</f>
        <v>13.753375688849943</v>
      </c>
      <c r="U98" s="11">
        <f t="shared" si="33"/>
        <v>5.8720730309828557E-2</v>
      </c>
      <c r="V98" s="11">
        <f>AVERAGE(U98:U103)</f>
        <v>4.6880814904929131E-2</v>
      </c>
      <c r="X98" s="11">
        <f t="shared" si="34"/>
        <v>7.4755499924692742E-2</v>
      </c>
      <c r="Y98" s="11">
        <f>AVERAGE(X98:X103)</f>
        <v>6.640938477566305E-2</v>
      </c>
    </row>
    <row r="99" spans="1:25" x14ac:dyDescent="0.25">
      <c r="B99" s="11">
        <v>9.6016999999999992</v>
      </c>
      <c r="C99" s="11">
        <v>14.101599999999999</v>
      </c>
      <c r="D99" s="11" t="s">
        <v>608</v>
      </c>
      <c r="E99" s="11">
        <f t="shared" si="25"/>
        <v>4.4999000000000002</v>
      </c>
      <c r="F99" s="13">
        <v>11691.577358394599</v>
      </c>
      <c r="G99" s="13">
        <v>328471.74451711698</v>
      </c>
      <c r="H99" s="13">
        <v>416891256.064767</v>
      </c>
      <c r="I99" s="13">
        <v>28467758.5710028</v>
      </c>
      <c r="J99" s="11">
        <f t="shared" si="26"/>
        <v>14.644330182335169</v>
      </c>
      <c r="K99" s="12">
        <f t="shared" si="27"/>
        <v>4.1069539525685089E-4</v>
      </c>
      <c r="L99" s="12">
        <f t="shared" si="28"/>
        <v>1.1538377484053052E-2</v>
      </c>
      <c r="M99" s="12"/>
      <c r="N99" s="11">
        <f t="shared" si="29"/>
        <v>21.959428998590692</v>
      </c>
      <c r="O99" s="11">
        <f t="shared" si="30"/>
        <v>6.3627623805350114E-2</v>
      </c>
      <c r="P99" s="11">
        <f t="shared" si="31"/>
        <v>9.8689711759294224E-2</v>
      </c>
      <c r="R99" s="11">
        <f t="shared" si="32"/>
        <v>14.639944664497449</v>
      </c>
      <c r="S99" s="11">
        <f>STDEV(R98:R103)</f>
        <v>1.1268033237619695</v>
      </c>
      <c r="U99" s="11">
        <f t="shared" si="33"/>
        <v>4.2419358522645022E-2</v>
      </c>
      <c r="V99" s="11">
        <f>STDEV(U98:U103)</f>
        <v>6.153818582887589E-3</v>
      </c>
      <c r="X99" s="11">
        <f t="shared" si="34"/>
        <v>6.579460327515782E-2</v>
      </c>
      <c r="Y99" s="11">
        <f>STDEV(X98:X103)</f>
        <v>4.9716914482029299E-3</v>
      </c>
    </row>
    <row r="100" spans="1:25" x14ac:dyDescent="0.25">
      <c r="B100" s="11">
        <v>9.5132999999999992</v>
      </c>
      <c r="C100" s="11">
        <v>13.767099999999999</v>
      </c>
      <c r="D100" s="11" t="s">
        <v>609</v>
      </c>
      <c r="E100" s="11">
        <f t="shared" si="25"/>
        <v>4.2538</v>
      </c>
      <c r="F100" s="13">
        <v>13403.3990459448</v>
      </c>
      <c r="G100" s="13">
        <v>359623.73667986202</v>
      </c>
      <c r="H100" s="13">
        <v>381728789.45245802</v>
      </c>
      <c r="I100" s="13">
        <v>31090362.155403301</v>
      </c>
      <c r="J100" s="11">
        <f t="shared" si="26"/>
        <v>12.27804255043443</v>
      </c>
      <c r="K100" s="12">
        <f t="shared" si="27"/>
        <v>4.3111106197311943E-4</v>
      </c>
      <c r="L100" s="12">
        <f t="shared" si="28"/>
        <v>1.1567048813465229E-2</v>
      </c>
      <c r="M100" s="12"/>
      <c r="N100" s="11">
        <f t="shared" si="29"/>
        <v>18.482588218540513</v>
      </c>
      <c r="O100" s="11">
        <f t="shared" si="30"/>
        <v>6.4163163798651612E-2</v>
      </c>
      <c r="P100" s="11">
        <f t="shared" si="31"/>
        <v>9.8805190300429113E-2</v>
      </c>
      <c r="R100" s="11">
        <f t="shared" si="32"/>
        <v>13.03487814556903</v>
      </c>
      <c r="S100" s="11">
        <f>(S99/(SQRT(6)))</f>
        <v>0.46001553061482281</v>
      </c>
      <c r="U100" s="11">
        <f t="shared" si="33"/>
        <v>4.5251185151148343E-2</v>
      </c>
      <c r="V100" s="11">
        <f>(V99/(SQRT(6)))</f>
        <v>2.5122859162886105E-3</v>
      </c>
      <c r="X100" s="11">
        <f t="shared" si="34"/>
        <v>6.9682535827092801E-2</v>
      </c>
      <c r="Y100" s="11">
        <f>(Y99/(SQRT(6)))</f>
        <v>2.0296845344426537E-3</v>
      </c>
    </row>
    <row r="101" spans="1:25" x14ac:dyDescent="0.25">
      <c r="B101" s="11">
        <v>9.5284999999999993</v>
      </c>
      <c r="C101" s="11">
        <v>14.1724</v>
      </c>
      <c r="D101" s="11" t="s">
        <v>610</v>
      </c>
      <c r="E101" s="11">
        <f t="shared" si="25"/>
        <v>4.6439000000000004</v>
      </c>
      <c r="F101" s="13">
        <v>13538.1645235834</v>
      </c>
      <c r="G101" s="13">
        <v>331281.72700972302</v>
      </c>
      <c r="H101" s="13">
        <v>439852515.90318799</v>
      </c>
      <c r="I101" s="13">
        <v>30197736.348704901</v>
      </c>
      <c r="J101" s="11">
        <f t="shared" si="26"/>
        <v>14.5657446248302</v>
      </c>
      <c r="K101" s="12">
        <f t="shared" si="27"/>
        <v>4.4831719726449017E-4</v>
      </c>
      <c r="L101" s="12">
        <f t="shared" si="28"/>
        <v>1.0970415900857112E-2</v>
      </c>
      <c r="M101" s="12"/>
      <c r="N101" s="11">
        <f t="shared" si="29"/>
        <v>21.843961433543758</v>
      </c>
      <c r="O101" s="11">
        <f t="shared" si="30"/>
        <v>6.4614511957237206E-2</v>
      </c>
      <c r="P101" s="11">
        <f t="shared" si="31"/>
        <v>9.6402152152090581E-2</v>
      </c>
      <c r="R101" s="11">
        <f t="shared" si="32"/>
        <v>14.111390060214749</v>
      </c>
      <c r="U101" s="11">
        <f t="shared" si="33"/>
        <v>4.1741539626544838E-2</v>
      </c>
      <c r="X101" s="11">
        <f t="shared" si="34"/>
        <v>6.2276633100685139E-2</v>
      </c>
    </row>
    <row r="102" spans="1:25" x14ac:dyDescent="0.25">
      <c r="B102" s="11">
        <v>9.5828000000000007</v>
      </c>
      <c r="C102" s="11">
        <v>14.175599999999999</v>
      </c>
      <c r="D102" s="11" t="s">
        <v>611</v>
      </c>
      <c r="E102" s="11">
        <f t="shared" si="25"/>
        <v>4.5927999999999987</v>
      </c>
      <c r="F102" s="13">
        <v>29749.483361685699</v>
      </c>
      <c r="G102" s="13">
        <v>482857.675273848</v>
      </c>
      <c r="H102" s="13">
        <v>665974080.17989504</v>
      </c>
      <c r="I102" s="13">
        <v>42482698.016109802</v>
      </c>
      <c r="J102" s="11">
        <f t="shared" si="26"/>
        <v>15.676360289719641</v>
      </c>
      <c r="K102" s="12">
        <f t="shared" si="27"/>
        <v>7.0027292876748181E-4</v>
      </c>
      <c r="L102" s="12">
        <f t="shared" si="28"/>
        <v>1.1365984219993379E-2</v>
      </c>
      <c r="M102" s="12"/>
      <c r="N102" s="11">
        <f t="shared" si="29"/>
        <v>23.475814544971474</v>
      </c>
      <c r="O102" s="11">
        <f t="shared" si="30"/>
        <v>7.1223768105304147E-2</v>
      </c>
      <c r="P102" s="11">
        <f t="shared" si="31"/>
        <v>9.7995369256060436E-2</v>
      </c>
      <c r="R102" s="11">
        <f t="shared" si="32"/>
        <v>15.334315370779143</v>
      </c>
      <c r="U102" s="11">
        <f t="shared" si="33"/>
        <v>4.6523102315779594E-2</v>
      </c>
      <c r="X102" s="11">
        <f t="shared" si="34"/>
        <v>6.4010213326986018E-2</v>
      </c>
    </row>
    <row r="103" spans="1:25" x14ac:dyDescent="0.25">
      <c r="B103" s="11">
        <v>9.6393000000000004</v>
      </c>
      <c r="C103" s="11">
        <v>13.3393</v>
      </c>
      <c r="D103" s="11" t="s">
        <v>612</v>
      </c>
      <c r="E103" s="11">
        <f t="shared" si="25"/>
        <v>3.6999999999999993</v>
      </c>
      <c r="F103" s="13">
        <v>7278.9324292940501</v>
      </c>
      <c r="G103" s="13">
        <v>246182.16210186301</v>
      </c>
      <c r="H103" s="13">
        <v>435796942.93936503</v>
      </c>
      <c r="I103" s="13">
        <v>41020562.634732902</v>
      </c>
      <c r="J103" s="11">
        <f t="shared" si="26"/>
        <v>10.623865567615773</v>
      </c>
      <c r="K103" s="12">
        <f t="shared" si="27"/>
        <v>1.774459432482488E-4</v>
      </c>
      <c r="L103" s="12">
        <f t="shared" si="28"/>
        <v>6.0014330932997937E-3</v>
      </c>
      <c r="M103" s="12"/>
      <c r="N103" s="11">
        <f t="shared" si="29"/>
        <v>16.052067975038046</v>
      </c>
      <c r="O103" s="11">
        <f t="shared" si="30"/>
        <v>5.7509067321141728E-2</v>
      </c>
      <c r="P103" s="11">
        <f t="shared" si="31"/>
        <v>7.6388748612548615E-2</v>
      </c>
      <c r="R103" s="11">
        <f t="shared" si="32"/>
        <v>13.015190250030852</v>
      </c>
      <c r="U103" s="11">
        <f t="shared" si="33"/>
        <v>4.6628973503628442E-2</v>
      </c>
      <c r="X103" s="11">
        <f t="shared" si="34"/>
        <v>6.193682319936375E-2</v>
      </c>
    </row>
    <row r="104" spans="1:25" x14ac:dyDescent="0.25">
      <c r="K104" s="12"/>
      <c r="L104" s="12"/>
      <c r="M104" s="12"/>
    </row>
    <row r="105" spans="1:25" x14ac:dyDescent="0.25">
      <c r="A105" s="14" t="s">
        <v>29</v>
      </c>
      <c r="B105" s="11">
        <v>9.5138999999999996</v>
      </c>
      <c r="C105" s="11">
        <v>13.3965</v>
      </c>
      <c r="D105" s="11" t="s">
        <v>408</v>
      </c>
      <c r="E105" s="11">
        <f t="shared" si="25"/>
        <v>3.8826000000000001</v>
      </c>
      <c r="F105" s="13">
        <v>31289.2471824526</v>
      </c>
      <c r="G105" s="13">
        <v>466348.67010958103</v>
      </c>
      <c r="H105" s="13">
        <v>473002039.77990103</v>
      </c>
      <c r="I105" s="13">
        <v>35284857.4838062</v>
      </c>
      <c r="J105" s="11">
        <f t="shared" si="26"/>
        <v>13.405241610993691</v>
      </c>
      <c r="K105" s="12">
        <f t="shared" si="27"/>
        <v>8.8676133088571023E-4</v>
      </c>
      <c r="L105" s="12">
        <f t="shared" si="28"/>
        <v>1.3216679997180358E-2</v>
      </c>
      <c r="M105" s="12"/>
      <c r="N105" s="11">
        <f t="shared" si="29"/>
        <v>20.138807694208673</v>
      </c>
      <c r="O105" s="11">
        <f t="shared" si="30"/>
        <v>7.6115697377524119E-2</v>
      </c>
      <c r="P105" s="11">
        <f t="shared" si="31"/>
        <v>0.10544935387469045</v>
      </c>
      <c r="R105" s="11">
        <f t="shared" si="32"/>
        <v>15.560815711797769</v>
      </c>
      <c r="S105" s="11">
        <f>AVERAGE(R105:R110)</f>
        <v>14.621668685927844</v>
      </c>
      <c r="U105" s="11">
        <f t="shared" si="33"/>
        <v>5.8812932605102862E-2</v>
      </c>
      <c r="V105" s="11">
        <f>AVERAGE(U105:U110)</f>
        <v>5.5766476736031384E-2</v>
      </c>
      <c r="X105" s="11">
        <f t="shared" si="34"/>
        <v>8.1478406640929105E-2</v>
      </c>
      <c r="Y105" s="11">
        <f>AVERAGE(X105:X110)</f>
        <v>7.6029386578681898E-2</v>
      </c>
    </row>
    <row r="106" spans="1:25" x14ac:dyDescent="0.25">
      <c r="B106" s="11">
        <v>9.5393000000000008</v>
      </c>
      <c r="C106" s="11">
        <v>14.9359</v>
      </c>
      <c r="D106" s="11" t="s">
        <v>613</v>
      </c>
      <c r="E106" s="11">
        <f t="shared" si="25"/>
        <v>5.3965999999999994</v>
      </c>
      <c r="F106" s="13">
        <v>87255.421291283696</v>
      </c>
      <c r="G106" s="13">
        <v>709539.57179795206</v>
      </c>
      <c r="H106" s="13">
        <v>588913743.42397594</v>
      </c>
      <c r="I106" s="13">
        <v>44547346.439444698</v>
      </c>
      <c r="J106" s="11">
        <f t="shared" si="26"/>
        <v>13.219951141747895</v>
      </c>
      <c r="K106" s="12">
        <f t="shared" si="27"/>
        <v>1.9587119832130536E-3</v>
      </c>
      <c r="L106" s="12">
        <f t="shared" si="28"/>
        <v>1.5927762897448055E-2</v>
      </c>
      <c r="M106" s="12"/>
      <c r="N106" s="11">
        <f t="shared" si="29"/>
        <v>19.866556150929068</v>
      </c>
      <c r="O106" s="11">
        <f t="shared" si="30"/>
        <v>0.10423490862569028</v>
      </c>
      <c r="P106" s="11">
        <f t="shared" si="31"/>
        <v>0.11636869053041168</v>
      </c>
      <c r="R106" s="11">
        <f t="shared" si="32"/>
        <v>11.043929224472299</v>
      </c>
      <c r="S106" s="11">
        <f>STDEV(R105:R110)</f>
        <v>2.3799072507365389</v>
      </c>
      <c r="U106" s="11">
        <f t="shared" si="33"/>
        <v>5.7944766311579674E-2</v>
      </c>
      <c r="V106" s="11">
        <f>STDEV(U105:U110)</f>
        <v>9.3695711951700695E-3</v>
      </c>
      <c r="X106" s="11">
        <f t="shared" si="34"/>
        <v>6.469000325968853E-2</v>
      </c>
      <c r="Y106" s="11">
        <f>STDEV(X105:X110)</f>
        <v>1.2828605854158594E-2</v>
      </c>
    </row>
    <row r="107" spans="1:25" x14ac:dyDescent="0.25">
      <c r="B107" s="11">
        <v>9.4859000000000009</v>
      </c>
      <c r="C107" s="11">
        <v>13.1431</v>
      </c>
      <c r="D107" s="11" t="s">
        <v>614</v>
      </c>
      <c r="E107" s="11">
        <f t="shared" si="25"/>
        <v>3.6571999999999996</v>
      </c>
      <c r="F107" s="13">
        <v>16493.8440776965</v>
      </c>
      <c r="G107" s="13">
        <v>520261.143042646</v>
      </c>
      <c r="H107" s="13">
        <v>570223094.13228405</v>
      </c>
      <c r="I107" s="13">
        <v>46267888.076966599</v>
      </c>
      <c r="J107" s="11">
        <f t="shared" si="26"/>
        <v>12.324381289755831</v>
      </c>
      <c r="K107" s="12">
        <f t="shared" si="27"/>
        <v>3.5648577800350431E-4</v>
      </c>
      <c r="L107" s="12">
        <f t="shared" si="28"/>
        <v>1.1244540536996025E-2</v>
      </c>
      <c r="M107" s="12"/>
      <c r="N107" s="11">
        <f t="shared" si="29"/>
        <v>18.55067479280002</v>
      </c>
      <c r="O107" s="11">
        <f t="shared" si="30"/>
        <v>6.2205607151953279E-2</v>
      </c>
      <c r="P107" s="11">
        <f t="shared" si="31"/>
        <v>9.7506234652604426E-2</v>
      </c>
      <c r="R107" s="11">
        <f t="shared" si="32"/>
        <v>15.217112648583633</v>
      </c>
      <c r="S107" s="11">
        <f>(S106/(SQRT(6)))</f>
        <v>0.97159306657574429</v>
      </c>
      <c r="U107" s="11">
        <f t="shared" si="33"/>
        <v>5.1027239816214549E-2</v>
      </c>
      <c r="V107" s="11">
        <f>(V106/(SQRT(6)))</f>
        <v>3.8251114228076352E-3</v>
      </c>
      <c r="X107" s="11">
        <f t="shared" si="34"/>
        <v>7.9984333358255846E-2</v>
      </c>
      <c r="Y107" s="11">
        <f>(Y106/(SQRT(6)))</f>
        <v>5.2372564089949517E-3</v>
      </c>
    </row>
    <row r="108" spans="1:25" x14ac:dyDescent="0.25">
      <c r="B108" s="11">
        <v>9.6083999999999996</v>
      </c>
      <c r="C108" s="11">
        <v>13.9697</v>
      </c>
      <c r="D108" s="11" t="s">
        <v>615</v>
      </c>
      <c r="E108" s="11">
        <f t="shared" si="25"/>
        <v>4.3613</v>
      </c>
      <c r="F108" s="13">
        <v>27436.784534312101</v>
      </c>
      <c r="G108" s="13">
        <v>453529.17776511703</v>
      </c>
      <c r="H108" s="13">
        <v>607098623.32436097</v>
      </c>
      <c r="I108" s="13">
        <v>39958516.593988098</v>
      </c>
      <c r="J108" s="11">
        <f t="shared" si="26"/>
        <v>15.193222248287894</v>
      </c>
      <c r="K108" s="12">
        <f t="shared" si="27"/>
        <v>6.8663170890683324E-4</v>
      </c>
      <c r="L108" s="12">
        <f t="shared" si="28"/>
        <v>1.1350000360958148E-2</v>
      </c>
      <c r="M108" s="12"/>
      <c r="N108" s="11">
        <f t="shared" si="29"/>
        <v>22.76592872120365</v>
      </c>
      <c r="O108" s="11">
        <f t="shared" si="30"/>
        <v>7.086593414894482E-2</v>
      </c>
      <c r="P108" s="11">
        <f t="shared" si="31"/>
        <v>9.7930991609089163E-2</v>
      </c>
      <c r="R108" s="11">
        <f t="shared" si="32"/>
        <v>15.659960599731949</v>
      </c>
      <c r="U108" s="11">
        <f t="shared" si="33"/>
        <v>4.8746429378129105E-2</v>
      </c>
      <c r="X108" s="11">
        <f t="shared" si="34"/>
        <v>6.7363624338446684E-2</v>
      </c>
    </row>
    <row r="109" spans="1:25" x14ac:dyDescent="0.25">
      <c r="B109" s="11">
        <v>9.6176999999999992</v>
      </c>
      <c r="C109" s="11">
        <v>12.393800000000001</v>
      </c>
      <c r="D109" s="11" t="s">
        <v>616</v>
      </c>
      <c r="E109" s="11">
        <f t="shared" si="25"/>
        <v>2.7761000000000013</v>
      </c>
      <c r="F109" s="13">
        <v>21415.425585368801</v>
      </c>
      <c r="G109" s="13">
        <v>386362.29360617301</v>
      </c>
      <c r="H109" s="13">
        <v>443536186.97806901</v>
      </c>
      <c r="I109" s="13">
        <v>41025949.593690902</v>
      </c>
      <c r="J109" s="11">
        <f t="shared" si="26"/>
        <v>10.811113243464751</v>
      </c>
      <c r="K109" s="12">
        <f t="shared" si="27"/>
        <v>5.2199707252265852E-4</v>
      </c>
      <c r="L109" s="12">
        <f t="shared" si="28"/>
        <v>9.4175100742967081E-3</v>
      </c>
      <c r="M109" s="12"/>
      <c r="N109" s="11">
        <f t="shared" si="29"/>
        <v>16.327195286944079</v>
      </c>
      <c r="O109" s="11">
        <f t="shared" si="30"/>
        <v>6.6547268817475858E-2</v>
      </c>
      <c r="P109" s="11">
        <f t="shared" si="31"/>
        <v>9.0147566018568159E-2</v>
      </c>
      <c r="R109" s="11">
        <f t="shared" si="32"/>
        <v>17.64402790275286</v>
      </c>
      <c r="U109" s="11">
        <f t="shared" si="33"/>
        <v>7.1914486672824282E-2</v>
      </c>
      <c r="X109" s="11">
        <f t="shared" si="34"/>
        <v>9.7418211900041185E-2</v>
      </c>
    </row>
    <row r="110" spans="1:25" x14ac:dyDescent="0.25">
      <c r="B110" s="11">
        <v>9.6136999999999997</v>
      </c>
      <c r="C110" s="11">
        <v>13.429</v>
      </c>
      <c r="D110" s="11" t="s">
        <v>617</v>
      </c>
      <c r="E110" s="11">
        <f t="shared" si="25"/>
        <v>3.8153000000000006</v>
      </c>
      <c r="F110" s="13">
        <v>9374.1037733502399</v>
      </c>
      <c r="G110" s="13">
        <v>321439.24526166799</v>
      </c>
      <c r="H110" s="13">
        <v>446568806.47132498</v>
      </c>
      <c r="I110" s="13">
        <v>42095195.418204203</v>
      </c>
      <c r="J110" s="11">
        <f t="shared" si="26"/>
        <v>10.608545750525364</v>
      </c>
      <c r="K110" s="12">
        <f t="shared" si="27"/>
        <v>2.2268821133198443E-4</v>
      </c>
      <c r="L110" s="12">
        <f t="shared" si="28"/>
        <v>7.63600791178797E-3</v>
      </c>
      <c r="M110" s="12"/>
      <c r="N110" s="11">
        <f t="shared" si="29"/>
        <v>16.029558215833472</v>
      </c>
      <c r="O110" s="11">
        <f t="shared" si="30"/>
        <v>5.8695854129686198E-2</v>
      </c>
      <c r="P110" s="11">
        <f t="shared" si="31"/>
        <v>8.2972270175195942E-2</v>
      </c>
      <c r="R110" s="11">
        <f t="shared" si="32"/>
        <v>12.604166028228555</v>
      </c>
      <c r="U110" s="11">
        <f t="shared" si="33"/>
        <v>4.6153005632337839E-2</v>
      </c>
      <c r="X110" s="11">
        <f t="shared" si="34"/>
        <v>6.5241739974730109E-2</v>
      </c>
    </row>
    <row r="111" spans="1:25" x14ac:dyDescent="0.25">
      <c r="K111" s="12"/>
      <c r="L111" s="12"/>
      <c r="M111" s="12"/>
    </row>
    <row r="112" spans="1:25" x14ac:dyDescent="0.25">
      <c r="A112" s="14" t="s">
        <v>36</v>
      </c>
      <c r="B112" s="11">
        <v>9.5808</v>
      </c>
      <c r="C112" s="11">
        <v>13.0708</v>
      </c>
      <c r="D112" s="11" t="s">
        <v>409</v>
      </c>
      <c r="E112" s="11">
        <f t="shared" si="25"/>
        <v>3.49</v>
      </c>
      <c r="F112" s="13">
        <v>27334.3018588337</v>
      </c>
      <c r="G112" s="13">
        <v>490684.68035664799</v>
      </c>
      <c r="H112" s="13">
        <v>589708093.23474002</v>
      </c>
      <c r="I112" s="13">
        <v>57258146.0494458</v>
      </c>
      <c r="J112" s="11">
        <f t="shared" si="26"/>
        <v>10.299112596581317</v>
      </c>
      <c r="K112" s="12">
        <f t="shared" si="27"/>
        <v>4.7738712733082401E-4</v>
      </c>
      <c r="L112" s="12">
        <f t="shared" si="28"/>
        <v>8.5696920737341493E-3</v>
      </c>
      <c r="M112" s="12"/>
      <c r="N112" s="11">
        <f t="shared" si="29"/>
        <v>15.574900973903832</v>
      </c>
      <c r="O112" s="11">
        <f t="shared" si="30"/>
        <v>6.5377068986079839E-2</v>
      </c>
      <c r="P112" s="11">
        <f t="shared" si="31"/>
        <v>8.6732838209983287E-2</v>
      </c>
      <c r="R112" s="11">
        <f t="shared" si="32"/>
        <v>13.388167026278365</v>
      </c>
      <c r="S112" s="11">
        <f>AVERAGE(R112:R117)</f>
        <v>11.860207559614613</v>
      </c>
      <c r="U112" s="11">
        <f t="shared" si="33"/>
        <v>5.6198053569696135E-2</v>
      </c>
      <c r="V112" s="11">
        <f>AVERAGE(U112:U117)</f>
        <v>5.0001974312648613E-2</v>
      </c>
      <c r="X112" s="11">
        <f t="shared" si="34"/>
        <v>7.4555448318037204E-2</v>
      </c>
      <c r="Y112" s="11">
        <f>AVERAGE(X112:X117)</f>
        <v>6.4699709486589138E-2</v>
      </c>
    </row>
    <row r="113" spans="1:25" x14ac:dyDescent="0.25">
      <c r="B113" s="11">
        <v>9.6204999999999998</v>
      </c>
      <c r="C113" s="11">
        <v>13.638299999999999</v>
      </c>
      <c r="D113" s="11" t="s">
        <v>618</v>
      </c>
      <c r="E113" s="11">
        <f t="shared" si="25"/>
        <v>4.0177999999999994</v>
      </c>
      <c r="F113" s="13">
        <v>50229.608268879303</v>
      </c>
      <c r="G113" s="13">
        <v>460759.71585790301</v>
      </c>
      <c r="H113" s="13">
        <v>481652048.718503</v>
      </c>
      <c r="I113" s="13">
        <v>46553545.959987603</v>
      </c>
      <c r="J113" s="11">
        <f t="shared" si="26"/>
        <v>10.346194662217117</v>
      </c>
      <c r="K113" s="12">
        <f t="shared" si="27"/>
        <v>1.0789641741157858E-3</v>
      </c>
      <c r="L113" s="12">
        <f t="shared" si="28"/>
        <v>9.8974139639958318E-3</v>
      </c>
      <c r="M113" s="12"/>
      <c r="N113" s="11">
        <f t="shared" si="29"/>
        <v>15.644079734594078</v>
      </c>
      <c r="O113" s="11">
        <f t="shared" si="30"/>
        <v>8.1157526812070002E-2</v>
      </c>
      <c r="P113" s="11">
        <f t="shared" si="31"/>
        <v>9.208045863999903E-2</v>
      </c>
      <c r="R113" s="11">
        <f t="shared" si="32"/>
        <v>11.681078999398238</v>
      </c>
      <c r="S113" s="11">
        <f>STDEV(R112:R117)</f>
        <v>2.1573259163613607</v>
      </c>
      <c r="U113" s="11">
        <f t="shared" si="33"/>
        <v>6.0598481864754354E-2</v>
      </c>
      <c r="V113" s="11">
        <f>STDEV(U112:U117)</f>
        <v>7.7966742637032823E-3</v>
      </c>
      <c r="X113" s="11">
        <f t="shared" si="34"/>
        <v>6.8754386958036026E-2</v>
      </c>
      <c r="Y113" s="11">
        <f>STDEV(X112:X117)</f>
        <v>7.783135587299349E-3</v>
      </c>
    </row>
    <row r="114" spans="1:25" x14ac:dyDescent="0.25">
      <c r="B114" s="11">
        <v>9.5149000000000008</v>
      </c>
      <c r="C114" s="11">
        <v>13.701499999999999</v>
      </c>
      <c r="D114" s="11" t="s">
        <v>619</v>
      </c>
      <c r="E114" s="11">
        <f t="shared" si="25"/>
        <v>4.1865999999999985</v>
      </c>
      <c r="F114" s="13">
        <v>15366.3705839678</v>
      </c>
      <c r="G114" s="13">
        <v>304949.90503627498</v>
      </c>
      <c r="H114" s="13">
        <v>420046669.67489302</v>
      </c>
      <c r="I114" s="13">
        <v>29736014.027947899</v>
      </c>
      <c r="J114" s="11">
        <f t="shared" si="26"/>
        <v>14.125856588583291</v>
      </c>
      <c r="K114" s="12">
        <f t="shared" si="27"/>
        <v>5.1675959560435554E-4</v>
      </c>
      <c r="L114" s="12">
        <f t="shared" si="28"/>
        <v>1.0255238134797173E-2</v>
      </c>
      <c r="M114" s="12"/>
      <c r="N114" s="11">
        <f t="shared" si="29"/>
        <v>21.197623836008784</v>
      </c>
      <c r="O114" s="11">
        <f t="shared" si="30"/>
        <v>6.6409880291657619E-2</v>
      </c>
      <c r="P114" s="11">
        <f t="shared" si="31"/>
        <v>9.3521654917747804E-2</v>
      </c>
      <c r="R114" s="11">
        <f t="shared" si="32"/>
        <v>15.189622010229392</v>
      </c>
      <c r="S114" s="11">
        <f>(S113/(SQRT(6)))</f>
        <v>0.8807246173279123</v>
      </c>
      <c r="U114" s="11">
        <f t="shared" si="33"/>
        <v>4.758745542324868E-2</v>
      </c>
      <c r="V114" s="11">
        <f>(V113/(SQRT(6)))</f>
        <v>3.1829789394604634E-3</v>
      </c>
      <c r="X114" s="11">
        <f t="shared" si="34"/>
        <v>6.7014991819911995E-2</v>
      </c>
      <c r="Y114" s="11">
        <f>(Y113/(SQRT(6)))</f>
        <v>3.1774517979634141E-3</v>
      </c>
    </row>
    <row r="115" spans="1:25" x14ac:dyDescent="0.25">
      <c r="B115" s="11">
        <v>9.5097000000000005</v>
      </c>
      <c r="C115" s="11">
        <v>15.3681</v>
      </c>
      <c r="D115" s="11" t="s">
        <v>620</v>
      </c>
      <c r="E115" s="11">
        <f t="shared" si="25"/>
        <v>5.8583999999999996</v>
      </c>
      <c r="F115" s="13">
        <v>26051.110428683001</v>
      </c>
      <c r="G115" s="13">
        <v>351841.50538532098</v>
      </c>
      <c r="H115" s="13">
        <v>342506211.40332198</v>
      </c>
      <c r="I115" s="13">
        <v>29246432.306739401</v>
      </c>
      <c r="J115" s="11">
        <f t="shared" si="26"/>
        <v>11.711042489254204</v>
      </c>
      <c r="K115" s="12">
        <f t="shared" si="27"/>
        <v>8.9074490028241541E-4</v>
      </c>
      <c r="L115" s="12">
        <f t="shared" si="28"/>
        <v>1.2030236771964983E-2</v>
      </c>
      <c r="M115" s="12"/>
      <c r="N115" s="11">
        <f t="shared" si="29"/>
        <v>17.649482002531247</v>
      </c>
      <c r="O115" s="11">
        <f t="shared" si="30"/>
        <v>7.6220193633153493E-2</v>
      </c>
      <c r="P115" s="11">
        <f t="shared" si="31"/>
        <v>0.10067075673266018</v>
      </c>
      <c r="R115" s="11">
        <f t="shared" si="32"/>
        <v>9.0380387149381658</v>
      </c>
      <c r="U115" s="11">
        <f t="shared" si="33"/>
        <v>3.903123393750179E-2</v>
      </c>
      <c r="X115" s="11">
        <f t="shared" si="34"/>
        <v>5.1552005700870644E-2</v>
      </c>
    </row>
    <row r="116" spans="1:25" x14ac:dyDescent="0.25">
      <c r="B116" s="11">
        <v>9.6198999999999995</v>
      </c>
      <c r="C116" s="11">
        <v>14.1046</v>
      </c>
      <c r="D116" s="11" t="s">
        <v>621</v>
      </c>
      <c r="E116" s="11">
        <f t="shared" si="25"/>
        <v>4.4847000000000001</v>
      </c>
      <c r="F116" s="13">
        <v>32316.854103528502</v>
      </c>
      <c r="G116" s="13">
        <v>389859.61470505397</v>
      </c>
      <c r="H116" s="13">
        <v>369608896.29891402</v>
      </c>
      <c r="I116" s="13">
        <v>34998302.325641297</v>
      </c>
      <c r="J116" s="11">
        <f t="shared" si="26"/>
        <v>10.560766429751144</v>
      </c>
      <c r="K116" s="12">
        <f t="shared" si="27"/>
        <v>9.2338347737089385E-4</v>
      </c>
      <c r="L116" s="12">
        <f t="shared" si="28"/>
        <v>1.1139386450165774E-2</v>
      </c>
      <c r="M116" s="12"/>
      <c r="N116" s="11">
        <f t="shared" si="29"/>
        <v>15.959354962149781</v>
      </c>
      <c r="O116" s="11">
        <f t="shared" si="30"/>
        <v>7.7076362750638422E-2</v>
      </c>
      <c r="P116" s="11">
        <f t="shared" si="31"/>
        <v>9.708270910319719E-2</v>
      </c>
      <c r="R116" s="11">
        <f t="shared" si="32"/>
        <v>10.675867925713948</v>
      </c>
      <c r="U116" s="11">
        <f t="shared" si="33"/>
        <v>5.1559544284325652E-2</v>
      </c>
      <c r="X116" s="11">
        <f t="shared" si="34"/>
        <v>6.4942610946014584E-2</v>
      </c>
    </row>
    <row r="117" spans="1:25" x14ac:dyDescent="0.25">
      <c r="B117" s="11">
        <v>9.6151999999999997</v>
      </c>
      <c r="C117" s="11">
        <v>13.6615</v>
      </c>
      <c r="D117" s="11" t="s">
        <v>622</v>
      </c>
      <c r="E117" s="11">
        <f t="shared" si="25"/>
        <v>4.0463000000000005</v>
      </c>
      <c r="F117" s="13">
        <v>13138.7365328376</v>
      </c>
      <c r="G117" s="13">
        <v>331527.34237927001</v>
      </c>
      <c r="H117" s="13">
        <v>435482031.261841</v>
      </c>
      <c r="I117" s="13">
        <v>43681304.184361398</v>
      </c>
      <c r="J117" s="11">
        <f t="shared" si="26"/>
        <v>9.9695290558140091</v>
      </c>
      <c r="K117" s="12">
        <f t="shared" si="27"/>
        <v>3.0078626950752712E-4</v>
      </c>
      <c r="L117" s="12">
        <f t="shared" si="28"/>
        <v>7.5896850739626516E-3</v>
      </c>
      <c r="M117" s="12"/>
      <c r="N117" s="11">
        <f t="shared" si="29"/>
        <v>15.090636305684844</v>
      </c>
      <c r="O117" s="11">
        <f t="shared" si="30"/>
        <v>6.0744507947044057E-2</v>
      </c>
      <c r="P117" s="11">
        <f t="shared" si="31"/>
        <v>8.2785697252245813E-2</v>
      </c>
      <c r="R117" s="11">
        <f t="shared" si="32"/>
        <v>11.188470681129557</v>
      </c>
      <c r="U117" s="11">
        <f t="shared" si="33"/>
        <v>4.5037076796365115E-2</v>
      </c>
      <c r="X117" s="11">
        <f t="shared" si="34"/>
        <v>6.1378813176664458E-2</v>
      </c>
    </row>
    <row r="118" spans="1:25" x14ac:dyDescent="0.25">
      <c r="K118" s="12"/>
      <c r="L118" s="12"/>
      <c r="M118" s="12"/>
    </row>
    <row r="119" spans="1:25" x14ac:dyDescent="0.25">
      <c r="A119" s="5" t="s">
        <v>43</v>
      </c>
      <c r="B119" s="11">
        <v>9.5274000000000001</v>
      </c>
      <c r="C119" s="11">
        <v>12.3178</v>
      </c>
      <c r="D119" s="11" t="s">
        <v>410</v>
      </c>
      <c r="E119" s="11">
        <f t="shared" si="25"/>
        <v>2.7904</v>
      </c>
      <c r="F119" s="13">
        <v>5649.4774233093203</v>
      </c>
      <c r="G119" s="13">
        <v>190765.15674268</v>
      </c>
      <c r="H119" s="13">
        <v>241634415.238987</v>
      </c>
      <c r="I119" s="13">
        <v>26195862.222232301</v>
      </c>
      <c r="J119" s="11">
        <f t="shared" si="26"/>
        <v>9.2241443778060894</v>
      </c>
      <c r="K119" s="12">
        <f t="shared" si="27"/>
        <v>2.1566296903617992E-4</v>
      </c>
      <c r="L119" s="12">
        <f t="shared" si="28"/>
        <v>7.2822629438315852E-3</v>
      </c>
      <c r="M119" s="12"/>
      <c r="N119" s="11">
        <f t="shared" si="29"/>
        <v>13.995425474007211</v>
      </c>
      <c r="O119" s="11">
        <f t="shared" si="30"/>
        <v>5.8511569273143237E-2</v>
      </c>
      <c r="P119" s="11">
        <f t="shared" si="31"/>
        <v>8.1547503564406695E-2</v>
      </c>
      <c r="R119" s="11">
        <f t="shared" si="32"/>
        <v>15.046687364543303</v>
      </c>
      <c r="S119" s="11">
        <f>AVERAGE(R119:R124)</f>
        <v>12.975951960719854</v>
      </c>
      <c r="U119" s="11">
        <f t="shared" si="33"/>
        <v>6.2906647010976813E-2</v>
      </c>
      <c r="V119" s="11">
        <f>AVERAGE(U119:U124)</f>
        <v>4.9442626047402405E-2</v>
      </c>
      <c r="X119" s="11">
        <f t="shared" si="34"/>
        <v>8.7672918109668888E-2</v>
      </c>
      <c r="Y119" s="11">
        <f>AVERAGE(X119:X124)</f>
        <v>7.4502317896340875E-2</v>
      </c>
    </row>
    <row r="120" spans="1:25" x14ac:dyDescent="0.25">
      <c r="B120" s="11">
        <v>9.4809999999999999</v>
      </c>
      <c r="C120" s="11">
        <v>14.294499999999999</v>
      </c>
      <c r="D120" s="11" t="s">
        <v>623</v>
      </c>
      <c r="E120" s="11">
        <f t="shared" si="25"/>
        <v>4.8134999999999994</v>
      </c>
      <c r="F120" s="13">
        <v>17713.632614722101</v>
      </c>
      <c r="G120" s="13">
        <v>456241.28150958399</v>
      </c>
      <c r="H120" s="13">
        <v>434217092.222022</v>
      </c>
      <c r="I120" s="13">
        <v>28732912.309760701</v>
      </c>
      <c r="J120" s="11">
        <f t="shared" si="26"/>
        <v>15.11218520214244</v>
      </c>
      <c r="K120" s="12">
        <f t="shared" si="27"/>
        <v>6.1649276703164887E-4</v>
      </c>
      <c r="L120" s="12">
        <f t="shared" si="28"/>
        <v>1.5878699541173789E-2</v>
      </c>
      <c r="M120" s="12"/>
      <c r="N120" s="11">
        <f t="shared" si="29"/>
        <v>22.646859127577368</v>
      </c>
      <c r="O120" s="11">
        <f t="shared" si="30"/>
        <v>6.9026062398291801E-2</v>
      </c>
      <c r="P120" s="11">
        <f t="shared" si="31"/>
        <v>0.11617107971424469</v>
      </c>
      <c r="R120" s="11">
        <f t="shared" si="32"/>
        <v>14.114589671285366</v>
      </c>
      <c r="S120" s="11">
        <f>STDEV(R119:R124)</f>
        <v>3.0566737786002549</v>
      </c>
      <c r="U120" s="11">
        <f t="shared" si="33"/>
        <v>4.3020294420873677E-2</v>
      </c>
      <c r="V120" s="11">
        <f>STDEV(U119:U124)</f>
        <v>6.9010620857084251E-3</v>
      </c>
      <c r="X120" s="11">
        <f t="shared" si="34"/>
        <v>7.2403290566684139E-2</v>
      </c>
      <c r="Y120" s="11">
        <f>STDEV(X119:X124)</f>
        <v>8.1054015674913316E-3</v>
      </c>
    </row>
    <row r="121" spans="1:25" x14ac:dyDescent="0.25">
      <c r="B121" s="11">
        <v>9.6273999999999997</v>
      </c>
      <c r="C121" s="11">
        <v>13.4574</v>
      </c>
      <c r="D121" s="11" t="s">
        <v>624</v>
      </c>
      <c r="E121" s="11">
        <f t="shared" si="25"/>
        <v>3.83</v>
      </c>
      <c r="F121" s="13">
        <v>11495.677974559399</v>
      </c>
      <c r="G121" s="13">
        <v>306089.23493526399</v>
      </c>
      <c r="H121" s="13">
        <v>250075437.709528</v>
      </c>
      <c r="I121" s="13">
        <v>31423207.440404601</v>
      </c>
      <c r="J121" s="11">
        <f t="shared" si="26"/>
        <v>7.9583040077562517</v>
      </c>
      <c r="K121" s="12">
        <f t="shared" si="27"/>
        <v>3.658340096682181E-4</v>
      </c>
      <c r="L121" s="12">
        <f t="shared" si="28"/>
        <v>9.7408654261591458E-3</v>
      </c>
      <c r="M121" s="12"/>
      <c r="N121" s="11">
        <f t="shared" si="29"/>
        <v>12.135497137193886</v>
      </c>
      <c r="O121" s="11">
        <f t="shared" si="30"/>
        <v>6.2450828235970701E-2</v>
      </c>
      <c r="P121" s="11">
        <f t="shared" si="31"/>
        <v>9.1449933403227074E-2</v>
      </c>
      <c r="R121" s="11">
        <f t="shared" si="32"/>
        <v>9.5056113346166207</v>
      </c>
      <c r="S121" s="11">
        <f>(S120/(SQRT(6)))</f>
        <v>1.2478818446192708</v>
      </c>
      <c r="U121" s="11">
        <f t="shared" si="33"/>
        <v>4.8917097834963993E-2</v>
      </c>
      <c r="V121" s="11">
        <f>(V120/(SQRT(6)))</f>
        <v>2.8173467988754459E-3</v>
      </c>
      <c r="X121" s="11">
        <f t="shared" si="34"/>
        <v>7.1631801621326693E-2</v>
      </c>
      <c r="Y121" s="11">
        <f>(Y120/(SQRT(6)))</f>
        <v>3.3090163334514519E-3</v>
      </c>
    </row>
    <row r="122" spans="1:25" x14ac:dyDescent="0.25">
      <c r="B122" s="11">
        <v>9.6328999999999994</v>
      </c>
      <c r="C122" s="11">
        <v>13.215</v>
      </c>
      <c r="D122" s="11" t="s">
        <v>625</v>
      </c>
      <c r="E122" s="11">
        <f t="shared" si="25"/>
        <v>3.5821000000000005</v>
      </c>
      <c r="F122" s="13">
        <v>5222.6747724056204</v>
      </c>
      <c r="G122" s="13">
        <v>228266.33849558001</v>
      </c>
      <c r="H122" s="13">
        <v>274885105.13062203</v>
      </c>
      <c r="I122" s="13">
        <v>29995360.450149901</v>
      </c>
      <c r="J122" s="11">
        <f t="shared" si="26"/>
        <v>9.1642541048126755</v>
      </c>
      <c r="K122" s="12">
        <f t="shared" si="27"/>
        <v>1.7411608642227603E-4</v>
      </c>
      <c r="L122" s="12">
        <f t="shared" si="28"/>
        <v>7.6100548574817763E-3</v>
      </c>
      <c r="M122" s="12"/>
      <c r="N122" s="11">
        <f t="shared" si="29"/>
        <v>13.907427319993882</v>
      </c>
      <c r="O122" s="11">
        <f t="shared" si="30"/>
        <v>5.7421719132759758E-2</v>
      </c>
      <c r="P122" s="11">
        <f t="shared" si="31"/>
        <v>8.2867739938519841E-2</v>
      </c>
      <c r="R122" s="11">
        <f t="shared" si="32"/>
        <v>11.647436408805348</v>
      </c>
      <c r="U122" s="11">
        <f t="shared" si="33"/>
        <v>4.8090549509583552E-2</v>
      </c>
      <c r="X122" s="11">
        <f t="shared" si="34"/>
        <v>6.9401529777381843E-2</v>
      </c>
    </row>
    <row r="123" spans="1:25" x14ac:dyDescent="0.25">
      <c r="B123" s="11">
        <v>9.6024999999999991</v>
      </c>
      <c r="C123" s="11">
        <v>13.2689</v>
      </c>
      <c r="D123" s="11" t="s">
        <v>626</v>
      </c>
      <c r="E123" s="11">
        <f t="shared" si="25"/>
        <v>3.6664000000000012</v>
      </c>
      <c r="F123" s="13">
        <v>7291.5229915702803</v>
      </c>
      <c r="G123" s="13">
        <v>277479.067903927</v>
      </c>
      <c r="H123" s="13">
        <v>327511171.05528897</v>
      </c>
      <c r="I123" s="13">
        <v>40182451.651831098</v>
      </c>
      <c r="J123" s="11">
        <f t="shared" si="26"/>
        <v>8.1506020063951077</v>
      </c>
      <c r="K123" s="12">
        <f t="shared" si="27"/>
        <v>1.8146038113226994E-4</v>
      </c>
      <c r="L123" s="12">
        <f t="shared" si="28"/>
        <v>6.9054787972670255E-3</v>
      </c>
      <c r="M123" s="12"/>
      <c r="N123" s="11">
        <f t="shared" si="29"/>
        <v>12.418045004399938</v>
      </c>
      <c r="O123" s="11">
        <f t="shared" si="30"/>
        <v>5.7614373313221078E-2</v>
      </c>
      <c r="P123" s="11">
        <f t="shared" si="31"/>
        <v>8.0029942835271192E-2</v>
      </c>
      <c r="R123" s="11">
        <f t="shared" si="32"/>
        <v>10.160957618699488</v>
      </c>
      <c r="U123" s="11">
        <f t="shared" si="33"/>
        <v>4.7142461253453845E-2</v>
      </c>
      <c r="X123" s="11">
        <f t="shared" si="34"/>
        <v>6.5483806596610697E-2</v>
      </c>
    </row>
    <row r="124" spans="1:25" x14ac:dyDescent="0.25">
      <c r="B124" s="11">
        <v>9.5996000000000006</v>
      </c>
      <c r="C124" s="11">
        <v>13.976100000000001</v>
      </c>
      <c r="D124" s="11" t="s">
        <v>627</v>
      </c>
      <c r="E124" s="11">
        <f t="shared" si="25"/>
        <v>4.3765000000000001</v>
      </c>
      <c r="F124" s="13">
        <v>26253.455813065499</v>
      </c>
      <c r="G124" s="13">
        <v>737386.62883164897</v>
      </c>
      <c r="H124" s="13">
        <v>773489718.21554899</v>
      </c>
      <c r="I124" s="13">
        <v>45619054.869040199</v>
      </c>
      <c r="J124" s="11">
        <f t="shared" si="26"/>
        <v>16.955408664998124</v>
      </c>
      <c r="K124" s="12">
        <f t="shared" si="27"/>
        <v>5.7549319880545468E-4</v>
      </c>
      <c r="L124" s="12">
        <f t="shared" si="28"/>
        <v>1.61640049525025E-2</v>
      </c>
      <c r="M124" s="12"/>
      <c r="N124" s="11">
        <f t="shared" si="29"/>
        <v>25.355149707304648</v>
      </c>
      <c r="O124" s="11">
        <f t="shared" si="30"/>
        <v>6.7950569307697634E-2</v>
      </c>
      <c r="P124" s="11">
        <f t="shared" si="31"/>
        <v>0.11732019464381382</v>
      </c>
      <c r="R124" s="11">
        <f t="shared" si="32"/>
        <v>17.380429366369004</v>
      </c>
      <c r="U124" s="11">
        <f t="shared" si="33"/>
        <v>4.6578706254562528E-2</v>
      </c>
      <c r="X124" s="11">
        <f t="shared" si="34"/>
        <v>8.0420560706373004E-2</v>
      </c>
    </row>
    <row r="125" spans="1:25" x14ac:dyDescent="0.25">
      <c r="K125" s="12"/>
      <c r="L125" s="12"/>
      <c r="M125" s="12"/>
    </row>
    <row r="126" spans="1:25" x14ac:dyDescent="0.25">
      <c r="A126" s="5" t="s">
        <v>44</v>
      </c>
      <c r="B126" s="11">
        <v>9.5940999999999992</v>
      </c>
      <c r="C126" s="11">
        <v>13.6648</v>
      </c>
      <c r="D126" s="11" t="s">
        <v>411</v>
      </c>
      <c r="E126" s="11">
        <f t="shared" si="25"/>
        <v>4.0707000000000004</v>
      </c>
      <c r="F126" s="13">
        <v>14817.903753450601</v>
      </c>
      <c r="G126" s="13">
        <v>353266.94756759598</v>
      </c>
      <c r="H126" s="13">
        <v>377599177.56175703</v>
      </c>
      <c r="I126" s="13">
        <v>20293725.277669098</v>
      </c>
      <c r="J126" s="11">
        <f t="shared" si="26"/>
        <v>18.606696030189259</v>
      </c>
      <c r="K126" s="12">
        <f t="shared" si="27"/>
        <v>7.3017169350153728E-4</v>
      </c>
      <c r="L126" s="12">
        <f t="shared" si="28"/>
        <v>1.7407693399512286E-2</v>
      </c>
      <c r="M126" s="12"/>
      <c r="N126" s="11">
        <f t="shared" si="29"/>
        <v>27.781424169241646</v>
      </c>
      <c r="O126" s="11">
        <f t="shared" si="30"/>
        <v>7.2008066971852525E-2</v>
      </c>
      <c r="P126" s="11">
        <f t="shared" si="31"/>
        <v>0.12232935642429278</v>
      </c>
      <c r="R126" s="11">
        <f t="shared" si="32"/>
        <v>20.474186873934443</v>
      </c>
      <c r="S126" s="11">
        <f>AVERAGE(R126:R131)</f>
        <v>15.231849642284475</v>
      </c>
      <c r="U126" s="11">
        <f t="shared" si="33"/>
        <v>5.3068072055311749E-2</v>
      </c>
      <c r="V126" s="11">
        <f>AVERAGE(U126:U131)</f>
        <v>4.7520397453618544E-2</v>
      </c>
      <c r="X126" s="11">
        <f t="shared" si="34"/>
        <v>9.0153553264273545E-2</v>
      </c>
      <c r="Y126" s="11">
        <f>AVERAGE(X126:X131)</f>
        <v>7.4560213793922192E-2</v>
      </c>
    </row>
    <row r="127" spans="1:25" x14ac:dyDescent="0.25">
      <c r="B127" s="11">
        <v>9.6105</v>
      </c>
      <c r="C127" s="11">
        <v>14.3306</v>
      </c>
      <c r="D127" s="11" t="s">
        <v>628</v>
      </c>
      <c r="E127" s="11">
        <f t="shared" si="25"/>
        <v>4.7201000000000004</v>
      </c>
      <c r="F127" s="13">
        <v>13878.159751419</v>
      </c>
      <c r="G127" s="13">
        <v>317545.46751871798</v>
      </c>
      <c r="H127" s="13">
        <v>325689795.892528</v>
      </c>
      <c r="I127" s="13">
        <v>32348052.585246999</v>
      </c>
      <c r="J127" s="11">
        <f t="shared" si="26"/>
        <v>10.068296848295146</v>
      </c>
      <c r="K127" s="12">
        <f t="shared" si="27"/>
        <v>4.290261280751232E-4</v>
      </c>
      <c r="L127" s="12">
        <f t="shared" si="28"/>
        <v>9.8165250189911329E-3</v>
      </c>
      <c r="M127" s="12"/>
      <c r="N127" s="11">
        <f t="shared" si="29"/>
        <v>15.235758092243866</v>
      </c>
      <c r="O127" s="11">
        <f t="shared" si="30"/>
        <v>6.4108472198260366E-2</v>
      </c>
      <c r="P127" s="11">
        <f t="shared" si="31"/>
        <v>9.1754664979412259E-2</v>
      </c>
      <c r="R127" s="11">
        <f t="shared" si="32"/>
        <v>9.6835393904221512</v>
      </c>
      <c r="S127" s="11">
        <f>STDEV(R126:R131)</f>
        <v>4.1930140337927639</v>
      </c>
      <c r="U127" s="11">
        <f t="shared" si="33"/>
        <v>4.0746047031796163E-2</v>
      </c>
      <c r="V127" s="11">
        <f>STDEV(U126:U131)</f>
        <v>7.8075614620748525E-3</v>
      </c>
      <c r="X127" s="11">
        <f t="shared" si="34"/>
        <v>5.8317407457095558E-2</v>
      </c>
      <c r="Y127" s="11">
        <f>STDEV(X126:X131)</f>
        <v>1.36216925797697E-2</v>
      </c>
    </row>
    <row r="128" spans="1:25" x14ac:dyDescent="0.25">
      <c r="B128" s="11">
        <v>9.5203000000000007</v>
      </c>
      <c r="C128" s="11">
        <v>14.276899999999999</v>
      </c>
      <c r="D128" s="11" t="s">
        <v>629</v>
      </c>
      <c r="E128" s="11">
        <f t="shared" si="25"/>
        <v>4.7565999999999988</v>
      </c>
      <c r="F128" s="13">
        <v>8367.6358776261895</v>
      </c>
      <c r="G128" s="13">
        <v>232921.96144042499</v>
      </c>
      <c r="H128" s="13">
        <v>321143861.03914201</v>
      </c>
      <c r="I128" s="13">
        <v>21066196.901495799</v>
      </c>
      <c r="J128" s="11">
        <f t="shared" si="26"/>
        <v>15.244510555976968</v>
      </c>
      <c r="K128" s="12">
        <f t="shared" si="27"/>
        <v>3.9720676288903611E-4</v>
      </c>
      <c r="L128" s="12">
        <f t="shared" si="28"/>
        <v>1.1056668772705074E-2</v>
      </c>
      <c r="M128" s="12"/>
      <c r="N128" s="11">
        <f t="shared" si="29"/>
        <v>22.84128780997592</v>
      </c>
      <c r="O128" s="11">
        <f t="shared" si="30"/>
        <v>6.3273792495880832E-2</v>
      </c>
      <c r="P128" s="11">
        <f t="shared" si="31"/>
        <v>9.674954991891567E-2</v>
      </c>
      <c r="R128" s="11">
        <f t="shared" si="32"/>
        <v>14.406059670758058</v>
      </c>
      <c r="S128" s="11">
        <f>(S127/(SQRT(6)))</f>
        <v>1.7117908111868825</v>
      </c>
      <c r="U128" s="11">
        <f t="shared" si="33"/>
        <v>3.9906945609814268E-2</v>
      </c>
      <c r="V128" s="11">
        <f>(V127/(SQRT(6)))</f>
        <v>3.1874236195835975E-3</v>
      </c>
      <c r="X128" s="11">
        <f t="shared" si="34"/>
        <v>6.1020192943856348E-2</v>
      </c>
      <c r="Y128" s="11">
        <f>(Y127/(SQRT(6)))</f>
        <v>5.561032708915269E-3</v>
      </c>
    </row>
    <row r="129" spans="2:24" x14ac:dyDescent="0.25">
      <c r="B129" s="11">
        <v>9.4957999999999991</v>
      </c>
      <c r="C129" s="11">
        <v>12.794499999999999</v>
      </c>
      <c r="D129" s="11" t="s">
        <v>630</v>
      </c>
      <c r="E129" s="11">
        <f t="shared" si="25"/>
        <v>3.2987000000000002</v>
      </c>
      <c r="F129" s="13">
        <v>11187.015653703</v>
      </c>
      <c r="G129" s="13">
        <v>323313.19201841397</v>
      </c>
      <c r="H129" s="13">
        <v>391762173.39297301</v>
      </c>
      <c r="I129" s="13">
        <v>28266364.7922967</v>
      </c>
      <c r="J129" s="11">
        <f t="shared" si="26"/>
        <v>13.85965886564013</v>
      </c>
      <c r="K129" s="12">
        <f t="shared" si="27"/>
        <v>3.9577128986716201E-4</v>
      </c>
      <c r="L129" s="12">
        <f t="shared" si="28"/>
        <v>1.1438088852038201E-2</v>
      </c>
      <c r="M129" s="12"/>
      <c r="N129" s="11">
        <f t="shared" si="29"/>
        <v>20.806493406128691</v>
      </c>
      <c r="O129" s="11">
        <f t="shared" si="30"/>
        <v>6.3236137433070355E-2</v>
      </c>
      <c r="P129" s="11">
        <f t="shared" si="31"/>
        <v>9.8285782637243496E-2</v>
      </c>
      <c r="R129" s="11">
        <f t="shared" si="32"/>
        <v>18.922448303388023</v>
      </c>
      <c r="U129" s="11">
        <f t="shared" si="33"/>
        <v>5.7510053141907741E-2</v>
      </c>
      <c r="X129" s="11">
        <f t="shared" si="34"/>
        <v>8.9385924125179747E-2</v>
      </c>
    </row>
    <row r="130" spans="2:24" x14ac:dyDescent="0.25">
      <c r="B130" s="11">
        <v>9.6120000000000001</v>
      </c>
      <c r="C130" s="11">
        <v>13.141</v>
      </c>
      <c r="D130" s="11" t="s">
        <v>631</v>
      </c>
      <c r="E130" s="11">
        <f t="shared" si="25"/>
        <v>3.5289999999999999</v>
      </c>
      <c r="F130" s="13">
        <v>13122.2195122955</v>
      </c>
      <c r="G130" s="13">
        <v>354097.52536423103</v>
      </c>
      <c r="H130" s="13">
        <v>329033895.08482802</v>
      </c>
      <c r="I130" s="13">
        <v>36957716.963824399</v>
      </c>
      <c r="J130" s="11">
        <f t="shared" si="26"/>
        <v>8.902982167618708</v>
      </c>
      <c r="K130" s="12">
        <f t="shared" si="27"/>
        <v>3.5506033895816729E-4</v>
      </c>
      <c r="L130" s="12">
        <f t="shared" si="28"/>
        <v>9.5811525833923942E-3</v>
      </c>
      <c r="M130" s="12"/>
      <c r="N130" s="11">
        <f t="shared" si="29"/>
        <v>13.523534460278846</v>
      </c>
      <c r="O130" s="11">
        <f t="shared" si="30"/>
        <v>6.2168215298559482E-2</v>
      </c>
      <c r="P130" s="11">
        <f t="shared" si="31"/>
        <v>9.080666340280022E-2</v>
      </c>
      <c r="R130" s="11">
        <f t="shared" si="32"/>
        <v>11.496345531549034</v>
      </c>
      <c r="U130" s="11">
        <f t="shared" si="33"/>
        <v>5.284914873779497E-2</v>
      </c>
      <c r="X130" s="11">
        <f t="shared" si="34"/>
        <v>7.7194669937206209E-2</v>
      </c>
    </row>
    <row r="131" spans="2:24" x14ac:dyDescent="0.25">
      <c r="B131" s="11">
        <v>9.52</v>
      </c>
      <c r="C131" s="11">
        <v>14.2585</v>
      </c>
      <c r="D131" s="11" t="s">
        <v>632</v>
      </c>
      <c r="E131" s="11">
        <f t="shared" si="25"/>
        <v>4.7385000000000002</v>
      </c>
      <c r="F131" s="13">
        <v>16801.0183144968</v>
      </c>
      <c r="G131" s="13">
        <v>551928.78176173999</v>
      </c>
      <c r="H131" s="13">
        <v>638273476.04996896</v>
      </c>
      <c r="I131" s="13">
        <v>36813624.371770501</v>
      </c>
      <c r="J131" s="11">
        <f t="shared" si="26"/>
        <v>17.337968943351612</v>
      </c>
      <c r="K131" s="12">
        <f t="shared" si="27"/>
        <v>4.5638044613124782E-4</v>
      </c>
      <c r="L131" s="12">
        <f t="shared" si="28"/>
        <v>1.4992514080873036E-2</v>
      </c>
      <c r="M131" s="12"/>
      <c r="N131" s="11">
        <f t="shared" si="29"/>
        <v>25.917254313133288</v>
      </c>
      <c r="O131" s="11">
        <f t="shared" si="30"/>
        <v>6.4826025610163887E-2</v>
      </c>
      <c r="P131" s="11">
        <f t="shared" si="31"/>
        <v>0.11260182058923832</v>
      </c>
      <c r="R131" s="11">
        <f t="shared" si="32"/>
        <v>16.408518083655135</v>
      </c>
      <c r="U131" s="11">
        <f t="shared" si="33"/>
        <v>4.1042118145086348E-2</v>
      </c>
      <c r="X131" s="11">
        <f t="shared" si="34"/>
        <v>7.1289535035921697E-2</v>
      </c>
    </row>
  </sheetData>
  <sortState ref="C2:G25">
    <sortCondition ref="C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43"/>
  <sheetViews>
    <sheetView topLeftCell="A121" workbookViewId="0">
      <selection activeCell="E139" activeCellId="5" sqref="E104:E108 E111:E115 E118:E122 E125:E129 E132:E136 E139:E143"/>
    </sheetView>
  </sheetViews>
  <sheetFormatPr defaultRowHeight="15" x14ac:dyDescent="0.25"/>
  <cols>
    <col min="4" max="4" width="12.140625" bestFit="1" customWidth="1"/>
    <col min="8" max="8" width="12.140625" bestFit="1" customWidth="1"/>
    <col min="9" max="11" width="12" bestFit="1" customWidth="1"/>
  </cols>
  <sheetData>
    <row r="1" spans="3:5" x14ac:dyDescent="0.25">
      <c r="C1">
        <f t="shared" ref="C1:C8" si="0">C2/2</f>
        <v>1.953125E-2</v>
      </c>
      <c r="D1" s="22">
        <v>1.953125E-2</v>
      </c>
      <c r="E1" s="19">
        <v>374.693107476394</v>
      </c>
    </row>
    <row r="2" spans="3:5" x14ac:dyDescent="0.25">
      <c r="C2">
        <f t="shared" si="0"/>
        <v>3.90625E-2</v>
      </c>
      <c r="D2" s="22">
        <v>3.90625E-2</v>
      </c>
      <c r="E2" s="19">
        <v>902.60490889859204</v>
      </c>
    </row>
    <row r="3" spans="3:5" x14ac:dyDescent="0.25">
      <c r="C3">
        <f t="shared" si="0"/>
        <v>7.8125E-2</v>
      </c>
      <c r="D3" s="22">
        <v>7.8125E-2</v>
      </c>
      <c r="E3" s="19">
        <v>2754.4566274536501</v>
      </c>
    </row>
    <row r="4" spans="3:5" x14ac:dyDescent="0.25">
      <c r="C4">
        <f t="shared" si="0"/>
        <v>0.15625</v>
      </c>
      <c r="D4" s="22">
        <v>0.15625</v>
      </c>
      <c r="E4" s="19">
        <v>8253.0765630736605</v>
      </c>
    </row>
    <row r="5" spans="3:5" x14ac:dyDescent="0.25">
      <c r="C5">
        <f t="shared" si="0"/>
        <v>0.3125</v>
      </c>
      <c r="D5" s="22">
        <v>0.3125</v>
      </c>
      <c r="E5" s="19">
        <v>18244.626972090999</v>
      </c>
    </row>
    <row r="6" spans="3:5" x14ac:dyDescent="0.25">
      <c r="C6">
        <f t="shared" si="0"/>
        <v>0.625</v>
      </c>
      <c r="D6" s="22">
        <v>0.625</v>
      </c>
      <c r="E6" s="19">
        <v>43822.383574952299</v>
      </c>
    </row>
    <row r="7" spans="3:5" x14ac:dyDescent="0.25">
      <c r="C7">
        <f t="shared" si="0"/>
        <v>1.25</v>
      </c>
      <c r="D7" s="22">
        <v>1.25</v>
      </c>
      <c r="E7" s="19">
        <v>105962.360255586</v>
      </c>
    </row>
    <row r="8" spans="3:5" x14ac:dyDescent="0.25">
      <c r="C8">
        <f t="shared" si="0"/>
        <v>2.5</v>
      </c>
      <c r="D8" s="22">
        <v>2.5</v>
      </c>
      <c r="E8" s="19">
        <v>286790.34578641597</v>
      </c>
    </row>
    <row r="9" spans="3:5" x14ac:dyDescent="0.25">
      <c r="C9">
        <f>C10/2</f>
        <v>5</v>
      </c>
      <c r="D9" s="22">
        <v>5</v>
      </c>
      <c r="E9" s="19">
        <v>592106.70849136903</v>
      </c>
    </row>
    <row r="10" spans="3:5" x14ac:dyDescent="0.25">
      <c r="C10">
        <v>10</v>
      </c>
      <c r="D10" s="22">
        <v>10</v>
      </c>
      <c r="E10" s="19">
        <v>1116163.48262582</v>
      </c>
    </row>
    <row r="11" spans="3:5" x14ac:dyDescent="0.25">
      <c r="D11" s="22"/>
      <c r="E11" s="19"/>
    </row>
    <row r="12" spans="3:5" x14ac:dyDescent="0.25">
      <c r="D12" s="23" t="s">
        <v>727</v>
      </c>
      <c r="E12" s="24">
        <v>282.49064382550301</v>
      </c>
    </row>
    <row r="13" spans="3:5" x14ac:dyDescent="0.25">
      <c r="D13" s="22" t="s">
        <v>727</v>
      </c>
      <c r="E13" s="19">
        <v>47.249626327808699</v>
      </c>
    </row>
    <row r="14" spans="3:5" x14ac:dyDescent="0.25">
      <c r="D14" s="22" t="s">
        <v>727</v>
      </c>
      <c r="E14" s="19">
        <v>1.0210762908903099</v>
      </c>
    </row>
    <row r="15" spans="3:5" x14ac:dyDescent="0.25">
      <c r="D15" s="22" t="s">
        <v>727</v>
      </c>
      <c r="E15" s="19">
        <v>2.9416013736398199</v>
      </c>
    </row>
    <row r="16" spans="3:5" x14ac:dyDescent="0.25">
      <c r="D16" s="22" t="s">
        <v>728</v>
      </c>
      <c r="E16" s="19">
        <v>363.22521320605102</v>
      </c>
    </row>
    <row r="17" spans="4:5" x14ac:dyDescent="0.25">
      <c r="D17" s="22" t="s">
        <v>728</v>
      </c>
      <c r="E17" s="19">
        <v>253.62131646479</v>
      </c>
    </row>
    <row r="18" spans="4:5" x14ac:dyDescent="0.25">
      <c r="D18" s="22" t="s">
        <v>728</v>
      </c>
      <c r="E18" s="19">
        <v>1.5457521835194701</v>
      </c>
    </row>
    <row r="19" spans="4:5" x14ac:dyDescent="0.25">
      <c r="D19" s="22" t="s">
        <v>728</v>
      </c>
      <c r="E19" s="19">
        <v>2.30136380152828</v>
      </c>
    </row>
    <row r="20" spans="4:5" x14ac:dyDescent="0.25">
      <c r="D20" s="22" t="s">
        <v>729</v>
      </c>
      <c r="E20" s="19">
        <v>1334.1459799489201</v>
      </c>
    </row>
    <row r="21" spans="4:5" x14ac:dyDescent="0.25">
      <c r="D21" s="22" t="s">
        <v>729</v>
      </c>
      <c r="E21" s="19">
        <v>744.08386805394605</v>
      </c>
    </row>
    <row r="22" spans="4:5" x14ac:dyDescent="0.25">
      <c r="D22" s="22" t="s">
        <v>729</v>
      </c>
      <c r="E22" s="19" t="s">
        <v>735</v>
      </c>
    </row>
    <row r="23" spans="4:5" x14ac:dyDescent="0.25">
      <c r="D23" s="22" t="s">
        <v>729</v>
      </c>
      <c r="E23" s="19">
        <v>2.5127717598436199</v>
      </c>
    </row>
    <row r="24" spans="4:5" x14ac:dyDescent="0.25">
      <c r="D24" s="22" t="s">
        <v>730</v>
      </c>
      <c r="E24" s="19">
        <v>2159.4723597442699</v>
      </c>
    </row>
    <row r="25" spans="4:5" x14ac:dyDescent="0.25">
      <c r="D25" s="22" t="s">
        <v>730</v>
      </c>
      <c r="E25" s="19">
        <v>3332.2246329509899</v>
      </c>
    </row>
    <row r="26" spans="4:5" x14ac:dyDescent="0.25">
      <c r="D26" s="22" t="s">
        <v>730</v>
      </c>
      <c r="E26" s="19">
        <v>9.0816543103337199</v>
      </c>
    </row>
    <row r="27" spans="4:5" x14ac:dyDescent="0.25">
      <c r="D27" s="22" t="s">
        <v>730</v>
      </c>
      <c r="E27" s="19">
        <v>2.6860659830368898</v>
      </c>
    </row>
    <row r="28" spans="4:5" x14ac:dyDescent="0.25">
      <c r="D28" s="22" t="s">
        <v>731</v>
      </c>
      <c r="E28" s="19">
        <v>7955.7024043932597</v>
      </c>
    </row>
    <row r="29" spans="4:5" x14ac:dyDescent="0.25">
      <c r="D29" s="22" t="s">
        <v>732</v>
      </c>
      <c r="E29" s="19">
        <v>9171.6433232357103</v>
      </c>
    </row>
    <row r="30" spans="4:5" x14ac:dyDescent="0.25">
      <c r="D30" s="22" t="s">
        <v>732</v>
      </c>
      <c r="E30" s="19">
        <v>35315.568654801202</v>
      </c>
    </row>
    <row r="31" spans="4:5" x14ac:dyDescent="0.25">
      <c r="D31" s="22" t="s">
        <v>732</v>
      </c>
      <c r="E31" s="19">
        <v>5084.2542987286497</v>
      </c>
    </row>
    <row r="32" spans="4:5" x14ac:dyDescent="0.25">
      <c r="D32" s="22" t="s">
        <v>733</v>
      </c>
      <c r="E32" s="19">
        <v>24216.400791968899</v>
      </c>
    </row>
    <row r="33" spans="1:10" x14ac:dyDescent="0.25">
      <c r="D33" s="22" t="s">
        <v>733</v>
      </c>
      <c r="E33" s="19">
        <v>65711.804079101494</v>
      </c>
    </row>
    <row r="34" spans="1:10" x14ac:dyDescent="0.25">
      <c r="D34" s="22" t="s">
        <v>733</v>
      </c>
      <c r="E34" s="19">
        <v>19071.282247587598</v>
      </c>
    </row>
    <row r="35" spans="1:10" x14ac:dyDescent="0.25">
      <c r="D35" s="22" t="s">
        <v>734</v>
      </c>
      <c r="E35" s="19">
        <v>59655.5598930993</v>
      </c>
    </row>
    <row r="36" spans="1:10" x14ac:dyDescent="0.25">
      <c r="D36" s="22" t="s">
        <v>734</v>
      </c>
      <c r="E36" s="19">
        <v>120786.335985142</v>
      </c>
    </row>
    <row r="37" spans="1:10" x14ac:dyDescent="0.25">
      <c r="D37" s="22" t="s">
        <v>734</v>
      </c>
      <c r="E37" s="19">
        <v>20368.798560169002</v>
      </c>
    </row>
    <row r="38" spans="1:10" x14ac:dyDescent="0.25">
      <c r="D38" s="22"/>
      <c r="E38" s="19"/>
    </row>
    <row r="40" spans="1:10" x14ac:dyDescent="0.25">
      <c r="C40" t="s">
        <v>633</v>
      </c>
      <c r="D40">
        <f>SLOPE(E1:E5,D1:D5)</f>
        <v>62573.327409333324</v>
      </c>
    </row>
    <row r="41" spans="1:10" x14ac:dyDescent="0.25">
      <c r="C41" t="s">
        <v>634</v>
      </c>
      <c r="D41">
        <f>INTERCEPT(E1:E5,D1:D5)</f>
        <v>-1471.3472301752981</v>
      </c>
    </row>
    <row r="45" spans="1:10" s="1" customFormat="1" ht="12.75" x14ac:dyDescent="0.2">
      <c r="A45" s="1" t="s">
        <v>0</v>
      </c>
      <c r="B45" s="1" t="s">
        <v>1</v>
      </c>
      <c r="C45" s="1" t="s">
        <v>2</v>
      </c>
      <c r="D45" s="1" t="s">
        <v>3</v>
      </c>
      <c r="E45" s="2" t="s">
        <v>4</v>
      </c>
      <c r="F45" s="2" t="s">
        <v>312</v>
      </c>
      <c r="G45" s="2" t="s">
        <v>313</v>
      </c>
      <c r="H45" s="1" t="s">
        <v>315</v>
      </c>
      <c r="I45" s="1" t="s">
        <v>315</v>
      </c>
    </row>
    <row r="46" spans="1:10" x14ac:dyDescent="0.25">
      <c r="A46" s="1" t="s">
        <v>15</v>
      </c>
      <c r="B46">
        <v>19.3095</v>
      </c>
      <c r="C46">
        <v>20.267800000000001</v>
      </c>
      <c r="D46" t="s">
        <v>488</v>
      </c>
      <c r="E46">
        <f>C46-B46</f>
        <v>0.95830000000000126</v>
      </c>
      <c r="F46" s="3"/>
      <c r="G46" s="19">
        <v>1.77373938294204</v>
      </c>
      <c r="H46">
        <f>(G46-D$41)/D$40</f>
        <v>2.3542314761712865E-2</v>
      </c>
      <c r="I46">
        <f>H46*3/E46</f>
        <v>7.370024447995252E-2</v>
      </c>
      <c r="J46">
        <f>AVERAGE(I46:I50)</f>
        <v>8.8289361418763132E-2</v>
      </c>
    </row>
    <row r="47" spans="1:10" x14ac:dyDescent="0.25">
      <c r="B47">
        <v>20.0078</v>
      </c>
      <c r="C47">
        <v>20.8535</v>
      </c>
      <c r="D47" t="s">
        <v>489</v>
      </c>
      <c r="E47">
        <f t="shared" ref="E47:E86" si="1">C47-B47</f>
        <v>0.84570000000000078</v>
      </c>
      <c r="G47" s="19">
        <v>464.08908489681698</v>
      </c>
      <c r="H47">
        <f t="shared" ref="H47:H85" si="2">(G47-D$41)/D$40</f>
        <v>3.0930691960987661E-2</v>
      </c>
      <c r="I47">
        <f t="shared" ref="I47:I86" si="3">H47*3/E47</f>
        <v>0.10972221341251377</v>
      </c>
      <c r="J47">
        <f>STDEV(I46:I50)</f>
        <v>1.5544321233744003E-2</v>
      </c>
    </row>
    <row r="48" spans="1:10" x14ac:dyDescent="0.25">
      <c r="B48">
        <v>19.334199999999999</v>
      </c>
      <c r="C48">
        <v>20.2331</v>
      </c>
      <c r="D48" t="s">
        <v>490</v>
      </c>
      <c r="E48">
        <f t="shared" si="1"/>
        <v>0.89890000000000114</v>
      </c>
      <c r="G48" s="19">
        <v>1.84824797567868</v>
      </c>
      <c r="H48">
        <f t="shared" si="2"/>
        <v>2.3543505502174041E-2</v>
      </c>
      <c r="I48">
        <f t="shared" si="3"/>
        <v>7.8574387035846072E-2</v>
      </c>
      <c r="J48">
        <f>(J47)/(SQRT(5))</f>
        <v>6.9516317885489976E-3</v>
      </c>
    </row>
    <row r="49" spans="1:10" x14ac:dyDescent="0.25">
      <c r="B49">
        <v>19.349299999999999</v>
      </c>
      <c r="C49">
        <v>20.233599999999999</v>
      </c>
      <c r="D49" t="s">
        <v>491</v>
      </c>
      <c r="E49">
        <f t="shared" si="1"/>
        <v>0.88429999999999964</v>
      </c>
      <c r="G49" s="19">
        <v>1.0935893602023199</v>
      </c>
      <c r="H49">
        <f t="shared" si="2"/>
        <v>2.3531445114038697E-2</v>
      </c>
      <c r="I49">
        <f t="shared" si="3"/>
        <v>7.983075352495321E-2</v>
      </c>
    </row>
    <row r="50" spans="1:10" x14ac:dyDescent="0.25">
      <c r="B50">
        <v>19.311699999999998</v>
      </c>
      <c r="C50">
        <v>20.0214</v>
      </c>
      <c r="D50" t="s">
        <v>492</v>
      </c>
      <c r="E50">
        <f t="shared" si="1"/>
        <v>0.70970000000000155</v>
      </c>
      <c r="G50" s="19">
        <v>3.2923541394913398</v>
      </c>
      <c r="H50">
        <f t="shared" si="2"/>
        <v>2.3566584124066176E-2</v>
      </c>
      <c r="I50">
        <f t="shared" si="3"/>
        <v>9.9619208640550058E-2</v>
      </c>
    </row>
    <row r="53" spans="1:10" x14ac:dyDescent="0.25">
      <c r="A53" s="1" t="s">
        <v>22</v>
      </c>
      <c r="B53">
        <v>19.310700000000001</v>
      </c>
      <c r="C53">
        <v>20.325099999999999</v>
      </c>
      <c r="D53" t="s">
        <v>493</v>
      </c>
      <c r="E53">
        <f t="shared" si="1"/>
        <v>1.0143999999999984</v>
      </c>
      <c r="G53" s="19">
        <v>70.549123033123394</v>
      </c>
      <c r="H53">
        <f t="shared" si="2"/>
        <v>2.464143137413586E-2</v>
      </c>
      <c r="I53">
        <f t="shared" si="3"/>
        <v>7.287489562540192E-2</v>
      </c>
      <c r="J53">
        <f>AVERAGE(I53:I57)</f>
        <v>8.0683865079387046E-2</v>
      </c>
    </row>
    <row r="54" spans="1:10" x14ac:dyDescent="0.25">
      <c r="B54">
        <v>19.8</v>
      </c>
      <c r="C54">
        <v>20.620999999999999</v>
      </c>
      <c r="D54" t="s">
        <v>494</v>
      </c>
      <c r="E54">
        <f t="shared" si="1"/>
        <v>0.82099999999999795</v>
      </c>
      <c r="G54" s="19">
        <v>1.7588738747767001</v>
      </c>
      <c r="H54">
        <f t="shared" si="2"/>
        <v>2.3542077192307807E-2</v>
      </c>
      <c r="I54">
        <f t="shared" si="3"/>
        <v>8.6024642602830201E-2</v>
      </c>
      <c r="J54">
        <f>STDEV(I53:I57)</f>
        <v>1.1409854996799531E-2</v>
      </c>
    </row>
    <row r="55" spans="1:10" x14ac:dyDescent="0.25">
      <c r="B55">
        <v>20.0289</v>
      </c>
      <c r="C55">
        <v>20.8232</v>
      </c>
      <c r="D55" t="s">
        <v>495</v>
      </c>
      <c r="E55">
        <f t="shared" si="1"/>
        <v>0.79429999999999978</v>
      </c>
      <c r="G55" s="19">
        <v>59.056657783019503</v>
      </c>
      <c r="H55">
        <f t="shared" si="2"/>
        <v>2.4457767411774963E-2</v>
      </c>
      <c r="I55">
        <f t="shared" si="3"/>
        <v>9.2374798231555963E-2</v>
      </c>
      <c r="J55">
        <f>(J54)/(SQRT(5))</f>
        <v>5.1026422772518787E-3</v>
      </c>
    </row>
    <row r="56" spans="1:10" x14ac:dyDescent="0.25">
      <c r="B56">
        <v>19.305900000000001</v>
      </c>
      <c r="C56">
        <v>20.3947</v>
      </c>
      <c r="D56" t="s">
        <v>496</v>
      </c>
      <c r="E56">
        <f t="shared" si="1"/>
        <v>1.0887999999999991</v>
      </c>
      <c r="G56" s="19">
        <v>1.3224278753198799</v>
      </c>
      <c r="H56">
        <f t="shared" si="2"/>
        <v>2.3535102239599891E-2</v>
      </c>
      <c r="I56">
        <f t="shared" si="3"/>
        <v>6.4846901835782261E-2</v>
      </c>
    </row>
    <row r="57" spans="1:10" x14ac:dyDescent="0.25">
      <c r="B57">
        <v>19.3035</v>
      </c>
      <c r="C57">
        <v>20.113700000000001</v>
      </c>
      <c r="D57" t="s">
        <v>497</v>
      </c>
      <c r="E57">
        <f t="shared" si="1"/>
        <v>0.81020000000000181</v>
      </c>
      <c r="G57" s="19">
        <v>3.9005209390592501</v>
      </c>
      <c r="H57">
        <f t="shared" si="2"/>
        <v>2.3576303389841981E-2</v>
      </c>
      <c r="I57">
        <f t="shared" si="3"/>
        <v>8.729808710136483E-2</v>
      </c>
    </row>
    <row r="60" spans="1:10" x14ac:dyDescent="0.25">
      <c r="A60" s="1" t="s">
        <v>29</v>
      </c>
      <c r="B60">
        <v>19.404</v>
      </c>
      <c r="C60">
        <v>20.3033</v>
      </c>
      <c r="D60" t="s">
        <v>498</v>
      </c>
      <c r="E60">
        <f t="shared" si="1"/>
        <v>0.89930000000000021</v>
      </c>
      <c r="G60" s="19">
        <v>135.26587228346199</v>
      </c>
      <c r="H60">
        <f t="shared" si="2"/>
        <v>2.5675685934820856E-2</v>
      </c>
      <c r="I60">
        <f t="shared" si="3"/>
        <v>8.5652238190217445E-2</v>
      </c>
      <c r="J60">
        <f>AVERAGE(I60:I64)</f>
        <v>8.627149654539501E-2</v>
      </c>
    </row>
    <row r="61" spans="1:10" x14ac:dyDescent="0.25">
      <c r="B61">
        <v>19.764600000000002</v>
      </c>
      <c r="C61">
        <v>20.626000000000001</v>
      </c>
      <c r="D61" t="s">
        <v>499</v>
      </c>
      <c r="E61">
        <f t="shared" si="1"/>
        <v>0.86139999999999972</v>
      </c>
      <c r="G61" s="19">
        <v>0.51868869253375405</v>
      </c>
      <c r="H61">
        <f t="shared" si="2"/>
        <v>2.3522257482639336E-2</v>
      </c>
      <c r="I61">
        <f t="shared" si="3"/>
        <v>8.1921026756347839E-2</v>
      </c>
      <c r="J61">
        <f>STDEV(I60:I64)</f>
        <v>1.390111025102799E-2</v>
      </c>
    </row>
    <row r="62" spans="1:10" x14ac:dyDescent="0.25">
      <c r="B62">
        <v>19.826499999999999</v>
      </c>
      <c r="C62">
        <v>20.508600000000001</v>
      </c>
      <c r="D62" t="s">
        <v>500</v>
      </c>
      <c r="E62">
        <f t="shared" si="1"/>
        <v>0.68210000000000193</v>
      </c>
      <c r="G62" s="19">
        <v>2.4816838282345</v>
      </c>
      <c r="H62">
        <f t="shared" si="2"/>
        <v>2.355362859900749E-2</v>
      </c>
      <c r="I62">
        <f t="shared" si="3"/>
        <v>0.10359314733473431</v>
      </c>
      <c r="J62">
        <f>(J61)/(SQRT(5))</f>
        <v>6.2167654968035497E-3</v>
      </c>
    </row>
    <row r="63" spans="1:10" x14ac:dyDescent="0.25">
      <c r="B63">
        <v>20.297599999999999</v>
      </c>
      <c r="C63">
        <v>21.05</v>
      </c>
      <c r="D63" t="s">
        <v>501</v>
      </c>
      <c r="E63">
        <f t="shared" si="1"/>
        <v>0.75240000000000151</v>
      </c>
      <c r="G63" s="19">
        <v>1.1801031395359201</v>
      </c>
      <c r="H63">
        <f t="shared" si="2"/>
        <v>2.3532827712390354E-2</v>
      </c>
      <c r="I63">
        <f t="shared" si="3"/>
        <v>9.3831051484809844E-2</v>
      </c>
    </row>
    <row r="64" spans="1:10" x14ac:dyDescent="0.25">
      <c r="B64">
        <v>20.048100000000002</v>
      </c>
      <c r="C64">
        <v>21.146100000000001</v>
      </c>
      <c r="D64" t="s">
        <v>502</v>
      </c>
      <c r="E64">
        <f t="shared" si="1"/>
        <v>1.097999999999999</v>
      </c>
      <c r="G64" s="19">
        <v>48.419162582680102</v>
      </c>
      <c r="H64">
        <f t="shared" si="2"/>
        <v>2.4287766939676804E-2</v>
      </c>
      <c r="I64">
        <f t="shared" si="3"/>
        <v>6.6360018960865658E-2</v>
      </c>
    </row>
    <row r="67" spans="1:10" x14ac:dyDescent="0.25">
      <c r="A67" s="1" t="s">
        <v>36</v>
      </c>
      <c r="B67">
        <v>19.762</v>
      </c>
      <c r="C67">
        <v>20.761399999999998</v>
      </c>
      <c r="D67" t="s">
        <v>503</v>
      </c>
      <c r="E67">
        <f t="shared" si="1"/>
        <v>0.99939999999999785</v>
      </c>
      <c r="G67" s="19">
        <v>1.1586787489224399</v>
      </c>
      <c r="H67">
        <f t="shared" si="2"/>
        <v>2.3532485323843978E-2</v>
      </c>
      <c r="I67">
        <f t="shared" si="3"/>
        <v>7.0639839875457369E-2</v>
      </c>
      <c r="J67">
        <f>AVERAGE(I67:I71)</f>
        <v>9.0851222605798393E-2</v>
      </c>
    </row>
    <row r="68" spans="1:10" x14ac:dyDescent="0.25">
      <c r="B68">
        <v>19.950700000000001</v>
      </c>
      <c r="C68">
        <v>20.938500000000001</v>
      </c>
      <c r="D68" t="s">
        <v>504</v>
      </c>
      <c r="E68">
        <f t="shared" si="1"/>
        <v>0.98780000000000001</v>
      </c>
      <c r="G68" s="19">
        <v>0.78096708135213799</v>
      </c>
      <c r="H68">
        <f t="shared" si="2"/>
        <v>2.3526449019188173E-2</v>
      </c>
      <c r="I68">
        <f t="shared" si="3"/>
        <v>7.1451049865928859E-2</v>
      </c>
      <c r="J68">
        <f>STDEV(I67:I71)</f>
        <v>3.0500236541375406E-2</v>
      </c>
    </row>
    <row r="69" spans="1:10" x14ac:dyDescent="0.25">
      <c r="B69">
        <v>19.365200000000002</v>
      </c>
      <c r="C69">
        <v>20.300899999999999</v>
      </c>
      <c r="D69" t="s">
        <v>505</v>
      </c>
      <c r="E69">
        <f t="shared" si="1"/>
        <v>0.93569999999999709</v>
      </c>
      <c r="G69" s="19">
        <v>272.43889337593902</v>
      </c>
      <c r="H69">
        <f t="shared" si="2"/>
        <v>2.7867882303013618E-2</v>
      </c>
      <c r="I69">
        <f t="shared" si="3"/>
        <v>8.9348773013830401E-2</v>
      </c>
      <c r="J69">
        <f>(J68)/(SQRT(5))</f>
        <v>1.3640120447267697E-2</v>
      </c>
    </row>
    <row r="70" spans="1:10" x14ac:dyDescent="0.25">
      <c r="B70">
        <v>19.292300000000001</v>
      </c>
      <c r="C70">
        <v>20.185700000000001</v>
      </c>
      <c r="D70" t="s">
        <v>506</v>
      </c>
      <c r="E70">
        <f t="shared" si="1"/>
        <v>0.89339999999999975</v>
      </c>
      <c r="G70" s="19">
        <v>2.4687671533971098</v>
      </c>
      <c r="H70">
        <f t="shared" si="2"/>
        <v>2.3553422174395402E-2</v>
      </c>
      <c r="I70">
        <f t="shared" si="3"/>
        <v>7.9091410928124273E-2</v>
      </c>
    </row>
    <row r="71" spans="1:10" x14ac:dyDescent="0.25">
      <c r="B71">
        <v>19.2959</v>
      </c>
      <c r="C71">
        <v>20.395199999999999</v>
      </c>
      <c r="D71" t="s">
        <v>507</v>
      </c>
      <c r="E71">
        <f t="shared" si="1"/>
        <v>1.0992999999999995</v>
      </c>
      <c r="G71" s="19">
        <v>1824.11743333253</v>
      </c>
      <c r="H71">
        <f t="shared" si="2"/>
        <v>5.2665645250891395E-2</v>
      </c>
      <c r="I71">
        <f t="shared" si="3"/>
        <v>0.14372503934565109</v>
      </c>
    </row>
    <row r="74" spans="1:10" x14ac:dyDescent="0.25">
      <c r="A74" s="5" t="s">
        <v>43</v>
      </c>
      <c r="B74">
        <v>19.748100000000001</v>
      </c>
      <c r="C74">
        <v>20.7547</v>
      </c>
      <c r="D74" t="s">
        <v>508</v>
      </c>
      <c r="E74">
        <f t="shared" si="1"/>
        <v>1.0065999999999988</v>
      </c>
      <c r="G74" s="19">
        <v>2.7583489957432099</v>
      </c>
      <c r="H74">
        <f t="shared" si="2"/>
        <v>2.3558050054265877E-2</v>
      </c>
      <c r="I74">
        <f t="shared" si="3"/>
        <v>7.021075915239193E-2</v>
      </c>
      <c r="J74">
        <f>AVERAGE(I74:I78)</f>
        <v>7.1566281498924633E-2</v>
      </c>
    </row>
    <row r="75" spans="1:10" x14ac:dyDescent="0.25">
      <c r="B75">
        <v>19.437799999999999</v>
      </c>
      <c r="C75">
        <v>20.400700000000001</v>
      </c>
      <c r="D75" t="s">
        <v>509</v>
      </c>
      <c r="E75">
        <f t="shared" si="1"/>
        <v>0.9629000000000012</v>
      </c>
      <c r="G75" s="19">
        <v>5.6434836717544998</v>
      </c>
      <c r="H75">
        <f t="shared" si="2"/>
        <v>2.3604158113329728E-2</v>
      </c>
      <c r="I75">
        <f t="shared" si="3"/>
        <v>7.3540839484878079E-2</v>
      </c>
      <c r="J75">
        <f>STDEV(I74:I78)</f>
        <v>1.382444103231543E-2</v>
      </c>
    </row>
    <row r="76" spans="1:10" x14ac:dyDescent="0.25">
      <c r="B76">
        <v>19.995899999999999</v>
      </c>
      <c r="C76">
        <v>21.402799999999999</v>
      </c>
      <c r="D76" t="s">
        <v>510</v>
      </c>
      <c r="E76">
        <f t="shared" si="1"/>
        <v>1.4069000000000003</v>
      </c>
      <c r="G76" s="19">
        <v>1.6794092154329601</v>
      </c>
      <c r="H76">
        <f t="shared" si="2"/>
        <v>2.3540807247706266E-2</v>
      </c>
      <c r="I76">
        <f t="shared" si="3"/>
        <v>5.0197186539994866E-2</v>
      </c>
      <c r="J76">
        <f>(J75)/(SQRT(5))</f>
        <v>6.1824779798389335E-3</v>
      </c>
    </row>
    <row r="77" spans="1:10" x14ac:dyDescent="0.25">
      <c r="B77">
        <v>20.305499999999999</v>
      </c>
      <c r="C77">
        <v>21.476600000000001</v>
      </c>
      <c r="D77" t="s">
        <v>511</v>
      </c>
      <c r="E77">
        <f t="shared" si="1"/>
        <v>1.1711000000000027</v>
      </c>
      <c r="G77" s="19">
        <v>691.11779866301504</v>
      </c>
      <c r="H77">
        <f t="shared" si="2"/>
        <v>3.4558894634006049E-2</v>
      </c>
      <c r="I77">
        <f t="shared" si="3"/>
        <v>8.8529317651795669E-2</v>
      </c>
    </row>
    <row r="78" spans="1:10" x14ac:dyDescent="0.25">
      <c r="B78">
        <v>19.3127</v>
      </c>
      <c r="C78">
        <v>20.251999999999999</v>
      </c>
      <c r="D78" t="s">
        <v>512</v>
      </c>
      <c r="E78">
        <f t="shared" si="1"/>
        <v>0.93929999999999936</v>
      </c>
      <c r="G78" s="19">
        <v>4.9527728439466099</v>
      </c>
      <c r="H78">
        <f t="shared" si="2"/>
        <v>2.3593119690787652E-2</v>
      </c>
      <c r="I78">
        <f t="shared" si="3"/>
        <v>7.535330466556267E-2</v>
      </c>
    </row>
    <row r="81" spans="1:10" x14ac:dyDescent="0.25">
      <c r="A81" s="5" t="s">
        <v>44</v>
      </c>
      <c r="B81">
        <v>19.288599999999999</v>
      </c>
      <c r="C81">
        <v>20.5989</v>
      </c>
      <c r="D81" t="s">
        <v>513</v>
      </c>
      <c r="E81">
        <f t="shared" si="1"/>
        <v>1.3103000000000016</v>
      </c>
      <c r="G81" s="19">
        <v>1.99370558410523</v>
      </c>
      <c r="H81">
        <f t="shared" si="2"/>
        <v>2.3545830096605068E-2</v>
      </c>
      <c r="I81">
        <f t="shared" si="3"/>
        <v>5.3909402648107389E-2</v>
      </c>
      <c r="J81">
        <f>AVERAGE(I81:I85)</f>
        <v>6.2762780850850339E-2</v>
      </c>
    </row>
    <row r="82" spans="1:10" x14ac:dyDescent="0.25">
      <c r="B82">
        <v>19.3034</v>
      </c>
      <c r="C82">
        <v>20.329799999999999</v>
      </c>
      <c r="D82" t="s">
        <v>514</v>
      </c>
      <c r="E82">
        <f t="shared" si="1"/>
        <v>1.0263999999999989</v>
      </c>
      <c r="G82" s="19">
        <v>5.0954448594731501</v>
      </c>
      <c r="H82">
        <f t="shared" si="2"/>
        <v>2.3595399767961642E-2</v>
      </c>
      <c r="I82">
        <f t="shared" si="3"/>
        <v>6.896550984400332E-2</v>
      </c>
      <c r="J82">
        <f>STDEV(I81:I85)</f>
        <v>7.1267563615732632E-3</v>
      </c>
    </row>
    <row r="83" spans="1:10" x14ac:dyDescent="0.25">
      <c r="B83">
        <v>19.4282</v>
      </c>
      <c r="C83">
        <v>20.5488</v>
      </c>
      <c r="D83" t="s">
        <v>515</v>
      </c>
      <c r="E83">
        <f t="shared" si="1"/>
        <v>1.1205999999999996</v>
      </c>
      <c r="G83" s="19">
        <v>19.7279929774555</v>
      </c>
      <c r="H83">
        <f t="shared" si="2"/>
        <v>2.3829246180223869E-2</v>
      </c>
      <c r="I83">
        <f t="shared" si="3"/>
        <v>6.3794162538525462E-2</v>
      </c>
      <c r="J83">
        <f>(J82)/(SQRT(5))</f>
        <v>3.1871823367113773E-3</v>
      </c>
    </row>
    <row r="84" spans="1:10" x14ac:dyDescent="0.25">
      <c r="B84">
        <v>19.720500000000001</v>
      </c>
      <c r="C84">
        <v>20.7379</v>
      </c>
      <c r="D84" t="s">
        <v>516</v>
      </c>
      <c r="E84">
        <f t="shared" si="1"/>
        <v>1.0173999999999985</v>
      </c>
      <c r="G84" s="19">
        <v>15.173926376118301</v>
      </c>
      <c r="H84">
        <f t="shared" si="2"/>
        <v>2.3756466502525955E-2</v>
      </c>
      <c r="I84">
        <f t="shared" si="3"/>
        <v>7.0050520451718071E-2</v>
      </c>
    </row>
    <row r="85" spans="1:10" x14ac:dyDescent="0.25">
      <c r="B85">
        <v>19.3706</v>
      </c>
      <c r="C85">
        <v>20.616399999999999</v>
      </c>
      <c r="D85" t="s">
        <v>517</v>
      </c>
      <c r="E85">
        <f t="shared" si="1"/>
        <v>1.2457999999999991</v>
      </c>
      <c r="G85" s="19">
        <v>12.2265215956071</v>
      </c>
      <c r="H85">
        <f t="shared" si="2"/>
        <v>2.3709363289343283E-2</v>
      </c>
      <c r="I85">
        <f t="shared" si="3"/>
        <v>5.7094308771897494E-2</v>
      </c>
    </row>
    <row r="86" spans="1:10" x14ac:dyDescent="0.25">
      <c r="B86">
        <v>19.841999999999999</v>
      </c>
      <c r="D86" t="s">
        <v>518</v>
      </c>
      <c r="E86">
        <f t="shared" si="1"/>
        <v>-19.841999999999999</v>
      </c>
      <c r="I86">
        <f t="shared" si="3"/>
        <v>0</v>
      </c>
    </row>
    <row r="89" spans="1:10" x14ac:dyDescent="0.25">
      <c r="C89">
        <v>3.125E-2</v>
      </c>
      <c r="D89">
        <v>1916</v>
      </c>
    </row>
    <row r="90" spans="1:10" x14ac:dyDescent="0.25">
      <c r="C90">
        <v>6.25E-2</v>
      </c>
      <c r="D90">
        <v>5006</v>
      </c>
    </row>
    <row r="91" spans="1:10" x14ac:dyDescent="0.25">
      <c r="C91">
        <v>0.125</v>
      </c>
      <c r="D91">
        <v>17093</v>
      </c>
    </row>
    <row r="92" spans="1:10" x14ac:dyDescent="0.25">
      <c r="C92">
        <v>0.25</v>
      </c>
      <c r="D92">
        <v>43218</v>
      </c>
    </row>
    <row r="93" spans="1:10" x14ac:dyDescent="0.25">
      <c r="C93">
        <v>0.5</v>
      </c>
      <c r="D93">
        <v>124754</v>
      </c>
    </row>
    <row r="94" spans="1:10" x14ac:dyDescent="0.25">
      <c r="C94">
        <v>2</v>
      </c>
      <c r="D94">
        <v>772007</v>
      </c>
    </row>
    <row r="97" spans="1:15" x14ac:dyDescent="0.25">
      <c r="C97" t="s">
        <v>633</v>
      </c>
      <c r="D97">
        <f>SLOPE(D89:D94,C89:C94)</f>
        <v>398984.20139796566</v>
      </c>
    </row>
    <row r="98" spans="1:15" x14ac:dyDescent="0.25">
      <c r="C98" t="s">
        <v>634</v>
      </c>
      <c r="D98">
        <f>INTERCEPT(D89:D94,C89:C94)</f>
        <v>-36748.391316701774</v>
      </c>
    </row>
    <row r="101" spans="1:15" x14ac:dyDescent="0.25">
      <c r="A101" s="6" t="s">
        <v>153</v>
      </c>
    </row>
    <row r="103" spans="1:15" s="1" customFormat="1" ht="12.75" x14ac:dyDescent="0.2">
      <c r="A103" s="1" t="s">
        <v>0</v>
      </c>
      <c r="B103" s="1" t="s">
        <v>1</v>
      </c>
      <c r="C103" s="1" t="s">
        <v>2</v>
      </c>
      <c r="D103" s="1" t="s">
        <v>3</v>
      </c>
      <c r="E103" s="2" t="s">
        <v>4</v>
      </c>
      <c r="F103" s="2" t="s">
        <v>312</v>
      </c>
      <c r="G103" s="2" t="s">
        <v>313</v>
      </c>
      <c r="H103" s="1" t="s">
        <v>314</v>
      </c>
      <c r="I103" s="1" t="s">
        <v>715</v>
      </c>
      <c r="J103" s="1" t="s">
        <v>716</v>
      </c>
      <c r="M103" s="1" t="s">
        <v>315</v>
      </c>
      <c r="N103" s="1" t="s">
        <v>717</v>
      </c>
    </row>
    <row r="104" spans="1:15" x14ac:dyDescent="0.25">
      <c r="A104" s="1" t="s">
        <v>15</v>
      </c>
      <c r="B104">
        <v>9.5005000000000006</v>
      </c>
      <c r="C104">
        <v>12.9284</v>
      </c>
      <c r="D104" t="s">
        <v>519</v>
      </c>
      <c r="E104">
        <f>C104-B104</f>
        <v>3.4278999999999993</v>
      </c>
      <c r="F104">
        <v>489867</v>
      </c>
      <c r="G104" s="19">
        <v>7274.9323512475603</v>
      </c>
      <c r="H104">
        <f>(F104-D$98)/D$97</f>
        <v>1.3198903351850535</v>
      </c>
      <c r="I104">
        <f>H104*250/5</f>
        <v>65.994516759252676</v>
      </c>
      <c r="J104">
        <f>I104*3/E104</f>
        <v>57.756512814772329</v>
      </c>
      <c r="K104">
        <f>AVERAGE(J104:J108)</f>
        <v>65.790314864671799</v>
      </c>
      <c r="M104" s="25">
        <f>(G104-D$41)/D$40</f>
        <v>0.13977648214562233</v>
      </c>
      <c r="N104">
        <f>M104*3/E104</f>
        <v>0.12232837785141547</v>
      </c>
      <c r="O104">
        <f>AVERAGE(N104:N108)</f>
        <v>9.2148855918647271E-2</v>
      </c>
    </row>
    <row r="105" spans="1:15" x14ac:dyDescent="0.25">
      <c r="B105">
        <v>9.5271000000000008</v>
      </c>
      <c r="C105">
        <v>12.702</v>
      </c>
      <c r="D105" t="s">
        <v>524</v>
      </c>
      <c r="E105">
        <f t="shared" ref="E105:E143" si="4">C105-B105</f>
        <v>3.1748999999999992</v>
      </c>
      <c r="F105">
        <v>827324</v>
      </c>
      <c r="G105" s="19">
        <v>5851.9948459928801</v>
      </c>
      <c r="H105">
        <f>(F105-D$98)/D$97</f>
        <v>2.1656807169034624</v>
      </c>
      <c r="I105">
        <f t="shared" ref="I105:I143" si="5">H105*250/5</f>
        <v>108.28403584517312</v>
      </c>
      <c r="J105">
        <f>I105*3/E105</f>
        <v>102.31884706148838</v>
      </c>
      <c r="K105">
        <f>STDEV(J104:J108)</f>
        <v>21.460996861600872</v>
      </c>
      <c r="M105" s="25">
        <f t="shared" ref="M105:M143" si="6">(G105-D$41)/D$40</f>
        <v>0.11703616188190501</v>
      </c>
      <c r="N105">
        <f t="shared" ref="N105:N143" si="7">M105*3/E105</f>
        <v>0.110588832922522</v>
      </c>
      <c r="O105">
        <f>STDEV(N104:N108)</f>
        <v>2.6875271463675209E-2</v>
      </c>
    </row>
    <row r="106" spans="1:15" x14ac:dyDescent="0.25">
      <c r="B106">
        <v>9.6140000000000008</v>
      </c>
      <c r="C106">
        <v>13.271599999999999</v>
      </c>
      <c r="D106" t="s">
        <v>525</v>
      </c>
      <c r="E106">
        <f t="shared" si="4"/>
        <v>3.6575999999999986</v>
      </c>
      <c r="F106">
        <v>595742</v>
      </c>
      <c r="G106" s="19">
        <v>6106.3549633995499</v>
      </c>
      <c r="H106">
        <f>(F106-D$98)/D$97</f>
        <v>1.5852517194930884</v>
      </c>
      <c r="I106">
        <f t="shared" si="5"/>
        <v>79.262585974654414</v>
      </c>
      <c r="J106">
        <f>I106*3/E106</f>
        <v>65.011963561888479</v>
      </c>
      <c r="K106">
        <f>(K105)/(SQRT(5))</f>
        <v>9.5976495694898389</v>
      </c>
      <c r="M106" s="25">
        <f t="shared" si="6"/>
        <v>0.1211011545543057</v>
      </c>
      <c r="N106">
        <f t="shared" si="7"/>
        <v>9.9328374798479127E-2</v>
      </c>
      <c r="O106">
        <f>(O105)/(SQRT(5))</f>
        <v>1.2018986781307606E-2</v>
      </c>
    </row>
    <row r="107" spans="1:15" x14ac:dyDescent="0.25">
      <c r="B107">
        <v>9.6240000000000006</v>
      </c>
      <c r="C107">
        <v>12.902699999999999</v>
      </c>
      <c r="D107" t="s">
        <v>526</v>
      </c>
      <c r="E107">
        <f t="shared" si="4"/>
        <v>3.2786999999999988</v>
      </c>
      <c r="F107">
        <v>463405</v>
      </c>
      <c r="G107" s="19">
        <v>3187.1776750414801</v>
      </c>
      <c r="H107">
        <f>(F107-D$98)/D$97</f>
        <v>1.2535669070711528</v>
      </c>
      <c r="I107">
        <f t="shared" si="5"/>
        <v>62.678345353557646</v>
      </c>
      <c r="J107">
        <f>I107*3/E107</f>
        <v>57.350485271806818</v>
      </c>
      <c r="M107" s="25">
        <f t="shared" si="6"/>
        <v>7.4449051985717496E-2</v>
      </c>
      <c r="N107">
        <f t="shared" si="7"/>
        <v>6.8120644144677028E-2</v>
      </c>
    </row>
    <row r="108" spans="1:15" x14ac:dyDescent="0.25">
      <c r="B108">
        <v>9.5144000000000002</v>
      </c>
      <c r="C108">
        <v>13.054</v>
      </c>
      <c r="D108" t="s">
        <v>527</v>
      </c>
      <c r="E108">
        <f t="shared" si="4"/>
        <v>3.5396000000000001</v>
      </c>
      <c r="F108">
        <v>401177</v>
      </c>
      <c r="G108" s="19">
        <v>2986.2544993131901</v>
      </c>
      <c r="H108">
        <f>(F108-D$98)/D$97</f>
        <v>1.0976008317680086</v>
      </c>
      <c r="I108">
        <f t="shared" si="5"/>
        <v>54.880041588400431</v>
      </c>
      <c r="J108">
        <f>I108*3/E108</f>
        <v>46.513765613403002</v>
      </c>
      <c r="M108" s="25">
        <f t="shared" si="6"/>
        <v>7.1238048447198291E-2</v>
      </c>
      <c r="N108">
        <f t="shared" si="7"/>
        <v>6.0378049876142752E-2</v>
      </c>
    </row>
    <row r="109" spans="1:15" x14ac:dyDescent="0.25">
      <c r="M109" s="25"/>
    </row>
    <row r="110" spans="1:15" x14ac:dyDescent="0.25">
      <c r="M110" s="25"/>
    </row>
    <row r="111" spans="1:15" x14ac:dyDescent="0.25">
      <c r="A111" s="1" t="s">
        <v>22</v>
      </c>
      <c r="B111">
        <v>9.5399999999999991</v>
      </c>
      <c r="C111">
        <v>13.331</v>
      </c>
      <c r="D111" t="s">
        <v>520</v>
      </c>
      <c r="E111">
        <f t="shared" si="4"/>
        <v>3.7910000000000004</v>
      </c>
      <c r="F111">
        <v>302088</v>
      </c>
      <c r="G111" s="19">
        <v>283.436407054195</v>
      </c>
      <c r="H111">
        <f>(F111-D$98)/D$97</f>
        <v>0.84924763970473705</v>
      </c>
      <c r="I111">
        <f t="shared" si="5"/>
        <v>42.462381985236853</v>
      </c>
      <c r="J111">
        <f>I111*3/E111</f>
        <v>33.602518057428263</v>
      </c>
      <c r="K111">
        <f>AVERAGE(J111:J115)</f>
        <v>50.121633532887941</v>
      </c>
      <c r="M111" s="25">
        <f t="shared" si="6"/>
        <v>2.8043636320477228E-2</v>
      </c>
      <c r="N111">
        <f t="shared" si="7"/>
        <v>2.2192273532427243E-2</v>
      </c>
      <c r="O111">
        <f>AVERAGE(N111:N115)</f>
        <v>6.7533309511673884E-2</v>
      </c>
    </row>
    <row r="112" spans="1:15" x14ac:dyDescent="0.25">
      <c r="B112">
        <v>9.6026000000000007</v>
      </c>
      <c r="C112">
        <v>12.6607</v>
      </c>
      <c r="D112" t="s">
        <v>528</v>
      </c>
      <c r="E112">
        <f t="shared" si="4"/>
        <v>3.0580999999999996</v>
      </c>
      <c r="F112">
        <v>445555</v>
      </c>
      <c r="G112" s="19">
        <v>6427.2540041172997</v>
      </c>
      <c r="H112">
        <f>(F112-D$98)/D$97</f>
        <v>1.2088282935183934</v>
      </c>
      <c r="I112">
        <f t="shared" si="5"/>
        <v>60.441414675919667</v>
      </c>
      <c r="J112">
        <f>I112*3/E112</f>
        <v>59.293104878113539</v>
      </c>
      <c r="K112">
        <f>STDEV(J111:J115)</f>
        <v>16.203100994689699</v>
      </c>
      <c r="M112" s="25">
        <f t="shared" si="6"/>
        <v>0.12622952240692983</v>
      </c>
      <c r="N112">
        <f t="shared" si="7"/>
        <v>0.12383132246191737</v>
      </c>
      <c r="O112">
        <f>STDEV(N111:N115)</f>
        <v>3.659334572807061E-2</v>
      </c>
    </row>
    <row r="113" spans="1:15" x14ac:dyDescent="0.25">
      <c r="B113">
        <v>9.4855</v>
      </c>
      <c r="C113">
        <v>11.936400000000001</v>
      </c>
      <c r="D113" t="s">
        <v>529</v>
      </c>
      <c r="E113">
        <f t="shared" si="4"/>
        <v>2.4509000000000007</v>
      </c>
      <c r="F113">
        <v>386495</v>
      </c>
      <c r="G113" s="19">
        <v>1396.2883828239301</v>
      </c>
      <c r="H113">
        <f>(F113-D$98)/D$97</f>
        <v>1.0608023822340245</v>
      </c>
      <c r="I113">
        <f t="shared" si="5"/>
        <v>53.040119111701223</v>
      </c>
      <c r="J113">
        <f>I113*3/E113</f>
        <v>64.9232352748393</v>
      </c>
      <c r="K113">
        <f>(K112)/(SQRT(5))</f>
        <v>7.2462470540841251</v>
      </c>
      <c r="M113" s="25">
        <f t="shared" si="6"/>
        <v>4.582840215991929E-2</v>
      </c>
      <c r="N113">
        <f t="shared" si="7"/>
        <v>5.6095804186118502E-2</v>
      </c>
      <c r="O113">
        <f>(O112)/(SQRT(5))</f>
        <v>1.6365041714423482E-2</v>
      </c>
    </row>
    <row r="114" spans="1:15" x14ac:dyDescent="0.25">
      <c r="B114">
        <v>9.5455000000000005</v>
      </c>
      <c r="C114">
        <v>12.7995</v>
      </c>
      <c r="D114" t="s">
        <v>530</v>
      </c>
      <c r="E114">
        <f t="shared" si="4"/>
        <v>3.2539999999999996</v>
      </c>
      <c r="F114">
        <v>235517</v>
      </c>
      <c r="G114" s="19">
        <v>3142.4377133758098</v>
      </c>
      <c r="H114">
        <f>(F114-D$98)/D$97</f>
        <v>0.68239642161954039</v>
      </c>
      <c r="I114">
        <f t="shared" si="5"/>
        <v>34.119821080977019</v>
      </c>
      <c r="J114">
        <f>I114*3/E114</f>
        <v>31.456503762425037</v>
      </c>
      <c r="M114" s="25">
        <f t="shared" si="6"/>
        <v>7.3734051465240188E-2</v>
      </c>
      <c r="N114">
        <f t="shared" si="7"/>
        <v>6.7978535462729126E-2</v>
      </c>
    </row>
    <row r="115" spans="1:15" x14ac:dyDescent="0.25">
      <c r="B115">
        <v>9.4972999999999992</v>
      </c>
      <c r="C115">
        <v>13.397</v>
      </c>
      <c r="D115" t="s">
        <v>531</v>
      </c>
      <c r="E115">
        <f t="shared" si="4"/>
        <v>3.8997000000000011</v>
      </c>
      <c r="F115">
        <v>599444</v>
      </c>
      <c r="G115" s="19">
        <v>4024.6207092884401</v>
      </c>
      <c r="H115">
        <f>(F115-D$98)/D$97</f>
        <v>1.5945302823710894</v>
      </c>
      <c r="I115">
        <f t="shared" si="5"/>
        <v>79.726514118554476</v>
      </c>
      <c r="J115">
        <f>I115*3/E115</f>
        <v>61.332805691633553</v>
      </c>
      <c r="M115" s="25">
        <f t="shared" si="6"/>
        <v>8.7832438628538873E-2</v>
      </c>
      <c r="N115">
        <f t="shared" si="7"/>
        <v>6.7568611915177212E-2</v>
      </c>
    </row>
    <row r="116" spans="1:15" x14ac:dyDescent="0.25">
      <c r="M116" s="25"/>
    </row>
    <row r="117" spans="1:15" x14ac:dyDescent="0.25">
      <c r="M117" s="25"/>
    </row>
    <row r="118" spans="1:15" x14ac:dyDescent="0.25">
      <c r="A118" s="1" t="s">
        <v>29</v>
      </c>
      <c r="B118">
        <v>9.4746000000000006</v>
      </c>
      <c r="C118">
        <v>12.9109</v>
      </c>
      <c r="D118" t="s">
        <v>521</v>
      </c>
      <c r="E118">
        <f t="shared" si="4"/>
        <v>3.4362999999999992</v>
      </c>
      <c r="F118">
        <v>515515</v>
      </c>
      <c r="G118" s="19">
        <v>7984.8594464384396</v>
      </c>
      <c r="H118">
        <f>(F118-D$98)/D$97</f>
        <v>1.3841735822663519</v>
      </c>
      <c r="I118">
        <f t="shared" si="5"/>
        <v>69.208679113317586</v>
      </c>
      <c r="J118">
        <f>I118*3/E118</f>
        <v>60.421394331098213</v>
      </c>
      <c r="K118">
        <f>AVERAGE(J118:J122)</f>
        <v>56.993925425888293</v>
      </c>
      <c r="M118" s="25">
        <f t="shared" si="6"/>
        <v>0.15112200466429515</v>
      </c>
      <c r="N118">
        <f t="shared" si="7"/>
        <v>0.13193435206265039</v>
      </c>
      <c r="O118">
        <f>AVERAGE(N118:N122)</f>
        <v>6.5268579684743117E-2</v>
      </c>
    </row>
    <row r="119" spans="1:15" x14ac:dyDescent="0.25">
      <c r="B119">
        <v>9.4901</v>
      </c>
      <c r="C119">
        <v>14.1778</v>
      </c>
      <c r="D119" t="s">
        <v>532</v>
      </c>
      <c r="E119">
        <f t="shared" si="4"/>
        <v>4.6876999999999995</v>
      </c>
      <c r="F119">
        <v>554158</v>
      </c>
      <c r="G119" s="19">
        <v>2233.7149911844099</v>
      </c>
      <c r="H119">
        <f>(F119-D$98)/D$97</f>
        <v>1.4810270412870405</v>
      </c>
      <c r="I119">
        <f t="shared" si="5"/>
        <v>74.051352064352017</v>
      </c>
      <c r="J119">
        <f>I119*3/E119</f>
        <v>47.390843311870654</v>
      </c>
      <c r="K119">
        <f>STDEV(J118:J122)</f>
        <v>7.6381870332649813</v>
      </c>
      <c r="M119" s="25">
        <f t="shared" si="6"/>
        <v>5.921152629653937E-2</v>
      </c>
      <c r="N119">
        <f t="shared" si="7"/>
        <v>3.7893760029357286E-2</v>
      </c>
      <c r="O119">
        <f>STDEV(N118:N122)</f>
        <v>3.8337064686014541E-2</v>
      </c>
    </row>
    <row r="120" spans="1:15" x14ac:dyDescent="0.25">
      <c r="B120">
        <v>9.6168999999999993</v>
      </c>
      <c r="C120">
        <v>13.303699999999999</v>
      </c>
      <c r="D120" t="s">
        <v>533</v>
      </c>
      <c r="E120">
        <f t="shared" si="4"/>
        <v>3.6867999999999999</v>
      </c>
      <c r="F120">
        <v>488244</v>
      </c>
      <c r="G120" s="19">
        <v>2108.99843333742</v>
      </c>
      <c r="H120">
        <f>(F120-D$98)/D$97</f>
        <v>1.3158225049443739</v>
      </c>
      <c r="I120">
        <f t="shared" si="5"/>
        <v>65.791125247218687</v>
      </c>
      <c r="J120">
        <f>I120*3/E120</f>
        <v>53.535145855933614</v>
      </c>
      <c r="K120">
        <f>(K119)/(SQRT(5))</f>
        <v>3.4159010862475889</v>
      </c>
      <c r="M120" s="25">
        <f t="shared" si="6"/>
        <v>5.7218399783845922E-2</v>
      </c>
      <c r="N120">
        <f t="shared" si="7"/>
        <v>4.6559400930763203E-2</v>
      </c>
      <c r="O120">
        <f>(O119)/(SQRT(5))</f>
        <v>1.7144856539147029E-2</v>
      </c>
    </row>
    <row r="121" spans="1:15" x14ac:dyDescent="0.25">
      <c r="B121">
        <v>9.4991000000000003</v>
      </c>
      <c r="C121">
        <v>13.410399999999999</v>
      </c>
      <c r="D121" t="s">
        <v>534</v>
      </c>
      <c r="E121">
        <f t="shared" si="4"/>
        <v>3.9112999999999989</v>
      </c>
      <c r="F121">
        <v>544314</v>
      </c>
      <c r="G121" s="19">
        <v>3654.5455886442401</v>
      </c>
      <c r="H121">
        <f>(F121-D$98)/D$97</f>
        <v>1.4563543851630425</v>
      </c>
      <c r="I121">
        <f t="shared" si="5"/>
        <v>72.817719258152124</v>
      </c>
      <c r="J121">
        <f>I121*3/E121</f>
        <v>55.851803179110895</v>
      </c>
      <c r="M121" s="25">
        <f t="shared" si="6"/>
        <v>8.1918175539678423E-2</v>
      </c>
      <c r="N121">
        <f t="shared" si="7"/>
        <v>6.2831929695762359E-2</v>
      </c>
    </row>
    <row r="122" spans="1:15" x14ac:dyDescent="0.25">
      <c r="B122">
        <v>9.5406999999999993</v>
      </c>
      <c r="C122">
        <v>13.531000000000001</v>
      </c>
      <c r="D122" t="s">
        <v>535</v>
      </c>
      <c r="E122">
        <f t="shared" si="4"/>
        <v>3.9903000000000013</v>
      </c>
      <c r="F122">
        <v>682552</v>
      </c>
      <c r="G122" s="19">
        <v>2450.6806288914099</v>
      </c>
      <c r="H122">
        <f>(F122-D$98)/D$97</f>
        <v>1.8028292568888902</v>
      </c>
      <c r="I122">
        <f t="shared" si="5"/>
        <v>90.141462844444504</v>
      </c>
      <c r="J122">
        <f>I122*3/E122</f>
        <v>67.770440451428072</v>
      </c>
      <c r="M122" s="25">
        <f t="shared" si="6"/>
        <v>6.2678908433463063E-2</v>
      </c>
      <c r="N122">
        <f t="shared" si="7"/>
        <v>4.7123455705182345E-2</v>
      </c>
    </row>
    <row r="123" spans="1:15" x14ac:dyDescent="0.25">
      <c r="M123" s="25"/>
    </row>
    <row r="124" spans="1:15" x14ac:dyDescent="0.25">
      <c r="M124" s="25"/>
    </row>
    <row r="125" spans="1:15" x14ac:dyDescent="0.25">
      <c r="A125" s="1" t="s">
        <v>36</v>
      </c>
      <c r="B125">
        <v>9.6113999999999997</v>
      </c>
      <c r="C125">
        <v>12.6272</v>
      </c>
      <c r="D125" t="s">
        <v>522</v>
      </c>
      <c r="E125">
        <f t="shared" si="4"/>
        <v>3.0158000000000005</v>
      </c>
      <c r="F125">
        <v>234914</v>
      </c>
      <c r="G125" s="19">
        <v>619.00142453386604</v>
      </c>
      <c r="H125">
        <f>(F125-D$98)/D$97</f>
        <v>0.68088508358187572</v>
      </c>
      <c r="I125">
        <f t="shared" si="5"/>
        <v>34.044254179093784</v>
      </c>
      <c r="J125">
        <f>I125*3/E125</f>
        <v>33.86589380505383</v>
      </c>
      <c r="K125">
        <f>AVERAGE(J125:J129)</f>
        <v>42.298158792830414</v>
      </c>
      <c r="M125" s="25">
        <f t="shared" si="6"/>
        <v>3.3406384816885598E-2</v>
      </c>
      <c r="N125">
        <f t="shared" si="7"/>
        <v>3.3231366287770008E-2</v>
      </c>
      <c r="O125">
        <f>AVERAGE(N125:N129)</f>
        <v>5.3109755537468994E-2</v>
      </c>
    </row>
    <row r="126" spans="1:15" x14ac:dyDescent="0.25">
      <c r="B126">
        <v>9.5373999999999999</v>
      </c>
      <c r="C126">
        <v>14.096500000000001</v>
      </c>
      <c r="D126" t="s">
        <v>536</v>
      </c>
      <c r="E126">
        <f t="shared" si="4"/>
        <v>4.5591000000000008</v>
      </c>
      <c r="F126">
        <v>260784</v>
      </c>
      <c r="G126" s="19">
        <v>862.15506802581399</v>
      </c>
      <c r="H126">
        <f>(F126-D$98)/D$97</f>
        <v>0.74572474367206565</v>
      </c>
      <c r="I126">
        <f t="shared" si="5"/>
        <v>37.286237183603284</v>
      </c>
      <c r="J126">
        <f>I126*3/E126</f>
        <v>24.535261685597998</v>
      </c>
      <c r="K126">
        <f>STDEV(J125:J129)</f>
        <v>18.26808113053578</v>
      </c>
      <c r="M126" s="25">
        <f t="shared" si="6"/>
        <v>3.7292284026005804E-2</v>
      </c>
      <c r="N126">
        <f t="shared" si="7"/>
        <v>2.4539240656712376E-2</v>
      </c>
      <c r="O126">
        <f>STDEV(N125:N129)</f>
        <v>3.9668377253467516E-2</v>
      </c>
    </row>
    <row r="127" spans="1:15" x14ac:dyDescent="0.25">
      <c r="B127">
        <v>9.6508000000000003</v>
      </c>
      <c r="C127">
        <v>13.564299999999999</v>
      </c>
      <c r="D127" t="s">
        <v>537</v>
      </c>
      <c r="E127">
        <f t="shared" si="4"/>
        <v>3.9134999999999991</v>
      </c>
      <c r="F127">
        <v>703999</v>
      </c>
      <c r="G127" s="19">
        <v>1388.76314467063</v>
      </c>
      <c r="H127">
        <f>(F127-D$98)/D$97</f>
        <v>1.8565832650046346</v>
      </c>
      <c r="I127">
        <f t="shared" si="5"/>
        <v>92.82916325023173</v>
      </c>
      <c r="J127">
        <f>I127*3/E127</f>
        <v>71.160723074152358</v>
      </c>
      <c r="K127">
        <f>(K126)/(SQRT(5))</f>
        <v>8.169734245271842</v>
      </c>
      <c r="M127" s="25">
        <f t="shared" si="6"/>
        <v>4.570813944631813E-2</v>
      </c>
      <c r="N127">
        <f t="shared" si="7"/>
        <v>3.5038819046621802E-2</v>
      </c>
      <c r="O127">
        <f>(O126)/(SQRT(5))</f>
        <v>1.7740237619171952E-2</v>
      </c>
    </row>
    <row r="128" spans="1:15" x14ac:dyDescent="0.25">
      <c r="B128">
        <v>9.4914000000000005</v>
      </c>
      <c r="C128">
        <v>12.359500000000001</v>
      </c>
      <c r="D128" t="s">
        <v>539</v>
      </c>
      <c r="E128">
        <f t="shared" si="4"/>
        <v>2.8681000000000001</v>
      </c>
      <c r="F128">
        <v>332766</v>
      </c>
      <c r="G128" s="19">
        <v>1561.9558785291699</v>
      </c>
      <c r="H128">
        <f>(F128-D$98)/D$97</f>
        <v>0.9261379022577656</v>
      </c>
      <c r="I128">
        <f t="shared" si="5"/>
        <v>46.306895112888284</v>
      </c>
      <c r="J128">
        <f>I128*3/E128</f>
        <v>48.436485944933871</v>
      </c>
      <c r="M128" s="25">
        <f t="shared" si="6"/>
        <v>4.8475975855681065E-2</v>
      </c>
      <c r="N128">
        <f t="shared" si="7"/>
        <v>5.0705319747234474E-2</v>
      </c>
    </row>
    <row r="129" spans="1:15" x14ac:dyDescent="0.25">
      <c r="B129">
        <v>9.4860000000000007</v>
      </c>
      <c r="C129">
        <v>13.0175</v>
      </c>
      <c r="D129" t="s">
        <v>538</v>
      </c>
      <c r="E129">
        <f t="shared" si="4"/>
        <v>3.5314999999999994</v>
      </c>
      <c r="F129">
        <v>277860</v>
      </c>
      <c r="G129" s="19">
        <v>7517.5862375023298</v>
      </c>
      <c r="H129">
        <f>(F129-D$98)/D$97</f>
        <v>0.78852343078841991</v>
      </c>
      <c r="I129">
        <f t="shared" si="5"/>
        <v>39.426171539420992</v>
      </c>
      <c r="J129">
        <f>I129*3/E129</f>
        <v>33.492429454413987</v>
      </c>
      <c r="M129" s="25">
        <f t="shared" si="6"/>
        <v>0.14365439460930526</v>
      </c>
      <c r="N129">
        <f t="shared" si="7"/>
        <v>0.12203403194900632</v>
      </c>
    </row>
    <row r="130" spans="1:15" x14ac:dyDescent="0.25">
      <c r="M130" s="25"/>
    </row>
    <row r="131" spans="1:15" x14ac:dyDescent="0.25">
      <c r="M131" s="25"/>
    </row>
    <row r="132" spans="1:15" x14ac:dyDescent="0.25">
      <c r="A132" s="5" t="s">
        <v>43</v>
      </c>
      <c r="B132">
        <v>9.6148000000000007</v>
      </c>
      <c r="C132">
        <v>13.142200000000001</v>
      </c>
      <c r="D132" t="s">
        <v>540</v>
      </c>
      <c r="E132">
        <f t="shared" si="4"/>
        <v>3.5274000000000001</v>
      </c>
      <c r="F132">
        <v>457009</v>
      </c>
      <c r="G132" s="19">
        <v>1757.4860970555201</v>
      </c>
      <c r="H132">
        <f>(F132-D$98)/D$97</f>
        <v>1.2375361971393068</v>
      </c>
      <c r="I132">
        <f t="shared" si="5"/>
        <v>61.876809856965338</v>
      </c>
      <c r="J132">
        <f>I132*3/E132</f>
        <v>52.625284790751266</v>
      </c>
      <c r="K132">
        <f>AVERAGE(J132:J136)</f>
        <v>64.426714009284439</v>
      </c>
      <c r="M132" s="25">
        <f t="shared" si="6"/>
        <v>5.1600793195939444E-2</v>
      </c>
      <c r="N132">
        <f t="shared" si="7"/>
        <v>4.3885689059312338E-2</v>
      </c>
      <c r="O132">
        <f>AVERAGE(N132:N136)</f>
        <v>8.9012180726862622E-2</v>
      </c>
    </row>
    <row r="133" spans="1:15" x14ac:dyDescent="0.25">
      <c r="B133">
        <v>9.6034000000000006</v>
      </c>
      <c r="C133">
        <v>13.0487</v>
      </c>
      <c r="D133" t="s">
        <v>541</v>
      </c>
      <c r="E133">
        <f t="shared" si="4"/>
        <v>3.4452999999999996</v>
      </c>
      <c r="F133">
        <v>304015</v>
      </c>
      <c r="G133" s="19">
        <v>4873.0710048524597</v>
      </c>
      <c r="H133">
        <f>(F133-D$98)/D$97</f>
        <v>0.85407740487651107</v>
      </c>
      <c r="I133">
        <f t="shared" si="5"/>
        <v>42.703870243825556</v>
      </c>
      <c r="J133">
        <f>I133*3/E133</f>
        <v>37.184457298777083</v>
      </c>
      <c r="K133">
        <f>STDEV(J132:J136)</f>
        <v>19.068925266635958</v>
      </c>
      <c r="M133" s="25">
        <f t="shared" si="6"/>
        <v>0.10139173506827824</v>
      </c>
      <c r="N133">
        <f t="shared" si="7"/>
        <v>8.8287001191430278E-2</v>
      </c>
      <c r="O133">
        <f>STDEV(N132:N136)</f>
        <v>4.4189789178292541E-2</v>
      </c>
    </row>
    <row r="134" spans="1:15" x14ac:dyDescent="0.25">
      <c r="B134">
        <v>9.4949999999999992</v>
      </c>
      <c r="C134">
        <v>12.791700000000001</v>
      </c>
      <c r="D134" t="s">
        <v>542</v>
      </c>
      <c r="E134">
        <f t="shared" si="4"/>
        <v>3.2967000000000013</v>
      </c>
      <c r="F134">
        <v>608454</v>
      </c>
      <c r="G134" s="19">
        <v>9302.7420780191696</v>
      </c>
      <c r="H134">
        <f>(F134-D$98)/D$97</f>
        <v>1.617112630164387</v>
      </c>
      <c r="I134">
        <f t="shared" si="5"/>
        <v>80.855631508219346</v>
      </c>
      <c r="J134">
        <f>I134*3/E134</f>
        <v>73.578698251177826</v>
      </c>
      <c r="K134">
        <f>(K133)/(SQRT(5))</f>
        <v>8.5278826308122611</v>
      </c>
      <c r="M134" s="25">
        <f t="shared" si="6"/>
        <v>0.17218341670907247</v>
      </c>
      <c r="N134">
        <f t="shared" si="7"/>
        <v>0.15668706589232179</v>
      </c>
      <c r="O134">
        <f>(O133)/(SQRT(5))</f>
        <v>1.9762274502809339E-2</v>
      </c>
    </row>
    <row r="135" spans="1:15" x14ac:dyDescent="0.25">
      <c r="B135">
        <v>9.5236000000000001</v>
      </c>
      <c r="C135">
        <v>13.429</v>
      </c>
      <c r="D135" t="s">
        <v>543</v>
      </c>
      <c r="E135">
        <f t="shared" si="4"/>
        <v>3.9054000000000002</v>
      </c>
      <c r="F135">
        <v>739847</v>
      </c>
      <c r="G135" s="19">
        <v>6671.5053373993796</v>
      </c>
      <c r="H135">
        <f>(F135-D$98)/D$97</f>
        <v>1.9464314341160815</v>
      </c>
      <c r="I135">
        <f t="shared" si="5"/>
        <v>97.321571705804075</v>
      </c>
      <c r="J135">
        <f>I135*3/E135</f>
        <v>74.759234679523786</v>
      </c>
      <c r="M135" s="25">
        <f t="shared" si="6"/>
        <v>0.1301329640712075</v>
      </c>
      <c r="N135">
        <f t="shared" si="7"/>
        <v>9.9963868544482637E-2</v>
      </c>
    </row>
    <row r="136" spans="1:15" x14ac:dyDescent="0.25">
      <c r="B136">
        <v>9.6348000000000003</v>
      </c>
      <c r="C136">
        <v>13.167999999999999</v>
      </c>
      <c r="D136" t="s">
        <v>544</v>
      </c>
      <c r="E136">
        <f t="shared" si="4"/>
        <v>3.533199999999999</v>
      </c>
      <c r="F136">
        <v>752546</v>
      </c>
      <c r="G136" s="19">
        <v>2673.04180325585</v>
      </c>
      <c r="H136">
        <f>(F136-D$98)/D$97</f>
        <v>1.9782597620436162</v>
      </c>
      <c r="I136">
        <f t="shared" si="5"/>
        <v>98.912988102180805</v>
      </c>
      <c r="J136">
        <f>I136*3/E136</f>
        <v>83.985895026192267</v>
      </c>
      <c r="M136" s="25">
        <f t="shared" si="6"/>
        <v>6.623251799157126E-2</v>
      </c>
      <c r="N136">
        <f t="shared" si="7"/>
        <v>5.6237278946766056E-2</v>
      </c>
    </row>
    <row r="137" spans="1:15" x14ac:dyDescent="0.25">
      <c r="M137" s="25"/>
    </row>
    <row r="138" spans="1:15" x14ac:dyDescent="0.25">
      <c r="M138" s="25"/>
    </row>
    <row r="139" spans="1:15" x14ac:dyDescent="0.25">
      <c r="A139" s="5" t="s">
        <v>44</v>
      </c>
      <c r="B139">
        <v>9.5295000000000005</v>
      </c>
      <c r="C139">
        <v>13.7117</v>
      </c>
      <c r="D139" t="s">
        <v>523</v>
      </c>
      <c r="E139">
        <f t="shared" si="4"/>
        <v>4.1821999999999999</v>
      </c>
      <c r="F139">
        <v>388755</v>
      </c>
      <c r="G139" s="19">
        <v>4076.11043804261</v>
      </c>
      <c r="H139">
        <f>(F139-D$98)/D$97</f>
        <v>1.0664667669191359</v>
      </c>
      <c r="I139">
        <f t="shared" si="5"/>
        <v>53.323338345956792</v>
      </c>
      <c r="J139">
        <f>I139*3/E139</f>
        <v>38.250206837996842</v>
      </c>
      <c r="K139">
        <f>AVERAGE(J139:J143)</f>
        <v>69.024565411612343</v>
      </c>
      <c r="M139" s="25">
        <f t="shared" si="6"/>
        <v>8.8655308865522461E-2</v>
      </c>
      <c r="N139">
        <f t="shared" si="7"/>
        <v>6.3594741188027201E-2</v>
      </c>
      <c r="O139">
        <f>AVERAGE(N139:N143)</f>
        <v>6.7207194894041811E-2</v>
      </c>
    </row>
    <row r="140" spans="1:15" x14ac:dyDescent="0.25">
      <c r="B140">
        <v>9.4903999999999993</v>
      </c>
      <c r="C140">
        <v>12.7362</v>
      </c>
      <c r="D140" t="s">
        <v>545</v>
      </c>
      <c r="E140">
        <f t="shared" si="4"/>
        <v>3.2458000000000009</v>
      </c>
      <c r="F140">
        <v>452997</v>
      </c>
      <c r="G140" s="19">
        <v>931.39804449112296</v>
      </c>
      <c r="H140">
        <f>(F140-D$98)/D$97</f>
        <v>1.2274806611407818</v>
      </c>
      <c r="I140">
        <f t="shared" si="5"/>
        <v>61.374033057039092</v>
      </c>
      <c r="J140">
        <f>I140*3/E140</f>
        <v>56.726261375043819</v>
      </c>
      <c r="K140">
        <f>STDEV(J139:J143)</f>
        <v>24.167443579999954</v>
      </c>
      <c r="M140" s="25">
        <f t="shared" si="6"/>
        <v>3.8398873356190293E-2</v>
      </c>
      <c r="N140">
        <f t="shared" si="7"/>
        <v>3.5490979132593151E-2</v>
      </c>
      <c r="O140">
        <f>STDEV(N139:N143)</f>
        <v>2.7242942736004784E-2</v>
      </c>
    </row>
    <row r="141" spans="1:15" x14ac:dyDescent="0.25">
      <c r="B141">
        <v>9.5410000000000004</v>
      </c>
      <c r="C141">
        <v>13.0128</v>
      </c>
      <c r="D141" t="s">
        <v>546</v>
      </c>
      <c r="E141">
        <f t="shared" si="4"/>
        <v>3.4718</v>
      </c>
      <c r="F141">
        <v>591334</v>
      </c>
      <c r="G141" s="19">
        <v>5543.2191157396501</v>
      </c>
      <c r="H141">
        <f>(F141-D$98)/D$97</f>
        <v>1.5742036629922165</v>
      </c>
      <c r="I141">
        <f t="shared" si="5"/>
        <v>78.710183149610828</v>
      </c>
      <c r="J141">
        <f>I141*3/E141</f>
        <v>68.013868727701038</v>
      </c>
      <c r="K141">
        <f>(K140)/(SQRT(5))</f>
        <v>10.808009337454154</v>
      </c>
      <c r="M141" s="25">
        <f t="shared" si="6"/>
        <v>0.11210153968683897</v>
      </c>
      <c r="N141">
        <f t="shared" si="7"/>
        <v>9.6867509378569305E-2</v>
      </c>
      <c r="O141">
        <f>(O140)/(SQRT(5))</f>
        <v>1.218341437296816E-2</v>
      </c>
    </row>
    <row r="142" spans="1:15" x14ac:dyDescent="0.25">
      <c r="B142">
        <v>9.6143000000000001</v>
      </c>
      <c r="C142">
        <v>13.220599999999999</v>
      </c>
      <c r="D142" t="s">
        <v>547</v>
      </c>
      <c r="E142">
        <f t="shared" si="4"/>
        <v>3.6062999999999992</v>
      </c>
      <c r="F142">
        <v>947264</v>
      </c>
      <c r="G142" s="19">
        <v>5523.8494478592902</v>
      </c>
      <c r="H142">
        <f>(F142-D$98)/D$97</f>
        <v>2.4662941235991482</v>
      </c>
      <c r="I142">
        <f t="shared" si="5"/>
        <v>123.31470617995743</v>
      </c>
      <c r="J142">
        <f>I142*3/E142</f>
        <v>102.58273536307917</v>
      </c>
      <c r="M142" s="25">
        <f t="shared" si="6"/>
        <v>0.11179198817851578</v>
      </c>
      <c r="N142">
        <f t="shared" si="7"/>
        <v>9.2997244970065562E-2</v>
      </c>
    </row>
    <row r="143" spans="1:15" x14ac:dyDescent="0.25">
      <c r="B143">
        <v>9.5273000000000003</v>
      </c>
      <c r="C143">
        <v>14.735300000000001</v>
      </c>
      <c r="D143" t="s">
        <v>548</v>
      </c>
      <c r="E143">
        <f t="shared" si="4"/>
        <v>5.2080000000000002</v>
      </c>
      <c r="F143">
        <v>1065233</v>
      </c>
      <c r="G143" s="19">
        <v>3643.42331202589</v>
      </c>
      <c r="H143">
        <f>(F143-D$98)/D$97</f>
        <v>2.7619674850672431</v>
      </c>
      <c r="I143">
        <f t="shared" si="5"/>
        <v>138.09837425336215</v>
      </c>
      <c r="J143">
        <f>I143*3/E143</f>
        <v>79.549754754240865</v>
      </c>
      <c r="M143" s="25">
        <f t="shared" si="6"/>
        <v>8.1740427654455813E-2</v>
      </c>
      <c r="N143">
        <f t="shared" si="7"/>
        <v>4.7085499800953806E-2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Control_LF</vt:lpstr>
      <vt:lpstr>Imid_LF</vt:lpstr>
      <vt:lpstr>ATZ_LF</vt:lpstr>
      <vt:lpstr>Chloro_LF</vt:lpstr>
      <vt:lpstr>Metol_LF</vt:lpstr>
      <vt:lpstr>TDN_LF</vt:lpstr>
      <vt:lpstr>TRF_LF</vt:lpstr>
      <vt:lpstr>ATZ_BA</vt:lpstr>
      <vt:lpstr>Chloro_BA</vt:lpstr>
      <vt:lpstr>Metol_BA</vt:lpstr>
      <vt:lpstr>TDN_BA</vt:lpstr>
      <vt:lpstr>Sheet1</vt:lpstr>
      <vt:lpstr>R</vt:lpstr>
      <vt:lpstr>R_fromR</vt:lpstr>
      <vt:lpstr>rehydration_rates</vt:lpstr>
      <vt:lpstr>Water Loss</vt:lpstr>
      <vt:lpstr>Table 2</vt:lpstr>
      <vt:lpstr>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U.S. EPA User or Contractor</cp:lastModifiedBy>
  <dcterms:created xsi:type="dcterms:W3CDTF">2014-07-30T13:18:32Z</dcterms:created>
  <dcterms:modified xsi:type="dcterms:W3CDTF">2017-03-09T15:44:02Z</dcterms:modified>
</cp:coreProperties>
</file>