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11/relationships/webextensiontaskpanes" Target="xl/webextensions/taskpanes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06"/>
  <workbookPr/>
  <mc:AlternateContent xmlns:mc="http://schemas.openxmlformats.org/markup-compatibility/2006">
    <mc:Choice Requires="x15">
      <x15ac:absPath xmlns:x15ac="http://schemas.microsoft.com/office/spreadsheetml/2010/11/ac" url="https://hkustconnect-my.sharepoint.com/personal/bzhoual_connect_ust_hk/Documents/UST/year 3/Spring/ISOM3900/Cases/Term Project/"/>
    </mc:Choice>
  </mc:AlternateContent>
  <xr:revisionPtr revIDLastSave="0" documentId="8_{CD442630-556A-4DF8-9BF0-F4287E10B18D}" xr6:coauthVersionLast="47" xr6:coauthVersionMax="47" xr10:uidLastSave="{00000000-0000-0000-0000-000000000000}"/>
  <bookViews>
    <workbookView xWindow="240" yWindow="980" windowWidth="40720" windowHeight="20780" firstSheet="1" activeTab="1" xr2:uid="{00000000-000D-0000-FFFF-FFFF00000000}"/>
  </bookViews>
  <sheets>
    <sheet name="Sheet1" sheetId="1" r:id="rId1"/>
    <sheet name="Sheet2" sheetId="10" r:id="rId2"/>
    <sheet name="Price sheet" sheetId="8" r:id="rId3"/>
    <sheet name="Dice rolls" sheetId="2" r:id="rId4"/>
    <sheet name="&quot;Go to jail&quot;" sheetId="3" r:id="rId5"/>
    <sheet name="Doubles" sheetId="5" r:id="rId6"/>
    <sheet name="Community and chance cards" sheetId="4" r:id="rId7"/>
    <sheet name="Find stationary state" sheetId="6" r:id="rId8"/>
    <sheet name="export to csv..." sheetId="7" r:id="rId9"/>
    <sheet name="original pricing sheet" sheetId="9" r:id="rId10"/>
  </sheets>
  <definedNames>
    <definedName name="solver_adj" localSheetId="7" hidden="1">'Find stationary state'!$B$4:$AO$4</definedName>
    <definedName name="solver_cvg" localSheetId="7" hidden="1">0.0001</definedName>
    <definedName name="solver_drv" localSheetId="7" hidden="1">1</definedName>
    <definedName name="solver_eng" localSheetId="7" hidden="1">1</definedName>
    <definedName name="solver_itr" localSheetId="7" hidden="1">2147483647</definedName>
    <definedName name="solver_lhs1" localSheetId="7" hidden="1">'Find stationary state'!$B$50:$AO$50</definedName>
    <definedName name="solver_lhs2" localSheetId="7" hidden="1">'Find stationary state'!$B$53</definedName>
    <definedName name="solver_lin" localSheetId="7" hidden="1">2</definedName>
    <definedName name="solver_mip" localSheetId="7" hidden="1">2147483647</definedName>
    <definedName name="solver_mni" localSheetId="7" hidden="1">30</definedName>
    <definedName name="solver_mrt" localSheetId="7" hidden="1">0.075</definedName>
    <definedName name="solver_msl" localSheetId="7" hidden="1">2</definedName>
    <definedName name="solver_neg" localSheetId="7" hidden="1">1</definedName>
    <definedName name="solver_nod" localSheetId="7" hidden="1">2147483647</definedName>
    <definedName name="solver_num" localSheetId="7" hidden="1">2</definedName>
    <definedName name="solver_opt" localSheetId="7" hidden="1">'Find stationary state'!$C$55</definedName>
    <definedName name="solver_pre" localSheetId="7" hidden="1">0.000001</definedName>
    <definedName name="solver_rbv" localSheetId="7" hidden="1">1</definedName>
    <definedName name="solver_rel1" localSheetId="7" hidden="1">2</definedName>
    <definedName name="solver_rel2" localSheetId="7" hidden="1">2</definedName>
    <definedName name="solver_rhs1" localSheetId="7" hidden="1">'Find stationary state'!$B$4:$AO$4</definedName>
    <definedName name="solver_rhs2" localSheetId="7" hidden="1">1</definedName>
    <definedName name="solver_rlx" localSheetId="7" hidden="1">2</definedName>
    <definedName name="solver_rsd" localSheetId="7" hidden="1">0</definedName>
    <definedName name="solver_scl" localSheetId="7" hidden="1">1</definedName>
    <definedName name="solver_sho" localSheetId="7" hidden="1">2</definedName>
    <definedName name="solver_ssz" localSheetId="7" hidden="1">100</definedName>
    <definedName name="solver_tim" localSheetId="7" hidden="1">2147483647</definedName>
    <definedName name="solver_tol" localSheetId="7" hidden="1">0.01</definedName>
    <definedName name="solver_typ" localSheetId="7" hidden="1">1</definedName>
    <definedName name="solver_val" localSheetId="7" hidden="1">0</definedName>
    <definedName name="solver_ver" localSheetId="7" hidden="1">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5" i="6" l="1"/>
  <c r="B53" i="6"/>
  <c r="B50" i="6" a="1"/>
  <c r="V50" i="6" s="1"/>
  <c r="AQ88" i="5"/>
  <c r="AQ90" i="5"/>
  <c r="AQ91" i="5"/>
  <c r="AQ92" i="5"/>
  <c r="AQ93" i="5"/>
  <c r="AQ95" i="5"/>
  <c r="AQ96" i="5"/>
  <c r="AQ97" i="5"/>
  <c r="AQ98" i="5"/>
  <c r="AQ99" i="5"/>
  <c r="AQ100" i="5"/>
  <c r="AQ101" i="5"/>
  <c r="AQ102" i="5"/>
  <c r="AQ103" i="5"/>
  <c r="AQ105" i="5"/>
  <c r="AQ106" i="5"/>
  <c r="AQ107" i="5"/>
  <c r="AQ108" i="5"/>
  <c r="AQ110" i="5"/>
  <c r="AQ111" i="5"/>
  <c r="AQ112" i="5"/>
  <c r="AQ113" i="5"/>
  <c r="AQ114" i="5"/>
  <c r="AQ115" i="5"/>
  <c r="AQ116" i="5"/>
  <c r="AQ117" i="5"/>
  <c r="AQ118" i="5"/>
  <c r="AQ119" i="5"/>
  <c r="AQ121" i="5"/>
  <c r="AQ122" i="5"/>
  <c r="AQ124" i="5"/>
  <c r="AQ125" i="5"/>
  <c r="AQ126" i="5"/>
  <c r="AQ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C87" i="5"/>
  <c r="M46" i="5"/>
  <c r="M48" i="5"/>
  <c r="M49" i="5"/>
  <c r="M50" i="5"/>
  <c r="M51" i="5"/>
  <c r="M53" i="5"/>
  <c r="M54" i="5"/>
  <c r="M55" i="5"/>
  <c r="M56" i="5"/>
  <c r="M57" i="5"/>
  <c r="M58" i="5"/>
  <c r="M59" i="5"/>
  <c r="M60" i="5"/>
  <c r="M61" i="5"/>
  <c r="M63" i="5"/>
  <c r="M64" i="5"/>
  <c r="M65" i="5"/>
  <c r="M66" i="5"/>
  <c r="M68" i="5"/>
  <c r="M69" i="5"/>
  <c r="M70" i="5"/>
  <c r="M71" i="5"/>
  <c r="M72" i="5"/>
  <c r="M73" i="5"/>
  <c r="M74" i="5"/>
  <c r="M76" i="5"/>
  <c r="M77" i="5"/>
  <c r="M79" i="5"/>
  <c r="M80" i="5"/>
  <c r="M82" i="5"/>
  <c r="M83" i="5"/>
  <c r="M84" i="5"/>
  <c r="M45" i="5"/>
  <c r="AQ84" i="5"/>
  <c r="AQ83" i="5"/>
  <c r="AQ82" i="5"/>
  <c r="AQ81" i="5"/>
  <c r="AQ80" i="5"/>
  <c r="AQ79" i="5"/>
  <c r="AQ78" i="5"/>
  <c r="AQ77" i="5"/>
  <c r="AQ76" i="5"/>
  <c r="AQ75" i="5"/>
  <c r="AQ74" i="5"/>
  <c r="AQ73" i="5"/>
  <c r="AQ72" i="5"/>
  <c r="AQ71" i="5"/>
  <c r="AQ70" i="5"/>
  <c r="AQ69" i="5"/>
  <c r="AQ68" i="5"/>
  <c r="AQ67" i="5"/>
  <c r="AQ66" i="5"/>
  <c r="AQ65" i="5"/>
  <c r="AQ64" i="5"/>
  <c r="AQ63" i="5"/>
  <c r="AQ62" i="5"/>
  <c r="AQ61" i="5"/>
  <c r="AQ60" i="5"/>
  <c r="AQ59" i="5"/>
  <c r="AQ58" i="5"/>
  <c r="AQ57" i="5"/>
  <c r="AQ56" i="5"/>
  <c r="AQ55" i="5"/>
  <c r="AQ54" i="5"/>
  <c r="AQ53" i="5"/>
  <c r="AQ52" i="5"/>
  <c r="AQ51" i="5"/>
  <c r="AQ50" i="5"/>
  <c r="AQ49" i="5"/>
  <c r="AQ48" i="5"/>
  <c r="AQ47" i="5"/>
  <c r="AQ46" i="5"/>
  <c r="AQ45" i="5"/>
  <c r="AT27" i="5"/>
  <c r="AT28" i="5"/>
  <c r="AQ4" i="5"/>
  <c r="AQ5" i="5"/>
  <c r="AQ6" i="5"/>
  <c r="AQ7" i="5"/>
  <c r="AQ8" i="5"/>
  <c r="AQ9" i="5"/>
  <c r="AQ10" i="5"/>
  <c r="AQ11" i="5"/>
  <c r="AQ12" i="5"/>
  <c r="AQ13" i="5"/>
  <c r="AQ14" i="5"/>
  <c r="AQ15" i="5"/>
  <c r="AQ16" i="5"/>
  <c r="AQ17" i="5"/>
  <c r="AQ18" i="5"/>
  <c r="AQ19" i="5"/>
  <c r="AQ20" i="5"/>
  <c r="AQ21" i="5"/>
  <c r="AQ22" i="5"/>
  <c r="AQ23" i="5"/>
  <c r="AQ24" i="5"/>
  <c r="AQ25" i="5"/>
  <c r="AQ26" i="5"/>
  <c r="AQ27" i="5"/>
  <c r="AQ28" i="5"/>
  <c r="AQ29" i="5"/>
  <c r="AQ30" i="5"/>
  <c r="AQ31" i="5"/>
  <c r="AQ32" i="5"/>
  <c r="AQ33" i="5"/>
  <c r="AQ34" i="5"/>
  <c r="AQ35" i="5"/>
  <c r="AQ36" i="5"/>
  <c r="AQ37" i="5"/>
  <c r="AQ38" i="5"/>
  <c r="AQ39" i="5"/>
  <c r="AQ40" i="5"/>
  <c r="AQ41" i="5"/>
  <c r="AQ42" i="5"/>
  <c r="AQ3" i="5"/>
  <c r="AQ135" i="4"/>
  <c r="AQ137" i="4"/>
  <c r="AQ138" i="4"/>
  <c r="AQ139" i="4"/>
  <c r="AQ140" i="4"/>
  <c r="AQ142" i="4"/>
  <c r="AQ143" i="4"/>
  <c r="AQ144" i="4"/>
  <c r="AQ145" i="4"/>
  <c r="AQ146" i="4"/>
  <c r="AQ147" i="4"/>
  <c r="AQ148" i="4"/>
  <c r="AQ149" i="4"/>
  <c r="AQ150" i="4"/>
  <c r="AQ152" i="4"/>
  <c r="AQ153" i="4"/>
  <c r="AQ154" i="4"/>
  <c r="AQ155" i="4"/>
  <c r="AQ157" i="4"/>
  <c r="AQ158" i="4"/>
  <c r="AQ159" i="4"/>
  <c r="AQ160" i="4"/>
  <c r="AQ161" i="4"/>
  <c r="AQ162" i="4"/>
  <c r="AQ163" i="4"/>
  <c r="AQ164" i="4"/>
  <c r="AQ165" i="4"/>
  <c r="AQ166" i="4"/>
  <c r="AQ168" i="4"/>
  <c r="AQ169" i="4"/>
  <c r="AQ171" i="4"/>
  <c r="AQ172" i="4"/>
  <c r="AQ173" i="4"/>
  <c r="AQ134" i="4"/>
  <c r="E123" i="4"/>
  <c r="E125" i="4"/>
  <c r="E126" i="4"/>
  <c r="E128" i="4"/>
  <c r="E129" i="4"/>
  <c r="E130" i="4"/>
  <c r="E122" i="4"/>
  <c r="AJ114" i="4"/>
  <c r="AJ115" i="4"/>
  <c r="AJ116" i="4"/>
  <c r="AJ117" i="4"/>
  <c r="AJ118" i="4"/>
  <c r="AJ119" i="4"/>
  <c r="AJ120" i="4"/>
  <c r="AJ112" i="4"/>
  <c r="T97" i="4"/>
  <c r="T99" i="4"/>
  <c r="T100" i="4"/>
  <c r="T101" i="4"/>
  <c r="T102" i="4"/>
  <c r="T103" i="4"/>
  <c r="T104" i="4"/>
  <c r="T105" i="4"/>
  <c r="T106" i="4"/>
  <c r="T96" i="4"/>
  <c r="E91" i="4"/>
  <c r="J128" i="4"/>
  <c r="J129" i="4"/>
  <c r="J130" i="4"/>
  <c r="J126" i="4"/>
  <c r="AM125" i="4"/>
  <c r="AM116" i="4"/>
  <c r="AM117" i="4"/>
  <c r="AM118" i="4"/>
  <c r="AM119" i="4"/>
  <c r="AM120" i="4"/>
  <c r="AM122" i="4"/>
  <c r="AM123" i="4"/>
  <c r="AM115" i="4"/>
  <c r="Y110" i="4"/>
  <c r="Y111" i="4"/>
  <c r="Y102" i="4"/>
  <c r="Y103" i="4"/>
  <c r="Y104" i="4"/>
  <c r="Y105" i="4"/>
  <c r="Y106" i="4"/>
  <c r="Y107" i="4"/>
  <c r="Y109" i="4"/>
  <c r="Y101" i="4"/>
  <c r="J92" i="4"/>
  <c r="J94" i="4"/>
  <c r="J95" i="4"/>
  <c r="J96" i="4"/>
  <c r="J91" i="4"/>
  <c r="AQ92" i="4"/>
  <c r="AQ94" i="4"/>
  <c r="AQ95" i="4"/>
  <c r="AQ96" i="4"/>
  <c r="AQ97" i="4"/>
  <c r="AQ99" i="4"/>
  <c r="AQ100" i="4"/>
  <c r="AQ101" i="4"/>
  <c r="AQ102" i="4"/>
  <c r="AQ103" i="4"/>
  <c r="AQ104" i="4"/>
  <c r="AQ105" i="4"/>
  <c r="AQ106" i="4"/>
  <c r="AQ107" i="4"/>
  <c r="AQ108" i="4"/>
  <c r="AQ109" i="4"/>
  <c r="AQ110" i="4"/>
  <c r="AQ111" i="4"/>
  <c r="AQ112" i="4"/>
  <c r="AQ114" i="4"/>
  <c r="AQ115" i="4"/>
  <c r="AQ116" i="4"/>
  <c r="AQ117" i="4"/>
  <c r="AQ118" i="4"/>
  <c r="AQ119" i="4"/>
  <c r="AQ120" i="4"/>
  <c r="AQ121" i="4"/>
  <c r="AQ122" i="4"/>
  <c r="AQ123" i="4"/>
  <c r="AQ125" i="4"/>
  <c r="AQ126" i="4"/>
  <c r="AQ128" i="4"/>
  <c r="AQ129" i="4"/>
  <c r="AQ130" i="4"/>
  <c r="AQ91" i="4"/>
  <c r="M70" i="4"/>
  <c r="C70" i="4"/>
  <c r="M68" i="4"/>
  <c r="M53" i="4"/>
  <c r="M54" i="4"/>
  <c r="M55" i="4"/>
  <c r="M56" i="4"/>
  <c r="C53" i="4"/>
  <c r="C54" i="4"/>
  <c r="C55" i="4"/>
  <c r="C56" i="4"/>
  <c r="AR10" i="4"/>
  <c r="AR12" i="4"/>
  <c r="AR13" i="4"/>
  <c r="AR27" i="4"/>
  <c r="AR34" i="4"/>
  <c r="AQ77" i="4"/>
  <c r="AQ70" i="4"/>
  <c r="AQ67" i="4"/>
  <c r="AQ66" i="4"/>
  <c r="AQ65" i="4"/>
  <c r="AQ63" i="4"/>
  <c r="AQ56" i="4"/>
  <c r="AQ55" i="4"/>
  <c r="AQ53" i="4"/>
  <c r="AQ51" i="4"/>
  <c r="AQ50" i="4"/>
  <c r="AQ48" i="4"/>
  <c r="G43" i="4"/>
  <c r="AA43" i="4"/>
  <c r="O43" i="4"/>
  <c r="H43" i="4"/>
  <c r="N43" i="4"/>
  <c r="M43" i="4"/>
  <c r="M86" i="4"/>
  <c r="C43" i="4"/>
  <c r="C86" i="4"/>
  <c r="AQ86" i="4"/>
  <c r="AP43" i="4"/>
  <c r="G42" i="4"/>
  <c r="AP42" i="4"/>
  <c r="AA42" i="4"/>
  <c r="O42" i="4"/>
  <c r="N42" i="4"/>
  <c r="M42" i="4"/>
  <c r="M85" i="4"/>
  <c r="H42" i="4"/>
  <c r="C42" i="4"/>
  <c r="C85" i="4"/>
  <c r="AQ85" i="4"/>
  <c r="AA41" i="4"/>
  <c r="H41" i="4"/>
  <c r="AP41" i="4"/>
  <c r="O41" i="4"/>
  <c r="N41" i="4"/>
  <c r="M41" i="4"/>
  <c r="M84" i="4"/>
  <c r="G41" i="4"/>
  <c r="C41" i="4"/>
  <c r="AQ41" i="4"/>
  <c r="G39" i="4"/>
  <c r="AP39" i="4"/>
  <c r="AA39" i="4"/>
  <c r="O39" i="4"/>
  <c r="N39" i="4"/>
  <c r="M39" i="4"/>
  <c r="M82" i="4"/>
  <c r="H39" i="4"/>
  <c r="C39" i="4"/>
  <c r="C82" i="4"/>
  <c r="AQ82" i="4"/>
  <c r="AJ38" i="4"/>
  <c r="AP38" i="4"/>
  <c r="AL38" i="4"/>
  <c r="AE38" i="4"/>
  <c r="AA38" i="4"/>
  <c r="C38" i="4"/>
  <c r="C81" i="4"/>
  <c r="H38" i="4"/>
  <c r="N38" i="4"/>
  <c r="M38" i="4"/>
  <c r="M81" i="4"/>
  <c r="AJ36" i="4"/>
  <c r="AJ35" i="4"/>
  <c r="AP36" i="4"/>
  <c r="AL36" i="4"/>
  <c r="AE36" i="4"/>
  <c r="AA36" i="4"/>
  <c r="N36" i="4"/>
  <c r="M36" i="4"/>
  <c r="M79" i="4"/>
  <c r="C36" i="4"/>
  <c r="C79" i="4"/>
  <c r="AQ79" i="4"/>
  <c r="H36" i="4"/>
  <c r="AP35" i="4"/>
  <c r="AL35" i="4"/>
  <c r="AE35" i="4"/>
  <c r="AA35" i="4"/>
  <c r="N35" i="4"/>
  <c r="M35" i="4"/>
  <c r="M78" i="4"/>
  <c r="C35" i="4"/>
  <c r="C78" i="4"/>
  <c r="AQ78" i="4"/>
  <c r="H35" i="4"/>
  <c r="AJ33" i="4"/>
  <c r="AP33" i="4"/>
  <c r="AL33" i="4"/>
  <c r="AE33" i="4"/>
  <c r="AA33" i="4"/>
  <c r="N33" i="4"/>
  <c r="M33" i="4"/>
  <c r="M76" i="4"/>
  <c r="C33" i="4"/>
  <c r="C76" i="4"/>
  <c r="AQ76" i="4"/>
  <c r="H33" i="4"/>
  <c r="C32" i="4"/>
  <c r="C75" i="4"/>
  <c r="H32" i="4"/>
  <c r="AJ32" i="4"/>
  <c r="AP32" i="4"/>
  <c r="AL32" i="4"/>
  <c r="AE32" i="4"/>
  <c r="AA32" i="4"/>
  <c r="N32" i="4"/>
  <c r="M32" i="4"/>
  <c r="H31" i="4"/>
  <c r="AL31" i="4"/>
  <c r="AP31" i="4"/>
  <c r="AJ31" i="4"/>
  <c r="AE31" i="4"/>
  <c r="AA31" i="4"/>
  <c r="N31" i="4"/>
  <c r="M31" i="4"/>
  <c r="M74" i="4"/>
  <c r="C31" i="4"/>
  <c r="C74" i="4"/>
  <c r="AQ74" i="4"/>
  <c r="AP30" i="4"/>
  <c r="AJ30" i="4"/>
  <c r="AL30" i="4"/>
  <c r="AE30" i="4"/>
  <c r="AA30" i="4"/>
  <c r="N30" i="4"/>
  <c r="M30" i="4"/>
  <c r="M73" i="4"/>
  <c r="H30" i="4"/>
  <c r="C30" i="4"/>
  <c r="C73" i="4"/>
  <c r="AQ73" i="4"/>
  <c r="AJ29" i="4"/>
  <c r="AP29" i="4"/>
  <c r="AL29" i="4"/>
  <c r="AE29" i="4"/>
  <c r="AA29" i="4"/>
  <c r="N29" i="4"/>
  <c r="M29" i="4"/>
  <c r="M72" i="4"/>
  <c r="H29" i="4"/>
  <c r="C29" i="4"/>
  <c r="C72" i="4"/>
  <c r="AQ72" i="4"/>
  <c r="AJ28" i="4"/>
  <c r="AP28" i="4"/>
  <c r="AL28" i="4"/>
  <c r="AE28" i="4"/>
  <c r="AA28" i="4"/>
  <c r="N28" i="4"/>
  <c r="M28" i="4"/>
  <c r="M71" i="4"/>
  <c r="H28" i="4"/>
  <c r="C28" i="4"/>
  <c r="C71" i="4"/>
  <c r="AQ71" i="4"/>
  <c r="C25" i="4"/>
  <c r="AP24" i="4"/>
  <c r="AE24" i="4"/>
  <c r="V24" i="4"/>
  <c r="AB24" i="4"/>
  <c r="AA24" i="4"/>
  <c r="N24" i="4"/>
  <c r="M24" i="4"/>
  <c r="H24" i="4"/>
  <c r="C24" i="4"/>
  <c r="AP23" i="4"/>
  <c r="AE23" i="4"/>
  <c r="AB23" i="4"/>
  <c r="AA23" i="4"/>
  <c r="V23" i="4"/>
  <c r="N23" i="4"/>
  <c r="M23" i="4"/>
  <c r="H23" i="4"/>
  <c r="C23" i="4"/>
  <c r="V22" i="4"/>
  <c r="AP22" i="4"/>
  <c r="AE22" i="4"/>
  <c r="AB22" i="4"/>
  <c r="AA22" i="4"/>
  <c r="N22" i="4"/>
  <c r="M22" i="4"/>
  <c r="H22" i="4"/>
  <c r="C22" i="4"/>
  <c r="AP20" i="4"/>
  <c r="AE20" i="4"/>
  <c r="AB20" i="4"/>
  <c r="V20" i="4"/>
  <c r="AA20" i="4"/>
  <c r="N20" i="4"/>
  <c r="M20" i="4"/>
  <c r="H20" i="4"/>
  <c r="C20" i="4"/>
  <c r="V19" i="4"/>
  <c r="AP19" i="4"/>
  <c r="AE19" i="4"/>
  <c r="AB19" i="4"/>
  <c r="AA19" i="4"/>
  <c r="N19" i="4"/>
  <c r="M19" i="4"/>
  <c r="M62" i="4"/>
  <c r="H19" i="4"/>
  <c r="C19" i="4"/>
  <c r="C62" i="4"/>
  <c r="AQ62" i="4"/>
  <c r="AP18" i="4"/>
  <c r="AE18" i="4"/>
  <c r="AB18" i="4"/>
  <c r="AA18" i="4"/>
  <c r="V18" i="4"/>
  <c r="N18" i="4"/>
  <c r="M18" i="4"/>
  <c r="M61" i="4"/>
  <c r="H18" i="4"/>
  <c r="C18" i="4"/>
  <c r="C61" i="4"/>
  <c r="AQ61" i="4"/>
  <c r="V17" i="4"/>
  <c r="AP17" i="4"/>
  <c r="AE17" i="4"/>
  <c r="AB17" i="4"/>
  <c r="AA17" i="4"/>
  <c r="N17" i="4"/>
  <c r="M17" i="4"/>
  <c r="M60" i="4"/>
  <c r="H17" i="4"/>
  <c r="C17" i="4"/>
  <c r="C60" i="4"/>
  <c r="AQ60" i="4"/>
  <c r="AB16" i="4"/>
  <c r="V16" i="4"/>
  <c r="AP16" i="4"/>
  <c r="AE16" i="4"/>
  <c r="AA16" i="4"/>
  <c r="N16" i="4"/>
  <c r="M16" i="4"/>
  <c r="M59" i="4"/>
  <c r="H16" i="4"/>
  <c r="C16" i="4"/>
  <c r="C59" i="4"/>
  <c r="AQ59" i="4"/>
  <c r="V15" i="4"/>
  <c r="AP15" i="4"/>
  <c r="AE15" i="4"/>
  <c r="AB15" i="4"/>
  <c r="AA15" i="4"/>
  <c r="N15" i="4"/>
  <c r="M15" i="4"/>
  <c r="M58" i="4"/>
  <c r="H15" i="4"/>
  <c r="C15" i="4"/>
  <c r="C58" i="4"/>
  <c r="AQ58" i="4"/>
  <c r="V14" i="4"/>
  <c r="AP14" i="4"/>
  <c r="AE14" i="4"/>
  <c r="AB14" i="4"/>
  <c r="AA14" i="4"/>
  <c r="N14" i="4"/>
  <c r="M14" i="4"/>
  <c r="M57" i="4"/>
  <c r="H14" i="4"/>
  <c r="C14" i="4"/>
  <c r="C57" i="4"/>
  <c r="AQ57" i="4"/>
  <c r="C9" i="4"/>
  <c r="C52" i="4"/>
  <c r="AP9" i="4"/>
  <c r="AA9" i="4"/>
  <c r="G9" i="4"/>
  <c r="G8" i="4"/>
  <c r="O9" i="4"/>
  <c r="N9" i="4"/>
  <c r="M9" i="4"/>
  <c r="M52" i="4"/>
  <c r="H9" i="4"/>
  <c r="AP8" i="4"/>
  <c r="AA8" i="4"/>
  <c r="O8" i="4"/>
  <c r="N8" i="4"/>
  <c r="M8" i="4"/>
  <c r="H8" i="4"/>
  <c r="C8" i="4"/>
  <c r="G7" i="4"/>
  <c r="AP7" i="4"/>
  <c r="AA7" i="4"/>
  <c r="O7" i="4"/>
  <c r="N7" i="4"/>
  <c r="M7" i="4"/>
  <c r="H7" i="4"/>
  <c r="C7" i="4"/>
  <c r="G5" i="4"/>
  <c r="AP5" i="4"/>
  <c r="AA5" i="4"/>
  <c r="O5" i="4"/>
  <c r="N5" i="4"/>
  <c r="M5" i="4"/>
  <c r="H5" i="4"/>
  <c r="C5" i="4"/>
  <c r="G4" i="4"/>
  <c r="O4" i="4"/>
  <c r="H4" i="4"/>
  <c r="AP4" i="4"/>
  <c r="AA4" i="4"/>
  <c r="N4" i="4"/>
  <c r="M4" i="4"/>
  <c r="M47" i="4"/>
  <c r="C4" i="4"/>
  <c r="C47" i="4"/>
  <c r="AQ47" i="4"/>
  <c r="AQ52" i="4"/>
  <c r="AR25" i="4"/>
  <c r="C68" i="4"/>
  <c r="AQ68" i="4"/>
  <c r="AQ32" i="4"/>
  <c r="M75" i="4"/>
  <c r="AQ75" i="4"/>
  <c r="AQ81" i="4"/>
  <c r="AR41" i="4"/>
  <c r="C84" i="4"/>
  <c r="AQ84" i="4"/>
  <c r="AQ4" i="4"/>
  <c r="AR4" i="4"/>
  <c r="AQ5" i="4"/>
  <c r="AR5" i="4"/>
  <c r="AQ7" i="4"/>
  <c r="AR7" i="4"/>
  <c r="AQ8" i="4"/>
  <c r="AR8" i="4"/>
  <c r="AR9" i="4"/>
  <c r="AQ9" i="4"/>
  <c r="AQ14" i="4"/>
  <c r="AR14" i="4"/>
  <c r="AQ15" i="4"/>
  <c r="AR15" i="4"/>
  <c r="AQ16" i="4"/>
  <c r="AR16" i="4"/>
  <c r="AQ17" i="4"/>
  <c r="AR17" i="4"/>
  <c r="AQ18" i="4"/>
  <c r="AR18" i="4"/>
  <c r="AQ19" i="4"/>
  <c r="AR19" i="4"/>
  <c r="AQ20" i="4"/>
  <c r="AR20" i="4"/>
  <c r="AQ22" i="4"/>
  <c r="AR22" i="4"/>
  <c r="AQ23" i="4"/>
  <c r="AR23" i="4"/>
  <c r="AQ24" i="4"/>
  <c r="AR24" i="4"/>
  <c r="AQ28" i="4"/>
  <c r="AR28" i="4"/>
  <c r="AQ29" i="4"/>
  <c r="AR29" i="4"/>
  <c r="AQ30" i="4"/>
  <c r="AR30" i="4"/>
  <c r="AQ31" i="4"/>
  <c r="AR31" i="4"/>
  <c r="AR32" i="4"/>
  <c r="AR33" i="4"/>
  <c r="AR35" i="4"/>
  <c r="AR36" i="4"/>
  <c r="AR38" i="4"/>
  <c r="AQ39" i="4"/>
  <c r="AR39" i="4"/>
  <c r="AQ42" i="4"/>
  <c r="AR42" i="4"/>
  <c r="AR43" i="4"/>
  <c r="AQ33" i="4"/>
  <c r="AQ35" i="4"/>
  <c r="AQ36" i="4"/>
  <c r="AQ38" i="4"/>
  <c r="AQ43" i="4"/>
  <c r="AM50" i="6" l="1"/>
  <c r="U50" i="6"/>
  <c r="H50" i="6"/>
  <c r="T50" i="6"/>
  <c r="AI50" i="6"/>
  <c r="I50" i="6"/>
  <c r="F50" i="6"/>
  <c r="W50" i="6"/>
  <c r="AB50" i="6"/>
  <c r="L50" i="6"/>
  <c r="Q50" i="6"/>
  <c r="AL50" i="6"/>
  <c r="AE50" i="6"/>
  <c r="AJ50" i="6"/>
  <c r="M50" i="6"/>
  <c r="Y50" i="6"/>
  <c r="G50" i="6"/>
  <c r="J50" i="6"/>
  <c r="AG50" i="6"/>
  <c r="R50" i="6"/>
  <c r="C50" i="6"/>
  <c r="P50" i="6"/>
  <c r="AO50" i="6"/>
  <c r="AD50" i="6"/>
  <c r="B50" i="6"/>
  <c r="Z50" i="6"/>
  <c r="K50" i="6"/>
  <c r="X50" i="6"/>
  <c r="E50" i="6"/>
  <c r="N50" i="6"/>
  <c r="AH50" i="6"/>
  <c r="S50" i="6"/>
  <c r="AF50" i="6"/>
  <c r="AC50" i="6"/>
  <c r="O50" i="6"/>
  <c r="D50" i="6"/>
  <c r="AA50" i="6"/>
  <c r="AN50" i="6"/>
  <c r="AK50" i="6"/>
</calcChain>
</file>

<file path=xl/sharedStrings.xml><?xml version="1.0" encoding="utf-8"?>
<sst xmlns="http://schemas.openxmlformats.org/spreadsheetml/2006/main" count="443" uniqueCount="249">
  <si>
    <t>Goals:</t>
  </si>
  <si>
    <t>1. Calculate Probability distribution of tiles on the board after long play.</t>
  </si>
  <si>
    <t>2. Compute expected income/return of each property</t>
  </si>
  <si>
    <t>(3. Evaluate the quality of a trade)</t>
  </si>
  <si>
    <t>Assumption:</t>
  </si>
  <si>
    <t>1. DOubles?</t>
  </si>
  <si>
    <t>2. After entering jail, immediately comes out of jail in the next round</t>
  </si>
  <si>
    <t xml:space="preserve">3. Assume you cannot auction a tile that a player has refused to purchase after landing on it. </t>
  </si>
  <si>
    <t>Ways of moving your charater on the board</t>
  </si>
  <si>
    <t>1. Rolling the dice x2 on your turn</t>
  </si>
  <si>
    <t>2. Go to jail due to landing on the "go to jail" tile</t>
  </si>
  <si>
    <t>3. Community and chance cards</t>
  </si>
  <si>
    <t xml:space="preserve"> </t>
  </si>
  <si>
    <t>Jail</t>
  </si>
  <si>
    <t>Tile </t>
  </si>
  <si>
    <t>Tile Name </t>
  </si>
  <si>
    <t>Steady State </t>
  </si>
  <si>
    <t>Rank </t>
  </si>
  <si>
    <t>Dice roll Sum </t>
  </si>
  <si>
    <t>Probability </t>
  </si>
  <si>
    <t>10 </t>
  </si>
  <si>
    <t>Jail </t>
  </si>
  <si>
    <t>0.05896 </t>
  </si>
  <si>
    <t>1 </t>
  </si>
  <si>
    <t>0 </t>
  </si>
  <si>
    <t> </t>
  </si>
  <si>
    <t>From </t>
  </si>
  <si>
    <t>24 </t>
  </si>
  <si>
    <t>Red tile </t>
  </si>
  <si>
    <t>0.03188 </t>
  </si>
  <si>
    <t>2 </t>
  </si>
  <si>
    <t>  1/36 </t>
  </si>
  <si>
    <t>Go to jail </t>
  </si>
  <si>
    <t>A </t>
  </si>
  <si>
    <t>B </t>
  </si>
  <si>
    <t>Go </t>
  </si>
  <si>
    <t>0.03114 </t>
  </si>
  <si>
    <t>3 </t>
  </si>
  <si>
    <t>  1/18 </t>
  </si>
  <si>
    <t>To </t>
  </si>
  <si>
    <t>0.3 </t>
  </si>
  <si>
    <t>19 </t>
  </si>
  <si>
    <t>Orange tile </t>
  </si>
  <si>
    <t>0.03071 </t>
  </si>
  <si>
    <t>4 </t>
  </si>
  <si>
    <t>  1/12 </t>
  </si>
  <si>
    <t>0.2 </t>
  </si>
  <si>
    <t>0.4 </t>
  </si>
  <si>
    <t>25 </t>
  </si>
  <si>
    <t>Railroad </t>
  </si>
  <si>
    <t>0.03064 </t>
  </si>
  <si>
    <t>5 </t>
  </si>
  <si>
    <t>  1/9  </t>
  </si>
  <si>
    <t>0.6 </t>
  </si>
  <si>
    <t>0.02993 </t>
  </si>
  <si>
    <t>6 </t>
  </si>
  <si>
    <t>  5/36 </t>
  </si>
  <si>
    <t>0.5 </t>
  </si>
  <si>
    <t>18 </t>
  </si>
  <si>
    <t>0.02919 </t>
  </si>
  <si>
    <t>7 </t>
  </si>
  <si>
    <t>  1/6  </t>
  </si>
  <si>
    <t>15 </t>
  </si>
  <si>
    <t>0.02917 </t>
  </si>
  <si>
    <t>8 </t>
  </si>
  <si>
    <t>20 </t>
  </si>
  <si>
    <t>Parking </t>
  </si>
  <si>
    <t>0.02875 </t>
  </si>
  <si>
    <t>9 </t>
  </si>
  <si>
    <t>21 </t>
  </si>
  <si>
    <t>0.02830 </t>
  </si>
  <si>
    <r>
      <t>10</t>
    </r>
    <r>
      <rPr>
        <sz val="12"/>
        <color rgb="FFFFFFFF"/>
        <rFont val="Aptos"/>
        <charset val="1"/>
      </rPr>
      <t> </t>
    </r>
    <r>
      <rPr>
        <sz val="12"/>
        <rFont val="Aptos"/>
        <charset val="1"/>
      </rPr>
      <t> </t>
    </r>
  </si>
  <si>
    <t>11 </t>
  </si>
  <si>
    <t>12 </t>
  </si>
  <si>
    <t>Tile No. </t>
  </si>
  <si>
    <t>Chance </t>
  </si>
  <si>
    <t>  1/16 </t>
  </si>
  <si>
    <t>Reading Railroad </t>
  </si>
  <si>
    <t>Stay on same tile </t>
  </si>
  <si>
    <t>14/16 </t>
  </si>
  <si>
    <t>Illinois Avenue </t>
  </si>
  <si>
    <t>St. Charles Place </t>
  </si>
  <si>
    <t>Broadwalk </t>
  </si>
  <si>
    <t>39 </t>
  </si>
  <si>
    <t>(Back 3 tiles) </t>
  </si>
  <si>
    <t>(Next railroad * 2 cards)  </t>
  </si>
  <si>
    <t>  2/16 </t>
  </si>
  <si>
    <t>tile 1</t>
  </si>
  <si>
    <t>tile 2</t>
  </si>
  <si>
    <t>tile 3</t>
  </si>
  <si>
    <t>(Next utility) </t>
  </si>
  <si>
    <t>6/16 </t>
  </si>
  <si>
    <t>Category</t>
  </si>
  <si>
    <t>Price</t>
  </si>
  <si>
    <t>Price per
house</t>
  </si>
  <si>
    <t>Rent</t>
  </si>
  <si>
    <t>Rent
(1 House)</t>
  </si>
  <si>
    <t>Rent
(2 Houses)</t>
  </si>
  <si>
    <t>Rent
(3 Houses)</t>
  </si>
  <si>
    <t>Rent
(4 Houses)</t>
  </si>
  <si>
    <t>Go</t>
  </si>
  <si>
    <t>brown</t>
  </si>
  <si>
    <t>Mediterranean Avenue</t>
  </si>
  <si>
    <t>Cheap</t>
  </si>
  <si>
    <t>Community chest</t>
  </si>
  <si>
    <t>Baltic Avenue</t>
  </si>
  <si>
    <t>Income tax</t>
  </si>
  <si>
    <t>Reading Railroad</t>
  </si>
  <si>
    <t>cyan</t>
  </si>
  <si>
    <t>Oriental Avenue</t>
  </si>
  <si>
    <t>Chance</t>
  </si>
  <si>
    <t>Vermont Avenue</t>
  </si>
  <si>
    <t>Connecticut Avenue</t>
  </si>
  <si>
    <t>Medium</t>
  </si>
  <si>
    <t>pink</t>
  </si>
  <si>
    <t>St. Charles Place</t>
  </si>
  <si>
    <t>Electric Company</t>
  </si>
  <si>
    <t>States Avenue</t>
  </si>
  <si>
    <t>Virginia Avenue</t>
  </si>
  <si>
    <t>Pennsylvania Railroad</t>
  </si>
  <si>
    <t>orange</t>
  </si>
  <si>
    <t>St. James Place</t>
  </si>
  <si>
    <t>Tennessee Avenue</t>
  </si>
  <si>
    <t>New York Avenue</t>
  </si>
  <si>
    <t>Free parking</t>
  </si>
  <si>
    <t>red</t>
  </si>
  <si>
    <t>Kentucky Avenue</t>
  </si>
  <si>
    <t>Indiana Avenue</t>
  </si>
  <si>
    <t>Illinois Avenue</t>
  </si>
  <si>
    <t>B. &amp; O. Railroad</t>
  </si>
  <si>
    <t>yellow</t>
  </si>
  <si>
    <t>Atlantic Avenue</t>
  </si>
  <si>
    <t>Ventnor Avenue</t>
  </si>
  <si>
    <t>Water works</t>
  </si>
  <si>
    <t>Marvin Gardens</t>
  </si>
  <si>
    <t>Go to jail</t>
  </si>
  <si>
    <t>green</t>
  </si>
  <si>
    <t>Pacific Avenue</t>
  </si>
  <si>
    <t>Expensive</t>
  </si>
  <si>
    <t>North Carolina Avenue</t>
  </si>
  <si>
    <t>Pennsylvania Avenue</t>
  </si>
  <si>
    <t>Short line</t>
  </si>
  <si>
    <t>blue</t>
  </si>
  <si>
    <t>Park Place</t>
  </si>
  <si>
    <t>Luxury tax</t>
  </si>
  <si>
    <t>Boardwalk</t>
  </si>
  <si>
    <t>Railroad</t>
  </si>
  <si>
    <t>Cards</t>
  </si>
  <si>
    <t>Utility</t>
  </si>
  <si>
    <t>Partial transition matrix: if only dice rolls are considered</t>
  </si>
  <si>
    <t>Sum (2 dice)</t>
  </si>
  <si>
    <t>Probi</t>
  </si>
  <si>
    <t>Partial transition matrix: if "Go to Jail" tile is considered</t>
  </si>
  <si>
    <t>sum</t>
  </si>
  <si>
    <t>&gt; rolling 3 doubles in a roll will send you to jail</t>
  </si>
  <si>
    <t>&gt; P(rolling 3 doubles in a roll) is added to P(A to jail) on every row.</t>
  </si>
  <si>
    <t>P(A to jail) = P(A to jail) + P(rolling 3 doubles in a roll)</t>
  </si>
  <si>
    <t>&gt; Let 𝜖 be P(rolling 3 doubles in a roll)</t>
  </si>
  <si>
    <t>Given that this only happens every 3 rolls:</t>
  </si>
  <si>
    <t>𝜖 = (1/6)^3 * 1/3</t>
  </si>
  <si>
    <t xml:space="preserve"> 𝜖 is added every P(A to jail) on every row. We need to offset 𝜖 so sum of probabilities on each row is still 1. We must find 𝛼 </t>
  </si>
  <si>
    <t xml:space="preserve">𝜖 </t>
  </si>
  <si>
    <t>𝛼</t>
  </si>
  <si>
    <t>add 𝜖  to P(i to jail)</t>
  </si>
  <si>
    <t>Multiply everything by 𝛼</t>
  </si>
  <si>
    <t>Nearest railroad</t>
  </si>
  <si>
    <t>Nearest Utility</t>
  </si>
  <si>
    <t>Partial transition matrix: If chance cards are considered</t>
  </si>
  <si>
    <t>comm1</t>
  </si>
  <si>
    <t>comm2</t>
  </si>
  <si>
    <t>comm3</t>
  </si>
  <si>
    <t>Original</t>
  </si>
  <si>
    <t>check = 1? with adjustment</t>
  </si>
  <si>
    <t>chance 1</t>
  </si>
  <si>
    <t>Name</t>
  </si>
  <si>
    <t>Number</t>
  </si>
  <si>
    <t>Community</t>
  </si>
  <si>
    <t>not close</t>
  </si>
  <si>
    <t>Broadwalk</t>
  </si>
  <si>
    <t>(Back 3 tiles)</t>
  </si>
  <si>
    <t>(nearest railroad)</t>
  </si>
  <si>
    <t>chance 2</t>
  </si>
  <si>
    <t>(Nearest utility)</t>
  </si>
  <si>
    <t>A</t>
  </si>
  <si>
    <t>Method of calculation:</t>
  </si>
  <si>
    <t>&gt; Assume we are moving from A , the chance of moving from A to C is the probability of rolling dice to get to C, plus the chance of landing on a community tile(B), and picking a card that moves us to C.</t>
  </si>
  <si>
    <t>B(chance)</t>
  </si>
  <si>
    <t>&gt; P(A,C) = P(A,C)+P(A,B)*1/16</t>
  </si>
  <si>
    <t xml:space="preserve">&gt; increment probability of moving from A to C, by 1/16 of prbability of moving from A to B the community tile. </t>
  </si>
  <si>
    <t>C</t>
  </si>
  <si>
    <t>&gt; 1/16 because there is a 1/16 chance we pick the community card that will move us to C, if we land on B from A.</t>
  </si>
  <si>
    <t>&gt; Then P(A,B) needs to be multiplied by 6/16(community tiles) becuase the sum of the row needs to be 1.</t>
  </si>
  <si>
    <t>&gt; This is to offset the added probabilities</t>
  </si>
  <si>
    <t>Eg. ( Assume there are only ABCD tiles, and B is the chance tile) (Assume B has a 1/16 chance to lead to C or D)</t>
  </si>
  <si>
    <t>Initial: P(A,B)+P(A,C)+P(A,D) = 1</t>
  </si>
  <si>
    <t>(Initially, sum of P(A to ...) should be 1) ( if B isn't a chance tile yet)</t>
  </si>
  <si>
    <r>
      <rPr>
        <sz val="11"/>
        <color rgb="FF000000"/>
        <rFont val="Aptos Narrow"/>
        <scheme val="minor"/>
      </rPr>
      <t>After: P(A,B)+(P(A,C)</t>
    </r>
    <r>
      <rPr>
        <sz val="11"/>
        <color rgb="FF4D93D9"/>
        <rFont val="Aptos Narrow"/>
        <scheme val="minor"/>
      </rPr>
      <t>+P(A,B)*1/16)</t>
    </r>
    <r>
      <rPr>
        <sz val="11"/>
        <color rgb="FF000000"/>
        <rFont val="Aptos Narrow"/>
        <scheme val="minor"/>
      </rPr>
      <t>) + (P(A,D)</t>
    </r>
    <r>
      <rPr>
        <sz val="11"/>
        <color rgb="FF4D93D9"/>
        <rFont val="Aptos Narrow"/>
        <scheme val="minor"/>
      </rPr>
      <t>+P(A,B)*1/16</t>
    </r>
    <r>
      <rPr>
        <sz val="11"/>
        <color rgb="FF000000"/>
        <rFont val="Aptos Narrow"/>
        <scheme val="minor"/>
      </rPr>
      <t>) != 1</t>
    </r>
  </si>
  <si>
    <t>(add P(A to B)*1/16 to P(A to C) and P(A to D), because if A lands on B, there is a 1/16 chance the card will point to C or D)</t>
  </si>
  <si>
    <t>chance3</t>
  </si>
  <si>
    <r>
      <rPr>
        <sz val="11"/>
        <color rgb="FF000000"/>
        <rFont val="Aptos Narrow"/>
        <scheme val="minor"/>
      </rPr>
      <t xml:space="preserve">After: P(A,B) + P(A,C) + P(A,D) </t>
    </r>
    <r>
      <rPr>
        <sz val="11"/>
        <color rgb="FF4D93D9"/>
        <rFont val="Aptos Narrow"/>
        <scheme val="minor"/>
      </rPr>
      <t>+ P(A,B)*2/16</t>
    </r>
    <r>
      <rPr>
        <sz val="11"/>
        <color rgb="FF000000"/>
        <rFont val="Aptos Narrow"/>
        <scheme val="minor"/>
      </rPr>
      <t xml:space="preserve"> != 1</t>
    </r>
  </si>
  <si>
    <t>(Rearrange the equation to show, the probabilities now don't add up to one!)</t>
  </si>
  <si>
    <r>
      <rPr>
        <sz val="11"/>
        <color rgb="FF000000"/>
        <rFont val="Aptos Narrow"/>
        <scheme val="minor"/>
      </rPr>
      <t>Fix: P(A,B)*</t>
    </r>
    <r>
      <rPr>
        <sz val="11"/>
        <color rgb="FFFF0000"/>
        <rFont val="Aptos Narrow"/>
        <scheme val="minor"/>
      </rPr>
      <t>(1-2/16</t>
    </r>
    <r>
      <rPr>
        <sz val="11"/>
        <color rgb="FF000000"/>
        <rFont val="Aptos Narrow"/>
        <scheme val="minor"/>
      </rPr>
      <t xml:space="preserve">)+ P(A,C) + P(A,D) </t>
    </r>
    <r>
      <rPr>
        <sz val="11"/>
        <color rgb="FF4D93D9"/>
        <rFont val="Aptos Narrow"/>
        <scheme val="minor"/>
      </rPr>
      <t>+ P(A,B)*2/16</t>
    </r>
    <r>
      <rPr>
        <sz val="11"/>
        <color rgb="FF000000"/>
        <rFont val="Aptos Narrow"/>
        <scheme val="minor"/>
      </rPr>
      <t xml:space="preserve"> = 1</t>
    </r>
  </si>
  <si>
    <t>(Fix the equation by P(A,B)*(1-2/16), now row sum = 1)</t>
  </si>
  <si>
    <t>chance1</t>
  </si>
  <si>
    <r>
      <rPr>
        <sz val="11"/>
        <color rgb="FF000000"/>
        <rFont val="Aptos Narrow"/>
      </rPr>
      <t xml:space="preserve">If  Chance + </t>
    </r>
    <r>
      <rPr>
        <sz val="11"/>
        <color rgb="FFFF0000"/>
        <rFont val="Aptos Narrow"/>
      </rPr>
      <t>Community cards</t>
    </r>
    <r>
      <rPr>
        <sz val="11"/>
        <color rgb="FF000000"/>
        <rFont val="Aptos Narrow"/>
      </rPr>
      <t xml:space="preserve"> are considered</t>
    </r>
  </si>
  <si>
    <t>check = 1?</t>
  </si>
  <si>
    <t>comm 1</t>
  </si>
  <si>
    <t>comm 2</t>
  </si>
  <si>
    <t>comm 3</t>
  </si>
  <si>
    <t>chance</t>
  </si>
  <si>
    <t>3/8p</t>
  </si>
  <si>
    <t>comm</t>
  </si>
  <si>
    <t>7/8p</t>
  </si>
  <si>
    <t>special!1</t>
  </si>
  <si>
    <t xml:space="preserve">Adjusted: </t>
  </si>
  <si>
    <t>Final</t>
  </si>
  <si>
    <t>Sum = 1?</t>
  </si>
  <si>
    <t>steady state</t>
  </si>
  <si>
    <t>pi</t>
  </si>
  <si>
    <t>Conditions:</t>
  </si>
  <si>
    <t>1. pi=pi*P</t>
  </si>
  <si>
    <t>pi*P</t>
  </si>
  <si>
    <t>2. sum(pi) = 1</t>
  </si>
  <si>
    <t>equal</t>
  </si>
  <si>
    <t>obj</t>
  </si>
  <si>
    <t>Hotel</t>
  </si>
  <si>
    <t>Mortgage</t>
  </si>
  <si>
    <t>Mediterranean Avenue/Old Kent Rd</t>
  </si>
  <si>
    <t>Baltic Avenue/Whitechapel Rd</t>
  </si>
  <si>
    <t>Oriental Avenue/The Angel, Islington</t>
  </si>
  <si>
    <t>Vermont Avenue/Euston Rd</t>
  </si>
  <si>
    <t>Connecticut Avenue/Pentonville Rd</t>
  </si>
  <si>
    <t>St. Charles Place/Pall Mall</t>
  </si>
  <si>
    <t>States Avenue/Whitehall</t>
  </si>
  <si>
    <t>Virginia Avenue/Northumberland Ave</t>
  </si>
  <si>
    <t>St. James Place/Bow St</t>
  </si>
  <si>
    <t>Tennessee Avenue/Marlborough St</t>
  </si>
  <si>
    <t>New York Avenue/Vine St</t>
  </si>
  <si>
    <t>Kentucky Avenue/Strand</t>
  </si>
  <si>
    <t>Indiana Avenue/Fleet St</t>
  </si>
  <si>
    <t>Illinois Avenue/Trafalgar Sq</t>
  </si>
  <si>
    <t>Atlantic Avenue/Leicester Sq</t>
  </si>
  <si>
    <t>Ventnor Avenue/Coventry St</t>
  </si>
  <si>
    <t>* Marvin Gardens [Marven Gardens]/Piccadilly</t>
  </si>
  <si>
    <t>Pacific Avenue/Regent St</t>
  </si>
  <si>
    <t>* North Carolina Avenue [South Carolina Avenue]/Oxford St</t>
  </si>
  <si>
    <t>Pennsylvania Avenue/Bond St</t>
  </si>
  <si>
    <t>Park Place/Park Lane</t>
  </si>
  <si>
    <t>Boardwalk/Mayfair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</si>
</sst>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\ ???/???"/>
    <numFmt numFmtId="165" formatCode="0.0000;[Red]0.0000"/>
    <numFmt numFmtId="166" formatCode="0.0000"/>
  </numFmts>
  <fonts count="18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rgb="FF000000"/>
      <name val="Aptos Narrow"/>
      <charset val="1"/>
    </font>
    <font>
      <sz val="11"/>
      <color rgb="FF000000"/>
      <name val="Aptos Narrow"/>
      <scheme val="minor"/>
    </font>
    <font>
      <sz val="11"/>
      <color rgb="FFFF0000"/>
      <name val="Aptos Narrow"/>
      <scheme val="minor"/>
    </font>
    <font>
      <sz val="11"/>
      <color theme="1"/>
      <name val="Aptos Narrow"/>
      <scheme val="minor"/>
    </font>
    <font>
      <sz val="11"/>
      <color rgb="FF4D93D9"/>
      <name val="Aptos Narrow"/>
      <scheme val="minor"/>
    </font>
    <font>
      <sz val="11"/>
      <color rgb="FF000000"/>
      <name val="Aptos Narrow"/>
    </font>
    <font>
      <sz val="11"/>
      <color rgb="FFFF0000"/>
      <name val="Aptos Narrow"/>
    </font>
    <font>
      <sz val="11"/>
      <color theme="1"/>
      <name val="Aptos Narrow"/>
    </font>
    <font>
      <sz val="11"/>
      <color rgb="FFFF0000"/>
      <name val="Aptos Narrow"/>
      <family val="2"/>
      <scheme val="minor"/>
    </font>
    <font>
      <b/>
      <sz val="13.5"/>
      <color rgb="FF000000"/>
      <name val="Times"/>
      <charset val="1"/>
    </font>
    <font>
      <b/>
      <sz val="11"/>
      <color theme="1"/>
      <name val="Times"/>
      <charset val="1"/>
    </font>
    <font>
      <sz val="11"/>
      <color theme="1"/>
      <name val="Times"/>
      <charset val="1"/>
    </font>
    <font>
      <sz val="11"/>
      <color rgb="FF000000"/>
      <name val="Aptos Narrow"/>
      <family val="2"/>
      <scheme val="minor"/>
    </font>
    <font>
      <sz val="11"/>
      <color rgb="FF000000"/>
      <name val="Calibri"/>
      <charset val="1"/>
    </font>
    <font>
      <sz val="12"/>
      <color rgb="FFFFFFFF"/>
      <name val="Aptos"/>
      <charset val="1"/>
    </font>
    <font>
      <sz val="12"/>
      <name val="Aptos"/>
      <charset val="1"/>
    </font>
  </fonts>
  <fills count="29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393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77272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AE9F8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FBE2D5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6DCE4"/>
        <bgColor indexed="64"/>
      </patternFill>
    </fill>
  </fills>
  <borders count="32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51">
    <xf numFmtId="0" fontId="0" fillId="0" borderId="0" xfId="0"/>
    <xf numFmtId="0" fontId="1" fillId="0" borderId="0" xfId="1"/>
    <xf numFmtId="13" fontId="0" fillId="0" borderId="2" xfId="0" applyNumberFormat="1" applyBorder="1"/>
    <xf numFmtId="13" fontId="0" fillId="0" borderId="4" xfId="0" applyNumberFormat="1" applyBorder="1"/>
    <xf numFmtId="0" fontId="0" fillId="2" borderId="1" xfId="0" applyFill="1" applyBorder="1"/>
    <xf numFmtId="0" fontId="0" fillId="2" borderId="3" xfId="0" applyFill="1" applyBorder="1"/>
    <xf numFmtId="13" fontId="0" fillId="0" borderId="0" xfId="0" applyNumberFormat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applyFont="1"/>
    <xf numFmtId="0" fontId="0" fillId="6" borderId="0" xfId="0" applyFill="1"/>
    <xf numFmtId="0" fontId="0" fillId="7" borderId="0" xfId="0" applyFill="1"/>
    <xf numFmtId="0" fontId="0" fillId="8" borderId="0" xfId="0" applyFill="1"/>
    <xf numFmtId="164" fontId="0" fillId="0" borderId="0" xfId="0" applyNumberFormat="1"/>
    <xf numFmtId="164" fontId="0" fillId="5" borderId="0" xfId="0" applyNumberFormat="1" applyFill="1"/>
    <xf numFmtId="13" fontId="0" fillId="8" borderId="0" xfId="0" applyNumberFormat="1" applyFill="1"/>
    <xf numFmtId="0" fontId="0" fillId="9" borderId="0" xfId="0" applyFill="1"/>
    <xf numFmtId="0" fontId="0" fillId="10" borderId="0" xfId="0" applyFill="1"/>
    <xf numFmtId="165" fontId="0" fillId="0" borderId="0" xfId="0" applyNumberFormat="1"/>
    <xf numFmtId="0" fontId="0" fillId="11" borderId="0" xfId="0" applyFill="1"/>
    <xf numFmtId="0" fontId="0" fillId="0" borderId="7" xfId="0" applyBorder="1" applyAlignment="1">
      <alignment horizontal="right"/>
    </xf>
    <xf numFmtId="0" fontId="0" fillId="0" borderId="8" xfId="0" applyBorder="1"/>
    <xf numFmtId="13" fontId="0" fillId="0" borderId="8" xfId="0" applyNumberFormat="1" applyBorder="1"/>
    <xf numFmtId="13" fontId="0" fillId="0" borderId="9" xfId="0" applyNumberFormat="1" applyBorder="1"/>
    <xf numFmtId="0" fontId="0" fillId="0" borderId="1" xfId="0" applyBorder="1" applyAlignment="1">
      <alignment horizontal="right"/>
    </xf>
    <xf numFmtId="0" fontId="0" fillId="0" borderId="2" xfId="0" applyBorder="1"/>
    <xf numFmtId="0" fontId="0" fillId="0" borderId="3" xfId="0" applyBorder="1" applyAlignment="1">
      <alignment horizontal="right"/>
    </xf>
    <xf numFmtId="0" fontId="0" fillId="0" borderId="10" xfId="0" applyBorder="1"/>
    <xf numFmtId="13" fontId="0" fillId="0" borderId="10" xfId="0" applyNumberFormat="1" applyBorder="1"/>
    <xf numFmtId="0" fontId="0" fillId="0" borderId="4" xfId="0" applyBorder="1"/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9" fillId="0" borderId="0" xfId="0" applyFont="1"/>
    <xf numFmtId="0" fontId="0" fillId="12" borderId="0" xfId="0" applyFill="1"/>
    <xf numFmtId="13" fontId="0" fillId="12" borderId="0" xfId="0" applyNumberFormat="1" applyFill="1"/>
    <xf numFmtId="164" fontId="0" fillId="6" borderId="0" xfId="0" applyNumberFormat="1" applyFill="1"/>
    <xf numFmtId="13" fontId="0" fillId="13" borderId="0" xfId="0" applyNumberFormat="1" applyFill="1"/>
    <xf numFmtId="13" fontId="0" fillId="5" borderId="0" xfId="0" applyNumberFormat="1" applyFill="1"/>
    <xf numFmtId="166" fontId="0" fillId="0" borderId="0" xfId="0" applyNumberFormat="1"/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right"/>
    </xf>
    <xf numFmtId="164" fontId="2" fillId="0" borderId="0" xfId="0" applyNumberFormat="1" applyFont="1"/>
    <xf numFmtId="164" fontId="5" fillId="0" borderId="0" xfId="0" applyNumberFormat="1" applyFont="1"/>
    <xf numFmtId="164" fontId="0" fillId="3" borderId="0" xfId="0" applyNumberFormat="1" applyFill="1"/>
    <xf numFmtId="164" fontId="0" fillId="14" borderId="0" xfId="0" applyNumberFormat="1" applyFill="1"/>
    <xf numFmtId="164" fontId="0" fillId="0" borderId="9" xfId="0" applyNumberFormat="1" applyBorder="1"/>
    <xf numFmtId="164" fontId="0" fillId="0" borderId="4" xfId="0" applyNumberFormat="1" applyBorder="1"/>
    <xf numFmtId="0" fontId="2" fillId="4" borderId="7" xfId="0" applyFont="1" applyFill="1" applyBorder="1" applyAlignment="1">
      <alignment horizontal="right"/>
    </xf>
    <xf numFmtId="0" fontId="0" fillId="4" borderId="3" xfId="0" applyFill="1" applyBorder="1" applyAlignment="1">
      <alignment horizontal="right"/>
    </xf>
    <xf numFmtId="0" fontId="0" fillId="0" borderId="0" xfId="0" applyAlignment="1">
      <alignment wrapText="1"/>
    </xf>
    <xf numFmtId="0" fontId="0" fillId="15" borderId="0" xfId="0" applyFill="1" applyAlignment="1">
      <alignment wrapText="1"/>
    </xf>
    <xf numFmtId="164" fontId="0" fillId="15" borderId="0" xfId="0" applyNumberFormat="1" applyFill="1"/>
    <xf numFmtId="0" fontId="0" fillId="0" borderId="0" xfId="0" applyAlignment="1">
      <alignment horizontal="center"/>
    </xf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4" borderId="0" xfId="0" applyFill="1" applyAlignment="1">
      <alignment horizontal="center"/>
    </xf>
    <xf numFmtId="0" fontId="10" fillId="0" borderId="14" xfId="0" applyFont="1" applyBorder="1" applyAlignment="1">
      <alignment horizontal="center"/>
    </xf>
    <xf numFmtId="0" fontId="0" fillId="0" borderId="9" xfId="0" applyBorder="1"/>
    <xf numFmtId="0" fontId="12" fillId="0" borderId="0" xfId="0" applyFont="1"/>
    <xf numFmtId="0" fontId="12" fillId="0" borderId="0" xfId="0" applyFont="1" applyAlignment="1">
      <alignment wrapText="1"/>
    </xf>
    <xf numFmtId="0" fontId="13" fillId="16" borderId="0" xfId="0" applyFont="1" applyFill="1"/>
    <xf numFmtId="0" fontId="13" fillId="0" borderId="0" xfId="0" applyFont="1"/>
    <xf numFmtId="0" fontId="13" fillId="17" borderId="0" xfId="0" applyFont="1" applyFill="1"/>
    <xf numFmtId="0" fontId="13" fillId="18" borderId="0" xfId="0" applyFont="1" applyFill="1"/>
    <xf numFmtId="0" fontId="13" fillId="19" borderId="0" xfId="0" applyFont="1" applyFill="1"/>
    <xf numFmtId="0" fontId="13" fillId="6" borderId="0" xfId="0" applyFont="1" applyFill="1"/>
    <xf numFmtId="0" fontId="13" fillId="8" borderId="0" xfId="0" applyFont="1" applyFill="1"/>
    <xf numFmtId="0" fontId="13" fillId="20" borderId="0" xfId="0" applyFont="1" applyFill="1"/>
    <xf numFmtId="0" fontId="13" fillId="21" borderId="0" xfId="0" applyFont="1" applyFill="1"/>
    <xf numFmtId="0" fontId="0" fillId="22" borderId="0" xfId="0" applyFill="1"/>
    <xf numFmtId="0" fontId="0" fillId="14" borderId="0" xfId="0" applyFill="1"/>
    <xf numFmtId="0" fontId="0" fillId="8" borderId="7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14" fillId="0" borderId="0" xfId="0" applyFont="1"/>
    <xf numFmtId="0" fontId="0" fillId="0" borderId="5" xfId="0" applyBorder="1"/>
    <xf numFmtId="0" fontId="0" fillId="0" borderId="6" xfId="0" applyBorder="1"/>
    <xf numFmtId="0" fontId="0" fillId="2" borderId="0" xfId="0" applyFill="1"/>
    <xf numFmtId="0" fontId="15" fillId="23" borderId="5" xfId="0" applyFont="1" applyFill="1" applyBorder="1" applyAlignment="1">
      <alignment wrapText="1"/>
    </xf>
    <xf numFmtId="0" fontId="15" fillId="23" borderId="15" xfId="0" applyFont="1" applyFill="1" applyBorder="1" applyAlignment="1">
      <alignment wrapText="1"/>
    </xf>
    <xf numFmtId="0" fontId="15" fillId="23" borderId="6" xfId="0" applyFont="1" applyFill="1" applyBorder="1" applyAlignment="1">
      <alignment wrapText="1"/>
    </xf>
    <xf numFmtId="0" fontId="15" fillId="0" borderId="7" xfId="0" applyFont="1" applyBorder="1" applyAlignment="1">
      <alignment wrapText="1"/>
    </xf>
    <xf numFmtId="0" fontId="15" fillId="0" borderId="8" xfId="0" applyFont="1" applyBorder="1" applyAlignment="1">
      <alignment wrapText="1"/>
    </xf>
    <xf numFmtId="0" fontId="15" fillId="0" borderId="9" xfId="0" applyFont="1" applyBorder="1" applyAlignment="1">
      <alignment wrapText="1"/>
    </xf>
    <xf numFmtId="0" fontId="15" fillId="0" borderId="1" xfId="0" applyFont="1" applyBorder="1" applyAlignment="1">
      <alignment wrapText="1"/>
    </xf>
    <xf numFmtId="0" fontId="15" fillId="0" borderId="0" xfId="0" applyFont="1" applyAlignment="1">
      <alignment wrapText="1"/>
    </xf>
    <xf numFmtId="0" fontId="15" fillId="0" borderId="2" xfId="0" applyFont="1" applyBorder="1" applyAlignment="1">
      <alignment wrapText="1"/>
    </xf>
    <xf numFmtId="0" fontId="15" fillId="0" borderId="3" xfId="0" applyFont="1" applyBorder="1" applyAlignment="1">
      <alignment wrapText="1"/>
    </xf>
    <xf numFmtId="0" fontId="15" fillId="0" borderId="10" xfId="0" applyFont="1" applyBorder="1" applyAlignment="1">
      <alignment wrapText="1"/>
    </xf>
    <xf numFmtId="0" fontId="15" fillId="0" borderId="4" xfId="0" applyFont="1" applyBorder="1" applyAlignment="1">
      <alignment wrapText="1"/>
    </xf>
    <xf numFmtId="0" fontId="2" fillId="24" borderId="1" xfId="0" applyFont="1" applyFill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24" borderId="3" xfId="0" applyFont="1" applyFill="1" applyBorder="1" applyAlignment="1">
      <alignment wrapText="1"/>
    </xf>
    <xf numFmtId="0" fontId="2" fillId="0" borderId="4" xfId="0" applyFont="1" applyBorder="1" applyAlignment="1">
      <alignment wrapText="1"/>
    </xf>
    <xf numFmtId="0" fontId="2" fillId="0" borderId="6" xfId="0" applyFont="1" applyBorder="1" applyAlignment="1">
      <alignment wrapText="1"/>
    </xf>
    <xf numFmtId="0" fontId="2" fillId="25" borderId="19" xfId="0" applyFont="1" applyFill="1" applyBorder="1" applyAlignment="1">
      <alignment wrapText="1"/>
    </xf>
    <xf numFmtId="0" fontId="2" fillId="26" borderId="7" xfId="0" applyFont="1" applyFill="1" applyBorder="1" applyAlignment="1">
      <alignment horizontal="center" wrapText="1"/>
    </xf>
    <xf numFmtId="0" fontId="2" fillId="26" borderId="20" xfId="0" applyFont="1" applyFill="1" applyBorder="1" applyAlignment="1">
      <alignment horizontal="center" wrapText="1"/>
    </xf>
    <xf numFmtId="0" fontId="2" fillId="26" borderId="21" xfId="0" applyFont="1" applyFill="1" applyBorder="1" applyAlignment="1">
      <alignment horizontal="center" wrapText="1"/>
    </xf>
    <xf numFmtId="0" fontId="2" fillId="0" borderId="7" xfId="0" applyFont="1" applyBorder="1" applyAlignment="1">
      <alignment horizontal="center" wrapText="1"/>
    </xf>
    <xf numFmtId="0" fontId="2" fillId="0" borderId="20" xfId="0" applyFont="1" applyBorder="1" applyAlignment="1">
      <alignment horizontal="center" wrapText="1"/>
    </xf>
    <xf numFmtId="0" fontId="2" fillId="0" borderId="21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22" xfId="0" applyFont="1" applyBorder="1" applyAlignment="1">
      <alignment horizontal="center" wrapText="1"/>
    </xf>
    <xf numFmtId="0" fontId="2" fillId="0" borderId="23" xfId="0" applyFont="1" applyBorder="1" applyAlignment="1">
      <alignment horizontal="center" wrapText="1"/>
    </xf>
    <xf numFmtId="0" fontId="17" fillId="0" borderId="22" xfId="0" applyFont="1" applyBorder="1" applyAlignment="1">
      <alignment horizontal="center" wrapText="1"/>
    </xf>
    <xf numFmtId="0" fontId="2" fillId="0" borderId="24" xfId="0" applyFont="1" applyBorder="1" applyAlignment="1">
      <alignment horizontal="center" wrapText="1"/>
    </xf>
    <xf numFmtId="0" fontId="17" fillId="0" borderId="25" xfId="0" applyFont="1" applyBorder="1" applyAlignment="1">
      <alignment horizontal="center" wrapText="1"/>
    </xf>
    <xf numFmtId="0" fontId="2" fillId="0" borderId="26" xfId="0" applyFont="1" applyBorder="1" applyAlignment="1">
      <alignment horizontal="center" wrapText="1"/>
    </xf>
    <xf numFmtId="0" fontId="2" fillId="0" borderId="27" xfId="0" applyFont="1" applyBorder="1" applyAlignment="1">
      <alignment horizontal="center" wrapText="1"/>
    </xf>
    <xf numFmtId="0" fontId="17" fillId="0" borderId="28" xfId="0" applyFont="1" applyBorder="1" applyAlignment="1">
      <alignment horizontal="center" wrapText="1"/>
    </xf>
    <xf numFmtId="0" fontId="2" fillId="0" borderId="29" xfId="0" applyFont="1" applyBorder="1" applyAlignment="1">
      <alignment horizontal="center" wrapText="1"/>
    </xf>
    <xf numFmtId="0" fontId="2" fillId="26" borderId="8" xfId="0" applyFont="1" applyFill="1" applyBorder="1" applyAlignment="1">
      <alignment horizontal="center" wrapText="1"/>
    </xf>
    <xf numFmtId="0" fontId="2" fillId="26" borderId="9" xfId="0" applyFont="1" applyFill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0" fontId="2" fillId="0" borderId="30" xfId="0" applyFont="1" applyBorder="1" applyAlignment="1">
      <alignment horizontal="center" wrapText="1"/>
    </xf>
    <xf numFmtId="0" fontId="2" fillId="0" borderId="31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10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17" fillId="0" borderId="0" xfId="0" applyFont="1" applyAlignment="1">
      <alignment wrapText="1"/>
    </xf>
    <xf numFmtId="0" fontId="17" fillId="0" borderId="0" xfId="0" applyFont="1" applyAlignment="1">
      <alignment horizontal="center" wrapText="1"/>
    </xf>
    <xf numFmtId="0" fontId="15" fillId="23" borderId="0" xfId="0" applyFont="1" applyFill="1" applyAlignment="1">
      <alignment horizontal="center" wrapText="1"/>
    </xf>
    <xf numFmtId="0" fontId="15" fillId="27" borderId="0" xfId="0" applyFont="1" applyFill="1" applyAlignment="1">
      <alignment horizontal="center" wrapText="1"/>
    </xf>
    <xf numFmtId="0" fontId="15" fillId="28" borderId="0" xfId="0" applyFont="1" applyFill="1" applyAlignment="1">
      <alignment horizontal="center" wrapText="1"/>
    </xf>
    <xf numFmtId="0" fontId="15" fillId="0" borderId="0" xfId="0" applyFont="1" applyAlignment="1">
      <alignment horizontal="center" wrapText="1"/>
    </xf>
    <xf numFmtId="0" fontId="15" fillId="23" borderId="0" xfId="0" applyFont="1" applyFill="1" applyAlignment="1">
      <alignment wrapText="1"/>
    </xf>
    <xf numFmtId="0" fontId="15" fillId="27" borderId="0" xfId="0" applyFont="1" applyFill="1" applyAlignment="1">
      <alignment wrapText="1"/>
    </xf>
    <xf numFmtId="0" fontId="15" fillId="28" borderId="0" xfId="0" applyFont="1" applyFill="1" applyAlignment="1">
      <alignment wrapText="1"/>
    </xf>
    <xf numFmtId="0" fontId="2" fillId="26" borderId="7" xfId="0" applyFont="1" applyFill="1" applyBorder="1" applyAlignment="1">
      <alignment horizontal="center"/>
    </xf>
    <xf numFmtId="0" fontId="2" fillId="26" borderId="8" xfId="0" applyFont="1" applyFill="1" applyBorder="1" applyAlignment="1">
      <alignment horizontal="center"/>
    </xf>
    <xf numFmtId="0" fontId="2" fillId="26" borderId="9" xfId="0" applyFont="1" applyFill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1" fillId="0" borderId="5" xfId="0" applyFont="1" applyBorder="1" applyAlignment="1">
      <alignment wrapText="1"/>
    </xf>
    <xf numFmtId="0" fontId="11" fillId="0" borderId="15" xfId="0" applyFont="1" applyBorder="1" applyAlignment="1">
      <alignment wrapText="1"/>
    </xf>
    <xf numFmtId="0" fontId="11" fillId="0" borderId="6" xfId="0" applyFont="1" applyBorder="1" applyAlignment="1">
      <alignment wrapText="1"/>
    </xf>
    <xf numFmtId="0" fontId="11" fillId="0" borderId="0" xfId="0" applyFont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colors>
    <mruColors>
      <color rgb="FFF77272"/>
      <color rgb="FFFA5252"/>
      <color rgb="FFFF39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514350</xdr:colOff>
      <xdr:row>1</xdr:row>
      <xdr:rowOff>104775</xdr:rowOff>
    </xdr:from>
    <xdr:to>
      <xdr:col>24</xdr:col>
      <xdr:colOff>552450</xdr:colOff>
      <xdr:row>46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163B43-2FAC-F9F0-0F35-81637A098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9850" y="295275"/>
          <a:ext cx="83058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19</xdr:row>
      <xdr:rowOff>19050</xdr:rowOff>
    </xdr:from>
    <xdr:to>
      <xdr:col>9</xdr:col>
      <xdr:colOff>361950</xdr:colOff>
      <xdr:row>43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6B8EBD-12BD-7B9E-09A7-BAE6606DB092}"/>
            </a:ext>
            <a:ext uri="{147F2762-F138-4A5C-976F-8EAC2B608ADB}">
              <a16:predDERef xmlns:a16="http://schemas.microsoft.com/office/drawing/2014/main" pred="{EE163B43-2FAC-F9F0-0F35-81637A098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3638550"/>
          <a:ext cx="4562475" cy="457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10</xdr:row>
      <xdr:rowOff>0</xdr:rowOff>
    </xdr:from>
    <xdr:to>
      <xdr:col>51</xdr:col>
      <xdr:colOff>76200</xdr:colOff>
      <xdr:row>23</xdr:row>
      <xdr:rowOff>161925</xdr:rowOff>
    </xdr:to>
    <xdr:pic>
      <xdr:nvPicPr>
        <xdr:cNvPr id="7" name="Picture 5">
          <a:extLst>
            <a:ext uri="{FF2B5EF4-FFF2-40B4-BE49-F238E27FC236}">
              <a16:creationId xmlns:a16="http://schemas.microsoft.com/office/drawing/2014/main" id="{BCDCB8B7-AE3F-43A5-8739-BA73E097183B}"/>
            </a:ext>
            <a:ext uri="{147F2762-F138-4A5C-976F-8EAC2B608ADB}">
              <a16:predDERef xmlns:a16="http://schemas.microsoft.com/office/drawing/2014/main" pred="{43D2D473-2D93-A5D5-652E-850D0090D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22400" y="1905000"/>
          <a:ext cx="4343400" cy="2638425"/>
        </a:xfrm>
        <a:prstGeom prst="rect">
          <a:avLst/>
        </a:prstGeom>
      </xdr:spPr>
    </xdr:pic>
    <xdr:clientData/>
  </xdr:twoCellAnchor>
  <xdr:twoCellAnchor editAs="oneCell">
    <xdr:from>
      <xdr:col>46</xdr:col>
      <xdr:colOff>371475</xdr:colOff>
      <xdr:row>24</xdr:row>
      <xdr:rowOff>38100</xdr:rowOff>
    </xdr:from>
    <xdr:to>
      <xdr:col>52</xdr:col>
      <xdr:colOff>409575</xdr:colOff>
      <xdr:row>26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EA2ABB-C9B5-E47D-4DCD-98BABC2855E1}"/>
            </a:ext>
            <a:ext uri="{147F2762-F138-4A5C-976F-8EAC2B608ADB}">
              <a16:predDERef xmlns:a16="http://schemas.microsoft.com/office/drawing/2014/main" pred="{BCDCB8B7-AE3F-43A5-8739-BA73E0971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413075" y="4610100"/>
          <a:ext cx="3695700" cy="514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657225</xdr:colOff>
      <xdr:row>30</xdr:row>
      <xdr:rowOff>123825</xdr:rowOff>
    </xdr:from>
    <xdr:to>
      <xdr:col>55</xdr:col>
      <xdr:colOff>57150</xdr:colOff>
      <xdr:row>47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341553-406A-E778-4D79-F67AE9CCB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28350" y="5838825"/>
          <a:ext cx="6781800" cy="3152775"/>
        </a:xfrm>
        <a:prstGeom prst="rect">
          <a:avLst/>
        </a:prstGeom>
      </xdr:spPr>
    </xdr:pic>
    <xdr:clientData/>
  </xdr:twoCellAnchor>
  <xdr:twoCellAnchor editAs="oneCell">
    <xdr:from>
      <xdr:col>47</xdr:col>
      <xdr:colOff>19050</xdr:colOff>
      <xdr:row>51</xdr:row>
      <xdr:rowOff>66675</xdr:rowOff>
    </xdr:from>
    <xdr:to>
      <xdr:col>56</xdr:col>
      <xdr:colOff>285750</xdr:colOff>
      <xdr:row>66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82E2A6-A857-4325-1CA4-668C561C6668}"/>
            </a:ext>
            <a:ext uri="{147F2762-F138-4A5C-976F-8EAC2B608ADB}">
              <a16:predDERef xmlns:a16="http://schemas.microsoft.com/office/drawing/2014/main" pred="{CA341553-406A-E778-4D79-F67AE9CCB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52175" y="9782175"/>
          <a:ext cx="7648575" cy="2933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1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EC066DA0-004A-488E-9D69-2FD30ACFB4EA}">
  <we:reference id="WA104100404" version="3.0.0.1" store="en-US" storeType="omex"/>
  <we:alternateReferences>
    <we:reference id="WA104100404" version="3.0.0.1" store="en-US" storeType="omex"/>
  </we:alternateReferences>
  <we:properties>
    <we:property name="BlsrFwYoHAMcUw==" value="&quot;RA==&quot;"/>
    <we:property name="BlsrFwYoHAgXUw==" value="&quot;MmYA&quot;"/>
    <we:property name="M10pBUMpNwwNXSUMBkMSVUczABc/YiAYTAcLCQ==" value="&quot;RA==&quot;"/>
    <we:property name="M10pBUMpNwwNXSUMBkMSVUczABc/YiIbXg==" value="&quot;&quot;"/>
    <we:property name="OlYt" value="&quot;&quot;"/>
    <we:property name="UniqueID" value="&quot;2024471715021545558&quot;"/>
    <we:property name="M10pBUMpNwwNXSUMBkMSVUczABc/Yh4WWDwHFW4OG1M=" value="&quot;MmYA&quot;"/>
    <we:property name="M10pBUMpNwwNXSUMBkMSVUczABc/Yh4WWDwHFW4FEFM=" value="&quot;RA==&quot;"/>
  </we:properties>
  <we:bindings>
    <we:binding id="refEdit" type="matrix" appref="{86ABEA40-38B6-7B4F-AD74-9B87B9C8A509}"/>
    <we:binding id="Worker" type="matrix" appref="{085556AB-A431-6541-8BAE-08225569FF0C}"/>
  </we:bindings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A50"/>
  <sheetViews>
    <sheetView topLeftCell="A9" workbookViewId="0"/>
  </sheetViews>
  <sheetFormatPr defaultColWidth="8.85546875" defaultRowHeight="15"/>
  <sheetData>
    <row r="2" spans="2:2">
      <c r="B2" t="s">
        <v>0</v>
      </c>
    </row>
    <row r="3" spans="2:2">
      <c r="B3" t="s">
        <v>1</v>
      </c>
    </row>
    <row r="4" spans="2:2">
      <c r="B4" t="s">
        <v>2</v>
      </c>
    </row>
    <row r="5" spans="2:2">
      <c r="B5" t="s">
        <v>3</v>
      </c>
    </row>
    <row r="7" spans="2:2">
      <c r="B7" t="s">
        <v>4</v>
      </c>
    </row>
    <row r="8" spans="2:2">
      <c r="B8" t="s">
        <v>5</v>
      </c>
    </row>
    <row r="9" spans="2:2">
      <c r="B9" t="s">
        <v>6</v>
      </c>
    </row>
    <row r="10" spans="2:2">
      <c r="B10" t="s">
        <v>7</v>
      </c>
    </row>
    <row r="14" spans="2:2">
      <c r="B14" t="s">
        <v>8</v>
      </c>
    </row>
    <row r="15" spans="2:2">
      <c r="B15" t="s">
        <v>9</v>
      </c>
    </row>
    <row r="16" spans="2:2">
      <c r="B16" t="s">
        <v>10</v>
      </c>
    </row>
    <row r="17" spans="2:27">
      <c r="B17" t="s">
        <v>11</v>
      </c>
    </row>
    <row r="19" spans="2:27">
      <c r="F19" s="1"/>
      <c r="AA19">
        <v>2</v>
      </c>
    </row>
    <row r="20" spans="2:27">
      <c r="AA20">
        <v>17</v>
      </c>
    </row>
    <row r="21" spans="2:27">
      <c r="G21" t="s">
        <v>12</v>
      </c>
      <c r="AA21">
        <v>33</v>
      </c>
    </row>
    <row r="50" spans="12:12">
      <c r="L50" t="s">
        <v>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C825C-B2A3-4007-A392-FC6E0EB75B6A}">
  <dimension ref="B2:Z45"/>
  <sheetViews>
    <sheetView tabSelected="1" topLeftCell="V45" workbookViewId="0">
      <selection activeCell="X13" sqref="X13:X83"/>
    </sheetView>
  </sheetViews>
  <sheetFormatPr defaultRowHeight="15"/>
  <cols>
    <col min="2" max="2" width="21.7109375" customWidth="1"/>
    <col min="3" max="3" width="11.140625" bestFit="1" customWidth="1"/>
    <col min="4" max="4" width="10.140625" customWidth="1"/>
    <col min="7" max="7" width="6.85546875" customWidth="1"/>
    <col min="8" max="8" width="9.28515625" customWidth="1"/>
    <col min="9" max="9" width="10.7109375" customWidth="1"/>
    <col min="11" max="11" width="9.7109375" customWidth="1"/>
    <col min="14" max="14" width="7.85546875" customWidth="1"/>
    <col min="16" max="16" width="9.85546875" customWidth="1"/>
    <col min="24" max="24" width="15.5703125" customWidth="1"/>
    <col min="25" max="25" width="12.42578125" customWidth="1"/>
    <col min="26" max="26" width="11.5703125" customWidth="1"/>
  </cols>
  <sheetData>
    <row r="2" spans="2:19">
      <c r="B2" s="83" t="s">
        <v>14</v>
      </c>
      <c r="C2" s="84" t="s">
        <v>15</v>
      </c>
      <c r="D2" s="84" t="s">
        <v>16</v>
      </c>
      <c r="E2" s="85" t="s">
        <v>17</v>
      </c>
      <c r="G2" s="100" t="s">
        <v>18</v>
      </c>
      <c r="H2" s="99" t="s">
        <v>19</v>
      </c>
    </row>
    <row r="3" spans="2:19" ht="15.75">
      <c r="B3" s="86" t="s">
        <v>20</v>
      </c>
      <c r="C3" s="87" t="s">
        <v>21</v>
      </c>
      <c r="D3" s="87" t="s">
        <v>22</v>
      </c>
      <c r="E3" s="88" t="s">
        <v>23</v>
      </c>
      <c r="G3" s="95" t="s">
        <v>23</v>
      </c>
      <c r="H3" s="96" t="s">
        <v>24</v>
      </c>
      <c r="N3" s="126" t="s">
        <v>25</v>
      </c>
      <c r="O3" s="126" t="s">
        <v>25</v>
      </c>
      <c r="P3" s="132" t="s">
        <v>26</v>
      </c>
      <c r="Q3" s="126" t="s">
        <v>25</v>
      </c>
      <c r="R3" s="126" t="s">
        <v>25</v>
      </c>
      <c r="S3" s="126" t="s">
        <v>25</v>
      </c>
    </row>
    <row r="4" spans="2:19" ht="15.75">
      <c r="B4" s="89" t="s">
        <v>27</v>
      </c>
      <c r="C4" s="90" t="s">
        <v>28</v>
      </c>
      <c r="D4" s="90" t="s">
        <v>29</v>
      </c>
      <c r="E4" s="91" t="s">
        <v>30</v>
      </c>
      <c r="G4" s="95" t="s">
        <v>30</v>
      </c>
      <c r="H4" s="96" t="s">
        <v>31</v>
      </c>
      <c r="N4" s="126" t="s">
        <v>25</v>
      </c>
      <c r="O4" s="126" t="s">
        <v>25</v>
      </c>
      <c r="P4" s="132" t="s">
        <v>32</v>
      </c>
      <c r="Q4" s="132" t="s">
        <v>33</v>
      </c>
      <c r="R4" s="132" t="s">
        <v>34</v>
      </c>
      <c r="S4" s="132" t="s">
        <v>21</v>
      </c>
    </row>
    <row r="5" spans="2:19">
      <c r="B5" s="89" t="s">
        <v>24</v>
      </c>
      <c r="C5" s="90" t="s">
        <v>35</v>
      </c>
      <c r="D5" s="90" t="s">
        <v>36</v>
      </c>
      <c r="E5" s="91" t="s">
        <v>37</v>
      </c>
      <c r="G5" s="95" t="s">
        <v>37</v>
      </c>
      <c r="H5" s="96" t="s">
        <v>38</v>
      </c>
      <c r="N5" s="133" t="s">
        <v>39</v>
      </c>
      <c r="O5" s="134" t="s">
        <v>32</v>
      </c>
      <c r="P5" s="90" t="s">
        <v>24</v>
      </c>
      <c r="Q5" s="90" t="s">
        <v>40</v>
      </c>
      <c r="R5" s="90" t="s">
        <v>40</v>
      </c>
      <c r="S5" s="90" t="s">
        <v>24</v>
      </c>
    </row>
    <row r="6" spans="2:19" ht="15.75">
      <c r="B6" s="89" t="s">
        <v>41</v>
      </c>
      <c r="C6" s="90" t="s">
        <v>42</v>
      </c>
      <c r="D6" s="90" t="s">
        <v>43</v>
      </c>
      <c r="E6" s="91" t="s">
        <v>44</v>
      </c>
      <c r="G6" s="95" t="s">
        <v>44</v>
      </c>
      <c r="H6" s="96" t="s">
        <v>45</v>
      </c>
      <c r="N6" s="126" t="s">
        <v>25</v>
      </c>
      <c r="O6" s="134" t="s">
        <v>33</v>
      </c>
      <c r="P6" s="90" t="s">
        <v>24</v>
      </c>
      <c r="Q6" s="90" t="s">
        <v>24</v>
      </c>
      <c r="R6" s="90" t="s">
        <v>46</v>
      </c>
      <c r="S6" s="90" t="s">
        <v>47</v>
      </c>
    </row>
    <row r="7" spans="2:19" ht="15.75">
      <c r="B7" s="89" t="s">
        <v>48</v>
      </c>
      <c r="C7" s="90" t="s">
        <v>49</v>
      </c>
      <c r="D7" s="90" t="s">
        <v>50</v>
      </c>
      <c r="E7" s="91" t="s">
        <v>51</v>
      </c>
      <c r="G7" s="95" t="s">
        <v>51</v>
      </c>
      <c r="H7" s="96" t="s">
        <v>52</v>
      </c>
      <c r="N7" s="126" t="s">
        <v>25</v>
      </c>
      <c r="O7" s="134" t="s">
        <v>34</v>
      </c>
      <c r="P7" s="90" t="s">
        <v>24</v>
      </c>
      <c r="Q7" s="90" t="s">
        <v>40</v>
      </c>
      <c r="R7" s="90" t="s">
        <v>24</v>
      </c>
      <c r="S7" s="90" t="s">
        <v>53</v>
      </c>
    </row>
    <row r="8" spans="2:19" ht="15.75">
      <c r="B8" s="89" t="s">
        <v>51</v>
      </c>
      <c r="C8" s="90" t="s">
        <v>49</v>
      </c>
      <c r="D8" s="90" t="s">
        <v>54</v>
      </c>
      <c r="E8" s="91" t="s">
        <v>55</v>
      </c>
      <c r="G8" s="95" t="s">
        <v>55</v>
      </c>
      <c r="H8" s="96" t="s">
        <v>56</v>
      </c>
      <c r="N8" s="126" t="s">
        <v>25</v>
      </c>
      <c r="O8" s="134" t="s">
        <v>21</v>
      </c>
      <c r="P8" s="90" t="s">
        <v>23</v>
      </c>
      <c r="Q8" s="90" t="s">
        <v>47</v>
      </c>
      <c r="R8" s="90" t="s">
        <v>57</v>
      </c>
      <c r="S8" s="90" t="s">
        <v>24</v>
      </c>
    </row>
    <row r="9" spans="2:19">
      <c r="B9" s="89" t="s">
        <v>58</v>
      </c>
      <c r="C9" s="90" t="s">
        <v>42</v>
      </c>
      <c r="D9" s="90" t="s">
        <v>59</v>
      </c>
      <c r="E9" s="91" t="s">
        <v>60</v>
      </c>
      <c r="G9" s="95" t="s">
        <v>60</v>
      </c>
      <c r="H9" s="96" t="s">
        <v>61</v>
      </c>
    </row>
    <row r="10" spans="2:19">
      <c r="B10" s="89" t="s">
        <v>62</v>
      </c>
      <c r="C10" s="90" t="s">
        <v>49</v>
      </c>
      <c r="D10" s="90" t="s">
        <v>63</v>
      </c>
      <c r="E10" s="91" t="s">
        <v>64</v>
      </c>
      <c r="G10" s="95" t="s">
        <v>64</v>
      </c>
      <c r="H10" s="96" t="s">
        <v>56</v>
      </c>
    </row>
    <row r="11" spans="2:19">
      <c r="B11" s="89" t="s">
        <v>65</v>
      </c>
      <c r="C11" s="90" t="s">
        <v>66</v>
      </c>
      <c r="D11" s="90" t="s">
        <v>67</v>
      </c>
      <c r="E11" s="91" t="s">
        <v>68</v>
      </c>
      <c r="G11" s="95" t="s">
        <v>68</v>
      </c>
      <c r="H11" s="96" t="s">
        <v>52</v>
      </c>
    </row>
    <row r="12" spans="2:19">
      <c r="B12" s="92" t="s">
        <v>69</v>
      </c>
      <c r="C12" s="93" t="s">
        <v>28</v>
      </c>
      <c r="D12" s="93" t="s">
        <v>70</v>
      </c>
      <c r="E12" s="94" t="s">
        <v>71</v>
      </c>
      <c r="G12" s="95" t="s">
        <v>20</v>
      </c>
      <c r="H12" s="96" t="s">
        <v>45</v>
      </c>
    </row>
    <row r="13" spans="2:19">
      <c r="G13" s="95" t="s">
        <v>72</v>
      </c>
      <c r="H13" s="96" t="s">
        <v>38</v>
      </c>
    </row>
    <row r="14" spans="2:19">
      <c r="G14" s="97" t="s">
        <v>73</v>
      </c>
      <c r="H14" s="98" t="s">
        <v>31</v>
      </c>
    </row>
    <row r="19" spans="2:11" ht="21.75" customHeight="1">
      <c r="B19" s="101" t="s">
        <v>15</v>
      </c>
      <c r="C19" s="102" t="s">
        <v>74</v>
      </c>
      <c r="D19" s="103" t="s">
        <v>75</v>
      </c>
      <c r="G19" s="101" t="s">
        <v>15</v>
      </c>
      <c r="H19" s="117" t="s">
        <v>74</v>
      </c>
      <c r="I19" s="118" t="s">
        <v>19</v>
      </c>
    </row>
    <row r="20" spans="2:11" ht="21.75" customHeight="1">
      <c r="B20" s="104" t="s">
        <v>35</v>
      </c>
      <c r="C20" s="105" t="s">
        <v>24</v>
      </c>
      <c r="D20" s="106" t="s">
        <v>76</v>
      </c>
      <c r="G20" s="104" t="s">
        <v>35</v>
      </c>
      <c r="H20" s="119" t="s">
        <v>24</v>
      </c>
      <c r="I20" s="120" t="s">
        <v>76</v>
      </c>
    </row>
    <row r="21" spans="2:11" ht="21.75" customHeight="1">
      <c r="B21" s="107" t="s">
        <v>21</v>
      </c>
      <c r="C21" s="108" t="s">
        <v>20</v>
      </c>
      <c r="D21" s="109" t="s">
        <v>76</v>
      </c>
      <c r="G21" s="111" t="s">
        <v>21</v>
      </c>
      <c r="H21" s="121" t="s">
        <v>20</v>
      </c>
      <c r="I21" s="122" t="s">
        <v>76</v>
      </c>
    </row>
    <row r="22" spans="2:11" ht="21.75" customHeight="1">
      <c r="B22" s="107" t="s">
        <v>77</v>
      </c>
      <c r="C22" s="108" t="s">
        <v>51</v>
      </c>
      <c r="D22" s="109" t="s">
        <v>76</v>
      </c>
      <c r="G22" s="123" t="s">
        <v>78</v>
      </c>
      <c r="H22" s="124" t="s">
        <v>25</v>
      </c>
      <c r="I22" s="125" t="s">
        <v>79</v>
      </c>
    </row>
    <row r="23" spans="2:11" ht="21.75" customHeight="1">
      <c r="B23" s="107" t="s">
        <v>80</v>
      </c>
      <c r="C23" s="108" t="s">
        <v>27</v>
      </c>
      <c r="D23" s="109" t="s">
        <v>76</v>
      </c>
    </row>
    <row r="24" spans="2:11" ht="21.75" customHeight="1">
      <c r="B24" s="107" t="s">
        <v>81</v>
      </c>
      <c r="C24" s="108" t="s">
        <v>72</v>
      </c>
      <c r="D24" s="109" t="s">
        <v>76</v>
      </c>
    </row>
    <row r="25" spans="2:11" ht="27" customHeight="1">
      <c r="B25" s="107" t="s">
        <v>82</v>
      </c>
      <c r="C25" s="108" t="s">
        <v>83</v>
      </c>
      <c r="D25" s="109" t="s">
        <v>76</v>
      </c>
    </row>
    <row r="26" spans="2:11" ht="16.5" customHeight="1">
      <c r="B26" s="107" t="s">
        <v>84</v>
      </c>
      <c r="C26" s="110" t="s">
        <v>25</v>
      </c>
      <c r="D26" s="109" t="s">
        <v>76</v>
      </c>
      <c r="G26" s="127" t="s">
        <v>25</v>
      </c>
      <c r="H26" s="127" t="s">
        <v>25</v>
      </c>
      <c r="I26" s="128" t="s">
        <v>26</v>
      </c>
      <c r="J26" s="127" t="s">
        <v>25</v>
      </c>
      <c r="K26" s="127" t="s">
        <v>25</v>
      </c>
    </row>
    <row r="27" spans="2:11" ht="18" customHeight="1">
      <c r="B27" s="107" t="s">
        <v>85</v>
      </c>
      <c r="C27" s="110" t="s">
        <v>25</v>
      </c>
      <c r="D27" s="109" t="s">
        <v>86</v>
      </c>
      <c r="G27" s="127" t="s">
        <v>25</v>
      </c>
      <c r="H27" s="127" t="s">
        <v>25</v>
      </c>
      <c r="I27" s="128" t="s">
        <v>87</v>
      </c>
      <c r="J27" s="128" t="s">
        <v>88</v>
      </c>
      <c r="K27" s="128" t="s">
        <v>89</v>
      </c>
    </row>
    <row r="28" spans="2:11" ht="15" customHeight="1">
      <c r="B28" s="111" t="s">
        <v>90</v>
      </c>
      <c r="C28" s="112" t="s">
        <v>25</v>
      </c>
      <c r="D28" s="113" t="s">
        <v>76</v>
      </c>
      <c r="G28" s="129" t="s">
        <v>39</v>
      </c>
      <c r="H28" s="130" t="s">
        <v>87</v>
      </c>
      <c r="I28" s="131" t="s">
        <v>25</v>
      </c>
      <c r="J28" s="131" t="s">
        <v>25</v>
      </c>
      <c r="K28" s="131" t="s">
        <v>25</v>
      </c>
    </row>
    <row r="29" spans="2:11" ht="17.25" customHeight="1">
      <c r="B29" s="114" t="s">
        <v>78</v>
      </c>
      <c r="C29" s="115" t="s">
        <v>25</v>
      </c>
      <c r="D29" s="116" t="s">
        <v>91</v>
      </c>
      <c r="G29" s="127" t="s">
        <v>25</v>
      </c>
      <c r="H29" s="130" t="s">
        <v>88</v>
      </c>
      <c r="I29" s="131" t="s">
        <v>25</v>
      </c>
      <c r="J29" s="131" t="s">
        <v>25</v>
      </c>
      <c r="K29" s="131" t="s">
        <v>25</v>
      </c>
    </row>
    <row r="30" spans="2:11" ht="15.75">
      <c r="G30" s="126" t="s">
        <v>25</v>
      </c>
      <c r="H30" s="130" t="s">
        <v>89</v>
      </c>
      <c r="I30" s="90" t="s">
        <v>25</v>
      </c>
      <c r="J30" s="90" t="s">
        <v>25</v>
      </c>
      <c r="K30" s="90" t="s">
        <v>25</v>
      </c>
    </row>
    <row r="42" spans="24:26" ht="16.5" customHeight="1">
      <c r="X42" s="135" t="s">
        <v>15</v>
      </c>
      <c r="Y42" s="136" t="s">
        <v>74</v>
      </c>
      <c r="Z42" s="137" t="s">
        <v>19</v>
      </c>
    </row>
    <row r="43" spans="24:26">
      <c r="X43" s="138" t="s">
        <v>35</v>
      </c>
      <c r="Y43" s="139" t="s">
        <v>24</v>
      </c>
      <c r="Z43" s="140" t="s">
        <v>76</v>
      </c>
    </row>
    <row r="44" spans="24:26">
      <c r="X44" s="141" t="s">
        <v>21</v>
      </c>
      <c r="Y44" s="142" t="s">
        <v>20</v>
      </c>
      <c r="Z44" s="143" t="s">
        <v>76</v>
      </c>
    </row>
    <row r="45" spans="24:26" ht="15.75" customHeight="1">
      <c r="X45" s="144" t="s">
        <v>78</v>
      </c>
      <c r="Y45" s="145" t="s">
        <v>25</v>
      </c>
      <c r="Z45" s="146" t="s">
        <v>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FF8AD-86A0-41E9-A7BD-45B785FA0C12}">
  <dimension ref="A1:K46"/>
  <sheetViews>
    <sheetView workbookViewId="0">
      <selection activeCell="I4" sqref="I4"/>
    </sheetView>
  </sheetViews>
  <sheetFormatPr defaultColWidth="8.85546875" defaultRowHeight="15"/>
  <cols>
    <col min="3" max="3" width="32.42578125" customWidth="1"/>
    <col min="5" max="5" width="7.85546875" customWidth="1"/>
    <col min="6" max="6" width="14.5703125" customWidth="1"/>
    <col min="8" max="8" width="13.85546875" customWidth="1"/>
    <col min="9" max="9" width="14.85546875" customWidth="1"/>
    <col min="10" max="10" width="14.5703125" customWidth="1"/>
    <col min="11" max="11" width="11.42578125" customWidth="1"/>
  </cols>
  <sheetData>
    <row r="1" spans="1:11" ht="18">
      <c r="B1" s="147"/>
      <c r="C1" s="148"/>
      <c r="D1" s="148"/>
      <c r="E1" s="149"/>
      <c r="F1" s="23"/>
      <c r="G1" s="23"/>
      <c r="H1" s="61"/>
    </row>
    <row r="2" spans="1:11">
      <c r="D2" s="75" t="s">
        <v>92</v>
      </c>
      <c r="E2" s="62" t="s">
        <v>93</v>
      </c>
      <c r="F2" s="62" t="s">
        <v>94</v>
      </c>
      <c r="G2" s="62" t="s">
        <v>95</v>
      </c>
      <c r="H2" s="62" t="s">
        <v>96</v>
      </c>
      <c r="I2" s="62" t="s">
        <v>97</v>
      </c>
      <c r="J2" s="62" t="s">
        <v>98</v>
      </c>
      <c r="K2" s="62" t="s">
        <v>99</v>
      </c>
    </row>
    <row r="3" spans="1:11">
      <c r="A3" s="7">
        <v>0</v>
      </c>
      <c r="C3" t="s">
        <v>100</v>
      </c>
    </row>
    <row r="4" spans="1:11">
      <c r="A4" s="7">
        <v>1</v>
      </c>
      <c r="B4" s="73" t="s">
        <v>101</v>
      </c>
      <c r="C4" s="65" t="s">
        <v>102</v>
      </c>
      <c r="D4" s="76" t="s">
        <v>103</v>
      </c>
      <c r="E4" s="65">
        <v>60</v>
      </c>
      <c r="F4" s="65">
        <v>50</v>
      </c>
      <c r="G4" s="65">
        <v>2</v>
      </c>
      <c r="H4" s="65">
        <v>10</v>
      </c>
      <c r="I4" s="65">
        <v>30</v>
      </c>
      <c r="J4" s="65">
        <v>90</v>
      </c>
      <c r="K4" s="65">
        <v>160</v>
      </c>
    </row>
    <row r="5" spans="1:11" ht="15" customHeight="1">
      <c r="A5" s="7">
        <v>2</v>
      </c>
      <c r="C5" s="8" t="s">
        <v>104</v>
      </c>
    </row>
    <row r="6" spans="1:11">
      <c r="A6" s="7">
        <v>3</v>
      </c>
      <c r="B6" s="73" t="s">
        <v>101</v>
      </c>
      <c r="C6" s="65" t="s">
        <v>105</v>
      </c>
      <c r="D6" s="77" t="s">
        <v>103</v>
      </c>
      <c r="E6" s="65">
        <v>60</v>
      </c>
      <c r="F6" s="65">
        <v>50</v>
      </c>
      <c r="G6" s="65">
        <v>4</v>
      </c>
      <c r="H6" s="65">
        <v>20</v>
      </c>
      <c r="I6" s="65">
        <v>60</v>
      </c>
      <c r="J6" s="65">
        <v>180</v>
      </c>
      <c r="K6" s="65">
        <v>320</v>
      </c>
    </row>
    <row r="7" spans="1:11">
      <c r="A7" s="7">
        <v>4</v>
      </c>
      <c r="C7" t="s">
        <v>106</v>
      </c>
    </row>
    <row r="8" spans="1:11">
      <c r="A8" s="7">
        <v>5</v>
      </c>
      <c r="C8" s="74" t="s">
        <v>107</v>
      </c>
    </row>
    <row r="9" spans="1:11">
      <c r="A9" s="7">
        <v>6</v>
      </c>
      <c r="B9" s="66" t="s">
        <v>108</v>
      </c>
      <c r="C9" s="65" t="s">
        <v>109</v>
      </c>
      <c r="D9" s="77" t="s">
        <v>103</v>
      </c>
      <c r="E9" s="65">
        <v>100</v>
      </c>
      <c r="F9" s="65">
        <v>50</v>
      </c>
      <c r="G9" s="65">
        <v>6</v>
      </c>
      <c r="H9" s="65">
        <v>30</v>
      </c>
      <c r="I9" s="65">
        <v>90</v>
      </c>
      <c r="J9" s="65">
        <v>270</v>
      </c>
      <c r="K9" s="65">
        <v>400</v>
      </c>
    </row>
    <row r="10" spans="1:11" ht="15" customHeight="1">
      <c r="A10" s="7">
        <v>7</v>
      </c>
      <c r="C10" s="8" t="s">
        <v>110</v>
      </c>
    </row>
    <row r="11" spans="1:11">
      <c r="A11" s="7">
        <v>8</v>
      </c>
      <c r="B11" s="66" t="s">
        <v>108</v>
      </c>
      <c r="C11" s="65" t="s">
        <v>111</v>
      </c>
      <c r="D11" s="77" t="s">
        <v>103</v>
      </c>
      <c r="E11" s="65">
        <v>100</v>
      </c>
      <c r="F11" s="65">
        <v>50</v>
      </c>
      <c r="G11" s="65">
        <v>6</v>
      </c>
      <c r="H11" s="65">
        <v>30</v>
      </c>
      <c r="I11" s="65">
        <v>90</v>
      </c>
      <c r="J11" s="65">
        <v>270</v>
      </c>
      <c r="K11" s="65">
        <v>400</v>
      </c>
    </row>
    <row r="12" spans="1:11">
      <c r="A12" s="7">
        <v>9</v>
      </c>
      <c r="B12" s="66" t="s">
        <v>108</v>
      </c>
      <c r="C12" s="65" t="s">
        <v>112</v>
      </c>
      <c r="D12" s="77" t="s">
        <v>113</v>
      </c>
      <c r="E12" s="65">
        <v>120</v>
      </c>
      <c r="F12" s="65">
        <v>50</v>
      </c>
      <c r="G12" s="65">
        <v>8</v>
      </c>
      <c r="H12" s="65">
        <v>40</v>
      </c>
      <c r="I12" s="65">
        <v>100</v>
      </c>
      <c r="J12" s="65">
        <v>300</v>
      </c>
      <c r="K12" s="65">
        <v>450</v>
      </c>
    </row>
    <row r="13" spans="1:11" ht="15" customHeight="1">
      <c r="A13" s="7">
        <v>10</v>
      </c>
      <c r="C13" t="s">
        <v>13</v>
      </c>
    </row>
    <row r="14" spans="1:11">
      <c r="A14" s="7">
        <v>11</v>
      </c>
      <c r="B14" s="67" t="s">
        <v>114</v>
      </c>
      <c r="C14" s="65" t="s">
        <v>115</v>
      </c>
      <c r="D14" s="77" t="s">
        <v>113</v>
      </c>
      <c r="E14" s="65">
        <v>140</v>
      </c>
      <c r="F14" s="65">
        <v>100</v>
      </c>
      <c r="G14" s="65">
        <v>10</v>
      </c>
      <c r="H14" s="65">
        <v>50</v>
      </c>
      <c r="I14" s="65">
        <v>150</v>
      </c>
      <c r="J14" s="65">
        <v>450</v>
      </c>
      <c r="K14" s="65">
        <v>625</v>
      </c>
    </row>
    <row r="15" spans="1:11">
      <c r="A15" s="7">
        <v>12</v>
      </c>
      <c r="C15" s="7" t="s">
        <v>116</v>
      </c>
    </row>
    <row r="16" spans="1:11">
      <c r="A16" s="7">
        <v>13</v>
      </c>
      <c r="B16" s="67" t="s">
        <v>114</v>
      </c>
      <c r="C16" s="65" t="s">
        <v>117</v>
      </c>
      <c r="D16" s="77" t="s">
        <v>113</v>
      </c>
      <c r="E16" s="65">
        <v>140</v>
      </c>
      <c r="F16" s="65">
        <v>100</v>
      </c>
      <c r="G16" s="65">
        <v>10</v>
      </c>
      <c r="H16" s="65">
        <v>50</v>
      </c>
      <c r="I16" s="65">
        <v>150</v>
      </c>
      <c r="J16" s="65">
        <v>450</v>
      </c>
      <c r="K16" s="65">
        <v>625</v>
      </c>
    </row>
    <row r="17" spans="1:11">
      <c r="A17" s="7">
        <v>14</v>
      </c>
      <c r="B17" s="67" t="s">
        <v>114</v>
      </c>
      <c r="C17" s="65" t="s">
        <v>118</v>
      </c>
      <c r="D17" s="77" t="s">
        <v>113</v>
      </c>
      <c r="E17" s="65">
        <v>160</v>
      </c>
      <c r="F17" s="65">
        <v>100</v>
      </c>
      <c r="G17" s="65">
        <v>12</v>
      </c>
      <c r="H17" s="65">
        <v>60</v>
      </c>
      <c r="I17" s="65">
        <v>180</v>
      </c>
      <c r="J17" s="65">
        <v>500</v>
      </c>
      <c r="K17" s="65">
        <v>700</v>
      </c>
    </row>
    <row r="18" spans="1:11">
      <c r="A18" s="7">
        <v>15</v>
      </c>
      <c r="C18" s="74" t="s">
        <v>119</v>
      </c>
    </row>
    <row r="19" spans="1:11">
      <c r="A19" s="7">
        <v>16</v>
      </c>
      <c r="B19" s="68" t="s">
        <v>120</v>
      </c>
      <c r="C19" s="65" t="s">
        <v>121</v>
      </c>
      <c r="D19" s="77" t="s">
        <v>113</v>
      </c>
      <c r="E19" s="65">
        <v>180</v>
      </c>
      <c r="F19" s="65">
        <v>100</v>
      </c>
      <c r="G19" s="65">
        <v>14</v>
      </c>
      <c r="H19" s="65">
        <v>70</v>
      </c>
      <c r="I19" s="65">
        <v>200</v>
      </c>
      <c r="J19" s="65">
        <v>550</v>
      </c>
      <c r="K19" s="65">
        <v>750</v>
      </c>
    </row>
    <row r="20" spans="1:11" ht="15" customHeight="1">
      <c r="A20" s="7">
        <v>17</v>
      </c>
      <c r="C20" s="8" t="s">
        <v>104</v>
      </c>
    </row>
    <row r="21" spans="1:11">
      <c r="A21" s="7">
        <v>18</v>
      </c>
      <c r="B21" s="68" t="s">
        <v>120</v>
      </c>
      <c r="C21" s="65" t="s">
        <v>122</v>
      </c>
      <c r="D21" s="77" t="s">
        <v>113</v>
      </c>
      <c r="E21" s="65">
        <v>180</v>
      </c>
      <c r="F21" s="65">
        <v>100</v>
      </c>
      <c r="G21" s="65">
        <v>14</v>
      </c>
      <c r="H21" s="65">
        <v>70</v>
      </c>
      <c r="I21" s="65">
        <v>200</v>
      </c>
      <c r="J21" s="65">
        <v>550</v>
      </c>
      <c r="K21" s="65">
        <v>750</v>
      </c>
    </row>
    <row r="22" spans="1:11">
      <c r="A22" s="7">
        <v>19</v>
      </c>
      <c r="B22" s="68" t="s">
        <v>120</v>
      </c>
      <c r="C22" s="65" t="s">
        <v>123</v>
      </c>
      <c r="D22" s="77" t="s">
        <v>113</v>
      </c>
      <c r="E22" s="65">
        <v>200</v>
      </c>
      <c r="F22" s="65">
        <v>100</v>
      </c>
      <c r="G22" s="65">
        <v>16</v>
      </c>
      <c r="H22" s="65">
        <v>80</v>
      </c>
      <c r="I22" s="65">
        <v>220</v>
      </c>
      <c r="J22" s="65">
        <v>600</v>
      </c>
      <c r="K22" s="65">
        <v>800</v>
      </c>
    </row>
    <row r="23" spans="1:11" ht="15" customHeight="1">
      <c r="A23" s="7">
        <v>20</v>
      </c>
      <c r="C23" t="s">
        <v>124</v>
      </c>
    </row>
    <row r="24" spans="1:11">
      <c r="A24" s="7">
        <v>21</v>
      </c>
      <c r="B24" s="69" t="s">
        <v>125</v>
      </c>
      <c r="C24" s="65" t="s">
        <v>126</v>
      </c>
      <c r="D24" s="77" t="s">
        <v>113</v>
      </c>
      <c r="E24" s="65">
        <v>220</v>
      </c>
      <c r="F24" s="65">
        <v>150</v>
      </c>
      <c r="G24" s="65">
        <v>18</v>
      </c>
      <c r="H24" s="65">
        <v>90</v>
      </c>
      <c r="I24" s="65">
        <v>250</v>
      </c>
      <c r="J24" s="65">
        <v>700</v>
      </c>
      <c r="K24" s="65">
        <v>875</v>
      </c>
    </row>
    <row r="25" spans="1:11">
      <c r="A25" s="7">
        <v>22</v>
      </c>
      <c r="C25" s="8" t="s">
        <v>110</v>
      </c>
    </row>
    <row r="26" spans="1:11">
      <c r="A26" s="7">
        <v>23</v>
      </c>
      <c r="B26" s="69" t="s">
        <v>125</v>
      </c>
      <c r="C26" s="65" t="s">
        <v>127</v>
      </c>
      <c r="D26" s="77" t="s">
        <v>113</v>
      </c>
      <c r="E26" s="65">
        <v>220</v>
      </c>
      <c r="F26" s="65">
        <v>150</v>
      </c>
      <c r="G26" s="65">
        <v>18</v>
      </c>
      <c r="H26" s="65">
        <v>90</v>
      </c>
      <c r="I26" s="65">
        <v>250</v>
      </c>
      <c r="J26" s="65">
        <v>700</v>
      </c>
      <c r="K26" s="65">
        <v>875</v>
      </c>
    </row>
    <row r="27" spans="1:11">
      <c r="A27" s="7">
        <v>24</v>
      </c>
      <c r="B27" s="69" t="s">
        <v>125</v>
      </c>
      <c r="C27" s="65" t="s">
        <v>128</v>
      </c>
      <c r="D27" s="77" t="s">
        <v>113</v>
      </c>
      <c r="E27" s="65">
        <v>240</v>
      </c>
      <c r="F27" s="65">
        <v>150</v>
      </c>
      <c r="G27" s="65">
        <v>20</v>
      </c>
      <c r="H27" s="65">
        <v>100</v>
      </c>
      <c r="I27" s="65">
        <v>300</v>
      </c>
      <c r="J27" s="65">
        <v>750</v>
      </c>
      <c r="K27" s="65">
        <v>925</v>
      </c>
    </row>
    <row r="28" spans="1:11" ht="15" customHeight="1">
      <c r="A28" s="7">
        <v>25</v>
      </c>
      <c r="C28" s="74" t="s">
        <v>129</v>
      </c>
    </row>
    <row r="29" spans="1:11">
      <c r="A29" s="7">
        <v>26</v>
      </c>
      <c r="B29" s="70" t="s">
        <v>130</v>
      </c>
      <c r="C29" s="65" t="s">
        <v>131</v>
      </c>
      <c r="D29" s="77" t="s">
        <v>113</v>
      </c>
      <c r="E29" s="65">
        <v>260</v>
      </c>
      <c r="F29" s="65">
        <v>150</v>
      </c>
      <c r="G29" s="65">
        <v>22</v>
      </c>
      <c r="H29" s="65">
        <v>110</v>
      </c>
      <c r="I29" s="65">
        <v>330</v>
      </c>
      <c r="J29" s="65">
        <v>800</v>
      </c>
      <c r="K29" s="65">
        <v>975</v>
      </c>
    </row>
    <row r="30" spans="1:11">
      <c r="A30" s="7">
        <v>27</v>
      </c>
      <c r="B30" s="70" t="s">
        <v>130</v>
      </c>
      <c r="C30" s="65" t="s">
        <v>132</v>
      </c>
      <c r="D30" s="77" t="s">
        <v>113</v>
      </c>
      <c r="E30" s="65">
        <v>260</v>
      </c>
      <c r="F30" s="65">
        <v>150</v>
      </c>
      <c r="G30" s="65">
        <v>22</v>
      </c>
      <c r="H30" s="65">
        <v>110</v>
      </c>
      <c r="I30" s="65">
        <v>330</v>
      </c>
      <c r="J30" s="65">
        <v>800</v>
      </c>
      <c r="K30" s="65">
        <v>975</v>
      </c>
    </row>
    <row r="31" spans="1:11">
      <c r="A31" s="7">
        <v>28</v>
      </c>
      <c r="C31" s="7" t="s">
        <v>133</v>
      </c>
    </row>
    <row r="32" spans="1:11">
      <c r="A32" s="7">
        <v>29</v>
      </c>
      <c r="B32" s="70" t="s">
        <v>130</v>
      </c>
      <c r="C32" s="65" t="s">
        <v>134</v>
      </c>
      <c r="D32" s="77" t="s">
        <v>113</v>
      </c>
      <c r="E32" s="65">
        <v>280</v>
      </c>
      <c r="F32" s="65">
        <v>150</v>
      </c>
      <c r="G32" s="65">
        <v>24</v>
      </c>
      <c r="H32" s="65">
        <v>120</v>
      </c>
      <c r="I32" s="65">
        <v>360</v>
      </c>
      <c r="J32" s="65">
        <v>850</v>
      </c>
      <c r="K32" s="65">
        <v>1025</v>
      </c>
    </row>
    <row r="33" spans="1:11">
      <c r="A33" s="7">
        <v>30</v>
      </c>
      <c r="C33" t="s">
        <v>135</v>
      </c>
    </row>
    <row r="34" spans="1:11">
      <c r="A34" s="7">
        <v>31</v>
      </c>
      <c r="B34" s="71" t="s">
        <v>136</v>
      </c>
      <c r="C34" s="65" t="s">
        <v>137</v>
      </c>
      <c r="D34" s="77" t="s">
        <v>138</v>
      </c>
      <c r="E34" s="65">
        <v>300</v>
      </c>
      <c r="F34" s="65">
        <v>200</v>
      </c>
      <c r="G34" s="65">
        <v>26</v>
      </c>
      <c r="H34" s="65">
        <v>130</v>
      </c>
      <c r="I34" s="65">
        <v>390</v>
      </c>
      <c r="J34" s="65">
        <v>900</v>
      </c>
      <c r="K34" s="65">
        <v>1100</v>
      </c>
    </row>
    <row r="35" spans="1:11">
      <c r="A35" s="7">
        <v>32</v>
      </c>
      <c r="B35" s="71" t="s">
        <v>136</v>
      </c>
      <c r="C35" s="65" t="s">
        <v>139</v>
      </c>
      <c r="D35" s="77" t="s">
        <v>138</v>
      </c>
      <c r="E35" s="65">
        <v>300</v>
      </c>
      <c r="F35" s="65">
        <v>200</v>
      </c>
      <c r="G35" s="65">
        <v>26</v>
      </c>
      <c r="H35" s="65">
        <v>130</v>
      </c>
      <c r="I35" s="65">
        <v>390</v>
      </c>
      <c r="J35" s="65">
        <v>900</v>
      </c>
      <c r="K35" s="65">
        <v>1100</v>
      </c>
    </row>
    <row r="36" spans="1:11">
      <c r="A36" s="7">
        <v>33</v>
      </c>
      <c r="C36" s="8" t="s">
        <v>104</v>
      </c>
    </row>
    <row r="37" spans="1:11">
      <c r="A37" s="7">
        <v>34</v>
      </c>
      <c r="B37" s="71" t="s">
        <v>136</v>
      </c>
      <c r="C37" s="65" t="s">
        <v>140</v>
      </c>
      <c r="D37" s="77" t="s">
        <v>138</v>
      </c>
      <c r="E37" s="65">
        <v>320</v>
      </c>
      <c r="F37" s="65">
        <v>200</v>
      </c>
      <c r="G37" s="65">
        <v>28</v>
      </c>
      <c r="H37" s="65">
        <v>150</v>
      </c>
      <c r="I37" s="65">
        <v>450</v>
      </c>
      <c r="J37" s="65">
        <v>1000</v>
      </c>
      <c r="K37" s="65">
        <v>1200</v>
      </c>
    </row>
    <row r="38" spans="1:11">
      <c r="A38" s="7">
        <v>35</v>
      </c>
      <c r="C38" s="74" t="s">
        <v>141</v>
      </c>
    </row>
    <row r="39" spans="1:11">
      <c r="A39" s="7">
        <v>36</v>
      </c>
      <c r="C39" s="8" t="s">
        <v>110</v>
      </c>
    </row>
    <row r="40" spans="1:11">
      <c r="A40" s="7">
        <v>37</v>
      </c>
      <c r="B40" s="72" t="s">
        <v>142</v>
      </c>
      <c r="C40" s="65" t="s">
        <v>143</v>
      </c>
      <c r="D40" s="77" t="s">
        <v>138</v>
      </c>
      <c r="E40" s="65">
        <v>350</v>
      </c>
      <c r="F40" s="65">
        <v>200</v>
      </c>
      <c r="G40" s="65">
        <v>35</v>
      </c>
      <c r="H40" s="65">
        <v>175</v>
      </c>
      <c r="I40" s="65">
        <v>500</v>
      </c>
      <c r="J40" s="65">
        <v>1100</v>
      </c>
      <c r="K40" s="65">
        <v>1300</v>
      </c>
    </row>
    <row r="41" spans="1:11">
      <c r="A41" s="7">
        <v>38</v>
      </c>
      <c r="C41" t="s">
        <v>144</v>
      </c>
    </row>
    <row r="42" spans="1:11">
      <c r="A42" s="7">
        <v>39</v>
      </c>
      <c r="B42" s="72" t="s">
        <v>142</v>
      </c>
      <c r="C42" s="65" t="s">
        <v>145</v>
      </c>
      <c r="D42" s="78" t="s">
        <v>138</v>
      </c>
      <c r="E42" s="65">
        <v>400</v>
      </c>
      <c r="F42" s="65">
        <v>200</v>
      </c>
      <c r="G42" s="65">
        <v>50</v>
      </c>
      <c r="H42" s="65">
        <v>200</v>
      </c>
      <c r="I42" s="65">
        <v>600</v>
      </c>
      <c r="J42" s="65">
        <v>1400</v>
      </c>
      <c r="K42" s="65">
        <v>1700</v>
      </c>
    </row>
    <row r="44" spans="1:11">
      <c r="C44" s="74" t="s">
        <v>146</v>
      </c>
      <c r="D44" s="79"/>
      <c r="E44" s="79"/>
      <c r="F44" s="79"/>
      <c r="G44" s="79"/>
      <c r="H44" s="79"/>
      <c r="I44" s="79"/>
      <c r="J44" s="79"/>
      <c r="K44" s="79"/>
    </row>
    <row r="45" spans="1:11">
      <c r="C45" s="8" t="s">
        <v>147</v>
      </c>
      <c r="D45" s="79"/>
      <c r="E45" s="79"/>
      <c r="F45" s="79"/>
      <c r="G45" s="79"/>
      <c r="H45" s="79"/>
      <c r="I45" s="79"/>
      <c r="J45" s="79"/>
      <c r="K45" s="79"/>
    </row>
    <row r="46" spans="1:11" ht="18">
      <c r="C46" s="7" t="s">
        <v>148</v>
      </c>
      <c r="D46" s="150"/>
      <c r="E46" s="150"/>
      <c r="F46" s="150"/>
      <c r="G46" s="150"/>
      <c r="H46" s="150"/>
      <c r="I46" s="150"/>
      <c r="J46" s="150"/>
      <c r="K46" s="79"/>
    </row>
  </sheetData>
  <mergeCells count="2">
    <mergeCell ref="B1:E1"/>
    <mergeCell ref="D46:J4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235F5-5276-4ECC-A897-A711E5A74C4E}">
  <dimension ref="B2:BA58"/>
  <sheetViews>
    <sheetView workbookViewId="0">
      <selection activeCell="D47" sqref="D47"/>
    </sheetView>
  </sheetViews>
  <sheetFormatPr defaultColWidth="8.85546875" defaultRowHeight="15"/>
  <cols>
    <col min="3" max="3" width="11.7109375" customWidth="1"/>
    <col min="4" max="4" width="9.7109375" customWidth="1"/>
  </cols>
  <sheetData>
    <row r="2" spans="2:42">
      <c r="B2" t="s">
        <v>149</v>
      </c>
    </row>
    <row r="3" spans="2:42">
      <c r="C3" s="8">
        <v>0</v>
      </c>
      <c r="D3" s="8">
        <v>1</v>
      </c>
      <c r="E3" s="8">
        <v>2</v>
      </c>
      <c r="F3" s="8">
        <v>3</v>
      </c>
      <c r="G3" s="8">
        <v>4</v>
      </c>
      <c r="H3" s="8">
        <v>5</v>
      </c>
      <c r="I3" s="8">
        <v>6</v>
      </c>
      <c r="J3" s="8">
        <v>7</v>
      </c>
      <c r="K3" s="8">
        <v>8</v>
      </c>
      <c r="L3" s="8">
        <v>9</v>
      </c>
      <c r="M3" s="8">
        <v>10</v>
      </c>
      <c r="N3" s="8">
        <v>11</v>
      </c>
      <c r="O3" s="8">
        <v>12</v>
      </c>
      <c r="P3" s="8">
        <v>13</v>
      </c>
      <c r="Q3" s="8">
        <v>14</v>
      </c>
      <c r="R3" s="8">
        <v>15</v>
      </c>
      <c r="S3" s="8">
        <v>16</v>
      </c>
      <c r="T3" s="8">
        <v>17</v>
      </c>
      <c r="U3" s="8">
        <v>18</v>
      </c>
      <c r="V3" s="8">
        <v>19</v>
      </c>
      <c r="W3" s="8">
        <v>20</v>
      </c>
      <c r="X3" s="8">
        <v>21</v>
      </c>
      <c r="Y3" s="8">
        <v>22</v>
      </c>
      <c r="Z3" s="8">
        <v>23</v>
      </c>
      <c r="AA3" s="8">
        <v>24</v>
      </c>
      <c r="AB3" s="8">
        <v>25</v>
      </c>
      <c r="AC3" s="8">
        <v>26</v>
      </c>
      <c r="AD3" s="8">
        <v>27</v>
      </c>
      <c r="AE3" s="8">
        <v>28</v>
      </c>
      <c r="AF3" s="8">
        <v>29</v>
      </c>
      <c r="AG3" s="8">
        <v>30</v>
      </c>
      <c r="AH3" s="8">
        <v>31</v>
      </c>
      <c r="AI3" s="8">
        <v>32</v>
      </c>
      <c r="AJ3" s="8">
        <v>33</v>
      </c>
      <c r="AK3" s="8">
        <v>34</v>
      </c>
      <c r="AL3" s="8">
        <v>35</v>
      </c>
      <c r="AM3" s="8">
        <v>36</v>
      </c>
      <c r="AN3" s="8">
        <v>37</v>
      </c>
      <c r="AO3" s="8">
        <v>38</v>
      </c>
      <c r="AP3" s="8">
        <v>39</v>
      </c>
    </row>
    <row r="4" spans="2:42">
      <c r="B4" s="7">
        <v>0</v>
      </c>
      <c r="C4">
        <v>0</v>
      </c>
      <c r="D4" s="6">
        <v>0</v>
      </c>
      <c r="E4" s="6">
        <v>2.7777777777777776E-2</v>
      </c>
      <c r="F4" s="6">
        <v>5.5555555555555552E-2</v>
      </c>
      <c r="G4" s="6">
        <v>8.3333333333333329E-2</v>
      </c>
      <c r="H4" s="6">
        <v>0.1111111111111111</v>
      </c>
      <c r="I4" s="6">
        <v>0.1388888888888889</v>
      </c>
      <c r="J4" s="6">
        <v>0.16666666666666666</v>
      </c>
      <c r="K4" s="6">
        <v>0.1388888888888889</v>
      </c>
      <c r="L4" s="6">
        <v>0.1111111111111111</v>
      </c>
      <c r="M4" s="6">
        <v>8.3333333333333329E-2</v>
      </c>
      <c r="N4" s="6">
        <v>5.5555555555555552E-2</v>
      </c>
      <c r="O4" s="6">
        <v>2.7777777777777776E-2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2:42">
      <c r="B5" s="7">
        <v>1</v>
      </c>
      <c r="C5">
        <v>0</v>
      </c>
      <c r="D5">
        <v>0</v>
      </c>
      <c r="E5" s="6">
        <v>0</v>
      </c>
      <c r="F5" s="6">
        <v>2.7777777777777776E-2</v>
      </c>
      <c r="G5" s="6">
        <v>5.5555555555555552E-2</v>
      </c>
      <c r="H5" s="6">
        <v>8.3333333333333329E-2</v>
      </c>
      <c r="I5" s="6">
        <v>0.1111111111111111</v>
      </c>
      <c r="J5" s="6">
        <v>0.1388888888888889</v>
      </c>
      <c r="K5" s="6">
        <v>0.16666666666666666</v>
      </c>
      <c r="L5" s="6">
        <v>0.1388888888888889</v>
      </c>
      <c r="M5" s="6">
        <v>0.1111111111111111</v>
      </c>
      <c r="N5" s="6">
        <v>8.3333333333333329E-2</v>
      </c>
      <c r="O5" s="6">
        <v>5.5555555555555552E-2</v>
      </c>
      <c r="P5" s="6">
        <v>2.7777777777777776E-2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</row>
    <row r="6" spans="2:42">
      <c r="B6" s="7">
        <v>2</v>
      </c>
      <c r="C6">
        <v>0</v>
      </c>
      <c r="D6">
        <v>0</v>
      </c>
      <c r="E6">
        <v>0</v>
      </c>
      <c r="F6" s="6">
        <v>0</v>
      </c>
      <c r="G6" s="6">
        <v>2.7777777777777776E-2</v>
      </c>
      <c r="H6" s="6">
        <v>5.5555555555555552E-2</v>
      </c>
      <c r="I6" s="6">
        <v>8.3333333333333329E-2</v>
      </c>
      <c r="J6" s="6">
        <v>0.1111111111111111</v>
      </c>
      <c r="K6" s="6">
        <v>0.1388888888888889</v>
      </c>
      <c r="L6" s="6">
        <v>0.16666666666666666</v>
      </c>
      <c r="M6" s="6">
        <v>0.1388888888888889</v>
      </c>
      <c r="N6" s="6">
        <v>0.1111111111111111</v>
      </c>
      <c r="O6" s="6">
        <v>8.3333333333333329E-2</v>
      </c>
      <c r="P6" s="6">
        <v>5.5555555555555552E-2</v>
      </c>
      <c r="Q6" s="6">
        <v>2.7777777777777776E-2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</row>
    <row r="7" spans="2:42">
      <c r="B7" s="7">
        <v>3</v>
      </c>
      <c r="C7">
        <v>0</v>
      </c>
      <c r="D7">
        <v>0</v>
      </c>
      <c r="E7">
        <v>0</v>
      </c>
      <c r="F7" s="6">
        <v>0</v>
      </c>
      <c r="G7" s="6">
        <v>0</v>
      </c>
      <c r="H7" s="6">
        <v>2.7777777777777776E-2</v>
      </c>
      <c r="I7" s="6">
        <v>5.5555555555555552E-2</v>
      </c>
      <c r="J7" s="6">
        <v>8.3333333333333329E-2</v>
      </c>
      <c r="K7" s="6">
        <v>0.1111111111111111</v>
      </c>
      <c r="L7" s="6">
        <v>0.1388888888888889</v>
      </c>
      <c r="M7" s="6">
        <v>0.16666666666666666</v>
      </c>
      <c r="N7" s="6">
        <v>0.1388888888888889</v>
      </c>
      <c r="O7" s="6">
        <v>0.1111111111111111</v>
      </c>
      <c r="P7" s="6">
        <v>8.3333333333333329E-2</v>
      </c>
      <c r="Q7" s="6">
        <v>5.5555555555555552E-2</v>
      </c>
      <c r="R7" s="6">
        <v>2.7777777777777776E-2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</row>
    <row r="8" spans="2:42">
      <c r="B8" s="7">
        <v>4</v>
      </c>
      <c r="C8">
        <v>0</v>
      </c>
      <c r="D8">
        <v>0</v>
      </c>
      <c r="E8">
        <v>0</v>
      </c>
      <c r="F8" s="6">
        <v>0</v>
      </c>
      <c r="G8" s="6">
        <v>0</v>
      </c>
      <c r="H8" s="6">
        <v>0</v>
      </c>
      <c r="I8" s="6">
        <v>2.7777777777777776E-2</v>
      </c>
      <c r="J8" s="6">
        <v>5.5555555555555552E-2</v>
      </c>
      <c r="K8" s="6">
        <v>8.3333333333333329E-2</v>
      </c>
      <c r="L8" s="6">
        <v>0.1111111111111111</v>
      </c>
      <c r="M8" s="6">
        <v>0.1388888888888889</v>
      </c>
      <c r="N8" s="6">
        <v>0.16666666666666666</v>
      </c>
      <c r="O8" s="6">
        <v>0.1388888888888889</v>
      </c>
      <c r="P8" s="6">
        <v>0.1111111111111111</v>
      </c>
      <c r="Q8" s="6">
        <v>8.3333333333333329E-2</v>
      </c>
      <c r="R8" s="6">
        <v>5.5555555555555552E-2</v>
      </c>
      <c r="S8" s="6">
        <v>2.7777777777777776E-2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</row>
    <row r="9" spans="2:42">
      <c r="B9" s="7">
        <v>5</v>
      </c>
      <c r="C9">
        <v>0</v>
      </c>
      <c r="D9">
        <v>0</v>
      </c>
      <c r="E9">
        <v>0</v>
      </c>
      <c r="F9" s="6">
        <v>0</v>
      </c>
      <c r="G9" s="6">
        <v>0</v>
      </c>
      <c r="H9" s="6">
        <v>0</v>
      </c>
      <c r="I9" s="6">
        <v>0</v>
      </c>
      <c r="J9" s="6">
        <v>2.7777777777777776E-2</v>
      </c>
      <c r="K9" s="6">
        <v>5.5555555555555552E-2</v>
      </c>
      <c r="L9" s="6">
        <v>8.3333333333333329E-2</v>
      </c>
      <c r="M9" s="6">
        <v>0.1111111111111111</v>
      </c>
      <c r="N9" s="6">
        <v>0.1388888888888889</v>
      </c>
      <c r="O9" s="6">
        <v>0.16666666666666666</v>
      </c>
      <c r="P9" s="6">
        <v>0.1388888888888889</v>
      </c>
      <c r="Q9" s="6">
        <v>0.1111111111111111</v>
      </c>
      <c r="R9" s="6">
        <v>8.3333333333333329E-2</v>
      </c>
      <c r="S9" s="6">
        <v>5.5555555555555552E-2</v>
      </c>
      <c r="T9" s="6">
        <v>2.7777777777777776E-2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</row>
    <row r="10" spans="2:42">
      <c r="B10" s="7">
        <v>6</v>
      </c>
      <c r="C10">
        <v>0</v>
      </c>
      <c r="D10">
        <v>0</v>
      </c>
      <c r="E10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2.7777777777777776E-2</v>
      </c>
      <c r="L10" s="6">
        <v>5.5555555555555552E-2</v>
      </c>
      <c r="M10" s="6">
        <v>8.3333333333333329E-2</v>
      </c>
      <c r="N10" s="6">
        <v>0.1111111111111111</v>
      </c>
      <c r="O10" s="6">
        <v>0.1388888888888889</v>
      </c>
      <c r="P10" s="6">
        <v>0.16666666666666666</v>
      </c>
      <c r="Q10" s="6">
        <v>0.1388888888888889</v>
      </c>
      <c r="R10" s="6">
        <v>0.1111111111111111</v>
      </c>
      <c r="S10" s="6">
        <v>8.3333333333333329E-2</v>
      </c>
      <c r="T10" s="6">
        <v>5.5555555555555552E-2</v>
      </c>
      <c r="U10" s="6">
        <v>2.7777777777777776E-2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</row>
    <row r="11" spans="2:42">
      <c r="B11" s="7">
        <v>7</v>
      </c>
      <c r="C11">
        <v>0</v>
      </c>
      <c r="D11">
        <v>0</v>
      </c>
      <c r="E11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2.7777777777777776E-2</v>
      </c>
      <c r="M11" s="6">
        <v>5.5555555555555552E-2</v>
      </c>
      <c r="N11" s="6">
        <v>8.3333333333333329E-2</v>
      </c>
      <c r="O11" s="6">
        <v>0.1111111111111111</v>
      </c>
      <c r="P11" s="6">
        <v>0.1388888888888889</v>
      </c>
      <c r="Q11" s="6">
        <v>0.16666666666666666</v>
      </c>
      <c r="R11" s="6">
        <v>0.1388888888888889</v>
      </c>
      <c r="S11" s="6">
        <v>0.1111111111111111</v>
      </c>
      <c r="T11" s="6">
        <v>8.3333333333333329E-2</v>
      </c>
      <c r="U11" s="6">
        <v>5.5555555555555552E-2</v>
      </c>
      <c r="V11" s="6">
        <v>2.7777777777777776E-2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</row>
    <row r="12" spans="2:42">
      <c r="B12" s="7">
        <v>8</v>
      </c>
      <c r="C12">
        <v>0</v>
      </c>
      <c r="D12">
        <v>0</v>
      </c>
      <c r="E12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2.7777777777777776E-2</v>
      </c>
      <c r="N12" s="6">
        <v>5.5555555555555552E-2</v>
      </c>
      <c r="O12" s="6">
        <v>8.3333333333333329E-2</v>
      </c>
      <c r="P12" s="6">
        <v>0.1111111111111111</v>
      </c>
      <c r="Q12" s="6">
        <v>0.1388888888888889</v>
      </c>
      <c r="R12" s="6">
        <v>0.16666666666666666</v>
      </c>
      <c r="S12" s="6">
        <v>0.1388888888888889</v>
      </c>
      <c r="T12" s="6">
        <v>0.1111111111111111</v>
      </c>
      <c r="U12" s="6">
        <v>8.3333333333333329E-2</v>
      </c>
      <c r="V12" s="6">
        <v>5.5555555555555552E-2</v>
      </c>
      <c r="W12" s="6">
        <v>2.7777777777777776E-2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</row>
    <row r="13" spans="2:42">
      <c r="B13" s="7">
        <v>9</v>
      </c>
      <c r="C13">
        <v>0</v>
      </c>
      <c r="D13">
        <v>0</v>
      </c>
      <c r="E13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2.7777777777777776E-2</v>
      </c>
      <c r="O13" s="6">
        <v>5.5555555555555552E-2</v>
      </c>
      <c r="P13" s="6">
        <v>8.3333333333333329E-2</v>
      </c>
      <c r="Q13" s="6">
        <v>0.1111111111111111</v>
      </c>
      <c r="R13" s="6">
        <v>0.1388888888888889</v>
      </c>
      <c r="S13" s="6">
        <v>0.16666666666666666</v>
      </c>
      <c r="T13" s="6">
        <v>0.1388888888888889</v>
      </c>
      <c r="U13" s="6">
        <v>0.1111111111111111</v>
      </c>
      <c r="V13" s="6">
        <v>8.3333333333333329E-2</v>
      </c>
      <c r="W13" s="6">
        <v>5.5555555555555552E-2</v>
      </c>
      <c r="X13" s="6">
        <v>2.7777777777777776E-2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</row>
    <row r="14" spans="2:42">
      <c r="B14" s="7">
        <v>10</v>
      </c>
      <c r="C14">
        <v>0</v>
      </c>
      <c r="D14">
        <v>0</v>
      </c>
      <c r="E14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2.7777777777777776E-2</v>
      </c>
      <c r="P14" s="6">
        <v>5.5555555555555552E-2</v>
      </c>
      <c r="Q14" s="6">
        <v>8.3333333333333329E-2</v>
      </c>
      <c r="R14" s="6">
        <v>0.1111111111111111</v>
      </c>
      <c r="S14" s="6">
        <v>0.1388888888888889</v>
      </c>
      <c r="T14" s="6">
        <v>0.16666666666666666</v>
      </c>
      <c r="U14" s="6">
        <v>0.1388888888888889</v>
      </c>
      <c r="V14" s="6">
        <v>0.1111111111111111</v>
      </c>
      <c r="W14" s="6">
        <v>8.3333333333333329E-2</v>
      </c>
      <c r="X14" s="6">
        <v>5.5555555555555552E-2</v>
      </c>
      <c r="Y14" s="6">
        <v>2.7777777777777776E-2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</row>
    <row r="15" spans="2:42">
      <c r="B15" s="7">
        <v>11</v>
      </c>
      <c r="C15">
        <v>0</v>
      </c>
      <c r="D15">
        <v>0</v>
      </c>
      <c r="E15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2.7777777777777776E-2</v>
      </c>
      <c r="Q15" s="6">
        <v>5.5555555555555552E-2</v>
      </c>
      <c r="R15" s="6">
        <v>8.3333333333333329E-2</v>
      </c>
      <c r="S15" s="6">
        <v>0.1111111111111111</v>
      </c>
      <c r="T15" s="6">
        <v>0.1388888888888889</v>
      </c>
      <c r="U15" s="6">
        <v>0.16666666666666666</v>
      </c>
      <c r="V15" s="6">
        <v>0.1388888888888889</v>
      </c>
      <c r="W15" s="6">
        <v>0.1111111111111111</v>
      </c>
      <c r="X15" s="6">
        <v>8.3333333333333329E-2</v>
      </c>
      <c r="Y15" s="6">
        <v>5.5555555555555552E-2</v>
      </c>
      <c r="Z15" s="6">
        <v>2.7777777777777776E-2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</row>
    <row r="16" spans="2:42">
      <c r="B16" s="7">
        <v>12</v>
      </c>
      <c r="C16">
        <v>0</v>
      </c>
      <c r="D16">
        <v>0</v>
      </c>
      <c r="E1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2.7777777777777776E-2</v>
      </c>
      <c r="R16" s="6">
        <v>5.5555555555555552E-2</v>
      </c>
      <c r="S16" s="6">
        <v>8.3333333333333329E-2</v>
      </c>
      <c r="T16" s="6">
        <v>0.1111111111111111</v>
      </c>
      <c r="U16" s="6">
        <v>0.1388888888888889</v>
      </c>
      <c r="V16" s="6">
        <v>0.16666666666666666</v>
      </c>
      <c r="W16" s="6">
        <v>0.1388888888888889</v>
      </c>
      <c r="X16" s="6">
        <v>0.1111111111111111</v>
      </c>
      <c r="Y16" s="6">
        <v>8.3333333333333329E-2</v>
      </c>
      <c r="Z16" s="6">
        <v>5.5555555555555552E-2</v>
      </c>
      <c r="AA16" s="6">
        <v>2.7777777777777776E-2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</row>
    <row r="17" spans="2:43">
      <c r="B17" s="7">
        <v>13</v>
      </c>
      <c r="C17">
        <v>0</v>
      </c>
      <c r="D17">
        <v>0</v>
      </c>
      <c r="E17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2.7777777777777776E-2</v>
      </c>
      <c r="S17" s="6">
        <v>5.5555555555555552E-2</v>
      </c>
      <c r="T17" s="6">
        <v>8.3333333333333329E-2</v>
      </c>
      <c r="U17" s="6">
        <v>0.1111111111111111</v>
      </c>
      <c r="V17" s="6">
        <v>0.1388888888888889</v>
      </c>
      <c r="W17" s="6">
        <v>0.16666666666666666</v>
      </c>
      <c r="X17" s="6">
        <v>0.1388888888888889</v>
      </c>
      <c r="Y17" s="6">
        <v>0.1111111111111111</v>
      </c>
      <c r="Z17" s="6">
        <v>8.3333333333333329E-2</v>
      </c>
      <c r="AA17" s="6">
        <v>5.5555555555555552E-2</v>
      </c>
      <c r="AB17" s="6">
        <v>2.7777777777777776E-2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</row>
    <row r="18" spans="2:43">
      <c r="B18" s="7">
        <v>14</v>
      </c>
      <c r="C18">
        <v>0</v>
      </c>
      <c r="D18">
        <v>0</v>
      </c>
      <c r="E18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2.7777777777777776E-2</v>
      </c>
      <c r="T18" s="6">
        <v>5.5555555555555552E-2</v>
      </c>
      <c r="U18" s="6">
        <v>8.3333333333333329E-2</v>
      </c>
      <c r="V18" s="6">
        <v>0.1111111111111111</v>
      </c>
      <c r="W18" s="6">
        <v>0.1388888888888889</v>
      </c>
      <c r="X18" s="6">
        <v>0.16666666666666666</v>
      </c>
      <c r="Y18" s="6">
        <v>0.1388888888888889</v>
      </c>
      <c r="Z18" s="6">
        <v>0.1111111111111111</v>
      </c>
      <c r="AA18" s="6">
        <v>8.3333333333333329E-2</v>
      </c>
      <c r="AB18" s="6">
        <v>5.5555555555555552E-2</v>
      </c>
      <c r="AC18" s="6">
        <v>2.7777777777777776E-2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</row>
    <row r="19" spans="2:43">
      <c r="B19" s="7">
        <v>15</v>
      </c>
      <c r="C19">
        <v>0</v>
      </c>
      <c r="D19">
        <v>0</v>
      </c>
      <c r="E19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2.7777777777777776E-2</v>
      </c>
      <c r="U19" s="6">
        <v>5.5555555555555552E-2</v>
      </c>
      <c r="V19" s="6">
        <v>8.3333333333333329E-2</v>
      </c>
      <c r="W19" s="6">
        <v>0.1111111111111111</v>
      </c>
      <c r="X19" s="6">
        <v>0.1388888888888889</v>
      </c>
      <c r="Y19" s="6">
        <v>0.16666666666666666</v>
      </c>
      <c r="Z19" s="6">
        <v>0.1388888888888889</v>
      </c>
      <c r="AA19" s="6">
        <v>0.1111111111111111</v>
      </c>
      <c r="AB19" s="6">
        <v>8.3333333333333329E-2</v>
      </c>
      <c r="AC19" s="6">
        <v>5.5555555555555552E-2</v>
      </c>
      <c r="AD19" s="6">
        <v>2.7777777777777776E-2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</row>
    <row r="20" spans="2:43">
      <c r="B20" s="7">
        <v>16</v>
      </c>
      <c r="C20">
        <v>0</v>
      </c>
      <c r="D20">
        <v>0</v>
      </c>
      <c r="E20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2.7777777777777776E-2</v>
      </c>
      <c r="V20" s="6">
        <v>5.5555555555555552E-2</v>
      </c>
      <c r="W20" s="6">
        <v>8.3333333333333329E-2</v>
      </c>
      <c r="X20" s="6">
        <v>0.1111111111111111</v>
      </c>
      <c r="Y20" s="6">
        <v>0.1388888888888889</v>
      </c>
      <c r="Z20" s="6">
        <v>0.16666666666666666</v>
      </c>
      <c r="AA20" s="6">
        <v>0.1388888888888889</v>
      </c>
      <c r="AB20" s="6">
        <v>0.1111111111111111</v>
      </c>
      <c r="AC20" s="6">
        <v>8.3333333333333329E-2</v>
      </c>
      <c r="AD20" s="6">
        <v>5.5555555555555552E-2</v>
      </c>
      <c r="AE20" s="6">
        <v>2.7777777777777776E-2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</row>
    <row r="21" spans="2:43">
      <c r="B21" s="7">
        <v>17</v>
      </c>
      <c r="C21">
        <v>0</v>
      </c>
      <c r="D21">
        <v>0</v>
      </c>
      <c r="E21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2.7777777777777776E-2</v>
      </c>
      <c r="W21" s="6">
        <v>5.5555555555555552E-2</v>
      </c>
      <c r="X21" s="6">
        <v>8.3333333333333329E-2</v>
      </c>
      <c r="Y21" s="6">
        <v>0.1111111111111111</v>
      </c>
      <c r="Z21" s="6">
        <v>0.1388888888888889</v>
      </c>
      <c r="AA21" s="6">
        <v>0.16666666666666666</v>
      </c>
      <c r="AB21" s="6">
        <v>0.1388888888888889</v>
      </c>
      <c r="AC21" s="6">
        <v>0.1111111111111111</v>
      </c>
      <c r="AD21" s="6">
        <v>8.3333333333333329E-2</v>
      </c>
      <c r="AE21" s="6">
        <v>5.5555555555555552E-2</v>
      </c>
      <c r="AF21" s="6">
        <v>2.7777777777777776E-2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</row>
    <row r="22" spans="2:43">
      <c r="B22" s="7">
        <v>18</v>
      </c>
      <c r="C22">
        <v>0</v>
      </c>
      <c r="D22">
        <v>0</v>
      </c>
      <c r="E22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2.7777777777777776E-2</v>
      </c>
      <c r="X22" s="6">
        <v>5.5555555555555552E-2</v>
      </c>
      <c r="Y22" s="6">
        <v>8.3333333333333329E-2</v>
      </c>
      <c r="Z22" s="6">
        <v>0.1111111111111111</v>
      </c>
      <c r="AA22" s="6">
        <v>0.1388888888888889</v>
      </c>
      <c r="AB22" s="6">
        <v>0.16666666666666666</v>
      </c>
      <c r="AC22" s="6">
        <v>0.1388888888888889</v>
      </c>
      <c r="AD22" s="6">
        <v>0.1111111111111111</v>
      </c>
      <c r="AE22" s="6">
        <v>8.3333333333333329E-2</v>
      </c>
      <c r="AF22" s="6">
        <v>5.5555555555555552E-2</v>
      </c>
      <c r="AG22" s="6">
        <v>2.7777777777777776E-2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</row>
    <row r="23" spans="2:43">
      <c r="B23" s="7">
        <v>19</v>
      </c>
      <c r="C23">
        <v>0</v>
      </c>
      <c r="D23">
        <v>0</v>
      </c>
      <c r="E23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2.7777777777777776E-2</v>
      </c>
      <c r="Y23" s="6">
        <v>5.5555555555555552E-2</v>
      </c>
      <c r="Z23" s="6">
        <v>8.3333333333333329E-2</v>
      </c>
      <c r="AA23" s="6">
        <v>0.1111111111111111</v>
      </c>
      <c r="AB23" s="6">
        <v>0.1388888888888889</v>
      </c>
      <c r="AC23" s="6">
        <v>0.16666666666666666</v>
      </c>
      <c r="AD23" s="6">
        <v>0.1388888888888889</v>
      </c>
      <c r="AE23" s="6">
        <v>0.1111111111111111</v>
      </c>
      <c r="AF23" s="6">
        <v>8.3333333333333329E-2</v>
      </c>
      <c r="AG23" s="6">
        <v>5.5555555555555552E-2</v>
      </c>
      <c r="AH23" s="6">
        <v>2.7777777777777776E-2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</row>
    <row r="24" spans="2:43">
      <c r="B24" s="7">
        <v>20</v>
      </c>
      <c r="C24">
        <v>0</v>
      </c>
      <c r="D24">
        <v>0</v>
      </c>
      <c r="E24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2.7777777777777776E-2</v>
      </c>
      <c r="Z24" s="6">
        <v>5.5555555555555552E-2</v>
      </c>
      <c r="AA24" s="6">
        <v>8.3333333333333329E-2</v>
      </c>
      <c r="AB24" s="6">
        <v>0.1111111111111111</v>
      </c>
      <c r="AC24" s="6">
        <v>0.1388888888888889</v>
      </c>
      <c r="AD24" s="6">
        <v>0.16666666666666666</v>
      </c>
      <c r="AE24" s="6">
        <v>0.1388888888888889</v>
      </c>
      <c r="AF24" s="6">
        <v>0.1111111111111111</v>
      </c>
      <c r="AG24" s="6">
        <v>8.3333333333333329E-2</v>
      </c>
      <c r="AH24" s="6">
        <v>5.5555555555555552E-2</v>
      </c>
      <c r="AI24" s="6">
        <v>2.7777777777777776E-2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</row>
    <row r="25" spans="2:43">
      <c r="B25" s="7">
        <v>21</v>
      </c>
      <c r="C25">
        <v>0</v>
      </c>
      <c r="D25">
        <v>0</v>
      </c>
      <c r="E25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2.7777777777777776E-2</v>
      </c>
      <c r="AA25" s="6">
        <v>5.5555555555555552E-2</v>
      </c>
      <c r="AB25" s="6">
        <v>8.3333333333333329E-2</v>
      </c>
      <c r="AC25" s="6">
        <v>0.1111111111111111</v>
      </c>
      <c r="AD25" s="6">
        <v>0.1388888888888889</v>
      </c>
      <c r="AE25" s="6">
        <v>0.16666666666666666</v>
      </c>
      <c r="AF25" s="6">
        <v>0.1388888888888889</v>
      </c>
      <c r="AG25" s="6">
        <v>0.1111111111111111</v>
      </c>
      <c r="AH25" s="6">
        <v>8.3333333333333329E-2</v>
      </c>
      <c r="AI25" s="6">
        <v>5.5555555555555552E-2</v>
      </c>
      <c r="AJ25" s="6">
        <v>2.7777777777777776E-2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</row>
    <row r="26" spans="2:43">
      <c r="B26" s="7">
        <v>22</v>
      </c>
      <c r="C26">
        <v>0</v>
      </c>
      <c r="D26">
        <v>0</v>
      </c>
      <c r="E2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2.7777777777777776E-2</v>
      </c>
      <c r="AB26" s="6">
        <v>5.5555555555555552E-2</v>
      </c>
      <c r="AC26" s="6">
        <v>8.3333333333333329E-2</v>
      </c>
      <c r="AD26" s="6">
        <v>0.1111111111111111</v>
      </c>
      <c r="AE26" s="6">
        <v>0.1388888888888889</v>
      </c>
      <c r="AF26" s="6">
        <v>0.16666666666666666</v>
      </c>
      <c r="AG26" s="6">
        <v>0.1388888888888889</v>
      </c>
      <c r="AH26" s="6">
        <v>0.1111111111111111</v>
      </c>
      <c r="AI26" s="6">
        <v>8.3333333333333329E-2</v>
      </c>
      <c r="AJ26" s="6">
        <v>5.5555555555555552E-2</v>
      </c>
      <c r="AK26" s="6">
        <v>2.7777777777777776E-2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</row>
    <row r="27" spans="2:43">
      <c r="B27" s="7">
        <v>23</v>
      </c>
      <c r="C27">
        <v>0</v>
      </c>
      <c r="D27">
        <v>0</v>
      </c>
      <c r="E27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2.7777777777777776E-2</v>
      </c>
      <c r="AC27" s="6">
        <v>5.5555555555555552E-2</v>
      </c>
      <c r="AD27" s="6">
        <v>8.3333333333333329E-2</v>
      </c>
      <c r="AE27" s="6">
        <v>0.1111111111111111</v>
      </c>
      <c r="AF27" s="6">
        <v>0.1388888888888889</v>
      </c>
      <c r="AG27" s="6">
        <v>0.16666666666666666</v>
      </c>
      <c r="AH27" s="6">
        <v>0.1388888888888889</v>
      </c>
      <c r="AI27" s="6">
        <v>0.1111111111111111</v>
      </c>
      <c r="AJ27" s="6">
        <v>8.3333333333333329E-2</v>
      </c>
      <c r="AK27" s="6">
        <v>5.5555555555555552E-2</v>
      </c>
      <c r="AL27" s="6">
        <v>2.7777777777777776E-2</v>
      </c>
      <c r="AM27" s="6">
        <v>0</v>
      </c>
      <c r="AN27" s="6">
        <v>0</v>
      </c>
      <c r="AO27" s="6">
        <v>0</v>
      </c>
      <c r="AP27" s="6">
        <v>0</v>
      </c>
    </row>
    <row r="28" spans="2:43">
      <c r="B28" s="7">
        <v>24</v>
      </c>
      <c r="C28">
        <v>0</v>
      </c>
      <c r="D28">
        <v>0</v>
      </c>
      <c r="E28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2.7777777777777776E-2</v>
      </c>
      <c r="AD28" s="6">
        <v>5.5555555555555552E-2</v>
      </c>
      <c r="AE28" s="6">
        <v>8.3333333333333329E-2</v>
      </c>
      <c r="AF28" s="6">
        <v>0.1111111111111111</v>
      </c>
      <c r="AG28" s="6">
        <v>0.1388888888888889</v>
      </c>
      <c r="AH28" s="6">
        <v>0.16666666666666666</v>
      </c>
      <c r="AI28" s="6">
        <v>0.1388888888888889</v>
      </c>
      <c r="AJ28" s="6">
        <v>0.1111111111111111</v>
      </c>
      <c r="AK28" s="6">
        <v>8.3333333333333329E-2</v>
      </c>
      <c r="AL28" s="6">
        <v>5.5555555555555552E-2</v>
      </c>
      <c r="AM28" s="6">
        <v>2.7777777777777776E-2</v>
      </c>
      <c r="AN28" s="6">
        <v>0</v>
      </c>
      <c r="AO28" s="6">
        <v>0</v>
      </c>
      <c r="AP28" s="6">
        <v>0</v>
      </c>
    </row>
    <row r="29" spans="2:43">
      <c r="B29" s="7">
        <v>25</v>
      </c>
      <c r="C29">
        <v>0</v>
      </c>
      <c r="D29">
        <v>0</v>
      </c>
      <c r="E29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2.7777777777777776E-2</v>
      </c>
      <c r="AE29" s="6">
        <v>5.5555555555555552E-2</v>
      </c>
      <c r="AF29" s="6">
        <v>8.3333333333333329E-2</v>
      </c>
      <c r="AG29" s="6">
        <v>0.1111111111111111</v>
      </c>
      <c r="AH29" s="6">
        <v>0.1388888888888889</v>
      </c>
      <c r="AI29" s="6">
        <v>0.16666666666666666</v>
      </c>
      <c r="AJ29" s="6">
        <v>0.1388888888888889</v>
      </c>
      <c r="AK29" s="6">
        <v>0.1111111111111111</v>
      </c>
      <c r="AL29" s="6">
        <v>8.3333333333333329E-2</v>
      </c>
      <c r="AM29" s="6">
        <v>5.5555555555555552E-2</v>
      </c>
      <c r="AN29" s="6">
        <v>2.7777777777777776E-2</v>
      </c>
      <c r="AO29" s="6">
        <v>0</v>
      </c>
      <c r="AP29" s="6">
        <v>0</v>
      </c>
    </row>
    <row r="30" spans="2:43">
      <c r="B30" s="7">
        <v>26</v>
      </c>
      <c r="C30">
        <v>0</v>
      </c>
      <c r="D30">
        <v>0</v>
      </c>
      <c r="E30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2.7777777777777776E-2</v>
      </c>
      <c r="AF30" s="6">
        <v>5.5555555555555552E-2</v>
      </c>
      <c r="AG30" s="6">
        <v>8.3333333333333329E-2</v>
      </c>
      <c r="AH30" s="6">
        <v>0.1111111111111111</v>
      </c>
      <c r="AI30" s="6">
        <v>0.1388888888888889</v>
      </c>
      <c r="AJ30" s="6">
        <v>0.16666666666666666</v>
      </c>
      <c r="AK30" s="6">
        <v>0.1388888888888889</v>
      </c>
      <c r="AL30" s="6">
        <v>0.1111111111111111</v>
      </c>
      <c r="AM30" s="6">
        <v>8.3333333333333329E-2</v>
      </c>
      <c r="AN30" s="6">
        <v>5.5555555555555552E-2</v>
      </c>
      <c r="AO30" s="6">
        <v>2.7777777777777776E-2</v>
      </c>
      <c r="AP30" s="6">
        <v>0</v>
      </c>
    </row>
    <row r="31" spans="2:43">
      <c r="B31" s="7">
        <v>27</v>
      </c>
      <c r="C31">
        <v>0</v>
      </c>
      <c r="D31">
        <v>0</v>
      </c>
      <c r="E31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2.7777777777777776E-2</v>
      </c>
      <c r="AG31" s="6">
        <v>5.5555555555555552E-2</v>
      </c>
      <c r="AH31" s="6">
        <v>8.3333333333333329E-2</v>
      </c>
      <c r="AI31" s="6">
        <v>0.1111111111111111</v>
      </c>
      <c r="AJ31" s="6">
        <v>0.1388888888888889</v>
      </c>
      <c r="AK31" s="6">
        <v>0.16666666666666666</v>
      </c>
      <c r="AL31" s="6">
        <v>0.1388888888888889</v>
      </c>
      <c r="AM31" s="6">
        <v>0.1111111111111111</v>
      </c>
      <c r="AN31" s="6">
        <v>8.3333333333333329E-2</v>
      </c>
      <c r="AO31" s="6">
        <v>5.5555555555555552E-2</v>
      </c>
      <c r="AP31" s="6">
        <v>2.7777777777777776E-2</v>
      </c>
    </row>
    <row r="32" spans="2:43">
      <c r="B32" s="7">
        <v>28</v>
      </c>
      <c r="C32" s="6">
        <v>2.7777777777777776E-2</v>
      </c>
      <c r="D32">
        <v>0</v>
      </c>
      <c r="E32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2.7777777777777776E-2</v>
      </c>
      <c r="AH32" s="6">
        <v>5.5555555555555552E-2</v>
      </c>
      <c r="AI32" s="6">
        <v>8.3333333333333329E-2</v>
      </c>
      <c r="AJ32" s="6">
        <v>0.1111111111111111</v>
      </c>
      <c r="AK32" s="6">
        <v>0.1388888888888889</v>
      </c>
      <c r="AL32" s="6">
        <v>0.16666666666666666</v>
      </c>
      <c r="AM32" s="6">
        <v>0.1388888888888889</v>
      </c>
      <c r="AN32" s="6">
        <v>0.1111111111111111</v>
      </c>
      <c r="AO32" s="6">
        <v>8.3333333333333329E-2</v>
      </c>
      <c r="AP32" s="6">
        <v>5.5555555555555552E-2</v>
      </c>
      <c r="AQ32" s="6"/>
    </row>
    <row r="33" spans="2:53">
      <c r="B33" s="7">
        <v>29</v>
      </c>
      <c r="C33" s="6">
        <v>5.5555555555555552E-2</v>
      </c>
      <c r="D33" s="6">
        <v>2.7777777777777776E-2</v>
      </c>
      <c r="E33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2.7777777777777776E-2</v>
      </c>
      <c r="AI33" s="6">
        <v>5.5555555555555552E-2</v>
      </c>
      <c r="AJ33" s="6">
        <v>8.3333333333333329E-2</v>
      </c>
      <c r="AK33" s="6">
        <v>0.1111111111111111</v>
      </c>
      <c r="AL33" s="6">
        <v>0.1388888888888889</v>
      </c>
      <c r="AM33" s="6">
        <v>0.16666666666666666</v>
      </c>
      <c r="AN33" s="6">
        <v>0.1388888888888889</v>
      </c>
      <c r="AO33" s="6">
        <v>0.1111111111111111</v>
      </c>
      <c r="AP33" s="6">
        <v>8.3333333333333329E-2</v>
      </c>
      <c r="AQ33" s="6"/>
      <c r="AR33" s="6"/>
    </row>
    <row r="34" spans="2:53">
      <c r="B34" s="7">
        <v>30</v>
      </c>
      <c r="C34" s="6">
        <v>8.3333333333333329E-2</v>
      </c>
      <c r="D34" s="6">
        <v>5.5555555555555552E-2</v>
      </c>
      <c r="E34" s="6">
        <v>2.7777777777777776E-2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2.7777777777777776E-2</v>
      </c>
      <c r="AJ34" s="6">
        <v>5.5555555555555552E-2</v>
      </c>
      <c r="AK34" s="6">
        <v>8.3333333333333329E-2</v>
      </c>
      <c r="AL34" s="6">
        <v>0.1111111111111111</v>
      </c>
      <c r="AM34" s="6">
        <v>0.1388888888888889</v>
      </c>
      <c r="AN34" s="6">
        <v>0.16666666666666666</v>
      </c>
      <c r="AO34" s="6">
        <v>0.1388888888888889</v>
      </c>
      <c r="AP34" s="6">
        <v>0.1111111111111111</v>
      </c>
      <c r="AQ34" s="6"/>
      <c r="AR34" s="6"/>
      <c r="AS34" s="6"/>
    </row>
    <row r="35" spans="2:53">
      <c r="B35" s="7">
        <v>31</v>
      </c>
      <c r="C35" s="6">
        <v>0.1111111111111111</v>
      </c>
      <c r="D35" s="6">
        <v>8.3333333333333329E-2</v>
      </c>
      <c r="E35" s="6">
        <v>5.5555555555555552E-2</v>
      </c>
      <c r="F35" s="6">
        <v>2.7777777777777776E-2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2.7777777777777776E-2</v>
      </c>
      <c r="AK35" s="6">
        <v>5.5555555555555552E-2</v>
      </c>
      <c r="AL35" s="6">
        <v>8.3333333333333329E-2</v>
      </c>
      <c r="AM35" s="6">
        <v>0.1111111111111111</v>
      </c>
      <c r="AN35" s="6">
        <v>0.1388888888888889</v>
      </c>
      <c r="AO35" s="6">
        <v>0.16666666666666666</v>
      </c>
      <c r="AP35" s="6">
        <v>0.1388888888888889</v>
      </c>
      <c r="AQ35" s="6"/>
      <c r="AR35" s="6"/>
      <c r="AS35" s="6"/>
      <c r="AT35" s="6"/>
    </row>
    <row r="36" spans="2:53">
      <c r="B36" s="7">
        <v>32</v>
      </c>
      <c r="C36" s="6">
        <v>0.1388888888888889</v>
      </c>
      <c r="D36" s="6">
        <v>0.1111111111111111</v>
      </c>
      <c r="E36" s="6">
        <v>8.3333333333333329E-2</v>
      </c>
      <c r="F36" s="6">
        <v>5.5555555555555552E-2</v>
      </c>
      <c r="G36" s="6">
        <v>2.7777777777777776E-2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2.7777777777777776E-2</v>
      </c>
      <c r="AL36" s="6">
        <v>5.5555555555555552E-2</v>
      </c>
      <c r="AM36" s="6">
        <v>8.3333333333333329E-2</v>
      </c>
      <c r="AN36" s="6">
        <v>0.1111111111111111</v>
      </c>
      <c r="AO36" s="6">
        <v>0.1388888888888889</v>
      </c>
      <c r="AP36" s="6">
        <v>0.16666666666666666</v>
      </c>
      <c r="AQ36" s="6"/>
      <c r="AR36" s="6"/>
      <c r="AS36" s="6"/>
      <c r="AT36" s="6"/>
      <c r="AU36" s="6"/>
    </row>
    <row r="37" spans="2:53">
      <c r="B37" s="7">
        <v>33</v>
      </c>
      <c r="C37" s="6">
        <v>0.16666666666666666</v>
      </c>
      <c r="D37" s="6">
        <v>0.1388888888888889</v>
      </c>
      <c r="E37" s="6">
        <v>0.1111111111111111</v>
      </c>
      <c r="F37" s="6">
        <v>8.3333333333333329E-2</v>
      </c>
      <c r="G37" s="6">
        <v>5.5555555555555552E-2</v>
      </c>
      <c r="H37" s="6">
        <v>2.7777777777777776E-2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2.7777777777777776E-2</v>
      </c>
      <c r="AM37" s="6">
        <v>5.5555555555555552E-2</v>
      </c>
      <c r="AN37" s="6">
        <v>8.3333333333333329E-2</v>
      </c>
      <c r="AO37" s="6">
        <v>0.1111111111111111</v>
      </c>
      <c r="AP37" s="6">
        <v>0.1388888888888889</v>
      </c>
      <c r="AQ37" s="6"/>
      <c r="AR37" s="6"/>
      <c r="AS37" s="6"/>
      <c r="AT37" s="6"/>
      <c r="AU37" s="6"/>
      <c r="AV37" s="6"/>
    </row>
    <row r="38" spans="2:53">
      <c r="B38" s="7">
        <v>34</v>
      </c>
      <c r="C38" s="6">
        <v>0.1388888888888889</v>
      </c>
      <c r="D38" s="6">
        <v>0.16666666666666666</v>
      </c>
      <c r="E38" s="6">
        <v>0.1388888888888889</v>
      </c>
      <c r="F38" s="6">
        <v>0.1111111111111111</v>
      </c>
      <c r="G38" s="6">
        <v>8.3333333333333329E-2</v>
      </c>
      <c r="H38" s="6">
        <v>5.5555555555555552E-2</v>
      </c>
      <c r="I38" s="6">
        <v>2.7777777777777776E-2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2.7777777777777776E-2</v>
      </c>
      <c r="AN38" s="6">
        <v>5.5555555555555552E-2</v>
      </c>
      <c r="AO38" s="6">
        <v>8.3333333333333329E-2</v>
      </c>
      <c r="AP38" s="6">
        <v>0.1111111111111111</v>
      </c>
      <c r="AQ38" s="6"/>
      <c r="AR38" s="6"/>
      <c r="AS38" s="6"/>
      <c r="AT38" s="6"/>
      <c r="AU38" s="6"/>
      <c r="AV38" s="6"/>
      <c r="AW38" s="6"/>
    </row>
    <row r="39" spans="2:53">
      <c r="B39" s="7">
        <v>35</v>
      </c>
      <c r="C39" s="6">
        <v>0.1111111111111111</v>
      </c>
      <c r="D39" s="6">
        <v>0.1388888888888889</v>
      </c>
      <c r="E39" s="6">
        <v>0.16666666666666666</v>
      </c>
      <c r="F39" s="6">
        <v>0.1388888888888889</v>
      </c>
      <c r="G39" s="6">
        <v>0.1111111111111111</v>
      </c>
      <c r="H39" s="6">
        <v>8.3333333333333329E-2</v>
      </c>
      <c r="I39" s="6">
        <v>5.5555555555555552E-2</v>
      </c>
      <c r="J39" s="6">
        <v>2.7777777777777776E-2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2.7777777777777776E-2</v>
      </c>
      <c r="AO39" s="6">
        <v>5.5555555555555552E-2</v>
      </c>
      <c r="AP39" s="6">
        <v>8.3333333333333329E-2</v>
      </c>
      <c r="AQ39" s="6"/>
      <c r="AR39" s="6"/>
      <c r="AS39" s="6"/>
      <c r="AT39" s="6"/>
      <c r="AU39" s="6"/>
      <c r="AV39" s="6"/>
      <c r="AW39" s="6"/>
      <c r="AX39" s="6"/>
    </row>
    <row r="40" spans="2:53">
      <c r="B40" s="7">
        <v>36</v>
      </c>
      <c r="C40" s="6">
        <v>8.3333333333333329E-2</v>
      </c>
      <c r="D40" s="6">
        <v>0.1111111111111111</v>
      </c>
      <c r="E40" s="6">
        <v>0.1388888888888889</v>
      </c>
      <c r="F40" s="6">
        <v>0.16666666666666666</v>
      </c>
      <c r="G40" s="6">
        <v>0.1388888888888889</v>
      </c>
      <c r="H40" s="6">
        <v>0.1111111111111111</v>
      </c>
      <c r="I40" s="6">
        <v>8.3333333333333329E-2</v>
      </c>
      <c r="J40" s="6">
        <v>5.5555555555555552E-2</v>
      </c>
      <c r="K40" s="6">
        <v>2.7777777777777776E-2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2.7777777777777776E-2</v>
      </c>
      <c r="AP40" s="6">
        <v>5.5555555555555552E-2</v>
      </c>
      <c r="AQ40" s="6"/>
      <c r="AR40" s="6"/>
      <c r="AS40" s="6"/>
      <c r="AT40" s="6"/>
      <c r="AU40" s="6"/>
      <c r="AV40" s="6"/>
      <c r="AW40" s="6"/>
      <c r="AX40" s="6"/>
      <c r="AY40" s="6"/>
    </row>
    <row r="41" spans="2:53">
      <c r="B41" s="7">
        <v>37</v>
      </c>
      <c r="C41" s="6">
        <v>5.5555555555555552E-2</v>
      </c>
      <c r="D41" s="6">
        <v>8.3333333333333329E-2</v>
      </c>
      <c r="E41" s="6">
        <v>0.1111111111111111</v>
      </c>
      <c r="F41" s="6">
        <v>0.1388888888888889</v>
      </c>
      <c r="G41" s="6">
        <v>0.16666666666666666</v>
      </c>
      <c r="H41" s="6">
        <v>0.1388888888888889</v>
      </c>
      <c r="I41" s="6">
        <v>0.1111111111111111</v>
      </c>
      <c r="J41" s="6">
        <v>8.3333333333333329E-2</v>
      </c>
      <c r="K41" s="6">
        <v>5.5555555555555552E-2</v>
      </c>
      <c r="L41" s="6">
        <v>2.7777777777777776E-2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2.7777777777777776E-2</v>
      </c>
      <c r="AQ41" s="6"/>
      <c r="AR41" s="6"/>
      <c r="AS41" s="6"/>
      <c r="AT41" s="6"/>
      <c r="AU41" s="6"/>
      <c r="AV41" s="6"/>
      <c r="AW41" s="6"/>
      <c r="AX41" s="6"/>
      <c r="AY41" s="6"/>
      <c r="AZ41" s="6"/>
    </row>
    <row r="42" spans="2:53">
      <c r="B42" s="7">
        <v>38</v>
      </c>
      <c r="C42" s="6">
        <v>2.7777777777777776E-2</v>
      </c>
      <c r="D42" s="6">
        <v>5.5555555555555552E-2</v>
      </c>
      <c r="E42" s="6">
        <v>8.3333333333333329E-2</v>
      </c>
      <c r="F42" s="6">
        <v>0.1111111111111111</v>
      </c>
      <c r="G42" s="6">
        <v>0.1388888888888889</v>
      </c>
      <c r="H42" s="6">
        <v>0.16666666666666666</v>
      </c>
      <c r="I42" s="6">
        <v>0.1388888888888889</v>
      </c>
      <c r="J42" s="6">
        <v>0.1111111111111111</v>
      </c>
      <c r="K42" s="6">
        <v>8.3333333333333329E-2</v>
      </c>
      <c r="L42" s="6">
        <v>5.5555555555555552E-2</v>
      </c>
      <c r="M42" s="6">
        <v>2.7777777777777776E-2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</row>
    <row r="43" spans="2:53">
      <c r="B43" s="7">
        <v>39</v>
      </c>
      <c r="C43" s="6">
        <v>0</v>
      </c>
      <c r="D43" s="6">
        <v>2.7777777777777776E-2</v>
      </c>
      <c r="E43" s="6">
        <v>5.5555555555555552E-2</v>
      </c>
      <c r="F43" s="6">
        <v>8.3333333333333329E-2</v>
      </c>
      <c r="G43" s="6">
        <v>0.1111111111111111</v>
      </c>
      <c r="H43" s="6">
        <v>0.1388888888888889</v>
      </c>
      <c r="I43" s="6">
        <v>0.16666666666666666</v>
      </c>
      <c r="J43" s="6">
        <v>0.1388888888888889</v>
      </c>
      <c r="K43" s="6">
        <v>0.1111111111111111</v>
      </c>
      <c r="L43" s="6">
        <v>8.3333333333333329E-2</v>
      </c>
      <c r="M43" s="6">
        <v>5.5555555555555552E-2</v>
      </c>
      <c r="N43" s="6">
        <v>2.7777777777777776E-2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</row>
    <row r="46" spans="2:53">
      <c r="C46" s="80" t="s">
        <v>150</v>
      </c>
      <c r="D46" s="81" t="s">
        <v>151</v>
      </c>
    </row>
    <row r="47" spans="2:53">
      <c r="C47" s="4">
        <v>1</v>
      </c>
      <c r="D47" s="2">
        <v>0</v>
      </c>
      <c r="G47" s="6">
        <v>0</v>
      </c>
      <c r="H47" s="6">
        <v>2.7777777777777776E-2</v>
      </c>
      <c r="I47" s="6">
        <v>5.5555555555555552E-2</v>
      </c>
      <c r="J47" s="6">
        <v>8.3333333333333329E-2</v>
      </c>
      <c r="K47" s="6">
        <v>0.1111111111111111</v>
      </c>
      <c r="L47" s="6">
        <v>0.1388888888888889</v>
      </c>
      <c r="M47" s="6">
        <v>0.16666666666666666</v>
      </c>
      <c r="N47" s="6">
        <v>0.1388888888888889</v>
      </c>
      <c r="O47" s="6">
        <v>0.1111111111111111</v>
      </c>
      <c r="P47" s="6">
        <v>8.3333333333333329E-2</v>
      </c>
      <c r="Q47" s="6">
        <v>5.5555555555555552E-2</v>
      </c>
      <c r="R47" s="6">
        <v>2.7777777777777776E-2</v>
      </c>
    </row>
    <row r="48" spans="2:53">
      <c r="C48" s="4">
        <v>2</v>
      </c>
      <c r="D48" s="2">
        <v>2.7777777777777776E-2</v>
      </c>
    </row>
    <row r="49" spans="3:4">
      <c r="C49" s="4">
        <v>3</v>
      </c>
      <c r="D49" s="2">
        <v>5.5555555555555552E-2</v>
      </c>
    </row>
    <row r="50" spans="3:4">
      <c r="C50" s="4">
        <v>4</v>
      </c>
      <c r="D50" s="2">
        <v>8.3333333333333329E-2</v>
      </c>
    </row>
    <row r="51" spans="3:4">
      <c r="C51" s="4">
        <v>5</v>
      </c>
      <c r="D51" s="2">
        <v>0.1111111111111111</v>
      </c>
    </row>
    <row r="52" spans="3:4">
      <c r="C52" s="4">
        <v>6</v>
      </c>
      <c r="D52" s="2">
        <v>0.1388888888888889</v>
      </c>
    </row>
    <row r="53" spans="3:4">
      <c r="C53" s="4">
        <v>7</v>
      </c>
      <c r="D53" s="2">
        <v>0.16666666666666666</v>
      </c>
    </row>
    <row r="54" spans="3:4">
      <c r="C54" s="4">
        <v>8</v>
      </c>
      <c r="D54" s="2">
        <v>0.1388888888888889</v>
      </c>
    </row>
    <row r="55" spans="3:4">
      <c r="C55" s="4">
        <v>9</v>
      </c>
      <c r="D55" s="2">
        <v>0.1111111111111111</v>
      </c>
    </row>
    <row r="56" spans="3:4">
      <c r="C56" s="4">
        <v>10</v>
      </c>
      <c r="D56" s="2">
        <v>8.3333333333333329E-2</v>
      </c>
    </row>
    <row r="57" spans="3:4">
      <c r="C57" s="4">
        <v>11</v>
      </c>
      <c r="D57" s="2">
        <v>5.5555555555555552E-2</v>
      </c>
    </row>
    <row r="58" spans="3:4">
      <c r="C58" s="5">
        <v>12</v>
      </c>
      <c r="D58" s="3">
        <v>2.7777777777777776E-2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29FF5-D2D5-3A48-B8C9-29BF856B48A9}">
  <dimension ref="B2:AP46"/>
  <sheetViews>
    <sheetView topLeftCell="A19" zoomScale="70" zoomScaleNormal="70" workbookViewId="0">
      <selection activeCell="J43" sqref="J43"/>
    </sheetView>
  </sheetViews>
  <sheetFormatPr defaultColWidth="11.42578125" defaultRowHeight="15"/>
  <sheetData>
    <row r="2" spans="2:42">
      <c r="B2" t="s">
        <v>152</v>
      </c>
    </row>
    <row r="3" spans="2:42">
      <c r="C3" s="8">
        <v>0</v>
      </c>
      <c r="D3" s="8">
        <v>1</v>
      </c>
      <c r="E3" s="8">
        <v>2</v>
      </c>
      <c r="F3" s="8">
        <v>3</v>
      </c>
      <c r="G3" s="8">
        <v>4</v>
      </c>
      <c r="H3" s="8">
        <v>5</v>
      </c>
      <c r="I3" s="8">
        <v>6</v>
      </c>
      <c r="J3" s="8">
        <v>7</v>
      </c>
      <c r="K3" s="8">
        <v>8</v>
      </c>
      <c r="L3" s="8">
        <v>9</v>
      </c>
      <c r="M3" s="8">
        <v>10</v>
      </c>
      <c r="N3" s="8">
        <v>11</v>
      </c>
      <c r="O3" s="8">
        <v>12</v>
      </c>
      <c r="P3" s="8">
        <v>13</v>
      </c>
      <c r="Q3" s="8">
        <v>14</v>
      </c>
      <c r="R3" s="8">
        <v>15</v>
      </c>
      <c r="S3" s="8">
        <v>16</v>
      </c>
      <c r="T3" s="8">
        <v>17</v>
      </c>
      <c r="U3" s="8">
        <v>18</v>
      </c>
      <c r="V3" s="8">
        <v>19</v>
      </c>
      <c r="W3" s="8">
        <v>20</v>
      </c>
      <c r="X3" s="8">
        <v>21</v>
      </c>
      <c r="Y3" s="8">
        <v>22</v>
      </c>
      <c r="Z3" s="8">
        <v>23</v>
      </c>
      <c r="AA3" s="8">
        <v>24</v>
      </c>
      <c r="AB3" s="8">
        <v>25</v>
      </c>
      <c r="AC3" s="8">
        <v>26</v>
      </c>
      <c r="AD3" s="8">
        <v>27</v>
      </c>
      <c r="AE3" s="8">
        <v>28</v>
      </c>
      <c r="AF3" s="8">
        <v>29</v>
      </c>
      <c r="AG3" s="8">
        <v>30</v>
      </c>
      <c r="AH3" s="8">
        <v>31</v>
      </c>
      <c r="AI3" s="8">
        <v>32</v>
      </c>
      <c r="AJ3" s="8">
        <v>33</v>
      </c>
      <c r="AK3" s="8">
        <v>34</v>
      </c>
      <c r="AL3" s="8">
        <v>35</v>
      </c>
      <c r="AM3" s="8">
        <v>36</v>
      </c>
      <c r="AN3" s="8">
        <v>37</v>
      </c>
      <c r="AO3" s="8">
        <v>38</v>
      </c>
      <c r="AP3" s="8">
        <v>39</v>
      </c>
    </row>
    <row r="4" spans="2:42">
      <c r="B4" s="7">
        <v>0</v>
      </c>
      <c r="C4" s="15">
        <v>0</v>
      </c>
      <c r="D4" s="15">
        <v>0</v>
      </c>
      <c r="E4" s="15">
        <v>2.7777777777777801E-2</v>
      </c>
      <c r="F4" s="15">
        <v>5.5555555555555601E-2</v>
      </c>
      <c r="G4" s="15">
        <v>8.3333333333333301E-2</v>
      </c>
      <c r="H4" s="15">
        <v>0.11111111111111099</v>
      </c>
      <c r="I4" s="15">
        <v>0.13888888888888901</v>
      </c>
      <c r="J4" s="15">
        <v>0.16666666666666699</v>
      </c>
      <c r="K4" s="15">
        <v>0.13888888888888901</v>
      </c>
      <c r="L4" s="15">
        <v>0.11111111111111099</v>
      </c>
      <c r="M4" s="15">
        <v>8.3333333333333301E-2</v>
      </c>
      <c r="N4" s="15">
        <v>5.5555555555555601E-2</v>
      </c>
      <c r="O4" s="15">
        <v>2.7777777777777801E-2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0</v>
      </c>
      <c r="AL4" s="15">
        <v>0</v>
      </c>
      <c r="AM4" s="15">
        <v>0</v>
      </c>
      <c r="AN4" s="15">
        <v>0</v>
      </c>
      <c r="AO4" s="15">
        <v>0</v>
      </c>
      <c r="AP4" s="15">
        <v>0</v>
      </c>
    </row>
    <row r="5" spans="2:42">
      <c r="B5" s="7">
        <v>1</v>
      </c>
      <c r="C5" s="15">
        <v>0</v>
      </c>
      <c r="D5" s="15">
        <v>0</v>
      </c>
      <c r="E5" s="15">
        <v>0</v>
      </c>
      <c r="F5" s="15">
        <v>2.7777777777777801E-2</v>
      </c>
      <c r="G5" s="15">
        <v>5.5555555555555601E-2</v>
      </c>
      <c r="H5" s="15">
        <v>8.3333333333333301E-2</v>
      </c>
      <c r="I5" s="15">
        <v>0.11111111111111099</v>
      </c>
      <c r="J5" s="15">
        <v>0.13888888888888901</v>
      </c>
      <c r="K5" s="15">
        <v>0.16666666666666699</v>
      </c>
      <c r="L5" s="15">
        <v>0.13888888888888901</v>
      </c>
      <c r="M5" s="15">
        <v>0.11111111111111099</v>
      </c>
      <c r="N5" s="15">
        <v>8.3333333333333301E-2</v>
      </c>
      <c r="O5" s="15">
        <v>5.5555555555555601E-2</v>
      </c>
      <c r="P5" s="15">
        <v>2.7777777777777801E-2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0</v>
      </c>
      <c r="AL5" s="15">
        <v>0</v>
      </c>
      <c r="AM5" s="15">
        <v>0</v>
      </c>
      <c r="AN5" s="15">
        <v>0</v>
      </c>
      <c r="AO5" s="15">
        <v>0</v>
      </c>
      <c r="AP5" s="15">
        <v>0</v>
      </c>
    </row>
    <row r="6" spans="2:42">
      <c r="B6" s="7">
        <v>2</v>
      </c>
      <c r="C6" s="15">
        <v>0</v>
      </c>
      <c r="D6" s="15">
        <v>0</v>
      </c>
      <c r="E6" s="15">
        <v>0</v>
      </c>
      <c r="F6" s="15">
        <v>0</v>
      </c>
      <c r="G6" s="15">
        <v>2.7777777777777801E-2</v>
      </c>
      <c r="H6" s="15">
        <v>5.5555555555555601E-2</v>
      </c>
      <c r="I6" s="15">
        <v>8.3333333333333301E-2</v>
      </c>
      <c r="J6" s="15">
        <v>0.11111111111111099</v>
      </c>
      <c r="K6" s="15">
        <v>0.13888888888888901</v>
      </c>
      <c r="L6" s="15">
        <v>0.16666666666666699</v>
      </c>
      <c r="M6" s="15">
        <v>0.13888888888888901</v>
      </c>
      <c r="N6" s="15">
        <v>0.11111111111111099</v>
      </c>
      <c r="O6" s="15">
        <v>8.3333333333333301E-2</v>
      </c>
      <c r="P6" s="15">
        <v>5.5555555555555601E-2</v>
      </c>
      <c r="Q6" s="15">
        <v>2.7777777777777801E-2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0</v>
      </c>
      <c r="AL6" s="15">
        <v>0</v>
      </c>
      <c r="AM6" s="15">
        <v>0</v>
      </c>
      <c r="AN6" s="15">
        <v>0</v>
      </c>
      <c r="AO6" s="15">
        <v>0</v>
      </c>
      <c r="AP6" s="15">
        <v>0</v>
      </c>
    </row>
    <row r="7" spans="2:42">
      <c r="B7" s="7">
        <v>3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2.7777777777777801E-2</v>
      </c>
      <c r="I7" s="15">
        <v>5.5555555555555601E-2</v>
      </c>
      <c r="J7" s="15">
        <v>8.3333333333333301E-2</v>
      </c>
      <c r="K7" s="15">
        <v>0.11111111111111099</v>
      </c>
      <c r="L7" s="15">
        <v>0.13888888888888901</v>
      </c>
      <c r="M7" s="15">
        <v>0.16666666666666699</v>
      </c>
      <c r="N7" s="15">
        <v>0.13888888888888901</v>
      </c>
      <c r="O7" s="15">
        <v>0.11111111111111099</v>
      </c>
      <c r="P7" s="15">
        <v>8.3333333333333301E-2</v>
      </c>
      <c r="Q7" s="15">
        <v>5.5555555555555601E-2</v>
      </c>
      <c r="R7" s="15">
        <v>2.7777777777777801E-2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0</v>
      </c>
      <c r="AL7" s="15">
        <v>0</v>
      </c>
      <c r="AM7" s="15">
        <v>0</v>
      </c>
      <c r="AN7" s="15">
        <v>0</v>
      </c>
      <c r="AO7" s="15">
        <v>0</v>
      </c>
      <c r="AP7" s="15">
        <v>0</v>
      </c>
    </row>
    <row r="8" spans="2:42">
      <c r="B8" s="7">
        <v>4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2.7777777777777801E-2</v>
      </c>
      <c r="J8" s="15">
        <v>5.5555555555555601E-2</v>
      </c>
      <c r="K8" s="15">
        <v>8.3333333333333301E-2</v>
      </c>
      <c r="L8" s="15">
        <v>0.11111111111111099</v>
      </c>
      <c r="M8" s="15">
        <v>0.13888888888888901</v>
      </c>
      <c r="N8" s="15">
        <v>0.16666666666666699</v>
      </c>
      <c r="O8" s="15">
        <v>0.13888888888888901</v>
      </c>
      <c r="P8" s="15">
        <v>0.11111111111111099</v>
      </c>
      <c r="Q8" s="15">
        <v>8.3333333333333301E-2</v>
      </c>
      <c r="R8" s="15">
        <v>5.5555555555555601E-2</v>
      </c>
      <c r="S8" s="15">
        <v>2.7777777777777801E-2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0</v>
      </c>
      <c r="AM8" s="15">
        <v>0</v>
      </c>
      <c r="AN8" s="15">
        <v>0</v>
      </c>
      <c r="AO8" s="15">
        <v>0</v>
      </c>
      <c r="AP8" s="15">
        <v>0</v>
      </c>
    </row>
    <row r="9" spans="2:42">
      <c r="B9" s="7">
        <v>5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2.7777777777777801E-2</v>
      </c>
      <c r="K9" s="15">
        <v>5.5555555555555601E-2</v>
      </c>
      <c r="L9" s="15">
        <v>8.3333333333333301E-2</v>
      </c>
      <c r="M9" s="15">
        <v>0.11111111111111099</v>
      </c>
      <c r="N9" s="15">
        <v>0.13888888888888901</v>
      </c>
      <c r="O9" s="15">
        <v>0.16666666666666699</v>
      </c>
      <c r="P9" s="15">
        <v>0.13888888888888901</v>
      </c>
      <c r="Q9" s="15">
        <v>0.11111111111111099</v>
      </c>
      <c r="R9" s="15">
        <v>8.3333333333333301E-2</v>
      </c>
      <c r="S9" s="15">
        <v>5.5555555555555601E-2</v>
      </c>
      <c r="T9" s="15">
        <v>2.7777777777777801E-2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0</v>
      </c>
      <c r="AM9" s="15">
        <v>0</v>
      </c>
      <c r="AN9" s="15">
        <v>0</v>
      </c>
      <c r="AO9" s="15">
        <v>0</v>
      </c>
      <c r="AP9" s="15">
        <v>0</v>
      </c>
    </row>
    <row r="10" spans="2:42">
      <c r="B10" s="7">
        <v>6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2.7777777777777801E-2</v>
      </c>
      <c r="L10" s="15">
        <v>5.5555555555555601E-2</v>
      </c>
      <c r="M10" s="15">
        <v>8.3333333333333301E-2</v>
      </c>
      <c r="N10" s="15">
        <v>0.11111111111111099</v>
      </c>
      <c r="O10" s="15">
        <v>0.13888888888888901</v>
      </c>
      <c r="P10" s="15">
        <v>0.16666666666666699</v>
      </c>
      <c r="Q10" s="15">
        <v>0.13888888888888901</v>
      </c>
      <c r="R10" s="15">
        <v>0.11111111111111099</v>
      </c>
      <c r="S10" s="15">
        <v>8.3333333333333301E-2</v>
      </c>
      <c r="T10" s="15">
        <v>5.5555555555555601E-2</v>
      </c>
      <c r="U10" s="15">
        <v>2.7777777777777801E-2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0</v>
      </c>
      <c r="AL10" s="15">
        <v>0</v>
      </c>
      <c r="AM10" s="15">
        <v>0</v>
      </c>
      <c r="AN10" s="15">
        <v>0</v>
      </c>
      <c r="AO10" s="15">
        <v>0</v>
      </c>
      <c r="AP10" s="15">
        <v>0</v>
      </c>
    </row>
    <row r="11" spans="2:42">
      <c r="B11" s="7">
        <v>7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2.7777777777777801E-2</v>
      </c>
      <c r="M11" s="15">
        <v>5.5555555555555601E-2</v>
      </c>
      <c r="N11" s="15">
        <v>8.3333333333333301E-2</v>
      </c>
      <c r="O11" s="15">
        <v>0.11111111111111099</v>
      </c>
      <c r="P11" s="15">
        <v>0.13888888888888901</v>
      </c>
      <c r="Q11" s="15">
        <v>0.16666666666666699</v>
      </c>
      <c r="R11" s="15">
        <v>0.13888888888888901</v>
      </c>
      <c r="S11" s="15">
        <v>0.11111111111111099</v>
      </c>
      <c r="T11" s="15">
        <v>8.3333333333333301E-2</v>
      </c>
      <c r="U11" s="15">
        <v>5.5555555555555601E-2</v>
      </c>
      <c r="V11" s="15">
        <v>2.7777777777777801E-2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0</v>
      </c>
      <c r="AN11" s="15">
        <v>0</v>
      </c>
      <c r="AO11" s="15">
        <v>0</v>
      </c>
      <c r="AP11" s="15">
        <v>0</v>
      </c>
    </row>
    <row r="12" spans="2:42">
      <c r="B12" s="7">
        <v>8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2.7777777777777801E-2</v>
      </c>
      <c r="N12" s="15">
        <v>5.5555555555555601E-2</v>
      </c>
      <c r="O12" s="15">
        <v>8.3333333333333301E-2</v>
      </c>
      <c r="P12" s="15">
        <v>0.11111111111111099</v>
      </c>
      <c r="Q12" s="15">
        <v>0.13888888888888901</v>
      </c>
      <c r="R12" s="15">
        <v>0.16666666666666699</v>
      </c>
      <c r="S12" s="15">
        <v>0.13888888888888901</v>
      </c>
      <c r="T12" s="15">
        <v>0.11111111111111099</v>
      </c>
      <c r="U12" s="15">
        <v>8.3333333333333301E-2</v>
      </c>
      <c r="V12" s="15">
        <v>5.5555555555555601E-2</v>
      </c>
      <c r="W12" s="15">
        <v>2.7777777777777801E-2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</row>
    <row r="13" spans="2:42">
      <c r="B13" s="7">
        <v>9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2.7777777777777801E-2</v>
      </c>
      <c r="O13" s="15">
        <v>5.5555555555555601E-2</v>
      </c>
      <c r="P13" s="15">
        <v>8.3333333333333301E-2</v>
      </c>
      <c r="Q13" s="15">
        <v>0.11111111111111099</v>
      </c>
      <c r="R13" s="15">
        <v>0.13888888888888901</v>
      </c>
      <c r="S13" s="15">
        <v>0.16666666666666699</v>
      </c>
      <c r="T13" s="15">
        <v>0.13888888888888901</v>
      </c>
      <c r="U13" s="15">
        <v>0.11111111111111099</v>
      </c>
      <c r="V13" s="15">
        <v>8.3333333333333301E-2</v>
      </c>
      <c r="W13" s="15">
        <v>5.5555555555555601E-2</v>
      </c>
      <c r="X13" s="15">
        <v>2.7777777777777801E-2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</row>
    <row r="14" spans="2:42">
      <c r="B14" s="7">
        <v>10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2.7777777777777801E-2</v>
      </c>
      <c r="P14" s="15">
        <v>5.5555555555555601E-2</v>
      </c>
      <c r="Q14" s="15">
        <v>8.3333333333333301E-2</v>
      </c>
      <c r="R14" s="15">
        <v>0.11111111111111099</v>
      </c>
      <c r="S14" s="15">
        <v>0.13888888888888901</v>
      </c>
      <c r="T14" s="15">
        <v>0.16666666666666699</v>
      </c>
      <c r="U14" s="15">
        <v>0.13888888888888901</v>
      </c>
      <c r="V14" s="15">
        <v>0.11111111111111099</v>
      </c>
      <c r="W14" s="15">
        <v>8.3333333333333301E-2</v>
      </c>
      <c r="X14" s="15">
        <v>5.5555555555555601E-2</v>
      </c>
      <c r="Y14" s="15">
        <v>2.7777777777777801E-2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0</v>
      </c>
      <c r="AP14" s="15">
        <v>0</v>
      </c>
    </row>
    <row r="15" spans="2:42">
      <c r="B15" s="7">
        <v>11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2.7777777777777801E-2</v>
      </c>
      <c r="Q15" s="15">
        <v>5.5555555555555601E-2</v>
      </c>
      <c r="R15" s="15">
        <v>8.3333333333333301E-2</v>
      </c>
      <c r="S15" s="15">
        <v>0.11111111111111099</v>
      </c>
      <c r="T15" s="15">
        <v>0.13888888888888901</v>
      </c>
      <c r="U15" s="15">
        <v>0.16666666666666699</v>
      </c>
      <c r="V15" s="15">
        <v>0.13888888888888901</v>
      </c>
      <c r="W15" s="15">
        <v>0.11111111111111099</v>
      </c>
      <c r="X15" s="15">
        <v>8.3333333333333301E-2</v>
      </c>
      <c r="Y15" s="15">
        <v>5.5555555555555601E-2</v>
      </c>
      <c r="Z15" s="15">
        <v>2.7777777777777801E-2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5">
        <v>0</v>
      </c>
      <c r="AP15" s="15">
        <v>0</v>
      </c>
    </row>
    <row r="16" spans="2:42">
      <c r="B16" s="7">
        <v>12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2.7777777777777801E-2</v>
      </c>
      <c r="R16" s="15">
        <v>5.5555555555555601E-2</v>
      </c>
      <c r="S16" s="15">
        <v>8.3333333333333301E-2</v>
      </c>
      <c r="T16" s="15">
        <v>0.11111111111111099</v>
      </c>
      <c r="U16" s="15">
        <v>0.13888888888888901</v>
      </c>
      <c r="V16" s="15">
        <v>0.16666666666666699</v>
      </c>
      <c r="W16" s="15">
        <v>0.13888888888888901</v>
      </c>
      <c r="X16" s="15">
        <v>0.11111111111111099</v>
      </c>
      <c r="Y16" s="15">
        <v>8.3333333333333301E-2</v>
      </c>
      <c r="Z16" s="15">
        <v>5.5555555555555601E-2</v>
      </c>
      <c r="AA16" s="15">
        <v>2.7777777777777801E-2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  <c r="AO16" s="15">
        <v>0</v>
      </c>
      <c r="AP16" s="15">
        <v>0</v>
      </c>
    </row>
    <row r="17" spans="2:42">
      <c r="B17" s="7">
        <v>13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2.7777777777777801E-2</v>
      </c>
      <c r="S17" s="15">
        <v>5.5555555555555601E-2</v>
      </c>
      <c r="T17" s="15">
        <v>8.3333333333333301E-2</v>
      </c>
      <c r="U17" s="15">
        <v>0.11111111111111099</v>
      </c>
      <c r="V17" s="15">
        <v>0.13888888888888901</v>
      </c>
      <c r="W17" s="15">
        <v>0.16666666666666699</v>
      </c>
      <c r="X17" s="15">
        <v>0.13888888888888901</v>
      </c>
      <c r="Y17" s="15">
        <v>0.11111111111111099</v>
      </c>
      <c r="Z17" s="15">
        <v>8.3333333333333301E-2</v>
      </c>
      <c r="AA17" s="15">
        <v>5.5555555555555601E-2</v>
      </c>
      <c r="AB17" s="15">
        <v>2.7777777777777801E-2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0</v>
      </c>
      <c r="AP17" s="15">
        <v>0</v>
      </c>
    </row>
    <row r="18" spans="2:42">
      <c r="B18" s="7">
        <v>14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2.7777777777777801E-2</v>
      </c>
      <c r="T18" s="15">
        <v>5.5555555555555601E-2</v>
      </c>
      <c r="U18" s="15">
        <v>8.3333333333333301E-2</v>
      </c>
      <c r="V18" s="15">
        <v>0.11111111111111099</v>
      </c>
      <c r="W18" s="15">
        <v>0.13888888888888901</v>
      </c>
      <c r="X18" s="15">
        <v>0.16666666666666699</v>
      </c>
      <c r="Y18" s="15">
        <v>0.13888888888888901</v>
      </c>
      <c r="Z18" s="15">
        <v>0.11111111111111099</v>
      </c>
      <c r="AA18" s="15">
        <v>8.3333333333333301E-2</v>
      </c>
      <c r="AB18" s="15">
        <v>5.5555555555555601E-2</v>
      </c>
      <c r="AC18" s="15">
        <v>2.7777777777777801E-2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</row>
    <row r="19" spans="2:42">
      <c r="B19" s="7">
        <v>15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2.7777777777777801E-2</v>
      </c>
      <c r="U19" s="15">
        <v>5.5555555555555601E-2</v>
      </c>
      <c r="V19" s="15">
        <v>8.3333333333333301E-2</v>
      </c>
      <c r="W19" s="15">
        <v>0.11111111111111099</v>
      </c>
      <c r="X19" s="15">
        <v>0.13888888888888901</v>
      </c>
      <c r="Y19" s="15">
        <v>0.16666666666666699</v>
      </c>
      <c r="Z19" s="15">
        <v>0.13888888888888901</v>
      </c>
      <c r="AA19" s="15">
        <v>0.11111111111111099</v>
      </c>
      <c r="AB19" s="15">
        <v>8.3333333333333301E-2</v>
      </c>
      <c r="AC19" s="15">
        <v>5.5555555555555601E-2</v>
      </c>
      <c r="AD19" s="15">
        <v>2.7777777777777801E-2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</row>
    <row r="20" spans="2:42">
      <c r="B20" s="7">
        <v>16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2.7777777777777801E-2</v>
      </c>
      <c r="V20" s="15">
        <v>5.5555555555555601E-2</v>
      </c>
      <c r="W20" s="15">
        <v>8.3333333333333301E-2</v>
      </c>
      <c r="X20" s="15">
        <v>0.11111111111111099</v>
      </c>
      <c r="Y20" s="15">
        <v>0.13888888888888901</v>
      </c>
      <c r="Z20" s="15">
        <v>0.16666666666666699</v>
      </c>
      <c r="AA20" s="15">
        <v>0.13888888888888901</v>
      </c>
      <c r="AB20" s="15">
        <v>0.11111111111111099</v>
      </c>
      <c r="AC20" s="15">
        <v>8.3333333333333301E-2</v>
      </c>
      <c r="AD20" s="15">
        <v>5.5555555555555601E-2</v>
      </c>
      <c r="AE20" s="15">
        <v>2.7777777777777801E-2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</row>
    <row r="21" spans="2:42">
      <c r="B21" s="7">
        <v>17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2.7777777777777801E-2</v>
      </c>
      <c r="W21" s="15">
        <v>5.5555555555555601E-2</v>
      </c>
      <c r="X21" s="15">
        <v>8.3333333333333301E-2</v>
      </c>
      <c r="Y21" s="15">
        <v>0.11111111111111099</v>
      </c>
      <c r="Z21" s="15">
        <v>0.13888888888888901</v>
      </c>
      <c r="AA21" s="15">
        <v>0.16666666666666699</v>
      </c>
      <c r="AB21" s="15">
        <v>0.13888888888888901</v>
      </c>
      <c r="AC21" s="15">
        <v>0.11111111111111099</v>
      </c>
      <c r="AD21" s="15">
        <v>8.3333333333333301E-2</v>
      </c>
      <c r="AE21" s="15">
        <v>5.5555555555555601E-2</v>
      </c>
      <c r="AF21" s="15">
        <v>2.7777777777777801E-2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15">
        <v>0</v>
      </c>
      <c r="AP21" s="15">
        <v>0</v>
      </c>
    </row>
    <row r="22" spans="2:42">
      <c r="B22" s="7">
        <v>18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2.7777777777777801E-2</v>
      </c>
      <c r="X22" s="15">
        <v>5.5555555555555601E-2</v>
      </c>
      <c r="Y22" s="15">
        <v>8.3333333333333301E-2</v>
      </c>
      <c r="Z22" s="15">
        <v>0.11111111111111099</v>
      </c>
      <c r="AA22" s="15">
        <v>0.13888888888888901</v>
      </c>
      <c r="AB22" s="15">
        <v>0.16666666666666699</v>
      </c>
      <c r="AC22" s="15">
        <v>0.13888888888888901</v>
      </c>
      <c r="AD22" s="15">
        <v>0.11111111111111099</v>
      </c>
      <c r="AE22" s="15">
        <v>8.3333333333333301E-2</v>
      </c>
      <c r="AF22" s="15">
        <v>5.5555555555555601E-2</v>
      </c>
      <c r="AG22" s="15">
        <v>2.7777777777777801E-2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0</v>
      </c>
      <c r="AN22" s="15">
        <v>0</v>
      </c>
      <c r="AO22" s="15">
        <v>0</v>
      </c>
      <c r="AP22" s="15">
        <v>0</v>
      </c>
    </row>
    <row r="23" spans="2:42">
      <c r="B23" s="7">
        <v>19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2.7777777777777801E-2</v>
      </c>
      <c r="Y23" s="15">
        <v>5.5555555555555601E-2</v>
      </c>
      <c r="Z23" s="15">
        <v>8.3333333333333301E-2</v>
      </c>
      <c r="AA23" s="15">
        <v>0.11111111111111099</v>
      </c>
      <c r="AB23" s="15">
        <v>0.13888888888888901</v>
      </c>
      <c r="AC23" s="15">
        <v>0.16666666666666699</v>
      </c>
      <c r="AD23" s="15">
        <v>0.13888888888888901</v>
      </c>
      <c r="AE23" s="15">
        <v>0.11111111111111099</v>
      </c>
      <c r="AF23" s="15">
        <v>8.3333333333333301E-2</v>
      </c>
      <c r="AG23" s="15">
        <v>5.5555555555555601E-2</v>
      </c>
      <c r="AH23" s="15">
        <v>2.7777777777777801E-2</v>
      </c>
      <c r="AI23" s="15">
        <v>0</v>
      </c>
      <c r="AJ23" s="15">
        <v>0</v>
      </c>
      <c r="AK23" s="15">
        <v>0</v>
      </c>
      <c r="AL23" s="15">
        <v>0</v>
      </c>
      <c r="AM23" s="15">
        <v>0</v>
      </c>
      <c r="AN23" s="15">
        <v>0</v>
      </c>
      <c r="AO23" s="15">
        <v>0</v>
      </c>
      <c r="AP23" s="15">
        <v>0</v>
      </c>
    </row>
    <row r="24" spans="2:42">
      <c r="B24" s="7">
        <v>20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2.7777777777777801E-2</v>
      </c>
      <c r="Z24" s="15">
        <v>5.5555555555555601E-2</v>
      </c>
      <c r="AA24" s="15">
        <v>8.3333333333333301E-2</v>
      </c>
      <c r="AB24" s="15">
        <v>0.11111111111111099</v>
      </c>
      <c r="AC24" s="15">
        <v>0.13888888888888901</v>
      </c>
      <c r="AD24" s="15">
        <v>0.16666666666666699</v>
      </c>
      <c r="AE24" s="15">
        <v>0.13888888888888901</v>
      </c>
      <c r="AF24" s="15">
        <v>0.11111111111111099</v>
      </c>
      <c r="AG24" s="15">
        <v>8.3333333333333301E-2</v>
      </c>
      <c r="AH24" s="15">
        <v>5.5555555555555601E-2</v>
      </c>
      <c r="AI24" s="15">
        <v>2.7777777777777801E-2</v>
      </c>
      <c r="AJ24" s="15">
        <v>0</v>
      </c>
      <c r="AK24" s="15">
        <v>0</v>
      </c>
      <c r="AL24" s="15">
        <v>0</v>
      </c>
      <c r="AM24" s="15">
        <v>0</v>
      </c>
      <c r="AN24" s="15">
        <v>0</v>
      </c>
      <c r="AO24" s="15">
        <v>0</v>
      </c>
      <c r="AP24" s="15">
        <v>0</v>
      </c>
    </row>
    <row r="25" spans="2:42">
      <c r="B25" s="7">
        <v>21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2.7777777777777801E-2</v>
      </c>
      <c r="AA25" s="15">
        <v>5.5555555555555601E-2</v>
      </c>
      <c r="AB25" s="15">
        <v>8.3333333333333301E-2</v>
      </c>
      <c r="AC25" s="15">
        <v>0.11111111111111099</v>
      </c>
      <c r="AD25" s="15">
        <v>0.13888888888888901</v>
      </c>
      <c r="AE25" s="15">
        <v>0.16666666666666699</v>
      </c>
      <c r="AF25" s="15">
        <v>0.13888888888888901</v>
      </c>
      <c r="AG25" s="15">
        <v>0.11111111111111099</v>
      </c>
      <c r="AH25" s="15">
        <v>8.3333333333333301E-2</v>
      </c>
      <c r="AI25" s="15">
        <v>5.5555555555555601E-2</v>
      </c>
      <c r="AJ25" s="15">
        <v>2.7777777777777801E-2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</row>
    <row r="26" spans="2:42">
      <c r="B26" s="7">
        <v>22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2.7777777777777801E-2</v>
      </c>
      <c r="AB26" s="15">
        <v>5.5555555555555601E-2</v>
      </c>
      <c r="AC26" s="15">
        <v>8.3333333333333301E-2</v>
      </c>
      <c r="AD26" s="15">
        <v>0.11111111111111099</v>
      </c>
      <c r="AE26" s="15">
        <v>0.13888888888888901</v>
      </c>
      <c r="AF26" s="15">
        <v>0.16666666666666699</v>
      </c>
      <c r="AG26" s="15">
        <v>0.13888888888888901</v>
      </c>
      <c r="AH26" s="15">
        <v>0.11111111111111099</v>
      </c>
      <c r="AI26" s="15">
        <v>8.3333333333333301E-2</v>
      </c>
      <c r="AJ26" s="15">
        <v>5.5555555555555601E-2</v>
      </c>
      <c r="AK26" s="15">
        <v>2.7777777777777801E-2</v>
      </c>
      <c r="AL26" s="15">
        <v>0</v>
      </c>
      <c r="AM26" s="15">
        <v>0</v>
      </c>
      <c r="AN26" s="15">
        <v>0</v>
      </c>
      <c r="AO26" s="15">
        <v>0</v>
      </c>
      <c r="AP26" s="15">
        <v>0</v>
      </c>
    </row>
    <row r="27" spans="2:42">
      <c r="B27" s="7">
        <v>23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2.7777777777777801E-2</v>
      </c>
      <c r="AC27" s="15">
        <v>5.5555555555555601E-2</v>
      </c>
      <c r="AD27" s="15">
        <v>8.3333333333333301E-2</v>
      </c>
      <c r="AE27" s="15">
        <v>0.11111111111111099</v>
      </c>
      <c r="AF27" s="15">
        <v>0.13888888888888901</v>
      </c>
      <c r="AG27" s="15">
        <v>0.16666666666666699</v>
      </c>
      <c r="AH27" s="15">
        <v>0.13888888888888901</v>
      </c>
      <c r="AI27" s="15">
        <v>0.11111111111111099</v>
      </c>
      <c r="AJ27" s="15">
        <v>8.3333333333333301E-2</v>
      </c>
      <c r="AK27" s="15">
        <v>5.5555555555555601E-2</v>
      </c>
      <c r="AL27" s="15">
        <v>2.7777777777777801E-2</v>
      </c>
      <c r="AM27" s="15">
        <v>0</v>
      </c>
      <c r="AN27" s="15">
        <v>0</v>
      </c>
      <c r="AO27" s="15">
        <v>0</v>
      </c>
      <c r="AP27" s="15">
        <v>0</v>
      </c>
    </row>
    <row r="28" spans="2:42">
      <c r="B28" s="7">
        <v>24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2.7777777777777801E-2</v>
      </c>
      <c r="AD28" s="15">
        <v>5.5555555555555601E-2</v>
      </c>
      <c r="AE28" s="15">
        <v>8.3333333333333301E-2</v>
      </c>
      <c r="AF28" s="15">
        <v>0.11111111111111099</v>
      </c>
      <c r="AG28" s="15">
        <v>0.13888888888888901</v>
      </c>
      <c r="AH28" s="15">
        <v>0.16666666666666699</v>
      </c>
      <c r="AI28" s="15">
        <v>0.13888888888888901</v>
      </c>
      <c r="AJ28" s="15">
        <v>0.11111111111111099</v>
      </c>
      <c r="AK28" s="15">
        <v>8.3333333333333301E-2</v>
      </c>
      <c r="AL28" s="15">
        <v>5.5555555555555601E-2</v>
      </c>
      <c r="AM28" s="15">
        <v>2.7777777777777801E-2</v>
      </c>
      <c r="AN28" s="15">
        <v>0</v>
      </c>
      <c r="AO28" s="15">
        <v>0</v>
      </c>
      <c r="AP28" s="15">
        <v>0</v>
      </c>
    </row>
    <row r="29" spans="2:42">
      <c r="B29" s="7">
        <v>25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2.7777777777777801E-2</v>
      </c>
      <c r="AE29" s="15">
        <v>5.5555555555555601E-2</v>
      </c>
      <c r="AF29" s="15">
        <v>8.3333333333333301E-2</v>
      </c>
      <c r="AG29" s="15">
        <v>0.11111111111111099</v>
      </c>
      <c r="AH29" s="15">
        <v>0.13888888888888901</v>
      </c>
      <c r="AI29" s="15">
        <v>0.16666666666666699</v>
      </c>
      <c r="AJ29" s="15">
        <v>0.13888888888888901</v>
      </c>
      <c r="AK29" s="15">
        <v>0.11111111111111099</v>
      </c>
      <c r="AL29" s="15">
        <v>8.3333333333333301E-2</v>
      </c>
      <c r="AM29" s="15">
        <v>5.5555555555555601E-2</v>
      </c>
      <c r="AN29" s="15">
        <v>2.7777777777777801E-2</v>
      </c>
      <c r="AO29" s="15">
        <v>0</v>
      </c>
      <c r="AP29" s="15">
        <v>0</v>
      </c>
    </row>
    <row r="30" spans="2:42">
      <c r="B30" s="7">
        <v>26</v>
      </c>
      <c r="C30" s="15">
        <v>0</v>
      </c>
      <c r="D30" s="15">
        <v>0</v>
      </c>
      <c r="E30" s="15">
        <v>0</v>
      </c>
      <c r="F30" s="15">
        <v>0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0</v>
      </c>
      <c r="AC30" s="15">
        <v>0</v>
      </c>
      <c r="AD30" s="15">
        <v>0</v>
      </c>
      <c r="AE30" s="15">
        <v>2.7777777777777801E-2</v>
      </c>
      <c r="AF30" s="15">
        <v>5.5555555555555601E-2</v>
      </c>
      <c r="AG30" s="15">
        <v>8.3333333333333301E-2</v>
      </c>
      <c r="AH30" s="15">
        <v>0.11111111111111099</v>
      </c>
      <c r="AI30" s="15">
        <v>0.13888888888888901</v>
      </c>
      <c r="AJ30" s="15">
        <v>0.16666666666666699</v>
      </c>
      <c r="AK30" s="15">
        <v>0.13888888888888901</v>
      </c>
      <c r="AL30" s="15">
        <v>0.11111111111111099</v>
      </c>
      <c r="AM30" s="15">
        <v>8.3333333333333301E-2</v>
      </c>
      <c r="AN30" s="15">
        <v>5.5555555555555601E-2</v>
      </c>
      <c r="AO30" s="15">
        <v>2.7777777777777801E-2</v>
      </c>
      <c r="AP30" s="15">
        <v>0</v>
      </c>
    </row>
    <row r="31" spans="2:42">
      <c r="B31" s="7">
        <v>27</v>
      </c>
      <c r="C31" s="15">
        <v>0</v>
      </c>
      <c r="D31" s="15">
        <v>0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2.7777777777777801E-2</v>
      </c>
      <c r="AG31" s="15">
        <v>5.5555555555555601E-2</v>
      </c>
      <c r="AH31" s="15">
        <v>8.3333333333333301E-2</v>
      </c>
      <c r="AI31" s="15">
        <v>0.11111111111111099</v>
      </c>
      <c r="AJ31" s="15">
        <v>0.13888888888888901</v>
      </c>
      <c r="AK31" s="15">
        <v>0.16666666666666699</v>
      </c>
      <c r="AL31" s="15">
        <v>0.13888888888888901</v>
      </c>
      <c r="AM31" s="15">
        <v>0.11111111111111099</v>
      </c>
      <c r="AN31" s="15">
        <v>8.3333333333333301E-2</v>
      </c>
      <c r="AO31" s="15">
        <v>5.5555555555555601E-2</v>
      </c>
      <c r="AP31" s="15">
        <v>2.7777777777777801E-2</v>
      </c>
    </row>
    <row r="32" spans="2:42">
      <c r="B32" s="7">
        <v>28</v>
      </c>
      <c r="C32" s="15">
        <v>2.7777777777777801E-2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2.7777777777777801E-2</v>
      </c>
      <c r="AH32" s="15">
        <v>5.5555555555555601E-2</v>
      </c>
      <c r="AI32" s="15">
        <v>8.3333333333333301E-2</v>
      </c>
      <c r="AJ32" s="15">
        <v>0.11111111111111099</v>
      </c>
      <c r="AK32" s="15">
        <v>0.13888888888888901</v>
      </c>
      <c r="AL32" s="15">
        <v>0.16666666666666699</v>
      </c>
      <c r="AM32" s="15">
        <v>0.13888888888888901</v>
      </c>
      <c r="AN32" s="15">
        <v>0.11111111111111099</v>
      </c>
      <c r="AO32" s="15">
        <v>8.3333333333333301E-2</v>
      </c>
      <c r="AP32" s="15">
        <v>5.5555555555555601E-2</v>
      </c>
    </row>
    <row r="33" spans="2:42">
      <c r="B33" s="7">
        <v>29</v>
      </c>
      <c r="C33" s="15">
        <v>5.5555555555555601E-2</v>
      </c>
      <c r="D33" s="15">
        <v>2.7777777777777801E-2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2.7777777777777801E-2</v>
      </c>
      <c r="AI33" s="15">
        <v>5.5555555555555601E-2</v>
      </c>
      <c r="AJ33" s="15">
        <v>8.3333333333333301E-2</v>
      </c>
      <c r="AK33" s="15">
        <v>0.11111111111111099</v>
      </c>
      <c r="AL33" s="15">
        <v>0.13888888888888901</v>
      </c>
      <c r="AM33" s="15">
        <v>0.16666666666666699</v>
      </c>
      <c r="AN33" s="15">
        <v>0.13888888888888901</v>
      </c>
      <c r="AO33" s="15">
        <v>0.11111111111111099</v>
      </c>
      <c r="AP33" s="15">
        <v>8.3333333333333301E-2</v>
      </c>
    </row>
    <row r="34" spans="2:42">
      <c r="B34" s="7">
        <v>30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6">
        <v>1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  <c r="AL34" s="15">
        <v>0</v>
      </c>
      <c r="AM34" s="15">
        <v>0</v>
      </c>
      <c r="AN34" s="15">
        <v>0</v>
      </c>
      <c r="AO34" s="15">
        <v>0</v>
      </c>
      <c r="AP34" s="15">
        <v>0</v>
      </c>
    </row>
    <row r="35" spans="2:42">
      <c r="B35" s="7">
        <v>31</v>
      </c>
      <c r="C35" s="15">
        <v>0.11111111111111099</v>
      </c>
      <c r="D35" s="15">
        <v>8.3333333333333301E-2</v>
      </c>
      <c r="E35" s="15">
        <v>5.5555555555555601E-2</v>
      </c>
      <c r="F35" s="15">
        <v>2.7777777777777801E-2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2.7777777777777801E-2</v>
      </c>
      <c r="AK35" s="15">
        <v>5.5555555555555601E-2</v>
      </c>
      <c r="AL35" s="15">
        <v>8.3333333333333301E-2</v>
      </c>
      <c r="AM35" s="15">
        <v>0.11111111111111099</v>
      </c>
      <c r="AN35" s="15">
        <v>0.13888888888888901</v>
      </c>
      <c r="AO35" s="15">
        <v>0.16666666666666699</v>
      </c>
      <c r="AP35" s="15">
        <v>0.13888888888888901</v>
      </c>
    </row>
    <row r="36" spans="2:42">
      <c r="B36" s="7">
        <v>32</v>
      </c>
      <c r="C36" s="15">
        <v>0.13888888888888901</v>
      </c>
      <c r="D36" s="15">
        <v>0.11111111111111099</v>
      </c>
      <c r="E36" s="15">
        <v>8.3333333333333301E-2</v>
      </c>
      <c r="F36" s="15">
        <v>5.5555555555555601E-2</v>
      </c>
      <c r="G36" s="15">
        <v>2.7777777777777801E-2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2.7777777777777801E-2</v>
      </c>
      <c r="AL36" s="15">
        <v>5.5555555555555601E-2</v>
      </c>
      <c r="AM36" s="15">
        <v>8.3333333333333301E-2</v>
      </c>
      <c r="AN36" s="15">
        <v>0.11111111111111099</v>
      </c>
      <c r="AO36" s="15">
        <v>0.13888888888888901</v>
      </c>
      <c r="AP36" s="15">
        <v>0.16666666666666699</v>
      </c>
    </row>
    <row r="37" spans="2:42">
      <c r="B37" s="7">
        <v>33</v>
      </c>
      <c r="C37" s="15">
        <v>0.16666666666666699</v>
      </c>
      <c r="D37" s="15">
        <v>0.13888888888888901</v>
      </c>
      <c r="E37" s="15">
        <v>0.11111111111111099</v>
      </c>
      <c r="F37" s="15">
        <v>8.3333333333333301E-2</v>
      </c>
      <c r="G37" s="15">
        <v>5.5555555555555601E-2</v>
      </c>
      <c r="H37" s="15">
        <v>2.7777777777777801E-2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  <c r="AL37" s="15">
        <v>2.7777777777777801E-2</v>
      </c>
      <c r="AM37" s="15">
        <v>5.5555555555555601E-2</v>
      </c>
      <c r="AN37" s="15">
        <v>8.3333333333333301E-2</v>
      </c>
      <c r="AO37" s="15">
        <v>0.11111111111111099</v>
      </c>
      <c r="AP37" s="15">
        <v>0.13888888888888901</v>
      </c>
    </row>
    <row r="38" spans="2:42">
      <c r="B38" s="7">
        <v>34</v>
      </c>
      <c r="C38" s="15">
        <v>0.13888888888888901</v>
      </c>
      <c r="D38" s="15">
        <v>0.16666666666666699</v>
      </c>
      <c r="E38" s="15">
        <v>0.13888888888888901</v>
      </c>
      <c r="F38" s="15">
        <v>0.11111111111111099</v>
      </c>
      <c r="G38" s="15">
        <v>8.3333333333333301E-2</v>
      </c>
      <c r="H38" s="15">
        <v>5.5555555555555601E-2</v>
      </c>
      <c r="I38" s="15">
        <v>2.7777777777777801E-2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2.7777777777777801E-2</v>
      </c>
      <c r="AN38" s="15">
        <v>5.5555555555555601E-2</v>
      </c>
      <c r="AO38" s="15">
        <v>8.3333333333333301E-2</v>
      </c>
      <c r="AP38" s="15">
        <v>0.11111111111111099</v>
      </c>
    </row>
    <row r="39" spans="2:42">
      <c r="B39" s="7">
        <v>35</v>
      </c>
      <c r="C39" s="15">
        <v>0.11111111111111099</v>
      </c>
      <c r="D39" s="15">
        <v>0.13888888888888901</v>
      </c>
      <c r="E39" s="15">
        <v>0.16666666666666699</v>
      </c>
      <c r="F39" s="15">
        <v>0.13888888888888901</v>
      </c>
      <c r="G39" s="15">
        <v>0.11111111111111099</v>
      </c>
      <c r="H39" s="15">
        <v>8.3333333333333301E-2</v>
      </c>
      <c r="I39" s="15">
        <v>5.5555555555555601E-2</v>
      </c>
      <c r="J39" s="15">
        <v>2.7777777777777801E-2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  <c r="AL39" s="15">
        <v>0</v>
      </c>
      <c r="AM39" s="15">
        <v>0</v>
      </c>
      <c r="AN39" s="15">
        <v>2.7777777777777801E-2</v>
      </c>
      <c r="AO39" s="15">
        <v>5.5555555555555601E-2</v>
      </c>
      <c r="AP39" s="15">
        <v>8.3333333333333301E-2</v>
      </c>
    </row>
    <row r="40" spans="2:42">
      <c r="B40" s="7">
        <v>36</v>
      </c>
      <c r="C40" s="15">
        <v>8.3333333333333301E-2</v>
      </c>
      <c r="D40" s="15">
        <v>0.11111111111111099</v>
      </c>
      <c r="E40" s="15">
        <v>0.13888888888888901</v>
      </c>
      <c r="F40" s="15">
        <v>0.16666666666666699</v>
      </c>
      <c r="G40" s="15">
        <v>0.13888888888888901</v>
      </c>
      <c r="H40" s="15">
        <v>0.11111111111111099</v>
      </c>
      <c r="I40" s="15">
        <v>8.3333333333333301E-2</v>
      </c>
      <c r="J40" s="15">
        <v>5.5555555555555601E-2</v>
      </c>
      <c r="K40" s="15">
        <v>2.7777777777777801E-2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>
        <v>0</v>
      </c>
      <c r="AO40" s="15">
        <v>2.7777777777777801E-2</v>
      </c>
      <c r="AP40" s="15">
        <v>5.5555555555555601E-2</v>
      </c>
    </row>
    <row r="41" spans="2:42">
      <c r="B41" s="7">
        <v>37</v>
      </c>
      <c r="C41" s="15">
        <v>5.5555555555555601E-2</v>
      </c>
      <c r="D41" s="15">
        <v>8.3333333333333301E-2</v>
      </c>
      <c r="E41" s="15">
        <v>0.11111111111111099</v>
      </c>
      <c r="F41" s="15">
        <v>0.13888888888888901</v>
      </c>
      <c r="G41" s="15">
        <v>0.16666666666666699</v>
      </c>
      <c r="H41" s="15">
        <v>0.13888888888888901</v>
      </c>
      <c r="I41" s="15">
        <v>0.11111111111111099</v>
      </c>
      <c r="J41" s="15">
        <v>8.3333333333333301E-2</v>
      </c>
      <c r="K41" s="15">
        <v>5.5555555555555601E-2</v>
      </c>
      <c r="L41" s="15">
        <v>2.7777777777777801E-2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</v>
      </c>
      <c r="AP41" s="15">
        <v>2.7777777777777801E-2</v>
      </c>
    </row>
    <row r="42" spans="2:42">
      <c r="B42" s="7">
        <v>38</v>
      </c>
      <c r="C42" s="15">
        <v>2.7777777777777801E-2</v>
      </c>
      <c r="D42" s="15">
        <v>5.5555555555555601E-2</v>
      </c>
      <c r="E42" s="15">
        <v>8.3333333333333301E-2</v>
      </c>
      <c r="F42" s="15">
        <v>0.11111111111111099</v>
      </c>
      <c r="G42" s="15">
        <v>0.13888888888888901</v>
      </c>
      <c r="H42" s="15">
        <v>0.16666666666666699</v>
      </c>
      <c r="I42" s="15">
        <v>0.13888888888888901</v>
      </c>
      <c r="J42" s="15">
        <v>0.11111111111111099</v>
      </c>
      <c r="K42" s="15">
        <v>8.3333333333333301E-2</v>
      </c>
      <c r="L42" s="15">
        <v>5.5555555555555601E-2</v>
      </c>
      <c r="M42" s="15">
        <v>2.7777777777777801E-2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</row>
    <row r="43" spans="2:42">
      <c r="B43" s="7">
        <v>39</v>
      </c>
      <c r="C43" s="15">
        <v>0</v>
      </c>
      <c r="D43" s="15">
        <v>2.7777777777777801E-2</v>
      </c>
      <c r="E43" s="15">
        <v>5.5555555555555601E-2</v>
      </c>
      <c r="F43" s="15">
        <v>8.3333333333333301E-2</v>
      </c>
      <c r="G43" s="15">
        <v>0.11111111111111099</v>
      </c>
      <c r="H43" s="15">
        <v>0.13888888888888901</v>
      </c>
      <c r="I43" s="15">
        <v>0.16666666666666699</v>
      </c>
      <c r="J43" s="15">
        <v>0.13888888888888901</v>
      </c>
      <c r="K43" s="15">
        <v>0.11111111111111099</v>
      </c>
      <c r="L43" s="15">
        <v>8.3333333333333301E-2</v>
      </c>
      <c r="M43" s="15">
        <v>5.5555555555555601E-2</v>
      </c>
      <c r="N43" s="15">
        <v>2.7777777777777801E-2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0</v>
      </c>
      <c r="AN43" s="15">
        <v>0</v>
      </c>
      <c r="AO43" s="15">
        <v>0</v>
      </c>
      <c r="AP43" s="15">
        <v>0</v>
      </c>
    </row>
    <row r="46" spans="2:42">
      <c r="P46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FCD48-1279-42FC-A1E3-A66F0D126D43}">
  <dimension ref="B2:BB126"/>
  <sheetViews>
    <sheetView topLeftCell="B1" workbookViewId="0">
      <selection activeCell="AC83" sqref="AC83"/>
    </sheetView>
  </sheetViews>
  <sheetFormatPr defaultColWidth="8.85546875" defaultRowHeight="15"/>
  <sheetData>
    <row r="2" spans="2:54">
      <c r="C2" s="8">
        <v>0</v>
      </c>
      <c r="D2" s="8">
        <v>1</v>
      </c>
      <c r="E2" s="8">
        <v>2</v>
      </c>
      <c r="F2" s="8">
        <v>3</v>
      </c>
      <c r="G2" s="8">
        <v>4</v>
      </c>
      <c r="H2" s="8">
        <v>5</v>
      </c>
      <c r="I2" s="8">
        <v>6</v>
      </c>
      <c r="J2" s="8">
        <v>7</v>
      </c>
      <c r="K2" s="8">
        <v>8</v>
      </c>
      <c r="L2" s="8">
        <v>9</v>
      </c>
      <c r="M2" s="8">
        <v>10</v>
      </c>
      <c r="N2" s="8">
        <v>11</v>
      </c>
      <c r="O2" s="8">
        <v>12</v>
      </c>
      <c r="P2" s="8">
        <v>13</v>
      </c>
      <c r="Q2" s="8">
        <v>14</v>
      </c>
      <c r="R2" s="8">
        <v>15</v>
      </c>
      <c r="S2" s="8">
        <v>16</v>
      </c>
      <c r="T2" s="8">
        <v>17</v>
      </c>
      <c r="U2" s="8">
        <v>18</v>
      </c>
      <c r="V2" s="8">
        <v>19</v>
      </c>
      <c r="W2" s="8">
        <v>20</v>
      </c>
      <c r="X2" s="8">
        <v>21</v>
      </c>
      <c r="Y2" s="8">
        <v>22</v>
      </c>
      <c r="Z2" s="8">
        <v>23</v>
      </c>
      <c r="AA2" s="8">
        <v>24</v>
      </c>
      <c r="AB2" s="8">
        <v>25</v>
      </c>
      <c r="AC2" s="8">
        <v>26</v>
      </c>
      <c r="AD2" s="8">
        <v>27</v>
      </c>
      <c r="AE2" s="8">
        <v>28</v>
      </c>
      <c r="AF2" s="8">
        <v>29</v>
      </c>
      <c r="AG2" s="8">
        <v>30</v>
      </c>
      <c r="AH2" s="8">
        <v>31</v>
      </c>
      <c r="AI2" s="8">
        <v>32</v>
      </c>
      <c r="AJ2" s="8">
        <v>33</v>
      </c>
      <c r="AK2" s="8">
        <v>34</v>
      </c>
      <c r="AL2" s="8">
        <v>35</v>
      </c>
      <c r="AM2" s="8">
        <v>36</v>
      </c>
      <c r="AN2" s="8">
        <v>37</v>
      </c>
      <c r="AO2" s="8">
        <v>38</v>
      </c>
      <c r="AP2" s="8">
        <v>39</v>
      </c>
      <c r="AQ2" t="s">
        <v>153</v>
      </c>
      <c r="AS2" t="s">
        <v>154</v>
      </c>
    </row>
    <row r="3" spans="2:54">
      <c r="B3" s="7">
        <v>0</v>
      </c>
      <c r="C3">
        <v>1.2152777777777776E-2</v>
      </c>
      <c r="D3">
        <v>0</v>
      </c>
      <c r="E3">
        <v>2.4305555555555552E-2</v>
      </c>
      <c r="F3">
        <v>5.5555555555555552E-2</v>
      </c>
      <c r="G3">
        <v>9.375E-2</v>
      </c>
      <c r="H3">
        <v>0.1423611111111111</v>
      </c>
      <c r="I3">
        <v>0.1388888888888889</v>
      </c>
      <c r="J3">
        <v>6.25E-2</v>
      </c>
      <c r="K3">
        <v>0.1388888888888889</v>
      </c>
      <c r="L3">
        <v>0.1111111111111111</v>
      </c>
      <c r="M3">
        <v>9.5486111111111105E-2</v>
      </c>
      <c r="N3">
        <v>6.5972222222222224E-2</v>
      </c>
      <c r="O3">
        <v>3.8194444444444441E-2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1.0416666666666666E-2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1.0416666666666666E-2</v>
      </c>
      <c r="AQ3">
        <f>SUM(C3:AP3)</f>
        <v>0.99999999999999989</v>
      </c>
      <c r="AS3" t="s">
        <v>155</v>
      </c>
    </row>
    <row r="4" spans="2:54">
      <c r="B4" s="7">
        <v>1</v>
      </c>
      <c r="C4">
        <v>8.6805555555555629E-3</v>
      </c>
      <c r="D4">
        <v>0</v>
      </c>
      <c r="E4">
        <v>0</v>
      </c>
      <c r="F4">
        <v>2.7777777777777801E-2</v>
      </c>
      <c r="G4">
        <v>6.4236111111111119E-2</v>
      </c>
      <c r="H4">
        <v>0.10937500000000003</v>
      </c>
      <c r="I4">
        <v>0.11111111111111099</v>
      </c>
      <c r="J4">
        <v>5.2083333333333377E-2</v>
      </c>
      <c r="K4">
        <v>0.16666666666666699</v>
      </c>
      <c r="L4">
        <v>0.13888888888888901</v>
      </c>
      <c r="M4">
        <v>0.11979166666666667</v>
      </c>
      <c r="N4">
        <v>9.2013888888888895E-2</v>
      </c>
      <c r="O4">
        <v>6.4236111111111119E-2</v>
      </c>
      <c r="P4">
        <v>2.7777777777777801E-2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8.6805555555555629E-3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8.6805555555555629E-3</v>
      </c>
      <c r="AQ4">
        <f t="shared" ref="AQ4:AQ42" si="0">SUM(C4:AP4)</f>
        <v>1.0000000000000004</v>
      </c>
      <c r="AS4" t="s">
        <v>156</v>
      </c>
    </row>
    <row r="5" spans="2:54">
      <c r="B5" s="7">
        <v>2</v>
      </c>
      <c r="AQ5">
        <f t="shared" si="0"/>
        <v>0</v>
      </c>
    </row>
    <row r="6" spans="2:54">
      <c r="B6" s="7">
        <v>3</v>
      </c>
      <c r="C6">
        <v>5.2083333333333313E-3</v>
      </c>
      <c r="D6">
        <v>0</v>
      </c>
      <c r="E6">
        <v>0</v>
      </c>
      <c r="F6">
        <v>0</v>
      </c>
      <c r="G6">
        <v>5.2083333333333313E-3</v>
      </c>
      <c r="H6">
        <v>4.3402777777777769E-2</v>
      </c>
      <c r="I6">
        <v>5.5555555555555601E-2</v>
      </c>
      <c r="J6">
        <v>3.1249999999999986E-2</v>
      </c>
      <c r="K6">
        <v>0.11111111111111099</v>
      </c>
      <c r="L6">
        <v>0.13888888888888901</v>
      </c>
      <c r="M6">
        <v>0.171875</v>
      </c>
      <c r="N6">
        <v>0.14409722222222224</v>
      </c>
      <c r="O6">
        <v>0.11631944444444443</v>
      </c>
      <c r="P6">
        <v>8.3333333333333301E-2</v>
      </c>
      <c r="Q6">
        <v>5.5555555555555601E-2</v>
      </c>
      <c r="R6">
        <v>2.7777777777777801E-2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5.2083333333333313E-3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5.2083333333333313E-3</v>
      </c>
      <c r="AQ6">
        <f t="shared" si="0"/>
        <v>1</v>
      </c>
      <c r="AS6" t="s">
        <v>157</v>
      </c>
    </row>
    <row r="7" spans="2:54">
      <c r="B7" s="7">
        <v>4</v>
      </c>
      <c r="C7">
        <v>3.4722222222222251E-3</v>
      </c>
      <c r="D7">
        <v>0</v>
      </c>
      <c r="E7">
        <v>0</v>
      </c>
      <c r="F7">
        <v>0</v>
      </c>
      <c r="G7">
        <v>3.4722222222222251E-3</v>
      </c>
      <c r="H7">
        <v>1.0416666666666675E-2</v>
      </c>
      <c r="I7">
        <v>2.7777777777777801E-2</v>
      </c>
      <c r="J7">
        <v>2.083333333333335E-2</v>
      </c>
      <c r="K7">
        <v>8.3333333333333301E-2</v>
      </c>
      <c r="L7">
        <v>0.11111111111111099</v>
      </c>
      <c r="M7">
        <v>0.14236111111111113</v>
      </c>
      <c r="N7">
        <v>0.1701388888888889</v>
      </c>
      <c r="O7">
        <v>0.14236111111111113</v>
      </c>
      <c r="P7">
        <v>0.11111111111111099</v>
      </c>
      <c r="Q7">
        <v>8.3333333333333301E-2</v>
      </c>
      <c r="R7">
        <v>5.5555555555555601E-2</v>
      </c>
      <c r="S7">
        <v>2.7777777777777801E-2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3.4722222222222251E-3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3.4722222222222251E-3</v>
      </c>
      <c r="AQ7">
        <f t="shared" si="0"/>
        <v>0.99999999999999967</v>
      </c>
      <c r="AS7" t="s">
        <v>158</v>
      </c>
    </row>
    <row r="8" spans="2:54">
      <c r="B8" s="7">
        <v>5</v>
      </c>
      <c r="C8">
        <v>3.4722222222222251E-3</v>
      </c>
      <c r="D8">
        <v>0</v>
      </c>
      <c r="E8">
        <v>0</v>
      </c>
      <c r="F8">
        <v>0</v>
      </c>
      <c r="G8">
        <v>1.7361111111111125E-3</v>
      </c>
      <c r="H8">
        <v>5.2083333333333374E-3</v>
      </c>
      <c r="I8">
        <v>0</v>
      </c>
      <c r="J8">
        <v>1.0416666666666675E-2</v>
      </c>
      <c r="K8">
        <v>5.5555555555555601E-2</v>
      </c>
      <c r="L8">
        <v>8.3333333333333301E-2</v>
      </c>
      <c r="M8">
        <v>0.11458333333333334</v>
      </c>
      <c r="N8">
        <v>0.140625</v>
      </c>
      <c r="O8">
        <v>0.16840277777777776</v>
      </c>
      <c r="P8">
        <v>0.13888888888888901</v>
      </c>
      <c r="Q8">
        <v>0.11111111111111099</v>
      </c>
      <c r="R8">
        <v>8.3333333333333301E-2</v>
      </c>
      <c r="S8">
        <v>5.5555555555555601E-2</v>
      </c>
      <c r="T8">
        <v>2.4305555555555577E-2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1.7361111111111125E-3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1.7361111111111125E-3</v>
      </c>
      <c r="AQ8">
        <f t="shared" si="0"/>
        <v>1</v>
      </c>
      <c r="AS8" t="s">
        <v>159</v>
      </c>
    </row>
    <row r="9" spans="2:54">
      <c r="B9" s="7">
        <v>6</v>
      </c>
      <c r="C9">
        <v>3.4722222222222251E-3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2.7777777777777801E-2</v>
      </c>
      <c r="L9">
        <v>5.5555555555555601E-2</v>
      </c>
      <c r="M9">
        <v>8.6805555555555525E-2</v>
      </c>
      <c r="N9">
        <v>0.11111111111111099</v>
      </c>
      <c r="O9">
        <v>0.13888888888888901</v>
      </c>
      <c r="P9">
        <v>0.16666666666666699</v>
      </c>
      <c r="Q9">
        <v>0.13888888888888901</v>
      </c>
      <c r="R9">
        <v>0.11111111111111099</v>
      </c>
      <c r="S9">
        <v>8.3333333333333301E-2</v>
      </c>
      <c r="T9">
        <v>4.8611111111111154E-2</v>
      </c>
      <c r="U9">
        <v>2.7777777777777801E-2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f t="shared" si="0"/>
        <v>1.0000000000000004</v>
      </c>
    </row>
    <row r="10" spans="2:54">
      <c r="B10" s="7">
        <v>7</v>
      </c>
      <c r="M10">
        <v>0</v>
      </c>
      <c r="AQ10">
        <f t="shared" si="0"/>
        <v>0</v>
      </c>
      <c r="AS10" t="s">
        <v>160</v>
      </c>
    </row>
    <row r="11" spans="2:54">
      <c r="B11" s="7">
        <v>8</v>
      </c>
      <c r="C11">
        <v>6.9444444444444371E-3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3.4722222222222238E-2</v>
      </c>
      <c r="N11">
        <v>5.5555555555555601E-2</v>
      </c>
      <c r="O11">
        <v>8.3333333333333301E-2</v>
      </c>
      <c r="P11">
        <v>0.11111111111111099</v>
      </c>
      <c r="Q11">
        <v>0.13888888888888901</v>
      </c>
      <c r="R11">
        <v>0.16666666666666699</v>
      </c>
      <c r="S11">
        <v>0.13888888888888901</v>
      </c>
      <c r="T11">
        <v>9.7222222222222127E-2</v>
      </c>
      <c r="U11">
        <v>8.3333333333333301E-2</v>
      </c>
      <c r="V11">
        <v>5.5555555555555601E-2</v>
      </c>
      <c r="W11">
        <v>2.7777777777777801E-2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f t="shared" si="0"/>
        <v>1.0000000000000004</v>
      </c>
    </row>
    <row r="12" spans="2:54">
      <c r="B12" s="7">
        <v>9</v>
      </c>
      <c r="C12">
        <v>8.6805555555555629E-3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8.6805555555555629E-3</v>
      </c>
      <c r="N12">
        <v>2.7777777777777801E-2</v>
      </c>
      <c r="O12">
        <v>5.5555555555555601E-2</v>
      </c>
      <c r="P12">
        <v>8.3333333333333301E-2</v>
      </c>
      <c r="Q12">
        <v>0.11111111111111099</v>
      </c>
      <c r="R12">
        <v>0.13888888888888901</v>
      </c>
      <c r="S12">
        <v>0.16666666666666699</v>
      </c>
      <c r="T12">
        <v>0.12152777777777787</v>
      </c>
      <c r="U12">
        <v>0.11111111111111099</v>
      </c>
      <c r="V12">
        <v>8.3333333333333301E-2</v>
      </c>
      <c r="W12">
        <v>5.5555555555555601E-2</v>
      </c>
      <c r="X12">
        <v>2.7777777777777801E-2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f t="shared" si="0"/>
        <v>1.0000000000000004</v>
      </c>
    </row>
    <row r="13" spans="2:54">
      <c r="B13" s="7">
        <v>10</v>
      </c>
      <c r="C13">
        <v>1.2152777777777799E-2</v>
      </c>
      <c r="D13">
        <v>0</v>
      </c>
      <c r="E13">
        <v>0</v>
      </c>
      <c r="F13">
        <v>0</v>
      </c>
      <c r="G13">
        <v>0</v>
      </c>
      <c r="H13">
        <v>1.7361111111111125E-3</v>
      </c>
      <c r="I13">
        <v>0</v>
      </c>
      <c r="J13">
        <v>0</v>
      </c>
      <c r="K13">
        <v>0</v>
      </c>
      <c r="L13">
        <v>0</v>
      </c>
      <c r="M13">
        <v>1.2152777777777799E-2</v>
      </c>
      <c r="N13">
        <v>1.7361111111111125E-3</v>
      </c>
      <c r="O13">
        <v>2.7777777777777801E-2</v>
      </c>
      <c r="P13">
        <v>5.5555555555555601E-2</v>
      </c>
      <c r="Q13">
        <v>8.3333333333333301E-2</v>
      </c>
      <c r="R13">
        <v>0.11111111111111099</v>
      </c>
      <c r="S13">
        <v>0.13888888888888901</v>
      </c>
      <c r="T13">
        <v>0.14583333333333362</v>
      </c>
      <c r="U13">
        <v>0.13888888888888901</v>
      </c>
      <c r="V13">
        <v>0.11284722222222222</v>
      </c>
      <c r="W13">
        <v>8.3333333333333301E-2</v>
      </c>
      <c r="X13">
        <v>5.5555555555555601E-2</v>
      </c>
      <c r="Y13">
        <v>1.0416666666666675E-2</v>
      </c>
      <c r="Z13">
        <v>0</v>
      </c>
      <c r="AA13">
        <v>1.7361111111111125E-3</v>
      </c>
      <c r="AB13">
        <v>3.4722222222222251E-3</v>
      </c>
      <c r="AC13">
        <v>0</v>
      </c>
      <c r="AD13">
        <v>0</v>
      </c>
      <c r="AE13">
        <v>1.7361111111111125E-3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1.7361111111111125E-3</v>
      </c>
      <c r="AQ13">
        <f t="shared" si="0"/>
        <v>1.0000000000000004</v>
      </c>
    </row>
    <row r="14" spans="2:54">
      <c r="B14" s="7">
        <v>11</v>
      </c>
      <c r="C14">
        <v>1.2152777777777788E-2</v>
      </c>
      <c r="D14">
        <v>0</v>
      </c>
      <c r="E14">
        <v>0</v>
      </c>
      <c r="F14">
        <v>0</v>
      </c>
      <c r="G14">
        <v>0</v>
      </c>
      <c r="H14">
        <v>3.4722222222222251E-3</v>
      </c>
      <c r="I14">
        <v>0</v>
      </c>
      <c r="J14">
        <v>0</v>
      </c>
      <c r="K14">
        <v>0</v>
      </c>
      <c r="L14">
        <v>0</v>
      </c>
      <c r="M14">
        <v>1.2152777777777788E-2</v>
      </c>
      <c r="N14">
        <v>3.4722222222222251E-3</v>
      </c>
      <c r="O14">
        <v>0</v>
      </c>
      <c r="P14">
        <v>2.7777777777777801E-2</v>
      </c>
      <c r="Q14">
        <v>5.5555555555555601E-2</v>
      </c>
      <c r="R14">
        <v>8.3333333333333301E-2</v>
      </c>
      <c r="S14">
        <v>0.11111111111111099</v>
      </c>
      <c r="T14">
        <v>0.12152777777777787</v>
      </c>
      <c r="U14">
        <v>0.16666666666666699</v>
      </c>
      <c r="V14">
        <v>0.14236111111111113</v>
      </c>
      <c r="W14">
        <v>0.11111111111111099</v>
      </c>
      <c r="X14">
        <v>8.3333333333333301E-2</v>
      </c>
      <c r="Y14">
        <v>2.083333333333335E-2</v>
      </c>
      <c r="Z14">
        <v>2.7777777777777801E-2</v>
      </c>
      <c r="AA14">
        <v>3.4722222222222251E-3</v>
      </c>
      <c r="AB14">
        <v>6.9444444444444501E-3</v>
      </c>
      <c r="AC14">
        <v>0</v>
      </c>
      <c r="AD14">
        <v>0</v>
      </c>
      <c r="AE14">
        <v>3.4722222222222251E-3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3.4722222222222251E-3</v>
      </c>
      <c r="AQ14">
        <f t="shared" si="0"/>
        <v>1.0000000000000002</v>
      </c>
    </row>
    <row r="15" spans="2:54">
      <c r="B15" s="7">
        <v>12</v>
      </c>
      <c r="C15">
        <v>1.2152777777777769E-2</v>
      </c>
      <c r="D15">
        <v>0</v>
      </c>
      <c r="E15">
        <v>0</v>
      </c>
      <c r="F15">
        <v>0</v>
      </c>
      <c r="G15">
        <v>0</v>
      </c>
      <c r="H15">
        <v>5.2083333333333313E-3</v>
      </c>
      <c r="I15">
        <v>0</v>
      </c>
      <c r="J15">
        <v>0</v>
      </c>
      <c r="K15">
        <v>0</v>
      </c>
      <c r="L15">
        <v>0</v>
      </c>
      <c r="M15">
        <v>1.2152777777777769E-2</v>
      </c>
      <c r="N15">
        <v>5.2083333333333313E-3</v>
      </c>
      <c r="O15">
        <v>0</v>
      </c>
      <c r="P15">
        <v>0</v>
      </c>
      <c r="Q15">
        <v>2.7777777777777801E-2</v>
      </c>
      <c r="R15">
        <v>5.5555555555555601E-2</v>
      </c>
      <c r="S15">
        <v>8.3333333333333301E-2</v>
      </c>
      <c r="T15">
        <v>9.7222222222222127E-2</v>
      </c>
      <c r="U15">
        <v>0.13888888888888901</v>
      </c>
      <c r="V15">
        <v>0.171875</v>
      </c>
      <c r="W15">
        <v>0.13888888888888901</v>
      </c>
      <c r="X15">
        <v>0.11111111111111099</v>
      </c>
      <c r="Y15">
        <v>3.1249999999999986E-2</v>
      </c>
      <c r="Z15">
        <v>5.5555555555555601E-2</v>
      </c>
      <c r="AA15">
        <v>3.2986111111111105E-2</v>
      </c>
      <c r="AB15">
        <v>1.0416666666666663E-2</v>
      </c>
      <c r="AC15">
        <v>0</v>
      </c>
      <c r="AD15">
        <v>0</v>
      </c>
      <c r="AE15">
        <v>5.2083333333333313E-3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5.2083333333333313E-3</v>
      </c>
      <c r="AQ15">
        <f t="shared" si="0"/>
        <v>1</v>
      </c>
      <c r="BB15" s="15"/>
    </row>
    <row r="16" spans="2:54">
      <c r="B16" s="7">
        <v>13</v>
      </c>
      <c r="C16">
        <v>1.2152777777777769E-2</v>
      </c>
      <c r="D16">
        <v>0</v>
      </c>
      <c r="E16">
        <v>0</v>
      </c>
      <c r="F16">
        <v>0</v>
      </c>
      <c r="G16">
        <v>0</v>
      </c>
      <c r="H16">
        <v>6.9444444444444371E-3</v>
      </c>
      <c r="I16">
        <v>0</v>
      </c>
      <c r="J16">
        <v>0</v>
      </c>
      <c r="K16">
        <v>0</v>
      </c>
      <c r="L16">
        <v>0</v>
      </c>
      <c r="M16">
        <v>1.2152777777777769E-2</v>
      </c>
      <c r="N16">
        <v>6.9444444444444371E-3</v>
      </c>
      <c r="O16">
        <v>0</v>
      </c>
      <c r="P16">
        <v>0</v>
      </c>
      <c r="Q16">
        <v>0</v>
      </c>
      <c r="R16">
        <v>2.7777777777777801E-2</v>
      </c>
      <c r="S16">
        <v>5.5555555555555601E-2</v>
      </c>
      <c r="T16">
        <v>7.2916666666666644E-2</v>
      </c>
      <c r="U16">
        <v>0.11111111111111099</v>
      </c>
      <c r="V16">
        <v>0.14583333333333334</v>
      </c>
      <c r="W16">
        <v>0.16666666666666699</v>
      </c>
      <c r="X16">
        <v>0.13888888888888901</v>
      </c>
      <c r="Y16">
        <v>4.1666666666666623E-2</v>
      </c>
      <c r="Z16">
        <v>8.3333333333333301E-2</v>
      </c>
      <c r="AA16">
        <v>6.2499999999999986E-2</v>
      </c>
      <c r="AB16">
        <v>4.166666666666665E-2</v>
      </c>
      <c r="AC16">
        <v>0</v>
      </c>
      <c r="AD16">
        <v>0</v>
      </c>
      <c r="AE16">
        <v>6.9444444444444371E-3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6.9444444444444371E-3</v>
      </c>
      <c r="AQ16">
        <f t="shared" si="0"/>
        <v>1.0000000000000002</v>
      </c>
    </row>
    <row r="17" spans="2:46">
      <c r="B17" s="7">
        <v>14</v>
      </c>
      <c r="C17">
        <v>1.2152777777777788E-2</v>
      </c>
      <c r="D17">
        <v>0</v>
      </c>
      <c r="E17">
        <v>0</v>
      </c>
      <c r="F17">
        <v>0</v>
      </c>
      <c r="G17">
        <v>0</v>
      </c>
      <c r="H17">
        <v>8.6805555555555629E-3</v>
      </c>
      <c r="I17">
        <v>0</v>
      </c>
      <c r="J17">
        <v>0</v>
      </c>
      <c r="K17">
        <v>0</v>
      </c>
      <c r="L17">
        <v>0</v>
      </c>
      <c r="M17">
        <v>1.2152777777777788E-2</v>
      </c>
      <c r="N17">
        <v>8.6805555555555629E-3</v>
      </c>
      <c r="O17">
        <v>0</v>
      </c>
      <c r="P17">
        <v>0</v>
      </c>
      <c r="Q17">
        <v>0</v>
      </c>
      <c r="R17">
        <v>0</v>
      </c>
      <c r="S17">
        <v>2.7777777777777801E-2</v>
      </c>
      <c r="T17">
        <v>4.8611111111111154E-2</v>
      </c>
      <c r="U17">
        <v>8.3333333333333301E-2</v>
      </c>
      <c r="V17">
        <v>0.11979166666666667</v>
      </c>
      <c r="W17">
        <v>0.13888888888888901</v>
      </c>
      <c r="X17">
        <v>0.16666666666666699</v>
      </c>
      <c r="Y17">
        <v>5.2083333333333377E-2</v>
      </c>
      <c r="Z17">
        <v>0.11111111111111099</v>
      </c>
      <c r="AA17">
        <v>9.2013888888888895E-2</v>
      </c>
      <c r="AB17">
        <v>7.2916666666666685E-2</v>
      </c>
      <c r="AC17">
        <v>2.7777777777777801E-2</v>
      </c>
      <c r="AD17">
        <v>0</v>
      </c>
      <c r="AE17">
        <v>8.6805555555555629E-3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8.6805555555555629E-3</v>
      </c>
      <c r="AQ17">
        <f t="shared" si="0"/>
        <v>1.0000000000000004</v>
      </c>
    </row>
    <row r="18" spans="2:46">
      <c r="B18" s="7">
        <v>15</v>
      </c>
      <c r="C18">
        <v>1.2152777777777799E-2</v>
      </c>
      <c r="D18">
        <v>0</v>
      </c>
      <c r="E18">
        <v>0</v>
      </c>
      <c r="F18">
        <v>0</v>
      </c>
      <c r="G18">
        <v>0</v>
      </c>
      <c r="H18">
        <v>1.0416666666666687E-2</v>
      </c>
      <c r="I18">
        <v>0</v>
      </c>
      <c r="J18">
        <v>0</v>
      </c>
      <c r="K18">
        <v>0</v>
      </c>
      <c r="L18">
        <v>0</v>
      </c>
      <c r="M18">
        <v>1.2152777777777799E-2</v>
      </c>
      <c r="N18">
        <v>1.0416666666666687E-2</v>
      </c>
      <c r="O18">
        <v>0</v>
      </c>
      <c r="P18">
        <v>0</v>
      </c>
      <c r="Q18">
        <v>0</v>
      </c>
      <c r="R18">
        <v>0</v>
      </c>
      <c r="S18">
        <v>0</v>
      </c>
      <c r="T18">
        <v>2.4305555555555577E-2</v>
      </c>
      <c r="U18">
        <v>5.5555555555555601E-2</v>
      </c>
      <c r="V18">
        <v>9.3750000000000014E-2</v>
      </c>
      <c r="W18">
        <v>0.11111111111111099</v>
      </c>
      <c r="X18">
        <v>0.13888888888888901</v>
      </c>
      <c r="Y18">
        <v>6.2500000000000125E-2</v>
      </c>
      <c r="Z18">
        <v>0.13888888888888901</v>
      </c>
      <c r="AA18">
        <v>0.12152777777777779</v>
      </c>
      <c r="AB18">
        <v>0.1041666666666667</v>
      </c>
      <c r="AC18">
        <v>5.5555555555555601E-2</v>
      </c>
      <c r="AD18">
        <v>2.7777777777777801E-2</v>
      </c>
      <c r="AE18">
        <v>1.0416666666666687E-2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1.0416666666666687E-2</v>
      </c>
      <c r="AQ18">
        <f t="shared" si="0"/>
        <v>1.0000000000000007</v>
      </c>
    </row>
    <row r="19" spans="2:46">
      <c r="B19" s="7">
        <v>16</v>
      </c>
      <c r="C19">
        <v>8.6805555555555629E-3</v>
      </c>
      <c r="D19">
        <v>0</v>
      </c>
      <c r="E19">
        <v>0</v>
      </c>
      <c r="F19">
        <v>0</v>
      </c>
      <c r="G19">
        <v>0</v>
      </c>
      <c r="H19">
        <v>8.6805555555555629E-3</v>
      </c>
      <c r="I19">
        <v>0</v>
      </c>
      <c r="J19">
        <v>0</v>
      </c>
      <c r="K19">
        <v>0</v>
      </c>
      <c r="L19">
        <v>0</v>
      </c>
      <c r="M19">
        <v>8.6805555555555629E-3</v>
      </c>
      <c r="N19">
        <v>8.6805555555555629E-3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2.7777777777777801E-2</v>
      </c>
      <c r="V19">
        <v>6.4236111111111119E-2</v>
      </c>
      <c r="W19">
        <v>8.3333333333333301E-2</v>
      </c>
      <c r="X19">
        <v>0.11111111111111099</v>
      </c>
      <c r="Y19">
        <v>5.2083333333333377E-2</v>
      </c>
      <c r="Z19">
        <v>0.16666666666666699</v>
      </c>
      <c r="AA19">
        <v>0.14756944444444445</v>
      </c>
      <c r="AB19">
        <v>0.12847222222222224</v>
      </c>
      <c r="AC19">
        <v>8.3333333333333301E-2</v>
      </c>
      <c r="AD19">
        <v>5.5555555555555601E-2</v>
      </c>
      <c r="AE19">
        <v>3.6458333333333343E-2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8.6805555555555629E-3</v>
      </c>
      <c r="AQ19">
        <f t="shared" si="0"/>
        <v>1.0000000000000002</v>
      </c>
    </row>
    <row r="20" spans="2:46">
      <c r="B20" s="7">
        <v>17</v>
      </c>
      <c r="AQ20">
        <f t="shared" si="0"/>
        <v>0</v>
      </c>
    </row>
    <row r="21" spans="2:46">
      <c r="B21" s="7">
        <v>18</v>
      </c>
      <c r="C21">
        <v>5.2083333333333313E-3</v>
      </c>
      <c r="D21">
        <v>0</v>
      </c>
      <c r="E21">
        <v>0</v>
      </c>
      <c r="F21">
        <v>0</v>
      </c>
      <c r="G21">
        <v>0</v>
      </c>
      <c r="H21">
        <v>5.2083333333333313E-3</v>
      </c>
      <c r="I21">
        <v>0</v>
      </c>
      <c r="J21">
        <v>0</v>
      </c>
      <c r="K21">
        <v>0</v>
      </c>
      <c r="L21">
        <v>0</v>
      </c>
      <c r="M21">
        <v>5.2083333333333313E-3</v>
      </c>
      <c r="N21">
        <v>5.2083333333333313E-3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5.2083333333333313E-3</v>
      </c>
      <c r="W21">
        <v>2.7777777777777801E-2</v>
      </c>
      <c r="X21">
        <v>5.5555555555555601E-2</v>
      </c>
      <c r="Y21">
        <v>3.1249999999999986E-2</v>
      </c>
      <c r="Z21">
        <v>0.11111111111111099</v>
      </c>
      <c r="AA21">
        <v>0.14409722222222224</v>
      </c>
      <c r="AB21">
        <v>0.17708333333333331</v>
      </c>
      <c r="AC21">
        <v>0.13888888888888901</v>
      </c>
      <c r="AD21">
        <v>0.11111111111111099</v>
      </c>
      <c r="AE21">
        <v>8.8541666666666657E-2</v>
      </c>
      <c r="AF21">
        <v>5.5555555555555601E-2</v>
      </c>
      <c r="AG21">
        <v>2.7777777777777801E-2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5.2083333333333313E-3</v>
      </c>
      <c r="AQ21">
        <f t="shared" si="0"/>
        <v>0.99999999999999989</v>
      </c>
    </row>
    <row r="22" spans="2:46">
      <c r="B22" s="7">
        <v>19</v>
      </c>
      <c r="C22">
        <v>3.4722222222222251E-3</v>
      </c>
      <c r="D22">
        <v>0</v>
      </c>
      <c r="E22">
        <v>0</v>
      </c>
      <c r="F22">
        <v>0</v>
      </c>
      <c r="G22">
        <v>0</v>
      </c>
      <c r="H22">
        <v>3.4722222222222251E-3</v>
      </c>
      <c r="I22">
        <v>0</v>
      </c>
      <c r="J22">
        <v>0</v>
      </c>
      <c r="K22">
        <v>0</v>
      </c>
      <c r="L22">
        <v>0</v>
      </c>
      <c r="M22">
        <v>3.4722222222222251E-3</v>
      </c>
      <c r="N22">
        <v>3.4722222222222251E-3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3.4722222222222251E-3</v>
      </c>
      <c r="W22">
        <v>0</v>
      </c>
      <c r="X22">
        <v>2.7777777777777801E-2</v>
      </c>
      <c r="Y22">
        <v>2.083333333333335E-2</v>
      </c>
      <c r="Z22">
        <v>8.3333333333333301E-2</v>
      </c>
      <c r="AA22">
        <v>0.11458333333333333</v>
      </c>
      <c r="AB22">
        <v>0.14583333333333334</v>
      </c>
      <c r="AC22">
        <v>0.16666666666666699</v>
      </c>
      <c r="AD22">
        <v>0.13888888888888901</v>
      </c>
      <c r="AE22">
        <v>0.11458333333333333</v>
      </c>
      <c r="AF22">
        <v>8.3333333333333301E-2</v>
      </c>
      <c r="AG22">
        <v>5.5555555555555601E-2</v>
      </c>
      <c r="AH22">
        <v>2.7777777777777801E-2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3.4722222222222251E-3</v>
      </c>
      <c r="AQ22">
        <f t="shared" si="0"/>
        <v>1.0000000000000004</v>
      </c>
    </row>
    <row r="23" spans="2:46">
      <c r="B23" s="7">
        <v>20</v>
      </c>
      <c r="C23">
        <v>1.7361111111111125E-3</v>
      </c>
      <c r="D23">
        <v>0</v>
      </c>
      <c r="E23">
        <v>0</v>
      </c>
      <c r="F23">
        <v>0</v>
      </c>
      <c r="G23">
        <v>0</v>
      </c>
      <c r="H23">
        <v>1.7361111111111125E-3</v>
      </c>
      <c r="I23">
        <v>0</v>
      </c>
      <c r="J23">
        <v>0</v>
      </c>
      <c r="K23">
        <v>0</v>
      </c>
      <c r="L23">
        <v>0</v>
      </c>
      <c r="M23">
        <v>1.7361111111111125E-3</v>
      </c>
      <c r="N23">
        <v>1.7361111111111125E-3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1.7361111111111125E-3</v>
      </c>
      <c r="W23">
        <v>0</v>
      </c>
      <c r="X23">
        <v>0</v>
      </c>
      <c r="Y23">
        <v>1.0416666666666675E-2</v>
      </c>
      <c r="Z23">
        <v>5.5555555555555601E-2</v>
      </c>
      <c r="AA23">
        <v>8.5069444444444448E-2</v>
      </c>
      <c r="AB23">
        <v>0.11458333333333333</v>
      </c>
      <c r="AC23">
        <v>0.13888888888888901</v>
      </c>
      <c r="AD23">
        <v>0.16666666666666699</v>
      </c>
      <c r="AE23">
        <v>0.140625</v>
      </c>
      <c r="AF23">
        <v>0.11111111111111099</v>
      </c>
      <c r="AG23">
        <v>8.3333333333333301E-2</v>
      </c>
      <c r="AH23">
        <v>5.5555555555555601E-2</v>
      </c>
      <c r="AI23">
        <v>2.7777777777777801E-2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1.7361111111111125E-3</v>
      </c>
      <c r="AQ23">
        <f t="shared" si="0"/>
        <v>1.0000000000000002</v>
      </c>
    </row>
    <row r="24" spans="2:46">
      <c r="B24" s="7">
        <v>21</v>
      </c>
      <c r="C24">
        <v>1.7361111111111125E-3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1.7361111111111125E-3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2.7777777777777801E-2</v>
      </c>
      <c r="AA24">
        <v>5.5555555555555601E-2</v>
      </c>
      <c r="AB24">
        <v>8.3333333333333301E-2</v>
      </c>
      <c r="AC24">
        <v>0.11111111111111099</v>
      </c>
      <c r="AD24">
        <v>0.13888888888888901</v>
      </c>
      <c r="AE24">
        <v>0.16666666666666699</v>
      </c>
      <c r="AF24">
        <v>0.13888888888888901</v>
      </c>
      <c r="AG24">
        <v>0.11111111111111099</v>
      </c>
      <c r="AH24">
        <v>8.3333333333333301E-2</v>
      </c>
      <c r="AI24">
        <v>5.5555555555555601E-2</v>
      </c>
      <c r="AJ24">
        <v>2.4305555555555577E-2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f t="shared" si="0"/>
        <v>1.0000000000000002</v>
      </c>
    </row>
    <row r="25" spans="2:46">
      <c r="B25" s="7">
        <v>22</v>
      </c>
      <c r="AQ25">
        <f t="shared" si="0"/>
        <v>0</v>
      </c>
    </row>
    <row r="26" spans="2:46">
      <c r="B26" s="7">
        <v>23</v>
      </c>
      <c r="C26">
        <v>5.2083333333333313E-3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5.2083333333333313E-3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2.7777777777777801E-2</v>
      </c>
      <c r="AC26">
        <v>5.5555555555555601E-2</v>
      </c>
      <c r="AD26">
        <v>8.3333333333333301E-2</v>
      </c>
      <c r="AE26">
        <v>0.11111111111111099</v>
      </c>
      <c r="AF26">
        <v>0.13888888888888901</v>
      </c>
      <c r="AG26">
        <v>0.16666666666666699</v>
      </c>
      <c r="AH26">
        <v>0.13888888888888901</v>
      </c>
      <c r="AI26">
        <v>0.11111111111111099</v>
      </c>
      <c r="AJ26">
        <v>7.2916666666666644E-2</v>
      </c>
      <c r="AK26">
        <v>5.5555555555555601E-2</v>
      </c>
      <c r="AL26">
        <v>2.7777777777777801E-2</v>
      </c>
      <c r="AM26">
        <v>0</v>
      </c>
      <c r="AN26">
        <v>0</v>
      </c>
      <c r="AO26">
        <v>0</v>
      </c>
      <c r="AP26">
        <v>0</v>
      </c>
      <c r="AQ26">
        <f t="shared" si="0"/>
        <v>1.0000000000000002</v>
      </c>
    </row>
    <row r="27" spans="2:46">
      <c r="B27" s="7">
        <v>24</v>
      </c>
      <c r="C27">
        <v>8.7890625000000017E-3</v>
      </c>
      <c r="D27">
        <v>0</v>
      </c>
      <c r="E27">
        <v>0</v>
      </c>
      <c r="F27">
        <v>0</v>
      </c>
      <c r="G27">
        <v>0</v>
      </c>
      <c r="H27">
        <v>1.7361111111111125E-3</v>
      </c>
      <c r="I27">
        <v>0</v>
      </c>
      <c r="J27">
        <v>0</v>
      </c>
      <c r="K27">
        <v>0</v>
      </c>
      <c r="L27">
        <v>0</v>
      </c>
      <c r="M27">
        <v>8.7890625000000017E-3</v>
      </c>
      <c r="N27">
        <v>1.7361111111111125E-3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1.7361111111111125E-3</v>
      </c>
      <c r="AB27">
        <v>0</v>
      </c>
      <c r="AC27">
        <v>2.7777777777777801E-2</v>
      </c>
      <c r="AD27">
        <v>5.5555555555555601E-2</v>
      </c>
      <c r="AE27">
        <v>8.5069444444444448E-2</v>
      </c>
      <c r="AF27">
        <v>0.11111111111111099</v>
      </c>
      <c r="AG27">
        <v>0.13888888888888901</v>
      </c>
      <c r="AH27">
        <v>0.16666666666666699</v>
      </c>
      <c r="AI27">
        <v>0.13888888888888901</v>
      </c>
      <c r="AJ27">
        <v>9.8741319444444448E-2</v>
      </c>
      <c r="AK27">
        <v>8.3333333333333301E-2</v>
      </c>
      <c r="AL27">
        <v>5.9027777777777776E-2</v>
      </c>
      <c r="AM27">
        <v>1.0416666666666675E-2</v>
      </c>
      <c r="AN27">
        <v>0</v>
      </c>
      <c r="AO27">
        <v>0</v>
      </c>
      <c r="AP27">
        <v>1.7361111111111125E-3</v>
      </c>
      <c r="AQ27">
        <f t="shared" si="0"/>
        <v>1.0000000000000004</v>
      </c>
      <c r="AS27" s="50" t="s">
        <v>161</v>
      </c>
      <c r="AT27" s="48">
        <f>1/(6^3*3)</f>
        <v>1.5432098765432098E-3</v>
      </c>
    </row>
    <row r="28" spans="2:46">
      <c r="B28" s="7">
        <v>25</v>
      </c>
      <c r="C28">
        <v>1.2369791666666671E-2</v>
      </c>
      <c r="D28">
        <v>0</v>
      </c>
      <c r="E28">
        <v>0</v>
      </c>
      <c r="F28">
        <v>0</v>
      </c>
      <c r="G28">
        <v>0</v>
      </c>
      <c r="H28">
        <v>3.4722222222222251E-3</v>
      </c>
      <c r="I28">
        <v>0</v>
      </c>
      <c r="J28">
        <v>0</v>
      </c>
      <c r="K28">
        <v>0</v>
      </c>
      <c r="L28">
        <v>0</v>
      </c>
      <c r="M28">
        <v>1.2369791666666671E-2</v>
      </c>
      <c r="N28">
        <v>3.4722222222222251E-3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3.4722222222222251E-3</v>
      </c>
      <c r="AB28">
        <v>0</v>
      </c>
      <c r="AC28">
        <v>0</v>
      </c>
      <c r="AD28">
        <v>2.7777777777777801E-2</v>
      </c>
      <c r="AE28">
        <v>5.9027777777777776E-2</v>
      </c>
      <c r="AF28">
        <v>8.3333333333333301E-2</v>
      </c>
      <c r="AG28">
        <v>0.11111111111111099</v>
      </c>
      <c r="AH28">
        <v>0.13888888888888901</v>
      </c>
      <c r="AI28">
        <v>0.16666666666666699</v>
      </c>
      <c r="AJ28">
        <v>0.12456597222222224</v>
      </c>
      <c r="AK28">
        <v>0.11111111111111099</v>
      </c>
      <c r="AL28">
        <v>9.0277777777777776E-2</v>
      </c>
      <c r="AM28">
        <v>2.083333333333335E-2</v>
      </c>
      <c r="AN28">
        <v>2.7777777777777801E-2</v>
      </c>
      <c r="AO28">
        <v>0</v>
      </c>
      <c r="AP28">
        <v>3.4722222222222251E-3</v>
      </c>
      <c r="AQ28">
        <f t="shared" si="0"/>
        <v>1.0000000000000002</v>
      </c>
      <c r="AS28" s="51" t="s">
        <v>162</v>
      </c>
      <c r="AT28" s="49">
        <f>1/(1+AT27)</f>
        <v>0.99845916795069345</v>
      </c>
    </row>
    <row r="29" spans="2:46">
      <c r="B29" s="7">
        <v>26</v>
      </c>
      <c r="C29">
        <v>1.5950520833333332E-2</v>
      </c>
      <c r="D29">
        <v>0</v>
      </c>
      <c r="E29">
        <v>0</v>
      </c>
      <c r="F29">
        <v>0</v>
      </c>
      <c r="G29">
        <v>0</v>
      </c>
      <c r="H29">
        <v>5.2083333333333313E-3</v>
      </c>
      <c r="I29">
        <v>0</v>
      </c>
      <c r="J29">
        <v>0</v>
      </c>
      <c r="K29">
        <v>0</v>
      </c>
      <c r="L29">
        <v>0</v>
      </c>
      <c r="M29">
        <v>1.5950520833333332E-2</v>
      </c>
      <c r="N29">
        <v>5.2083333333333313E-3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5.2083333333333313E-3</v>
      </c>
      <c r="AB29">
        <v>0</v>
      </c>
      <c r="AC29">
        <v>0</v>
      </c>
      <c r="AD29">
        <v>0</v>
      </c>
      <c r="AE29">
        <v>3.2986111111111105E-2</v>
      </c>
      <c r="AF29">
        <v>5.5555555555555601E-2</v>
      </c>
      <c r="AG29">
        <v>8.3333333333333301E-2</v>
      </c>
      <c r="AH29">
        <v>0.11111111111111099</v>
      </c>
      <c r="AI29">
        <v>0.13888888888888901</v>
      </c>
      <c r="AJ29">
        <v>0.150390625</v>
      </c>
      <c r="AK29">
        <v>0.13888888888888901</v>
      </c>
      <c r="AL29">
        <v>0.12152777777777776</v>
      </c>
      <c r="AM29">
        <v>3.1249999999999986E-2</v>
      </c>
      <c r="AN29">
        <v>5.5555555555555601E-2</v>
      </c>
      <c r="AO29">
        <v>2.7777777777777801E-2</v>
      </c>
      <c r="AP29">
        <v>5.2083333333333313E-3</v>
      </c>
      <c r="AQ29">
        <f t="shared" si="0"/>
        <v>1.0000000000000002</v>
      </c>
    </row>
    <row r="30" spans="2:46">
      <c r="B30" s="7">
        <v>27</v>
      </c>
      <c r="C30">
        <v>1.6059027777777769E-2</v>
      </c>
      <c r="D30">
        <v>0</v>
      </c>
      <c r="E30">
        <v>0</v>
      </c>
      <c r="F30">
        <v>0</v>
      </c>
      <c r="G30">
        <v>0</v>
      </c>
      <c r="H30">
        <v>6.9444444444444371E-3</v>
      </c>
      <c r="I30">
        <v>0</v>
      </c>
      <c r="J30">
        <v>0</v>
      </c>
      <c r="K30">
        <v>0</v>
      </c>
      <c r="L30">
        <v>0</v>
      </c>
      <c r="M30">
        <v>1.6059027777777769E-2</v>
      </c>
      <c r="N30">
        <v>6.9444444444444371E-3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6.9444444444444371E-3</v>
      </c>
      <c r="AB30">
        <v>0</v>
      </c>
      <c r="AC30">
        <v>0</v>
      </c>
      <c r="AD30">
        <v>0</v>
      </c>
      <c r="AE30">
        <v>6.9444444444444371E-3</v>
      </c>
      <c r="AF30">
        <v>2.7777777777777801E-2</v>
      </c>
      <c r="AG30">
        <v>5.5555555555555601E-2</v>
      </c>
      <c r="AH30">
        <v>8.3333333333333301E-2</v>
      </c>
      <c r="AI30">
        <v>0.11111111111111099</v>
      </c>
      <c r="AJ30">
        <v>0.12760416666666669</v>
      </c>
      <c r="AK30">
        <v>0.16666666666666699</v>
      </c>
      <c r="AL30">
        <v>0.15277777777777776</v>
      </c>
      <c r="AM30">
        <v>4.1666666666666623E-2</v>
      </c>
      <c r="AN30">
        <v>8.3333333333333301E-2</v>
      </c>
      <c r="AO30">
        <v>5.5555555555555601E-2</v>
      </c>
      <c r="AP30">
        <v>3.472222222222221E-2</v>
      </c>
      <c r="AQ30">
        <f t="shared" si="0"/>
        <v>1</v>
      </c>
    </row>
    <row r="31" spans="2:46">
      <c r="B31" s="7">
        <v>28</v>
      </c>
      <c r="C31">
        <v>4.3945312500000007E-2</v>
      </c>
      <c r="D31">
        <v>0</v>
      </c>
      <c r="E31">
        <v>0</v>
      </c>
      <c r="F31">
        <v>0</v>
      </c>
      <c r="G31">
        <v>0</v>
      </c>
      <c r="H31">
        <v>8.6805555555555629E-3</v>
      </c>
      <c r="I31">
        <v>0</v>
      </c>
      <c r="J31">
        <v>0</v>
      </c>
      <c r="K31">
        <v>0</v>
      </c>
      <c r="L31">
        <v>0</v>
      </c>
      <c r="M31">
        <v>1.6167534722222231E-2</v>
      </c>
      <c r="N31">
        <v>8.6805555555555629E-3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8.6805555555555629E-3</v>
      </c>
      <c r="AB31">
        <v>0</v>
      </c>
      <c r="AC31">
        <v>0</v>
      </c>
      <c r="AD31">
        <v>0</v>
      </c>
      <c r="AE31">
        <v>8.6805555555555629E-3</v>
      </c>
      <c r="AF31">
        <v>0</v>
      </c>
      <c r="AG31">
        <v>2.7777777777777801E-2</v>
      </c>
      <c r="AH31">
        <v>5.5555555555555601E-2</v>
      </c>
      <c r="AI31">
        <v>8.3333333333333301E-2</v>
      </c>
      <c r="AJ31">
        <v>0.10481770833333334</v>
      </c>
      <c r="AK31">
        <v>0.13888888888888901</v>
      </c>
      <c r="AL31">
        <v>0.18402777777777779</v>
      </c>
      <c r="AM31">
        <v>5.2083333333333377E-2</v>
      </c>
      <c r="AN31">
        <v>0.11111111111111099</v>
      </c>
      <c r="AO31">
        <v>8.3333333333333301E-2</v>
      </c>
      <c r="AP31">
        <v>6.4236111111111119E-2</v>
      </c>
      <c r="AQ31">
        <f t="shared" si="0"/>
        <v>1</v>
      </c>
    </row>
    <row r="32" spans="2:46">
      <c r="B32" s="7">
        <v>29</v>
      </c>
      <c r="C32">
        <v>7.1831597222222238E-2</v>
      </c>
      <c r="D32">
        <v>2.7777777777777801E-2</v>
      </c>
      <c r="E32">
        <v>0</v>
      </c>
      <c r="F32">
        <v>0</v>
      </c>
      <c r="G32">
        <v>0</v>
      </c>
      <c r="H32">
        <v>1.0416666666666687E-2</v>
      </c>
      <c r="I32">
        <v>0</v>
      </c>
      <c r="J32">
        <v>0</v>
      </c>
      <c r="K32">
        <v>0</v>
      </c>
      <c r="L32">
        <v>0</v>
      </c>
      <c r="M32">
        <v>1.6276041666666689E-2</v>
      </c>
      <c r="N32">
        <v>1.0416666666666687E-2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1.0416666666666687E-2</v>
      </c>
      <c r="AB32">
        <v>0</v>
      </c>
      <c r="AC32">
        <v>0</v>
      </c>
      <c r="AD32">
        <v>0</v>
      </c>
      <c r="AE32">
        <v>1.0416666666666687E-2</v>
      </c>
      <c r="AF32">
        <v>0</v>
      </c>
      <c r="AG32">
        <v>0</v>
      </c>
      <c r="AH32">
        <v>2.7777777777777801E-2</v>
      </c>
      <c r="AI32">
        <v>5.5555555555555601E-2</v>
      </c>
      <c r="AJ32">
        <v>8.2031250000000014E-2</v>
      </c>
      <c r="AK32">
        <v>0.11111111111111099</v>
      </c>
      <c r="AL32">
        <v>0.15972222222222227</v>
      </c>
      <c r="AM32">
        <v>6.2500000000000125E-2</v>
      </c>
      <c r="AN32">
        <v>0.13888888888888901</v>
      </c>
      <c r="AO32">
        <v>0.11111111111111099</v>
      </c>
      <c r="AP32">
        <v>9.3750000000000014E-2</v>
      </c>
      <c r="AQ32">
        <f t="shared" si="0"/>
        <v>1.0000000000000002</v>
      </c>
    </row>
    <row r="33" spans="2:43">
      <c r="B33" s="7">
        <v>30</v>
      </c>
      <c r="M33">
        <v>1</v>
      </c>
      <c r="AQ33">
        <f t="shared" si="0"/>
        <v>1</v>
      </c>
    </row>
    <row r="34" spans="2:43">
      <c r="B34" s="7">
        <v>31</v>
      </c>
      <c r="C34">
        <v>0.12152777777777776</v>
      </c>
      <c r="D34">
        <v>8.3333333333333301E-2</v>
      </c>
      <c r="E34">
        <v>4.8611111111111154E-2</v>
      </c>
      <c r="F34">
        <v>2.7777777777777801E-2</v>
      </c>
      <c r="G34">
        <v>0</v>
      </c>
      <c r="H34">
        <v>6.9444444444444371E-3</v>
      </c>
      <c r="I34">
        <v>0</v>
      </c>
      <c r="J34">
        <v>0</v>
      </c>
      <c r="K34">
        <v>0</v>
      </c>
      <c r="L34">
        <v>0</v>
      </c>
      <c r="M34">
        <v>1.0416666666666663E-2</v>
      </c>
      <c r="N34">
        <v>6.9444444444444371E-3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6.9444444444444371E-3</v>
      </c>
      <c r="AB34">
        <v>0</v>
      </c>
      <c r="AC34">
        <v>0</v>
      </c>
      <c r="AD34">
        <v>0</v>
      </c>
      <c r="AE34">
        <v>6.9444444444444371E-3</v>
      </c>
      <c r="AF34">
        <v>0</v>
      </c>
      <c r="AG34">
        <v>0</v>
      </c>
      <c r="AH34">
        <v>0</v>
      </c>
      <c r="AI34">
        <v>0</v>
      </c>
      <c r="AJ34">
        <v>3.472222222222221E-2</v>
      </c>
      <c r="AK34">
        <v>5.5555555555555601E-2</v>
      </c>
      <c r="AL34">
        <v>9.722222222222221E-2</v>
      </c>
      <c r="AM34">
        <v>4.1666666666666623E-2</v>
      </c>
      <c r="AN34">
        <v>0.13888888888888901</v>
      </c>
      <c r="AO34">
        <v>0.16666666666666699</v>
      </c>
      <c r="AP34">
        <v>0.14583333333333334</v>
      </c>
      <c r="AQ34">
        <f t="shared" si="0"/>
        <v>1.0000000000000002</v>
      </c>
    </row>
    <row r="35" spans="2:43">
      <c r="B35" s="7">
        <v>32</v>
      </c>
      <c r="C35">
        <v>0.14930555555555558</v>
      </c>
      <c r="D35">
        <v>0.11111111111111099</v>
      </c>
      <c r="E35">
        <v>7.2916666666666644E-2</v>
      </c>
      <c r="F35">
        <v>5.5555555555555601E-2</v>
      </c>
      <c r="G35">
        <v>2.7777777777777801E-2</v>
      </c>
      <c r="H35">
        <v>5.2083333333333313E-3</v>
      </c>
      <c r="I35">
        <v>0</v>
      </c>
      <c r="J35">
        <v>0</v>
      </c>
      <c r="K35">
        <v>0</v>
      </c>
      <c r="L35">
        <v>0</v>
      </c>
      <c r="M35">
        <v>1.0416666666666663E-2</v>
      </c>
      <c r="N35">
        <v>5.2083333333333313E-3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5.2083333333333313E-3</v>
      </c>
      <c r="AB35">
        <v>0</v>
      </c>
      <c r="AC35">
        <v>0</v>
      </c>
      <c r="AD35">
        <v>0</v>
      </c>
      <c r="AE35">
        <v>5.2083333333333313E-3</v>
      </c>
      <c r="AF35">
        <v>0</v>
      </c>
      <c r="AG35">
        <v>0</v>
      </c>
      <c r="AH35">
        <v>0</v>
      </c>
      <c r="AI35">
        <v>0</v>
      </c>
      <c r="AJ35">
        <v>5.2083333333333313E-3</v>
      </c>
      <c r="AK35">
        <v>2.7777777777777801E-2</v>
      </c>
      <c r="AL35">
        <v>6.597222222222221E-2</v>
      </c>
      <c r="AM35">
        <v>3.1249999999999986E-2</v>
      </c>
      <c r="AN35">
        <v>0.11111111111111099</v>
      </c>
      <c r="AO35">
        <v>0.13888888888888901</v>
      </c>
      <c r="AP35">
        <v>0.171875</v>
      </c>
      <c r="AQ35">
        <f t="shared" si="0"/>
        <v>0.99999999999999978</v>
      </c>
    </row>
    <row r="36" spans="2:43">
      <c r="B36" s="7">
        <v>33</v>
      </c>
      <c r="AQ36">
        <f t="shared" si="0"/>
        <v>0</v>
      </c>
    </row>
    <row r="37" spans="2:43">
      <c r="B37" s="7">
        <v>34</v>
      </c>
      <c r="C37">
        <v>0.14930555555555555</v>
      </c>
      <c r="D37">
        <v>0.16666666666666699</v>
      </c>
      <c r="E37">
        <v>0.12152777777777787</v>
      </c>
      <c r="F37">
        <v>0.11111111111111099</v>
      </c>
      <c r="G37">
        <v>8.3333333333333301E-2</v>
      </c>
      <c r="H37">
        <v>5.7291666666666664E-2</v>
      </c>
      <c r="I37">
        <v>2.7777777777777801E-2</v>
      </c>
      <c r="J37">
        <v>0</v>
      </c>
      <c r="K37">
        <v>0</v>
      </c>
      <c r="L37">
        <v>0</v>
      </c>
      <c r="M37">
        <v>1.0416666666666675E-2</v>
      </c>
      <c r="N37">
        <v>1.7361111111111125E-3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1.7361111111111125E-3</v>
      </c>
      <c r="AB37">
        <v>0</v>
      </c>
      <c r="AC37">
        <v>0</v>
      </c>
      <c r="AD37">
        <v>0</v>
      </c>
      <c r="AE37">
        <v>1.7361111111111125E-3</v>
      </c>
      <c r="AF37">
        <v>0</v>
      </c>
      <c r="AG37">
        <v>0</v>
      </c>
      <c r="AH37">
        <v>0</v>
      </c>
      <c r="AI37">
        <v>0</v>
      </c>
      <c r="AJ37">
        <v>1.7361111111111125E-3</v>
      </c>
      <c r="AK37">
        <v>0</v>
      </c>
      <c r="AL37">
        <v>3.4722222222222251E-3</v>
      </c>
      <c r="AM37">
        <v>1.0416666666666675E-2</v>
      </c>
      <c r="AN37">
        <v>5.5555555555555601E-2</v>
      </c>
      <c r="AO37">
        <v>8.3333333333333301E-2</v>
      </c>
      <c r="AP37">
        <v>0.11284722222222222</v>
      </c>
      <c r="AQ37">
        <f t="shared" si="0"/>
        <v>1.0000000000000002</v>
      </c>
    </row>
    <row r="38" spans="2:43">
      <c r="B38" s="7">
        <v>35</v>
      </c>
      <c r="C38">
        <v>0.12326388888888891</v>
      </c>
      <c r="D38">
        <v>0.13888888888888901</v>
      </c>
      <c r="E38">
        <v>0.14583333333333362</v>
      </c>
      <c r="F38">
        <v>0.13888888888888901</v>
      </c>
      <c r="G38">
        <v>0.11284722222222222</v>
      </c>
      <c r="H38">
        <v>8.8541666666666671E-2</v>
      </c>
      <c r="I38">
        <v>5.5555555555555601E-2</v>
      </c>
      <c r="J38">
        <v>1.0416666666666675E-2</v>
      </c>
      <c r="K38">
        <v>0</v>
      </c>
      <c r="L38">
        <v>0</v>
      </c>
      <c r="M38">
        <v>1.2152777777777799E-2</v>
      </c>
      <c r="N38">
        <v>1.7361111111111125E-3</v>
      </c>
      <c r="O38">
        <v>1.7361111111111125E-3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1.7361111111111125E-3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2.7777777777777801E-2</v>
      </c>
      <c r="AO38">
        <v>5.5555555555555601E-2</v>
      </c>
      <c r="AP38">
        <v>8.5069444444444448E-2</v>
      </c>
      <c r="AQ38">
        <f t="shared" si="0"/>
        <v>1.0000000000000007</v>
      </c>
    </row>
    <row r="39" spans="2:43">
      <c r="B39" s="7">
        <v>36</v>
      </c>
      <c r="AQ39">
        <f t="shared" si="0"/>
        <v>0</v>
      </c>
    </row>
    <row r="40" spans="2:43">
      <c r="B40" s="7">
        <v>37</v>
      </c>
      <c r="C40">
        <v>6.7708333333333315E-2</v>
      </c>
      <c r="D40">
        <v>8.3333333333333301E-2</v>
      </c>
      <c r="E40">
        <v>9.7222222222222127E-2</v>
      </c>
      <c r="F40">
        <v>0.13888888888888901</v>
      </c>
      <c r="G40">
        <v>0.171875</v>
      </c>
      <c r="H40">
        <v>0.1545138888888889</v>
      </c>
      <c r="I40">
        <v>0.11111111111111099</v>
      </c>
      <c r="J40">
        <v>3.1249999999999986E-2</v>
      </c>
      <c r="K40">
        <v>5.5555555555555601E-2</v>
      </c>
      <c r="L40">
        <v>2.7777777777777801E-2</v>
      </c>
      <c r="M40">
        <v>1.2152777777777769E-2</v>
      </c>
      <c r="N40">
        <v>5.2083333333333313E-3</v>
      </c>
      <c r="O40">
        <v>5.2083333333333313E-3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5.2083333333333313E-3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3.2986111111111105E-2</v>
      </c>
      <c r="AQ40">
        <f t="shared" si="0"/>
        <v>1</v>
      </c>
    </row>
    <row r="41" spans="2:43">
      <c r="B41" s="7">
        <v>38</v>
      </c>
      <c r="C41">
        <v>3.9930555555555539E-2</v>
      </c>
      <c r="D41">
        <v>5.5555555555555601E-2</v>
      </c>
      <c r="E41">
        <v>7.2916666666666644E-2</v>
      </c>
      <c r="F41">
        <v>0.11111111111111099</v>
      </c>
      <c r="G41">
        <v>0.14583333333333334</v>
      </c>
      <c r="H41">
        <v>0.18749999999999997</v>
      </c>
      <c r="I41">
        <v>0.13888888888888901</v>
      </c>
      <c r="J41">
        <v>4.1666666666666623E-2</v>
      </c>
      <c r="K41">
        <v>8.3333333333333301E-2</v>
      </c>
      <c r="L41">
        <v>5.5555555555555601E-2</v>
      </c>
      <c r="M41">
        <v>3.9930555555555539E-2</v>
      </c>
      <c r="N41">
        <v>6.9444444444444371E-3</v>
      </c>
      <c r="O41">
        <v>6.9444444444444371E-3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6.9444444444444371E-3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6.9444444444444371E-3</v>
      </c>
      <c r="AQ41">
        <f t="shared" si="0"/>
        <v>0.99999999999999989</v>
      </c>
    </row>
    <row r="42" spans="2:43">
      <c r="B42" s="7">
        <v>39</v>
      </c>
      <c r="C42">
        <v>1.2152777777777788E-2</v>
      </c>
      <c r="D42">
        <v>2.7777777777777801E-2</v>
      </c>
      <c r="E42">
        <v>4.8611111111111154E-2</v>
      </c>
      <c r="F42">
        <v>8.3333333333333301E-2</v>
      </c>
      <c r="G42">
        <v>0.11979166666666667</v>
      </c>
      <c r="H42">
        <v>0.16493055555555558</v>
      </c>
      <c r="I42">
        <v>0.16666666666666699</v>
      </c>
      <c r="J42">
        <v>5.2083333333333377E-2</v>
      </c>
      <c r="K42">
        <v>0.11111111111111099</v>
      </c>
      <c r="L42">
        <v>8.3333333333333301E-2</v>
      </c>
      <c r="M42">
        <v>6.7708333333333343E-2</v>
      </c>
      <c r="N42">
        <v>3.6458333333333343E-2</v>
      </c>
      <c r="O42">
        <v>8.6805555555555629E-3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8.6805555555555629E-3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8.6805555555555629E-3</v>
      </c>
      <c r="AQ42">
        <f t="shared" si="0"/>
        <v>1.0000000000000004</v>
      </c>
    </row>
    <row r="43" spans="2:43">
      <c r="B43" t="s">
        <v>163</v>
      </c>
    </row>
    <row r="44" spans="2:43">
      <c r="C44" s="8">
        <v>0</v>
      </c>
      <c r="D44" s="8">
        <v>1</v>
      </c>
      <c r="E44" s="8">
        <v>2</v>
      </c>
      <c r="F44" s="8">
        <v>3</v>
      </c>
      <c r="G44" s="8">
        <v>4</v>
      </c>
      <c r="H44" s="8">
        <v>5</v>
      </c>
      <c r="I44" s="8">
        <v>6</v>
      </c>
      <c r="J44" s="8">
        <v>7</v>
      </c>
      <c r="K44" s="8">
        <v>8</v>
      </c>
      <c r="L44" s="8">
        <v>9</v>
      </c>
      <c r="M44" s="12">
        <v>10</v>
      </c>
      <c r="N44" s="8">
        <v>11</v>
      </c>
      <c r="O44" s="8">
        <v>12</v>
      </c>
      <c r="P44" s="8">
        <v>13</v>
      </c>
      <c r="Q44" s="8">
        <v>14</v>
      </c>
      <c r="R44" s="8">
        <v>15</v>
      </c>
      <c r="S44" s="8">
        <v>16</v>
      </c>
      <c r="T44" s="8">
        <v>17</v>
      </c>
      <c r="U44" s="8">
        <v>18</v>
      </c>
      <c r="V44" s="8">
        <v>19</v>
      </c>
      <c r="W44" s="8">
        <v>20</v>
      </c>
      <c r="X44" s="8">
        <v>21</v>
      </c>
      <c r="Y44" s="8">
        <v>22</v>
      </c>
      <c r="Z44" s="8">
        <v>23</v>
      </c>
      <c r="AA44" s="8">
        <v>24</v>
      </c>
      <c r="AB44" s="8">
        <v>25</v>
      </c>
      <c r="AC44" s="8">
        <v>26</v>
      </c>
      <c r="AD44" s="8">
        <v>27</v>
      </c>
      <c r="AE44" s="8">
        <v>28</v>
      </c>
      <c r="AF44" s="8">
        <v>29</v>
      </c>
      <c r="AG44" s="8">
        <v>30</v>
      </c>
      <c r="AH44" s="8">
        <v>31</v>
      </c>
      <c r="AI44" s="8">
        <v>32</v>
      </c>
      <c r="AJ44" s="8">
        <v>33</v>
      </c>
      <c r="AK44" s="8">
        <v>34</v>
      </c>
      <c r="AL44" s="8">
        <v>35</v>
      </c>
      <c r="AM44" s="8">
        <v>36</v>
      </c>
      <c r="AN44" s="8">
        <v>37</v>
      </c>
      <c r="AO44" s="8">
        <v>38</v>
      </c>
      <c r="AP44" s="8">
        <v>39</v>
      </c>
      <c r="AQ44" t="s">
        <v>153</v>
      </c>
    </row>
    <row r="45" spans="2:43">
      <c r="B45" s="7">
        <v>0</v>
      </c>
      <c r="C45">
        <v>1.2152777777777776E-2</v>
      </c>
      <c r="D45">
        <v>0</v>
      </c>
      <c r="E45">
        <v>2.4305555555555552E-2</v>
      </c>
      <c r="F45">
        <v>5.5555555555555552E-2</v>
      </c>
      <c r="G45">
        <v>9.375E-2</v>
      </c>
      <c r="H45">
        <v>0.1423611111111111</v>
      </c>
      <c r="I45">
        <v>0.1388888888888889</v>
      </c>
      <c r="J45">
        <v>6.25E-2</v>
      </c>
      <c r="K45">
        <v>0.1388888888888889</v>
      </c>
      <c r="L45">
        <v>0.1111111111111111</v>
      </c>
      <c r="M45" s="15">
        <f>M3+$AT$27</f>
        <v>9.7029320987654322E-2</v>
      </c>
      <c r="N45">
        <v>6.5972222222222224E-2</v>
      </c>
      <c r="O45">
        <v>3.8194444444444441E-2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1.0416666666666666E-2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1.0416666666666666E-2</v>
      </c>
      <c r="AQ45">
        <f>SUM(C45:AP45)</f>
        <v>1.0015432098765431</v>
      </c>
    </row>
    <row r="46" spans="2:43">
      <c r="B46" s="7">
        <v>1</v>
      </c>
      <c r="C46">
        <v>8.6805555555555629E-3</v>
      </c>
      <c r="D46">
        <v>0</v>
      </c>
      <c r="E46">
        <v>0</v>
      </c>
      <c r="F46">
        <v>2.7777777777777801E-2</v>
      </c>
      <c r="G46">
        <v>6.4236111111111119E-2</v>
      </c>
      <c r="H46">
        <v>0.10937500000000003</v>
      </c>
      <c r="I46">
        <v>0.11111111111111099</v>
      </c>
      <c r="J46">
        <v>5.2083333333333377E-2</v>
      </c>
      <c r="K46">
        <v>0.16666666666666699</v>
      </c>
      <c r="L46">
        <v>0.13888888888888901</v>
      </c>
      <c r="M46" s="15">
        <f t="shared" ref="M46:M84" si="1">M4+$AT$27</f>
        <v>0.12133487654320987</v>
      </c>
      <c r="N46">
        <v>9.2013888888888895E-2</v>
      </c>
      <c r="O46">
        <v>6.4236111111111119E-2</v>
      </c>
      <c r="P46">
        <v>2.7777777777777801E-2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8.6805555555555629E-3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8.6805555555555629E-3</v>
      </c>
      <c r="AQ46">
        <f t="shared" ref="AQ46:AQ84" si="2">SUM(C46:AP46)</f>
        <v>1.0015432098765435</v>
      </c>
    </row>
    <row r="47" spans="2:43">
      <c r="B47" s="7">
        <v>2</v>
      </c>
      <c r="M47" s="15"/>
      <c r="AQ47">
        <f t="shared" si="2"/>
        <v>0</v>
      </c>
    </row>
    <row r="48" spans="2:43">
      <c r="B48" s="7">
        <v>3</v>
      </c>
      <c r="C48">
        <v>5.2083333333333313E-3</v>
      </c>
      <c r="D48">
        <v>0</v>
      </c>
      <c r="E48">
        <v>0</v>
      </c>
      <c r="F48">
        <v>0</v>
      </c>
      <c r="G48">
        <v>5.2083333333333313E-3</v>
      </c>
      <c r="H48">
        <v>4.3402777777777769E-2</v>
      </c>
      <c r="I48">
        <v>5.5555555555555601E-2</v>
      </c>
      <c r="J48">
        <v>3.1249999999999986E-2</v>
      </c>
      <c r="K48">
        <v>0.11111111111111099</v>
      </c>
      <c r="L48">
        <v>0.13888888888888901</v>
      </c>
      <c r="M48" s="15">
        <f t="shared" si="1"/>
        <v>0.17341820987654322</v>
      </c>
      <c r="N48">
        <v>0.14409722222222224</v>
      </c>
      <c r="O48">
        <v>0.11631944444444443</v>
      </c>
      <c r="P48">
        <v>8.3333333333333301E-2</v>
      </c>
      <c r="Q48">
        <v>5.5555555555555601E-2</v>
      </c>
      <c r="R48">
        <v>2.7777777777777801E-2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5.2083333333333313E-3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5.2083333333333313E-3</v>
      </c>
      <c r="AQ48">
        <f t="shared" si="2"/>
        <v>1.0015432098765431</v>
      </c>
    </row>
    <row r="49" spans="2:43">
      <c r="B49" s="7">
        <v>4</v>
      </c>
      <c r="C49">
        <v>3.4722222222222251E-3</v>
      </c>
      <c r="D49">
        <v>0</v>
      </c>
      <c r="E49">
        <v>0</v>
      </c>
      <c r="F49">
        <v>0</v>
      </c>
      <c r="G49">
        <v>3.4722222222222251E-3</v>
      </c>
      <c r="H49">
        <v>1.0416666666666675E-2</v>
      </c>
      <c r="I49">
        <v>2.7777777777777801E-2</v>
      </c>
      <c r="J49">
        <v>2.083333333333335E-2</v>
      </c>
      <c r="K49">
        <v>8.3333333333333301E-2</v>
      </c>
      <c r="L49">
        <v>0.11111111111111099</v>
      </c>
      <c r="M49" s="15">
        <f t="shared" si="1"/>
        <v>0.14390432098765435</v>
      </c>
      <c r="N49">
        <v>0.1701388888888889</v>
      </c>
      <c r="O49">
        <v>0.14236111111111113</v>
      </c>
      <c r="P49">
        <v>0.11111111111111099</v>
      </c>
      <c r="Q49">
        <v>8.3333333333333301E-2</v>
      </c>
      <c r="R49">
        <v>5.5555555555555601E-2</v>
      </c>
      <c r="S49">
        <v>2.7777777777777801E-2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3.4722222222222251E-3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3.4722222222222251E-3</v>
      </c>
      <c r="AQ49">
        <f t="shared" si="2"/>
        <v>1.0015432098765431</v>
      </c>
    </row>
    <row r="50" spans="2:43">
      <c r="B50" s="7">
        <v>5</v>
      </c>
      <c r="C50">
        <v>3.4722222222222251E-3</v>
      </c>
      <c r="D50">
        <v>0</v>
      </c>
      <c r="E50">
        <v>0</v>
      </c>
      <c r="F50">
        <v>0</v>
      </c>
      <c r="G50">
        <v>1.7361111111111125E-3</v>
      </c>
      <c r="H50">
        <v>5.2083333333333374E-3</v>
      </c>
      <c r="I50">
        <v>0</v>
      </c>
      <c r="J50">
        <v>1.0416666666666675E-2</v>
      </c>
      <c r="K50">
        <v>5.5555555555555601E-2</v>
      </c>
      <c r="L50">
        <v>8.3333333333333301E-2</v>
      </c>
      <c r="M50" s="15">
        <f t="shared" si="1"/>
        <v>0.11612654320987656</v>
      </c>
      <c r="N50">
        <v>0.140625</v>
      </c>
      <c r="O50">
        <v>0.16840277777777776</v>
      </c>
      <c r="P50">
        <v>0.13888888888888901</v>
      </c>
      <c r="Q50">
        <v>0.11111111111111099</v>
      </c>
      <c r="R50">
        <v>8.3333333333333301E-2</v>
      </c>
      <c r="S50">
        <v>5.5555555555555601E-2</v>
      </c>
      <c r="T50">
        <v>2.4305555555555577E-2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1.7361111111111125E-3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1.7361111111111125E-3</v>
      </c>
      <c r="AQ50">
        <f t="shared" si="2"/>
        <v>1.0015432098765433</v>
      </c>
    </row>
    <row r="51" spans="2:43">
      <c r="B51" s="7">
        <v>6</v>
      </c>
      <c r="C51">
        <v>3.4722222222222251E-3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2.7777777777777801E-2</v>
      </c>
      <c r="L51">
        <v>5.5555555555555601E-2</v>
      </c>
      <c r="M51" s="15">
        <f t="shared" si="1"/>
        <v>8.8348765432098741E-2</v>
      </c>
      <c r="N51">
        <v>0.11111111111111099</v>
      </c>
      <c r="O51">
        <v>0.13888888888888901</v>
      </c>
      <c r="P51">
        <v>0.16666666666666699</v>
      </c>
      <c r="Q51">
        <v>0.13888888888888901</v>
      </c>
      <c r="R51">
        <v>0.11111111111111099</v>
      </c>
      <c r="S51">
        <v>8.3333333333333301E-2</v>
      </c>
      <c r="T51">
        <v>4.8611111111111154E-2</v>
      </c>
      <c r="U51">
        <v>2.7777777777777801E-2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f t="shared" si="2"/>
        <v>1.0015432098765435</v>
      </c>
    </row>
    <row r="52" spans="2:43">
      <c r="B52" s="7">
        <v>7</v>
      </c>
      <c r="M52" s="15"/>
      <c r="AQ52">
        <f t="shared" si="2"/>
        <v>0</v>
      </c>
    </row>
    <row r="53" spans="2:43">
      <c r="B53" s="7">
        <v>8</v>
      </c>
      <c r="C53">
        <v>6.9444444444444371E-3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 s="15">
        <f t="shared" si="1"/>
        <v>3.6265432098765447E-2</v>
      </c>
      <c r="N53">
        <v>5.5555555555555601E-2</v>
      </c>
      <c r="O53">
        <v>8.3333333333333301E-2</v>
      </c>
      <c r="P53">
        <v>0.11111111111111099</v>
      </c>
      <c r="Q53">
        <v>0.13888888888888901</v>
      </c>
      <c r="R53">
        <v>0.16666666666666699</v>
      </c>
      <c r="S53">
        <v>0.13888888888888901</v>
      </c>
      <c r="T53">
        <v>9.7222222222222127E-2</v>
      </c>
      <c r="U53">
        <v>8.3333333333333301E-2</v>
      </c>
      <c r="V53">
        <v>5.5555555555555601E-2</v>
      </c>
      <c r="W53">
        <v>2.7777777777777801E-2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f t="shared" si="2"/>
        <v>1.0015432098765435</v>
      </c>
    </row>
    <row r="54" spans="2:43">
      <c r="B54" s="7">
        <v>9</v>
      </c>
      <c r="C54">
        <v>8.6805555555555629E-3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 s="15">
        <f t="shared" si="1"/>
        <v>1.0223765432098773E-2</v>
      </c>
      <c r="N54">
        <v>2.7777777777777801E-2</v>
      </c>
      <c r="O54">
        <v>5.5555555555555601E-2</v>
      </c>
      <c r="P54">
        <v>8.3333333333333301E-2</v>
      </c>
      <c r="Q54">
        <v>0.11111111111111099</v>
      </c>
      <c r="R54">
        <v>0.13888888888888901</v>
      </c>
      <c r="S54">
        <v>0.16666666666666699</v>
      </c>
      <c r="T54">
        <v>0.12152777777777787</v>
      </c>
      <c r="U54">
        <v>0.11111111111111099</v>
      </c>
      <c r="V54">
        <v>8.3333333333333301E-2</v>
      </c>
      <c r="W54">
        <v>5.5555555555555601E-2</v>
      </c>
      <c r="X54">
        <v>2.7777777777777801E-2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f t="shared" si="2"/>
        <v>1.0015432098765438</v>
      </c>
    </row>
    <row r="55" spans="2:43">
      <c r="B55" s="7">
        <v>10</v>
      </c>
      <c r="C55">
        <v>1.2152777777777799E-2</v>
      </c>
      <c r="D55">
        <v>0</v>
      </c>
      <c r="E55">
        <v>0</v>
      </c>
      <c r="F55">
        <v>0</v>
      </c>
      <c r="G55">
        <v>0</v>
      </c>
      <c r="H55">
        <v>1.7361111111111125E-3</v>
      </c>
      <c r="I55">
        <v>0</v>
      </c>
      <c r="J55">
        <v>0</v>
      </c>
      <c r="K55">
        <v>0</v>
      </c>
      <c r="L55">
        <v>0</v>
      </c>
      <c r="M55" s="15">
        <f t="shared" si="1"/>
        <v>1.3695987654321009E-2</v>
      </c>
      <c r="N55">
        <v>1.7361111111111125E-3</v>
      </c>
      <c r="O55">
        <v>2.7777777777777801E-2</v>
      </c>
      <c r="P55">
        <v>5.5555555555555601E-2</v>
      </c>
      <c r="Q55">
        <v>8.3333333333333301E-2</v>
      </c>
      <c r="R55">
        <v>0.11111111111111099</v>
      </c>
      <c r="S55">
        <v>0.13888888888888901</v>
      </c>
      <c r="T55">
        <v>0.14583333333333362</v>
      </c>
      <c r="U55">
        <v>0.13888888888888901</v>
      </c>
      <c r="V55">
        <v>0.11284722222222222</v>
      </c>
      <c r="W55">
        <v>8.3333333333333301E-2</v>
      </c>
      <c r="X55">
        <v>5.5555555555555601E-2</v>
      </c>
      <c r="Y55">
        <v>1.0416666666666675E-2</v>
      </c>
      <c r="Z55">
        <v>0</v>
      </c>
      <c r="AA55">
        <v>1.7361111111111125E-3</v>
      </c>
      <c r="AB55">
        <v>3.4722222222222251E-3</v>
      </c>
      <c r="AC55">
        <v>0</v>
      </c>
      <c r="AD55">
        <v>0</v>
      </c>
      <c r="AE55">
        <v>1.7361111111111125E-3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1.7361111111111125E-3</v>
      </c>
      <c r="AQ55">
        <f t="shared" si="2"/>
        <v>1.0015432098765435</v>
      </c>
    </row>
    <row r="56" spans="2:43">
      <c r="B56" s="7">
        <v>11</v>
      </c>
      <c r="C56">
        <v>1.2152777777777788E-2</v>
      </c>
      <c r="D56">
        <v>0</v>
      </c>
      <c r="E56">
        <v>0</v>
      </c>
      <c r="F56">
        <v>0</v>
      </c>
      <c r="G56">
        <v>0</v>
      </c>
      <c r="H56">
        <v>3.4722222222222251E-3</v>
      </c>
      <c r="I56">
        <v>0</v>
      </c>
      <c r="J56">
        <v>0</v>
      </c>
      <c r="K56">
        <v>0</v>
      </c>
      <c r="L56">
        <v>0</v>
      </c>
      <c r="M56" s="15">
        <f t="shared" si="1"/>
        <v>1.3695987654320998E-2</v>
      </c>
      <c r="N56">
        <v>3.4722222222222251E-3</v>
      </c>
      <c r="O56">
        <v>0</v>
      </c>
      <c r="P56">
        <v>2.7777777777777801E-2</v>
      </c>
      <c r="Q56">
        <v>5.5555555555555601E-2</v>
      </c>
      <c r="R56">
        <v>8.3333333333333301E-2</v>
      </c>
      <c r="S56">
        <v>0.11111111111111099</v>
      </c>
      <c r="T56">
        <v>0.12152777777777787</v>
      </c>
      <c r="U56">
        <v>0.16666666666666699</v>
      </c>
      <c r="V56">
        <v>0.14236111111111113</v>
      </c>
      <c r="W56">
        <v>0.11111111111111099</v>
      </c>
      <c r="X56">
        <v>8.3333333333333301E-2</v>
      </c>
      <c r="Y56">
        <v>2.083333333333335E-2</v>
      </c>
      <c r="Z56">
        <v>2.7777777777777801E-2</v>
      </c>
      <c r="AA56">
        <v>3.4722222222222251E-3</v>
      </c>
      <c r="AB56">
        <v>6.9444444444444501E-3</v>
      </c>
      <c r="AC56">
        <v>0</v>
      </c>
      <c r="AD56">
        <v>0</v>
      </c>
      <c r="AE56">
        <v>3.4722222222222251E-3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3.4722222222222251E-3</v>
      </c>
      <c r="AQ56">
        <f t="shared" si="2"/>
        <v>1.0015432098765435</v>
      </c>
    </row>
    <row r="57" spans="2:43">
      <c r="B57" s="7">
        <v>12</v>
      </c>
      <c r="C57">
        <v>1.2152777777777769E-2</v>
      </c>
      <c r="D57">
        <v>0</v>
      </c>
      <c r="E57">
        <v>0</v>
      </c>
      <c r="F57">
        <v>0</v>
      </c>
      <c r="G57">
        <v>0</v>
      </c>
      <c r="H57">
        <v>5.2083333333333313E-3</v>
      </c>
      <c r="I57">
        <v>0</v>
      </c>
      <c r="J57">
        <v>0</v>
      </c>
      <c r="K57">
        <v>0</v>
      </c>
      <c r="L57">
        <v>0</v>
      </c>
      <c r="M57" s="15">
        <f t="shared" si="1"/>
        <v>1.3695987654320979E-2</v>
      </c>
      <c r="N57">
        <v>5.2083333333333313E-3</v>
      </c>
      <c r="O57">
        <v>0</v>
      </c>
      <c r="P57">
        <v>0</v>
      </c>
      <c r="Q57">
        <v>2.7777777777777801E-2</v>
      </c>
      <c r="R57">
        <v>5.5555555555555601E-2</v>
      </c>
      <c r="S57">
        <v>8.3333333333333301E-2</v>
      </c>
      <c r="T57">
        <v>9.7222222222222127E-2</v>
      </c>
      <c r="U57">
        <v>0.13888888888888901</v>
      </c>
      <c r="V57">
        <v>0.171875</v>
      </c>
      <c r="W57">
        <v>0.13888888888888901</v>
      </c>
      <c r="X57">
        <v>0.11111111111111099</v>
      </c>
      <c r="Y57">
        <v>3.1249999999999986E-2</v>
      </c>
      <c r="Z57">
        <v>5.5555555555555601E-2</v>
      </c>
      <c r="AA57">
        <v>3.2986111111111105E-2</v>
      </c>
      <c r="AB57">
        <v>1.0416666666666663E-2</v>
      </c>
      <c r="AC57">
        <v>0</v>
      </c>
      <c r="AD57">
        <v>0</v>
      </c>
      <c r="AE57">
        <v>5.2083333333333313E-3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5.2083333333333313E-3</v>
      </c>
      <c r="AQ57">
        <f t="shared" si="2"/>
        <v>1.0015432098765433</v>
      </c>
    </row>
    <row r="58" spans="2:43">
      <c r="B58" s="7">
        <v>13</v>
      </c>
      <c r="C58">
        <v>1.2152777777777769E-2</v>
      </c>
      <c r="D58">
        <v>0</v>
      </c>
      <c r="E58">
        <v>0</v>
      </c>
      <c r="F58">
        <v>0</v>
      </c>
      <c r="G58">
        <v>0</v>
      </c>
      <c r="H58">
        <v>6.9444444444444371E-3</v>
      </c>
      <c r="I58">
        <v>0</v>
      </c>
      <c r="J58">
        <v>0</v>
      </c>
      <c r="K58">
        <v>0</v>
      </c>
      <c r="L58">
        <v>0</v>
      </c>
      <c r="M58" s="15">
        <f t="shared" si="1"/>
        <v>1.3695987654320979E-2</v>
      </c>
      <c r="N58">
        <v>6.9444444444444371E-3</v>
      </c>
      <c r="O58">
        <v>0</v>
      </c>
      <c r="P58">
        <v>0</v>
      </c>
      <c r="Q58">
        <v>0</v>
      </c>
      <c r="R58">
        <v>2.7777777777777801E-2</v>
      </c>
      <c r="S58">
        <v>5.5555555555555601E-2</v>
      </c>
      <c r="T58">
        <v>7.2916666666666644E-2</v>
      </c>
      <c r="U58">
        <v>0.11111111111111099</v>
      </c>
      <c r="V58">
        <v>0.14583333333333334</v>
      </c>
      <c r="W58">
        <v>0.16666666666666699</v>
      </c>
      <c r="X58">
        <v>0.13888888888888901</v>
      </c>
      <c r="Y58">
        <v>4.1666666666666623E-2</v>
      </c>
      <c r="Z58">
        <v>8.3333333333333301E-2</v>
      </c>
      <c r="AA58">
        <v>6.2499999999999986E-2</v>
      </c>
      <c r="AB58">
        <v>4.166666666666665E-2</v>
      </c>
      <c r="AC58">
        <v>0</v>
      </c>
      <c r="AD58">
        <v>0</v>
      </c>
      <c r="AE58">
        <v>6.9444444444444371E-3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6.9444444444444371E-3</v>
      </c>
      <c r="AQ58">
        <f t="shared" si="2"/>
        <v>1.0015432098765433</v>
      </c>
    </row>
    <row r="59" spans="2:43">
      <c r="B59" s="7">
        <v>14</v>
      </c>
      <c r="C59">
        <v>1.2152777777777788E-2</v>
      </c>
      <c r="D59">
        <v>0</v>
      </c>
      <c r="E59">
        <v>0</v>
      </c>
      <c r="F59">
        <v>0</v>
      </c>
      <c r="G59">
        <v>0</v>
      </c>
      <c r="H59">
        <v>8.6805555555555629E-3</v>
      </c>
      <c r="I59">
        <v>0</v>
      </c>
      <c r="J59">
        <v>0</v>
      </c>
      <c r="K59">
        <v>0</v>
      </c>
      <c r="L59">
        <v>0</v>
      </c>
      <c r="M59" s="15">
        <f t="shared" si="1"/>
        <v>1.3695987654320998E-2</v>
      </c>
      <c r="N59">
        <v>8.6805555555555629E-3</v>
      </c>
      <c r="O59">
        <v>0</v>
      </c>
      <c r="P59">
        <v>0</v>
      </c>
      <c r="Q59">
        <v>0</v>
      </c>
      <c r="R59">
        <v>0</v>
      </c>
      <c r="S59">
        <v>2.7777777777777801E-2</v>
      </c>
      <c r="T59">
        <v>4.8611111111111154E-2</v>
      </c>
      <c r="U59">
        <v>8.3333333333333301E-2</v>
      </c>
      <c r="V59">
        <v>0.11979166666666667</v>
      </c>
      <c r="W59">
        <v>0.13888888888888901</v>
      </c>
      <c r="X59">
        <v>0.16666666666666699</v>
      </c>
      <c r="Y59">
        <v>5.2083333333333377E-2</v>
      </c>
      <c r="Z59">
        <v>0.11111111111111099</v>
      </c>
      <c r="AA59">
        <v>9.2013888888888895E-2</v>
      </c>
      <c r="AB59">
        <v>7.2916666666666685E-2</v>
      </c>
      <c r="AC59">
        <v>2.7777777777777801E-2</v>
      </c>
      <c r="AD59">
        <v>0</v>
      </c>
      <c r="AE59">
        <v>8.6805555555555629E-3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8.6805555555555629E-3</v>
      </c>
      <c r="AQ59">
        <f t="shared" si="2"/>
        <v>1.0015432098765435</v>
      </c>
    </row>
    <row r="60" spans="2:43">
      <c r="B60" s="7">
        <v>15</v>
      </c>
      <c r="C60">
        <v>1.2152777777777799E-2</v>
      </c>
      <c r="D60">
        <v>0</v>
      </c>
      <c r="E60">
        <v>0</v>
      </c>
      <c r="F60">
        <v>0</v>
      </c>
      <c r="G60">
        <v>0</v>
      </c>
      <c r="H60">
        <v>1.0416666666666687E-2</v>
      </c>
      <c r="I60">
        <v>0</v>
      </c>
      <c r="J60">
        <v>0</v>
      </c>
      <c r="K60">
        <v>0</v>
      </c>
      <c r="L60">
        <v>0</v>
      </c>
      <c r="M60" s="15">
        <f t="shared" si="1"/>
        <v>1.3695987654321009E-2</v>
      </c>
      <c r="N60">
        <v>1.0416666666666687E-2</v>
      </c>
      <c r="O60">
        <v>0</v>
      </c>
      <c r="P60">
        <v>0</v>
      </c>
      <c r="Q60">
        <v>0</v>
      </c>
      <c r="R60">
        <v>0</v>
      </c>
      <c r="S60">
        <v>0</v>
      </c>
      <c r="T60">
        <v>2.4305555555555577E-2</v>
      </c>
      <c r="U60">
        <v>5.5555555555555601E-2</v>
      </c>
      <c r="V60">
        <v>9.3750000000000014E-2</v>
      </c>
      <c r="W60">
        <v>0.11111111111111099</v>
      </c>
      <c r="X60">
        <v>0.13888888888888901</v>
      </c>
      <c r="Y60">
        <v>6.2500000000000125E-2</v>
      </c>
      <c r="Z60">
        <v>0.13888888888888901</v>
      </c>
      <c r="AA60">
        <v>0.12152777777777779</v>
      </c>
      <c r="AB60">
        <v>0.1041666666666667</v>
      </c>
      <c r="AC60">
        <v>5.5555555555555601E-2</v>
      </c>
      <c r="AD60">
        <v>2.7777777777777801E-2</v>
      </c>
      <c r="AE60">
        <v>1.0416666666666687E-2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1.0416666666666687E-2</v>
      </c>
      <c r="AQ60">
        <f t="shared" si="2"/>
        <v>1.001543209876544</v>
      </c>
    </row>
    <row r="61" spans="2:43">
      <c r="B61" s="7">
        <v>16</v>
      </c>
      <c r="C61">
        <v>8.6805555555555629E-3</v>
      </c>
      <c r="D61">
        <v>0</v>
      </c>
      <c r="E61">
        <v>0</v>
      </c>
      <c r="F61">
        <v>0</v>
      </c>
      <c r="G61">
        <v>0</v>
      </c>
      <c r="H61">
        <v>8.6805555555555629E-3</v>
      </c>
      <c r="I61">
        <v>0</v>
      </c>
      <c r="J61">
        <v>0</v>
      </c>
      <c r="K61">
        <v>0</v>
      </c>
      <c r="L61">
        <v>0</v>
      </c>
      <c r="M61" s="15">
        <f t="shared" si="1"/>
        <v>1.0223765432098773E-2</v>
      </c>
      <c r="N61">
        <v>8.6805555555555629E-3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2.7777777777777801E-2</v>
      </c>
      <c r="V61">
        <v>6.4236111111111119E-2</v>
      </c>
      <c r="W61">
        <v>8.3333333333333301E-2</v>
      </c>
      <c r="X61">
        <v>0.11111111111111099</v>
      </c>
      <c r="Y61">
        <v>5.2083333333333377E-2</v>
      </c>
      <c r="Z61">
        <v>0.16666666666666699</v>
      </c>
      <c r="AA61">
        <v>0.14756944444444445</v>
      </c>
      <c r="AB61">
        <v>0.12847222222222224</v>
      </c>
      <c r="AC61">
        <v>8.3333333333333301E-2</v>
      </c>
      <c r="AD61">
        <v>5.5555555555555601E-2</v>
      </c>
      <c r="AE61">
        <v>3.6458333333333343E-2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8.6805555555555629E-3</v>
      </c>
      <c r="AQ61">
        <f t="shared" si="2"/>
        <v>1.0015432098765433</v>
      </c>
    </row>
    <row r="62" spans="2:43">
      <c r="B62" s="7">
        <v>17</v>
      </c>
      <c r="M62" s="15"/>
      <c r="AQ62">
        <f t="shared" si="2"/>
        <v>0</v>
      </c>
    </row>
    <row r="63" spans="2:43">
      <c r="B63" s="7">
        <v>18</v>
      </c>
      <c r="C63">
        <v>5.2083333333333313E-3</v>
      </c>
      <c r="D63">
        <v>0</v>
      </c>
      <c r="E63">
        <v>0</v>
      </c>
      <c r="F63">
        <v>0</v>
      </c>
      <c r="G63">
        <v>0</v>
      </c>
      <c r="H63">
        <v>5.2083333333333313E-3</v>
      </c>
      <c r="I63">
        <v>0</v>
      </c>
      <c r="J63">
        <v>0</v>
      </c>
      <c r="K63">
        <v>0</v>
      </c>
      <c r="L63">
        <v>0</v>
      </c>
      <c r="M63" s="15">
        <f t="shared" si="1"/>
        <v>6.7515432098765411E-3</v>
      </c>
      <c r="N63">
        <v>5.2083333333333313E-3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5.2083333333333313E-3</v>
      </c>
      <c r="W63">
        <v>2.7777777777777801E-2</v>
      </c>
      <c r="X63">
        <v>5.5555555555555601E-2</v>
      </c>
      <c r="Y63">
        <v>3.1249999999999986E-2</v>
      </c>
      <c r="Z63">
        <v>0.11111111111111099</v>
      </c>
      <c r="AA63">
        <v>0.14409722222222224</v>
      </c>
      <c r="AB63">
        <v>0.17708333333333331</v>
      </c>
      <c r="AC63">
        <v>0.13888888888888901</v>
      </c>
      <c r="AD63">
        <v>0.11111111111111099</v>
      </c>
      <c r="AE63">
        <v>8.8541666666666657E-2</v>
      </c>
      <c r="AF63">
        <v>5.5555555555555601E-2</v>
      </c>
      <c r="AG63">
        <v>2.7777777777777801E-2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5.2083333333333313E-3</v>
      </c>
      <c r="AQ63">
        <f t="shared" si="2"/>
        <v>1.0015432098765431</v>
      </c>
    </row>
    <row r="64" spans="2:43">
      <c r="B64" s="7">
        <v>19</v>
      </c>
      <c r="C64">
        <v>3.4722222222222251E-3</v>
      </c>
      <c r="D64">
        <v>0</v>
      </c>
      <c r="E64">
        <v>0</v>
      </c>
      <c r="F64">
        <v>0</v>
      </c>
      <c r="G64">
        <v>0</v>
      </c>
      <c r="H64">
        <v>3.4722222222222251E-3</v>
      </c>
      <c r="I64">
        <v>0</v>
      </c>
      <c r="J64">
        <v>0</v>
      </c>
      <c r="K64">
        <v>0</v>
      </c>
      <c r="L64">
        <v>0</v>
      </c>
      <c r="M64" s="15">
        <f t="shared" si="1"/>
        <v>5.0154320987654353E-3</v>
      </c>
      <c r="N64">
        <v>3.4722222222222251E-3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3.4722222222222251E-3</v>
      </c>
      <c r="W64">
        <v>0</v>
      </c>
      <c r="X64">
        <v>2.7777777777777801E-2</v>
      </c>
      <c r="Y64">
        <v>2.083333333333335E-2</v>
      </c>
      <c r="Z64">
        <v>8.3333333333333301E-2</v>
      </c>
      <c r="AA64">
        <v>0.11458333333333333</v>
      </c>
      <c r="AB64">
        <v>0.14583333333333334</v>
      </c>
      <c r="AC64">
        <v>0.16666666666666699</v>
      </c>
      <c r="AD64">
        <v>0.13888888888888901</v>
      </c>
      <c r="AE64">
        <v>0.11458333333333333</v>
      </c>
      <c r="AF64">
        <v>8.3333333333333301E-2</v>
      </c>
      <c r="AG64">
        <v>5.5555555555555601E-2</v>
      </c>
      <c r="AH64">
        <v>2.7777777777777801E-2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3.4722222222222251E-3</v>
      </c>
      <c r="AQ64">
        <f t="shared" si="2"/>
        <v>1.0015432098765438</v>
      </c>
    </row>
    <row r="65" spans="2:43">
      <c r="B65" s="7">
        <v>20</v>
      </c>
      <c r="C65">
        <v>1.7361111111111125E-3</v>
      </c>
      <c r="D65">
        <v>0</v>
      </c>
      <c r="E65">
        <v>0</v>
      </c>
      <c r="F65">
        <v>0</v>
      </c>
      <c r="G65">
        <v>0</v>
      </c>
      <c r="H65">
        <v>1.7361111111111125E-3</v>
      </c>
      <c r="I65">
        <v>0</v>
      </c>
      <c r="J65">
        <v>0</v>
      </c>
      <c r="K65">
        <v>0</v>
      </c>
      <c r="L65">
        <v>0</v>
      </c>
      <c r="M65" s="15">
        <f t="shared" si="1"/>
        <v>3.2793209876543225E-3</v>
      </c>
      <c r="N65">
        <v>1.7361111111111125E-3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1.7361111111111125E-3</v>
      </c>
      <c r="W65">
        <v>0</v>
      </c>
      <c r="X65">
        <v>0</v>
      </c>
      <c r="Y65">
        <v>1.0416666666666675E-2</v>
      </c>
      <c r="Z65">
        <v>5.5555555555555601E-2</v>
      </c>
      <c r="AA65">
        <v>8.5069444444444448E-2</v>
      </c>
      <c r="AB65">
        <v>0.11458333333333333</v>
      </c>
      <c r="AC65">
        <v>0.13888888888888901</v>
      </c>
      <c r="AD65">
        <v>0.16666666666666699</v>
      </c>
      <c r="AE65">
        <v>0.140625</v>
      </c>
      <c r="AF65">
        <v>0.11111111111111099</v>
      </c>
      <c r="AG65">
        <v>8.3333333333333301E-2</v>
      </c>
      <c r="AH65">
        <v>5.5555555555555601E-2</v>
      </c>
      <c r="AI65">
        <v>2.7777777777777801E-2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1.7361111111111125E-3</v>
      </c>
      <c r="AQ65">
        <f t="shared" si="2"/>
        <v>1.0015432098765435</v>
      </c>
    </row>
    <row r="66" spans="2:43">
      <c r="B66" s="7">
        <v>21</v>
      </c>
      <c r="C66">
        <v>1.7361111111111125E-3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 s="15">
        <f t="shared" si="1"/>
        <v>3.2793209876543225E-3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2.7777777777777801E-2</v>
      </c>
      <c r="AA66">
        <v>5.5555555555555601E-2</v>
      </c>
      <c r="AB66">
        <v>8.3333333333333301E-2</v>
      </c>
      <c r="AC66">
        <v>0.11111111111111099</v>
      </c>
      <c r="AD66">
        <v>0.13888888888888901</v>
      </c>
      <c r="AE66">
        <v>0.16666666666666699</v>
      </c>
      <c r="AF66">
        <v>0.13888888888888901</v>
      </c>
      <c r="AG66">
        <v>0.11111111111111099</v>
      </c>
      <c r="AH66">
        <v>8.3333333333333301E-2</v>
      </c>
      <c r="AI66">
        <v>5.5555555555555601E-2</v>
      </c>
      <c r="AJ66">
        <v>2.4305555555555577E-2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f t="shared" si="2"/>
        <v>1.0015432098765435</v>
      </c>
    </row>
    <row r="67" spans="2:43">
      <c r="B67" s="7">
        <v>22</v>
      </c>
      <c r="M67" s="15"/>
      <c r="AQ67">
        <f t="shared" si="2"/>
        <v>0</v>
      </c>
    </row>
    <row r="68" spans="2:43">
      <c r="B68" s="7">
        <v>23</v>
      </c>
      <c r="C68">
        <v>5.2083333333333313E-3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 s="15">
        <f t="shared" si="1"/>
        <v>6.7515432098765411E-3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2.7777777777777801E-2</v>
      </c>
      <c r="AC68">
        <v>5.5555555555555601E-2</v>
      </c>
      <c r="AD68">
        <v>8.3333333333333301E-2</v>
      </c>
      <c r="AE68">
        <v>0.11111111111111099</v>
      </c>
      <c r="AF68">
        <v>0.13888888888888901</v>
      </c>
      <c r="AG68">
        <v>0.16666666666666699</v>
      </c>
      <c r="AH68">
        <v>0.13888888888888901</v>
      </c>
      <c r="AI68">
        <v>0.11111111111111099</v>
      </c>
      <c r="AJ68">
        <v>7.2916666666666644E-2</v>
      </c>
      <c r="AK68">
        <v>5.5555555555555601E-2</v>
      </c>
      <c r="AL68">
        <v>2.7777777777777801E-2</v>
      </c>
      <c r="AM68">
        <v>0</v>
      </c>
      <c r="AN68">
        <v>0</v>
      </c>
      <c r="AO68">
        <v>0</v>
      </c>
      <c r="AP68">
        <v>0</v>
      </c>
      <c r="AQ68">
        <f t="shared" si="2"/>
        <v>1.0015432098765435</v>
      </c>
    </row>
    <row r="69" spans="2:43">
      <c r="B69" s="7">
        <v>24</v>
      </c>
      <c r="C69">
        <v>8.7890625000000017E-3</v>
      </c>
      <c r="D69">
        <v>0</v>
      </c>
      <c r="E69">
        <v>0</v>
      </c>
      <c r="F69">
        <v>0</v>
      </c>
      <c r="G69">
        <v>0</v>
      </c>
      <c r="H69">
        <v>1.7361111111111125E-3</v>
      </c>
      <c r="I69">
        <v>0</v>
      </c>
      <c r="J69">
        <v>0</v>
      </c>
      <c r="K69">
        <v>0</v>
      </c>
      <c r="L69">
        <v>0</v>
      </c>
      <c r="M69" s="15">
        <f t="shared" si="1"/>
        <v>1.0332272376543212E-2</v>
      </c>
      <c r="N69">
        <v>1.7361111111111125E-3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1.7361111111111125E-3</v>
      </c>
      <c r="AB69">
        <v>0</v>
      </c>
      <c r="AC69">
        <v>2.7777777777777801E-2</v>
      </c>
      <c r="AD69">
        <v>5.5555555555555601E-2</v>
      </c>
      <c r="AE69">
        <v>8.5069444444444448E-2</v>
      </c>
      <c r="AF69">
        <v>0.11111111111111099</v>
      </c>
      <c r="AG69">
        <v>0.13888888888888901</v>
      </c>
      <c r="AH69">
        <v>0.16666666666666699</v>
      </c>
      <c r="AI69">
        <v>0.13888888888888901</v>
      </c>
      <c r="AJ69">
        <v>9.8741319444444448E-2</v>
      </c>
      <c r="AK69">
        <v>8.3333333333333301E-2</v>
      </c>
      <c r="AL69">
        <v>5.9027777777777776E-2</v>
      </c>
      <c r="AM69">
        <v>1.0416666666666675E-2</v>
      </c>
      <c r="AN69">
        <v>0</v>
      </c>
      <c r="AO69">
        <v>0</v>
      </c>
      <c r="AP69">
        <v>1.7361111111111125E-3</v>
      </c>
      <c r="AQ69">
        <f t="shared" si="2"/>
        <v>1.0015432098765438</v>
      </c>
    </row>
    <row r="70" spans="2:43">
      <c r="B70" s="7">
        <v>25</v>
      </c>
      <c r="C70">
        <v>1.2369791666666671E-2</v>
      </c>
      <c r="D70">
        <v>0</v>
      </c>
      <c r="E70">
        <v>0</v>
      </c>
      <c r="F70">
        <v>0</v>
      </c>
      <c r="G70">
        <v>0</v>
      </c>
      <c r="H70">
        <v>3.4722222222222251E-3</v>
      </c>
      <c r="I70">
        <v>0</v>
      </c>
      <c r="J70">
        <v>0</v>
      </c>
      <c r="K70">
        <v>0</v>
      </c>
      <c r="L70">
        <v>0</v>
      </c>
      <c r="M70" s="15">
        <f t="shared" si="1"/>
        <v>1.3913001543209881E-2</v>
      </c>
      <c r="N70">
        <v>3.4722222222222251E-3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3.4722222222222251E-3</v>
      </c>
      <c r="AB70">
        <v>0</v>
      </c>
      <c r="AC70">
        <v>0</v>
      </c>
      <c r="AD70">
        <v>2.7777777777777801E-2</v>
      </c>
      <c r="AE70">
        <v>5.9027777777777776E-2</v>
      </c>
      <c r="AF70">
        <v>8.3333333333333301E-2</v>
      </c>
      <c r="AG70">
        <v>0.11111111111111099</v>
      </c>
      <c r="AH70">
        <v>0.13888888888888901</v>
      </c>
      <c r="AI70">
        <v>0.16666666666666699</v>
      </c>
      <c r="AJ70">
        <v>0.12456597222222224</v>
      </c>
      <c r="AK70">
        <v>0.11111111111111099</v>
      </c>
      <c r="AL70">
        <v>9.0277777777777776E-2</v>
      </c>
      <c r="AM70">
        <v>2.083333333333335E-2</v>
      </c>
      <c r="AN70">
        <v>2.7777777777777801E-2</v>
      </c>
      <c r="AO70">
        <v>0</v>
      </c>
      <c r="AP70">
        <v>3.4722222222222251E-3</v>
      </c>
      <c r="AQ70">
        <f t="shared" si="2"/>
        <v>1.0015432098765435</v>
      </c>
    </row>
    <row r="71" spans="2:43">
      <c r="B71" s="7">
        <v>26</v>
      </c>
      <c r="C71">
        <v>1.5950520833333332E-2</v>
      </c>
      <c r="D71">
        <v>0</v>
      </c>
      <c r="E71">
        <v>0</v>
      </c>
      <c r="F71">
        <v>0</v>
      </c>
      <c r="G71">
        <v>0</v>
      </c>
      <c r="H71">
        <v>5.2083333333333313E-3</v>
      </c>
      <c r="I71">
        <v>0</v>
      </c>
      <c r="J71">
        <v>0</v>
      </c>
      <c r="K71">
        <v>0</v>
      </c>
      <c r="L71">
        <v>0</v>
      </c>
      <c r="M71" s="15">
        <f t="shared" si="1"/>
        <v>1.7493730709876542E-2</v>
      </c>
      <c r="N71">
        <v>5.2083333333333313E-3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5.2083333333333313E-3</v>
      </c>
      <c r="AB71">
        <v>0</v>
      </c>
      <c r="AC71">
        <v>0</v>
      </c>
      <c r="AD71">
        <v>0</v>
      </c>
      <c r="AE71">
        <v>3.2986111111111105E-2</v>
      </c>
      <c r="AF71">
        <v>5.5555555555555601E-2</v>
      </c>
      <c r="AG71">
        <v>8.3333333333333301E-2</v>
      </c>
      <c r="AH71">
        <v>0.11111111111111099</v>
      </c>
      <c r="AI71">
        <v>0.13888888888888901</v>
      </c>
      <c r="AJ71">
        <v>0.150390625</v>
      </c>
      <c r="AK71">
        <v>0.13888888888888901</v>
      </c>
      <c r="AL71">
        <v>0.12152777777777776</v>
      </c>
      <c r="AM71">
        <v>3.1249999999999986E-2</v>
      </c>
      <c r="AN71">
        <v>5.5555555555555601E-2</v>
      </c>
      <c r="AO71">
        <v>2.7777777777777801E-2</v>
      </c>
      <c r="AP71">
        <v>5.2083333333333313E-3</v>
      </c>
      <c r="AQ71">
        <f t="shared" si="2"/>
        <v>1.0015432098765433</v>
      </c>
    </row>
    <row r="72" spans="2:43">
      <c r="B72" s="7">
        <v>27</v>
      </c>
      <c r="C72">
        <v>1.6059027777777769E-2</v>
      </c>
      <c r="D72">
        <v>0</v>
      </c>
      <c r="E72">
        <v>0</v>
      </c>
      <c r="F72">
        <v>0</v>
      </c>
      <c r="G72">
        <v>0</v>
      </c>
      <c r="H72">
        <v>6.9444444444444371E-3</v>
      </c>
      <c r="I72">
        <v>0</v>
      </c>
      <c r="J72">
        <v>0</v>
      </c>
      <c r="K72">
        <v>0</v>
      </c>
      <c r="L72">
        <v>0</v>
      </c>
      <c r="M72" s="15">
        <f t="shared" si="1"/>
        <v>1.7602237654320979E-2</v>
      </c>
      <c r="N72">
        <v>6.9444444444444371E-3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6.9444444444444371E-3</v>
      </c>
      <c r="AB72">
        <v>0</v>
      </c>
      <c r="AC72">
        <v>0</v>
      </c>
      <c r="AD72">
        <v>0</v>
      </c>
      <c r="AE72">
        <v>6.9444444444444371E-3</v>
      </c>
      <c r="AF72">
        <v>2.7777777777777801E-2</v>
      </c>
      <c r="AG72">
        <v>5.5555555555555601E-2</v>
      </c>
      <c r="AH72">
        <v>8.3333333333333301E-2</v>
      </c>
      <c r="AI72">
        <v>0.11111111111111099</v>
      </c>
      <c r="AJ72">
        <v>0.12760416666666669</v>
      </c>
      <c r="AK72">
        <v>0.16666666666666699</v>
      </c>
      <c r="AL72">
        <v>0.15277777777777776</v>
      </c>
      <c r="AM72">
        <v>4.1666666666666623E-2</v>
      </c>
      <c r="AN72">
        <v>8.3333333333333301E-2</v>
      </c>
      <c r="AO72">
        <v>5.5555555555555601E-2</v>
      </c>
      <c r="AP72">
        <v>3.472222222222221E-2</v>
      </c>
      <c r="AQ72">
        <f t="shared" si="2"/>
        <v>1.0015432098765433</v>
      </c>
    </row>
    <row r="73" spans="2:43">
      <c r="B73" s="7">
        <v>28</v>
      </c>
      <c r="C73">
        <v>4.3945312500000007E-2</v>
      </c>
      <c r="D73">
        <v>0</v>
      </c>
      <c r="E73">
        <v>0</v>
      </c>
      <c r="F73">
        <v>0</v>
      </c>
      <c r="G73">
        <v>0</v>
      </c>
      <c r="H73">
        <v>8.6805555555555629E-3</v>
      </c>
      <c r="I73">
        <v>0</v>
      </c>
      <c r="J73">
        <v>0</v>
      </c>
      <c r="K73">
        <v>0</v>
      </c>
      <c r="L73">
        <v>0</v>
      </c>
      <c r="M73" s="15">
        <f t="shared" si="1"/>
        <v>1.771074459876544E-2</v>
      </c>
      <c r="N73">
        <v>8.6805555555555629E-3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8.6805555555555629E-3</v>
      </c>
      <c r="AB73">
        <v>0</v>
      </c>
      <c r="AC73">
        <v>0</v>
      </c>
      <c r="AD73">
        <v>0</v>
      </c>
      <c r="AE73">
        <v>8.6805555555555629E-3</v>
      </c>
      <c r="AF73">
        <v>0</v>
      </c>
      <c r="AG73">
        <v>2.7777777777777801E-2</v>
      </c>
      <c r="AH73">
        <v>5.5555555555555601E-2</v>
      </c>
      <c r="AI73">
        <v>8.3333333333333301E-2</v>
      </c>
      <c r="AJ73">
        <v>0.10481770833333334</v>
      </c>
      <c r="AK73">
        <v>0.13888888888888901</v>
      </c>
      <c r="AL73">
        <v>0.18402777777777779</v>
      </c>
      <c r="AM73">
        <v>5.2083333333333377E-2</v>
      </c>
      <c r="AN73">
        <v>0.11111111111111099</v>
      </c>
      <c r="AO73">
        <v>8.3333333333333301E-2</v>
      </c>
      <c r="AP73">
        <v>6.4236111111111119E-2</v>
      </c>
      <c r="AQ73">
        <f t="shared" si="2"/>
        <v>1.0015432098765433</v>
      </c>
    </row>
    <row r="74" spans="2:43">
      <c r="B74" s="7">
        <v>29</v>
      </c>
      <c r="C74">
        <v>7.1831597222222238E-2</v>
      </c>
      <c r="D74">
        <v>2.7777777777777801E-2</v>
      </c>
      <c r="E74">
        <v>0</v>
      </c>
      <c r="F74">
        <v>0</v>
      </c>
      <c r="G74">
        <v>0</v>
      </c>
      <c r="H74">
        <v>1.0416666666666687E-2</v>
      </c>
      <c r="I74">
        <v>0</v>
      </c>
      <c r="J74">
        <v>0</v>
      </c>
      <c r="K74">
        <v>0</v>
      </c>
      <c r="L74">
        <v>0</v>
      </c>
      <c r="M74" s="15">
        <f t="shared" si="1"/>
        <v>1.7819251543209898E-2</v>
      </c>
      <c r="N74">
        <v>1.0416666666666687E-2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1.0416666666666687E-2</v>
      </c>
      <c r="AB74">
        <v>0</v>
      </c>
      <c r="AC74">
        <v>0</v>
      </c>
      <c r="AD74">
        <v>0</v>
      </c>
      <c r="AE74">
        <v>1.0416666666666687E-2</v>
      </c>
      <c r="AF74">
        <v>0</v>
      </c>
      <c r="AG74">
        <v>0</v>
      </c>
      <c r="AH74">
        <v>2.7777777777777801E-2</v>
      </c>
      <c r="AI74">
        <v>5.5555555555555601E-2</v>
      </c>
      <c r="AJ74">
        <v>8.2031250000000014E-2</v>
      </c>
      <c r="AK74">
        <v>0.11111111111111099</v>
      </c>
      <c r="AL74">
        <v>0.15972222222222227</v>
      </c>
      <c r="AM74">
        <v>6.2500000000000125E-2</v>
      </c>
      <c r="AN74">
        <v>0.13888888888888901</v>
      </c>
      <c r="AO74">
        <v>0.11111111111111099</v>
      </c>
      <c r="AP74">
        <v>9.3750000000000014E-2</v>
      </c>
      <c r="AQ74">
        <f t="shared" si="2"/>
        <v>1.0015432098765433</v>
      </c>
    </row>
    <row r="75" spans="2:43">
      <c r="B75" s="7">
        <v>30</v>
      </c>
      <c r="M75" s="54">
        <v>1</v>
      </c>
      <c r="AQ75">
        <f t="shared" si="2"/>
        <v>1</v>
      </c>
    </row>
    <row r="76" spans="2:43">
      <c r="B76" s="7">
        <v>31</v>
      </c>
      <c r="C76">
        <v>0.12152777777777776</v>
      </c>
      <c r="D76">
        <v>8.3333333333333301E-2</v>
      </c>
      <c r="E76">
        <v>4.8611111111111154E-2</v>
      </c>
      <c r="F76">
        <v>2.7777777777777801E-2</v>
      </c>
      <c r="G76">
        <v>0</v>
      </c>
      <c r="H76">
        <v>6.9444444444444371E-3</v>
      </c>
      <c r="I76">
        <v>0</v>
      </c>
      <c r="J76">
        <v>0</v>
      </c>
      <c r="K76">
        <v>0</v>
      </c>
      <c r="L76">
        <v>0</v>
      </c>
      <c r="M76" s="15">
        <f t="shared" si="1"/>
        <v>1.1959876543209872E-2</v>
      </c>
      <c r="N76">
        <v>6.9444444444444371E-3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6.9444444444444371E-3</v>
      </c>
      <c r="AB76">
        <v>0</v>
      </c>
      <c r="AC76">
        <v>0</v>
      </c>
      <c r="AD76">
        <v>0</v>
      </c>
      <c r="AE76">
        <v>6.9444444444444371E-3</v>
      </c>
      <c r="AF76">
        <v>0</v>
      </c>
      <c r="AG76">
        <v>0</v>
      </c>
      <c r="AH76">
        <v>0</v>
      </c>
      <c r="AI76">
        <v>0</v>
      </c>
      <c r="AJ76">
        <v>3.472222222222221E-2</v>
      </c>
      <c r="AK76">
        <v>5.5555555555555601E-2</v>
      </c>
      <c r="AL76">
        <v>9.722222222222221E-2</v>
      </c>
      <c r="AM76">
        <v>4.1666666666666623E-2</v>
      </c>
      <c r="AN76">
        <v>0.13888888888888901</v>
      </c>
      <c r="AO76">
        <v>0.16666666666666699</v>
      </c>
      <c r="AP76">
        <v>0.14583333333333334</v>
      </c>
      <c r="AQ76">
        <f t="shared" si="2"/>
        <v>1.0015432098765433</v>
      </c>
    </row>
    <row r="77" spans="2:43">
      <c r="B77" s="7">
        <v>32</v>
      </c>
      <c r="C77">
        <v>0.14930555555555558</v>
      </c>
      <c r="D77">
        <v>0.11111111111111099</v>
      </c>
      <c r="E77">
        <v>7.2916666666666644E-2</v>
      </c>
      <c r="F77">
        <v>5.5555555555555601E-2</v>
      </c>
      <c r="G77">
        <v>2.7777777777777801E-2</v>
      </c>
      <c r="H77">
        <v>5.2083333333333313E-3</v>
      </c>
      <c r="I77">
        <v>0</v>
      </c>
      <c r="J77">
        <v>0</v>
      </c>
      <c r="K77">
        <v>0</v>
      </c>
      <c r="L77">
        <v>0</v>
      </c>
      <c r="M77" s="15">
        <f t="shared" si="1"/>
        <v>1.1959876543209872E-2</v>
      </c>
      <c r="N77">
        <v>5.2083333333333313E-3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5.2083333333333313E-3</v>
      </c>
      <c r="AB77">
        <v>0</v>
      </c>
      <c r="AC77">
        <v>0</v>
      </c>
      <c r="AD77">
        <v>0</v>
      </c>
      <c r="AE77">
        <v>5.2083333333333313E-3</v>
      </c>
      <c r="AF77">
        <v>0</v>
      </c>
      <c r="AG77">
        <v>0</v>
      </c>
      <c r="AH77">
        <v>0</v>
      </c>
      <c r="AI77">
        <v>0</v>
      </c>
      <c r="AJ77">
        <v>5.2083333333333313E-3</v>
      </c>
      <c r="AK77">
        <v>2.7777777777777801E-2</v>
      </c>
      <c r="AL77">
        <v>6.597222222222221E-2</v>
      </c>
      <c r="AM77">
        <v>3.1249999999999986E-2</v>
      </c>
      <c r="AN77">
        <v>0.11111111111111099</v>
      </c>
      <c r="AO77">
        <v>0.13888888888888901</v>
      </c>
      <c r="AP77">
        <v>0.171875</v>
      </c>
      <c r="AQ77">
        <f t="shared" si="2"/>
        <v>1.0015432098765431</v>
      </c>
    </row>
    <row r="78" spans="2:43">
      <c r="B78" s="7">
        <v>33</v>
      </c>
      <c r="M78" s="15"/>
      <c r="AQ78">
        <f t="shared" si="2"/>
        <v>0</v>
      </c>
    </row>
    <row r="79" spans="2:43">
      <c r="B79" s="7">
        <v>34</v>
      </c>
      <c r="C79">
        <v>0.14930555555555555</v>
      </c>
      <c r="D79">
        <v>0.16666666666666699</v>
      </c>
      <c r="E79">
        <v>0.12152777777777787</v>
      </c>
      <c r="F79">
        <v>0.11111111111111099</v>
      </c>
      <c r="G79">
        <v>8.3333333333333301E-2</v>
      </c>
      <c r="H79">
        <v>5.7291666666666664E-2</v>
      </c>
      <c r="I79">
        <v>2.7777777777777801E-2</v>
      </c>
      <c r="J79">
        <v>0</v>
      </c>
      <c r="K79">
        <v>0</v>
      </c>
      <c r="L79">
        <v>0</v>
      </c>
      <c r="M79" s="15">
        <f t="shared" si="1"/>
        <v>1.1959876543209885E-2</v>
      </c>
      <c r="N79">
        <v>1.7361111111111125E-3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1.7361111111111125E-3</v>
      </c>
      <c r="AB79">
        <v>0</v>
      </c>
      <c r="AC79">
        <v>0</v>
      </c>
      <c r="AD79">
        <v>0</v>
      </c>
      <c r="AE79">
        <v>1.7361111111111125E-3</v>
      </c>
      <c r="AF79">
        <v>0</v>
      </c>
      <c r="AG79">
        <v>0</v>
      </c>
      <c r="AH79">
        <v>0</v>
      </c>
      <c r="AI79">
        <v>0</v>
      </c>
      <c r="AJ79">
        <v>1.7361111111111125E-3</v>
      </c>
      <c r="AK79">
        <v>0</v>
      </c>
      <c r="AL79">
        <v>3.4722222222222251E-3</v>
      </c>
      <c r="AM79">
        <v>1.0416666666666675E-2</v>
      </c>
      <c r="AN79">
        <v>5.5555555555555601E-2</v>
      </c>
      <c r="AO79">
        <v>8.3333333333333301E-2</v>
      </c>
      <c r="AP79">
        <v>0.11284722222222222</v>
      </c>
      <c r="AQ79">
        <f t="shared" si="2"/>
        <v>1.0015432098765435</v>
      </c>
    </row>
    <row r="80" spans="2:43">
      <c r="B80" s="7">
        <v>35</v>
      </c>
      <c r="C80">
        <v>0.12326388888888891</v>
      </c>
      <c r="D80">
        <v>0.13888888888888901</v>
      </c>
      <c r="E80">
        <v>0.14583333333333362</v>
      </c>
      <c r="F80">
        <v>0.13888888888888901</v>
      </c>
      <c r="G80">
        <v>0.11284722222222222</v>
      </c>
      <c r="H80">
        <v>8.8541666666666671E-2</v>
      </c>
      <c r="I80">
        <v>5.5555555555555601E-2</v>
      </c>
      <c r="J80">
        <v>1.0416666666666675E-2</v>
      </c>
      <c r="K80">
        <v>0</v>
      </c>
      <c r="L80">
        <v>0</v>
      </c>
      <c r="M80" s="15">
        <f t="shared" si="1"/>
        <v>1.3695987654321009E-2</v>
      </c>
      <c r="N80">
        <v>1.7361111111111125E-3</v>
      </c>
      <c r="O80">
        <v>1.7361111111111125E-3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1.7361111111111125E-3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2.7777777777777801E-2</v>
      </c>
      <c r="AO80">
        <v>5.5555555555555601E-2</v>
      </c>
      <c r="AP80">
        <v>8.5069444444444448E-2</v>
      </c>
      <c r="AQ80">
        <f t="shared" si="2"/>
        <v>1.0015432098765438</v>
      </c>
    </row>
    <row r="81" spans="2:43">
      <c r="B81" s="7">
        <v>36</v>
      </c>
      <c r="M81" s="15"/>
      <c r="AQ81">
        <f t="shared" si="2"/>
        <v>0</v>
      </c>
    </row>
    <row r="82" spans="2:43">
      <c r="B82" s="7">
        <v>37</v>
      </c>
      <c r="C82">
        <v>6.7708333333333315E-2</v>
      </c>
      <c r="D82">
        <v>8.3333333333333301E-2</v>
      </c>
      <c r="E82">
        <v>9.7222222222222127E-2</v>
      </c>
      <c r="F82">
        <v>0.13888888888888901</v>
      </c>
      <c r="G82">
        <v>0.171875</v>
      </c>
      <c r="H82">
        <v>0.1545138888888889</v>
      </c>
      <c r="I82">
        <v>0.11111111111111099</v>
      </c>
      <c r="J82">
        <v>3.1249999999999986E-2</v>
      </c>
      <c r="K82">
        <v>5.5555555555555601E-2</v>
      </c>
      <c r="L82">
        <v>2.7777777777777801E-2</v>
      </c>
      <c r="M82" s="15">
        <f t="shared" si="1"/>
        <v>1.3695987654320979E-2</v>
      </c>
      <c r="N82">
        <v>5.2083333333333313E-3</v>
      </c>
      <c r="O82">
        <v>5.2083333333333313E-3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5.2083333333333313E-3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3.2986111111111105E-2</v>
      </c>
      <c r="AQ82">
        <f t="shared" si="2"/>
        <v>1.0015432098765433</v>
      </c>
    </row>
    <row r="83" spans="2:43">
      <c r="B83" s="7">
        <v>38</v>
      </c>
      <c r="C83">
        <v>3.9930555555555539E-2</v>
      </c>
      <c r="D83">
        <v>5.5555555555555601E-2</v>
      </c>
      <c r="E83">
        <v>7.2916666666666644E-2</v>
      </c>
      <c r="F83">
        <v>0.11111111111111099</v>
      </c>
      <c r="G83">
        <v>0.14583333333333334</v>
      </c>
      <c r="H83">
        <v>0.18749999999999997</v>
      </c>
      <c r="I83">
        <v>0.13888888888888901</v>
      </c>
      <c r="J83">
        <v>4.1666666666666623E-2</v>
      </c>
      <c r="K83">
        <v>8.3333333333333301E-2</v>
      </c>
      <c r="L83">
        <v>5.5555555555555601E-2</v>
      </c>
      <c r="M83" s="15">
        <f t="shared" si="1"/>
        <v>4.1473765432098748E-2</v>
      </c>
      <c r="N83">
        <v>6.9444444444444371E-3</v>
      </c>
      <c r="O83">
        <v>6.9444444444444371E-3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6.9444444444444371E-3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6.9444444444444371E-3</v>
      </c>
      <c r="AQ83">
        <f t="shared" si="2"/>
        <v>1.0015432098765431</v>
      </c>
    </row>
    <row r="84" spans="2:43">
      <c r="B84" s="7">
        <v>39</v>
      </c>
      <c r="C84">
        <v>1.2152777777777788E-2</v>
      </c>
      <c r="D84">
        <v>2.7777777777777801E-2</v>
      </c>
      <c r="E84">
        <v>4.8611111111111154E-2</v>
      </c>
      <c r="F84">
        <v>8.3333333333333301E-2</v>
      </c>
      <c r="G84">
        <v>0.11979166666666667</v>
      </c>
      <c r="H84">
        <v>0.16493055555555558</v>
      </c>
      <c r="I84">
        <v>0.16666666666666699</v>
      </c>
      <c r="J84">
        <v>5.2083333333333377E-2</v>
      </c>
      <c r="K84">
        <v>0.11111111111111099</v>
      </c>
      <c r="L84">
        <v>8.3333333333333301E-2</v>
      </c>
      <c r="M84" s="15">
        <f t="shared" si="1"/>
        <v>6.9251543209876559E-2</v>
      </c>
      <c r="N84">
        <v>3.6458333333333343E-2</v>
      </c>
      <c r="O84">
        <v>8.6805555555555629E-3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8.6805555555555629E-3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8.6805555555555629E-3</v>
      </c>
      <c r="AQ84">
        <f t="shared" si="2"/>
        <v>1.0015432098765435</v>
      </c>
    </row>
    <row r="85" spans="2:43">
      <c r="B85" t="s">
        <v>164</v>
      </c>
    </row>
    <row r="86" spans="2:43">
      <c r="C86" s="8">
        <v>0</v>
      </c>
      <c r="D86" s="8">
        <v>1</v>
      </c>
      <c r="E86" s="8">
        <v>2</v>
      </c>
      <c r="F86" s="8">
        <v>3</v>
      </c>
      <c r="G86" s="8">
        <v>4</v>
      </c>
      <c r="H86" s="8">
        <v>5</v>
      </c>
      <c r="I86" s="8">
        <v>6</v>
      </c>
      <c r="J86" s="8">
        <v>7</v>
      </c>
      <c r="K86" s="8">
        <v>8</v>
      </c>
      <c r="L86" s="8">
        <v>9</v>
      </c>
      <c r="M86" s="8">
        <v>10</v>
      </c>
      <c r="N86" s="8">
        <v>11</v>
      </c>
      <c r="O86" s="8">
        <v>12</v>
      </c>
      <c r="P86" s="8">
        <v>13</v>
      </c>
      <c r="Q86" s="8">
        <v>14</v>
      </c>
      <c r="R86" s="8">
        <v>15</v>
      </c>
      <c r="S86" s="8">
        <v>16</v>
      </c>
      <c r="T86" s="8">
        <v>17</v>
      </c>
      <c r="U86" s="8">
        <v>18</v>
      </c>
      <c r="V86" s="8">
        <v>19</v>
      </c>
      <c r="W86" s="8">
        <v>20</v>
      </c>
      <c r="X86" s="8">
        <v>21</v>
      </c>
      <c r="Y86" s="8">
        <v>22</v>
      </c>
      <c r="Z86" s="8">
        <v>23</v>
      </c>
      <c r="AA86" s="8">
        <v>24</v>
      </c>
      <c r="AB86" s="8">
        <v>25</v>
      </c>
      <c r="AC86" s="8">
        <v>26</v>
      </c>
      <c r="AD86" s="8">
        <v>27</v>
      </c>
      <c r="AE86" s="8">
        <v>28</v>
      </c>
      <c r="AF86" s="8">
        <v>29</v>
      </c>
      <c r="AG86" s="8">
        <v>30</v>
      </c>
      <c r="AH86" s="8">
        <v>31</v>
      </c>
      <c r="AI86" s="8">
        <v>32</v>
      </c>
      <c r="AJ86" s="8">
        <v>33</v>
      </c>
      <c r="AK86" s="8">
        <v>34</v>
      </c>
      <c r="AL86" s="8">
        <v>35</v>
      </c>
      <c r="AM86" s="8">
        <v>36</v>
      </c>
      <c r="AN86" s="8">
        <v>37</v>
      </c>
      <c r="AO86" s="8">
        <v>38</v>
      </c>
      <c r="AP86" s="8">
        <v>39</v>
      </c>
      <c r="AQ86" t="s">
        <v>153</v>
      </c>
    </row>
    <row r="87" spans="2:43">
      <c r="B87" s="7">
        <v>0</v>
      </c>
      <c r="C87" s="52">
        <f>C45*$AT$28</f>
        <v>1.2134052388289676E-2</v>
      </c>
      <c r="D87" s="52">
        <f t="shared" ref="D87:AP87" si="3">D45*$AT$28</f>
        <v>0</v>
      </c>
      <c r="E87" s="52">
        <f t="shared" si="3"/>
        <v>2.4268104776579352E-2</v>
      </c>
      <c r="F87" s="52">
        <f t="shared" si="3"/>
        <v>5.5469953775038522E-2</v>
      </c>
      <c r="G87" s="52">
        <f t="shared" si="3"/>
        <v>9.3605546995377514E-2</v>
      </c>
      <c r="H87" s="52">
        <f t="shared" si="3"/>
        <v>0.14214175654853622</v>
      </c>
      <c r="I87" s="52">
        <f t="shared" si="3"/>
        <v>0.13867488443759632</v>
      </c>
      <c r="J87" s="52">
        <f t="shared" si="3"/>
        <v>6.2403697996918341E-2</v>
      </c>
      <c r="K87" s="52">
        <f t="shared" si="3"/>
        <v>0.13867488443759632</v>
      </c>
      <c r="L87" s="52">
        <f t="shared" si="3"/>
        <v>0.11093990755007704</v>
      </c>
      <c r="M87" s="52">
        <f t="shared" si="3"/>
        <v>9.6879815100154087E-2</v>
      </c>
      <c r="N87" s="52">
        <f t="shared" si="3"/>
        <v>6.5870570107858253E-2</v>
      </c>
      <c r="O87" s="52">
        <f t="shared" si="3"/>
        <v>3.8135593220338986E-2</v>
      </c>
      <c r="P87" s="52">
        <f t="shared" si="3"/>
        <v>0</v>
      </c>
      <c r="Q87" s="52">
        <f t="shared" si="3"/>
        <v>0</v>
      </c>
      <c r="R87" s="52">
        <f t="shared" si="3"/>
        <v>0</v>
      </c>
      <c r="S87" s="52">
        <f t="shared" si="3"/>
        <v>0</v>
      </c>
      <c r="T87" s="52">
        <f t="shared" si="3"/>
        <v>0</v>
      </c>
      <c r="U87" s="52">
        <f t="shared" si="3"/>
        <v>0</v>
      </c>
      <c r="V87" s="52">
        <f t="shared" si="3"/>
        <v>0</v>
      </c>
      <c r="W87" s="52">
        <f t="shared" si="3"/>
        <v>0</v>
      </c>
      <c r="X87" s="52">
        <f t="shared" si="3"/>
        <v>0</v>
      </c>
      <c r="Y87" s="52">
        <f t="shared" si="3"/>
        <v>0</v>
      </c>
      <c r="Z87" s="52">
        <f t="shared" si="3"/>
        <v>0</v>
      </c>
      <c r="AA87" s="52">
        <f t="shared" si="3"/>
        <v>1.0400616332819723E-2</v>
      </c>
      <c r="AB87" s="52">
        <f t="shared" si="3"/>
        <v>0</v>
      </c>
      <c r="AC87" s="52">
        <f t="shared" si="3"/>
        <v>0</v>
      </c>
      <c r="AD87" s="52">
        <f t="shared" si="3"/>
        <v>0</v>
      </c>
      <c r="AE87" s="52">
        <f t="shared" si="3"/>
        <v>0</v>
      </c>
      <c r="AF87" s="52">
        <f t="shared" si="3"/>
        <v>0</v>
      </c>
      <c r="AG87" s="52">
        <f t="shared" si="3"/>
        <v>0</v>
      </c>
      <c r="AH87" s="52">
        <f t="shared" si="3"/>
        <v>0</v>
      </c>
      <c r="AI87" s="52">
        <f t="shared" si="3"/>
        <v>0</v>
      </c>
      <c r="AJ87" s="52">
        <f t="shared" si="3"/>
        <v>0</v>
      </c>
      <c r="AK87" s="52">
        <f t="shared" si="3"/>
        <v>0</v>
      </c>
      <c r="AL87" s="52">
        <f t="shared" si="3"/>
        <v>0</v>
      </c>
      <c r="AM87" s="52">
        <f t="shared" si="3"/>
        <v>0</v>
      </c>
      <c r="AN87" s="52">
        <f t="shared" si="3"/>
        <v>0</v>
      </c>
      <c r="AO87" s="52">
        <f t="shared" si="3"/>
        <v>0</v>
      </c>
      <c r="AP87" s="52">
        <f t="shared" si="3"/>
        <v>1.0400616332819723E-2</v>
      </c>
      <c r="AQ87" s="15">
        <f>SUM(C87:AP87)</f>
        <v>1</v>
      </c>
    </row>
    <row r="88" spans="2:43">
      <c r="B88" s="7">
        <v>1</v>
      </c>
      <c r="C88" s="52">
        <f t="shared" ref="C88:AP88" si="4">C46*$AT$28</f>
        <v>8.6671802773497768E-3</v>
      </c>
      <c r="D88" s="52">
        <f t="shared" si="4"/>
        <v>0</v>
      </c>
      <c r="E88" s="52">
        <f t="shared" si="4"/>
        <v>0</v>
      </c>
      <c r="F88" s="52">
        <f t="shared" si="4"/>
        <v>2.7734976887519285E-2</v>
      </c>
      <c r="G88" s="52">
        <f t="shared" si="4"/>
        <v>6.41371340523883E-2</v>
      </c>
      <c r="H88" s="52">
        <f t="shared" si="4"/>
        <v>0.10920647149460712</v>
      </c>
      <c r="I88" s="52">
        <f t="shared" si="4"/>
        <v>0.11093990755007693</v>
      </c>
      <c r="J88" s="52">
        <f t="shared" si="4"/>
        <v>5.2003081664098658E-2</v>
      </c>
      <c r="K88" s="52">
        <f t="shared" si="4"/>
        <v>0.1664098613251159</v>
      </c>
      <c r="L88" s="52">
        <f t="shared" si="4"/>
        <v>0.13867488443759643</v>
      </c>
      <c r="M88" s="52">
        <f t="shared" si="4"/>
        <v>0.12114791987673344</v>
      </c>
      <c r="N88" s="52">
        <f t="shared" si="4"/>
        <v>9.1872110939907561E-2</v>
      </c>
      <c r="O88" s="52">
        <f t="shared" si="4"/>
        <v>6.41371340523883E-2</v>
      </c>
      <c r="P88" s="52">
        <f t="shared" si="4"/>
        <v>2.7734976887519285E-2</v>
      </c>
      <c r="Q88" s="52">
        <f t="shared" si="4"/>
        <v>0</v>
      </c>
      <c r="R88" s="52">
        <f t="shared" si="4"/>
        <v>0</v>
      </c>
      <c r="S88" s="52">
        <f t="shared" si="4"/>
        <v>0</v>
      </c>
      <c r="T88" s="52">
        <f t="shared" si="4"/>
        <v>0</v>
      </c>
      <c r="U88" s="52">
        <f t="shared" si="4"/>
        <v>0</v>
      </c>
      <c r="V88" s="52">
        <f t="shared" si="4"/>
        <v>0</v>
      </c>
      <c r="W88" s="52">
        <f t="shared" si="4"/>
        <v>0</v>
      </c>
      <c r="X88" s="52">
        <f t="shared" si="4"/>
        <v>0</v>
      </c>
      <c r="Y88" s="52">
        <f t="shared" si="4"/>
        <v>0</v>
      </c>
      <c r="Z88" s="52">
        <f t="shared" si="4"/>
        <v>0</v>
      </c>
      <c r="AA88" s="52">
        <f t="shared" si="4"/>
        <v>8.6671802773497768E-3</v>
      </c>
      <c r="AB88" s="52">
        <f t="shared" si="4"/>
        <v>0</v>
      </c>
      <c r="AC88" s="52">
        <f t="shared" si="4"/>
        <v>0</v>
      </c>
      <c r="AD88" s="52">
        <f t="shared" si="4"/>
        <v>0</v>
      </c>
      <c r="AE88" s="52">
        <f t="shared" si="4"/>
        <v>0</v>
      </c>
      <c r="AF88" s="52">
        <f t="shared" si="4"/>
        <v>0</v>
      </c>
      <c r="AG88" s="52">
        <f t="shared" si="4"/>
        <v>0</v>
      </c>
      <c r="AH88" s="52">
        <f t="shared" si="4"/>
        <v>0</v>
      </c>
      <c r="AI88" s="52">
        <f t="shared" si="4"/>
        <v>0</v>
      </c>
      <c r="AJ88" s="52">
        <f t="shared" si="4"/>
        <v>0</v>
      </c>
      <c r="AK88" s="52">
        <f t="shared" si="4"/>
        <v>0</v>
      </c>
      <c r="AL88" s="52">
        <f t="shared" si="4"/>
        <v>0</v>
      </c>
      <c r="AM88" s="52">
        <f t="shared" si="4"/>
        <v>0</v>
      </c>
      <c r="AN88" s="52">
        <f t="shared" si="4"/>
        <v>0</v>
      </c>
      <c r="AO88" s="52">
        <f t="shared" si="4"/>
        <v>0</v>
      </c>
      <c r="AP88" s="52">
        <f t="shared" si="4"/>
        <v>8.6671802773497768E-3</v>
      </c>
      <c r="AQ88" s="15">
        <f t="shared" ref="AQ88:AQ126" si="5">SUM(C88:AP88)</f>
        <v>1.0000000000000004</v>
      </c>
    </row>
    <row r="89" spans="2:43">
      <c r="B89" s="7">
        <v>2</v>
      </c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15"/>
    </row>
    <row r="90" spans="2:43">
      <c r="B90" s="7">
        <v>3</v>
      </c>
      <c r="C90" s="52">
        <f t="shared" ref="C90:AP90" si="6">C48*$AT$28</f>
        <v>5.2003081664098597E-3</v>
      </c>
      <c r="D90" s="52">
        <f t="shared" si="6"/>
        <v>0</v>
      </c>
      <c r="E90" s="52">
        <f t="shared" si="6"/>
        <v>0</v>
      </c>
      <c r="F90" s="52">
        <f t="shared" si="6"/>
        <v>0</v>
      </c>
      <c r="G90" s="52">
        <f t="shared" si="6"/>
        <v>5.2003081664098597E-3</v>
      </c>
      <c r="H90" s="52">
        <f t="shared" si="6"/>
        <v>4.3335901386748837E-2</v>
      </c>
      <c r="I90" s="52">
        <f t="shared" si="6"/>
        <v>5.546995377503857E-2</v>
      </c>
      <c r="J90" s="52">
        <f t="shared" si="6"/>
        <v>3.1201848998459156E-2</v>
      </c>
      <c r="K90" s="52">
        <f t="shared" si="6"/>
        <v>0.11093990755007693</v>
      </c>
      <c r="L90" s="52">
        <f t="shared" si="6"/>
        <v>0.13867488443759643</v>
      </c>
      <c r="M90" s="52">
        <f t="shared" si="6"/>
        <v>0.17315100154083207</v>
      </c>
      <c r="N90" s="52">
        <f t="shared" si="6"/>
        <v>0.14387519260400619</v>
      </c>
      <c r="O90" s="52">
        <f t="shared" si="6"/>
        <v>0.1161402157164869</v>
      </c>
      <c r="P90" s="52">
        <f t="shared" si="6"/>
        <v>8.3204930662557755E-2</v>
      </c>
      <c r="Q90" s="52">
        <f t="shared" si="6"/>
        <v>5.546995377503857E-2</v>
      </c>
      <c r="R90" s="52">
        <f t="shared" si="6"/>
        <v>2.7734976887519285E-2</v>
      </c>
      <c r="S90" s="52">
        <f t="shared" si="6"/>
        <v>0</v>
      </c>
      <c r="T90" s="52">
        <f t="shared" si="6"/>
        <v>0</v>
      </c>
      <c r="U90" s="52">
        <f t="shared" si="6"/>
        <v>0</v>
      </c>
      <c r="V90" s="52">
        <f t="shared" si="6"/>
        <v>0</v>
      </c>
      <c r="W90" s="52">
        <f t="shared" si="6"/>
        <v>0</v>
      </c>
      <c r="X90" s="52">
        <f t="shared" si="6"/>
        <v>0</v>
      </c>
      <c r="Y90" s="52">
        <f t="shared" si="6"/>
        <v>0</v>
      </c>
      <c r="Z90" s="52">
        <f t="shared" si="6"/>
        <v>0</v>
      </c>
      <c r="AA90" s="52">
        <f t="shared" si="6"/>
        <v>5.2003081664098597E-3</v>
      </c>
      <c r="AB90" s="52">
        <f t="shared" si="6"/>
        <v>0</v>
      </c>
      <c r="AC90" s="52">
        <f t="shared" si="6"/>
        <v>0</v>
      </c>
      <c r="AD90" s="52">
        <f t="shared" si="6"/>
        <v>0</v>
      </c>
      <c r="AE90" s="52">
        <f t="shared" si="6"/>
        <v>0</v>
      </c>
      <c r="AF90" s="52">
        <f t="shared" si="6"/>
        <v>0</v>
      </c>
      <c r="AG90" s="52">
        <f t="shared" si="6"/>
        <v>0</v>
      </c>
      <c r="AH90" s="52">
        <f t="shared" si="6"/>
        <v>0</v>
      </c>
      <c r="AI90" s="52">
        <f t="shared" si="6"/>
        <v>0</v>
      </c>
      <c r="AJ90" s="52">
        <f t="shared" si="6"/>
        <v>0</v>
      </c>
      <c r="AK90" s="52">
        <f t="shared" si="6"/>
        <v>0</v>
      </c>
      <c r="AL90" s="52">
        <f t="shared" si="6"/>
        <v>0</v>
      </c>
      <c r="AM90" s="52">
        <f t="shared" si="6"/>
        <v>0</v>
      </c>
      <c r="AN90" s="52">
        <f t="shared" si="6"/>
        <v>0</v>
      </c>
      <c r="AO90" s="52">
        <f t="shared" si="6"/>
        <v>0</v>
      </c>
      <c r="AP90" s="52">
        <f t="shared" si="6"/>
        <v>5.2003081664098597E-3</v>
      </c>
      <c r="AQ90" s="15">
        <f t="shared" si="5"/>
        <v>1</v>
      </c>
    </row>
    <row r="91" spans="2:43">
      <c r="B91" s="7">
        <v>4</v>
      </c>
      <c r="C91" s="52">
        <f t="shared" ref="C91:AP91" si="7">C49*$AT$28</f>
        <v>3.4668721109399107E-3</v>
      </c>
      <c r="D91" s="52">
        <f t="shared" si="7"/>
        <v>0</v>
      </c>
      <c r="E91" s="52">
        <f t="shared" si="7"/>
        <v>0</v>
      </c>
      <c r="F91" s="52">
        <f t="shared" si="7"/>
        <v>0</v>
      </c>
      <c r="G91" s="52">
        <f t="shared" si="7"/>
        <v>3.4668721109399107E-3</v>
      </c>
      <c r="H91" s="52">
        <f t="shared" si="7"/>
        <v>1.0400616332819732E-2</v>
      </c>
      <c r="I91" s="52">
        <f t="shared" si="7"/>
        <v>2.7734976887519285E-2</v>
      </c>
      <c r="J91" s="52">
        <f t="shared" si="7"/>
        <v>2.0801232665639463E-2</v>
      </c>
      <c r="K91" s="52">
        <f t="shared" si="7"/>
        <v>8.3204930662557755E-2</v>
      </c>
      <c r="L91" s="52">
        <f t="shared" si="7"/>
        <v>0.11093990755007693</v>
      </c>
      <c r="M91" s="52">
        <f t="shared" si="7"/>
        <v>0.14368258859784289</v>
      </c>
      <c r="N91" s="52">
        <f t="shared" si="7"/>
        <v>0.1698767334360555</v>
      </c>
      <c r="O91" s="52">
        <f t="shared" si="7"/>
        <v>0.14214175654853625</v>
      </c>
      <c r="P91" s="52">
        <f t="shared" si="7"/>
        <v>0.11093990755007693</v>
      </c>
      <c r="Q91" s="52">
        <f t="shared" si="7"/>
        <v>8.3204930662557755E-2</v>
      </c>
      <c r="R91" s="52">
        <f t="shared" si="7"/>
        <v>5.546995377503857E-2</v>
      </c>
      <c r="S91" s="52">
        <f t="shared" si="7"/>
        <v>2.7734976887519285E-2</v>
      </c>
      <c r="T91" s="52">
        <f t="shared" si="7"/>
        <v>0</v>
      </c>
      <c r="U91" s="52">
        <f t="shared" si="7"/>
        <v>0</v>
      </c>
      <c r="V91" s="52">
        <f t="shared" si="7"/>
        <v>0</v>
      </c>
      <c r="W91" s="52">
        <f t="shared" si="7"/>
        <v>0</v>
      </c>
      <c r="X91" s="52">
        <f t="shared" si="7"/>
        <v>0</v>
      </c>
      <c r="Y91" s="52">
        <f t="shared" si="7"/>
        <v>0</v>
      </c>
      <c r="Z91" s="52">
        <f t="shared" si="7"/>
        <v>0</v>
      </c>
      <c r="AA91" s="52">
        <f t="shared" si="7"/>
        <v>3.4668721109399107E-3</v>
      </c>
      <c r="AB91" s="52">
        <f t="shared" si="7"/>
        <v>0</v>
      </c>
      <c r="AC91" s="52">
        <f t="shared" si="7"/>
        <v>0</v>
      </c>
      <c r="AD91" s="52">
        <f t="shared" si="7"/>
        <v>0</v>
      </c>
      <c r="AE91" s="52">
        <f t="shared" si="7"/>
        <v>0</v>
      </c>
      <c r="AF91" s="52">
        <f t="shared" si="7"/>
        <v>0</v>
      </c>
      <c r="AG91" s="52">
        <f t="shared" si="7"/>
        <v>0</v>
      </c>
      <c r="AH91" s="52">
        <f t="shared" si="7"/>
        <v>0</v>
      </c>
      <c r="AI91" s="52">
        <f t="shared" si="7"/>
        <v>0</v>
      </c>
      <c r="AJ91" s="52">
        <f t="shared" si="7"/>
        <v>0</v>
      </c>
      <c r="AK91" s="52">
        <f t="shared" si="7"/>
        <v>0</v>
      </c>
      <c r="AL91" s="52">
        <f t="shared" si="7"/>
        <v>0</v>
      </c>
      <c r="AM91" s="52">
        <f t="shared" si="7"/>
        <v>0</v>
      </c>
      <c r="AN91" s="52">
        <f t="shared" si="7"/>
        <v>0</v>
      </c>
      <c r="AO91" s="52">
        <f t="shared" si="7"/>
        <v>0</v>
      </c>
      <c r="AP91" s="52">
        <f t="shared" si="7"/>
        <v>3.4668721109399107E-3</v>
      </c>
      <c r="AQ91" s="15">
        <f t="shared" si="5"/>
        <v>0.99999999999999989</v>
      </c>
    </row>
    <row r="92" spans="2:43">
      <c r="B92" s="7">
        <v>5</v>
      </c>
      <c r="C92" s="52">
        <f t="shared" ref="C92:AP92" si="8">C50*$AT$28</f>
        <v>3.4668721109399107E-3</v>
      </c>
      <c r="D92" s="52">
        <f t="shared" si="8"/>
        <v>0</v>
      </c>
      <c r="E92" s="52">
        <f t="shared" si="8"/>
        <v>0</v>
      </c>
      <c r="F92" s="52">
        <f t="shared" si="8"/>
        <v>0</v>
      </c>
      <c r="G92" s="52">
        <f t="shared" si="8"/>
        <v>1.7334360554699553E-3</v>
      </c>
      <c r="H92" s="52">
        <f t="shared" si="8"/>
        <v>5.2003081664098658E-3</v>
      </c>
      <c r="I92" s="52">
        <f t="shared" si="8"/>
        <v>0</v>
      </c>
      <c r="J92" s="52">
        <f t="shared" si="8"/>
        <v>1.0400616332819732E-2</v>
      </c>
      <c r="K92" s="52">
        <f t="shared" si="8"/>
        <v>5.546995377503857E-2</v>
      </c>
      <c r="L92" s="52">
        <f t="shared" si="8"/>
        <v>8.3204930662557755E-2</v>
      </c>
      <c r="M92" s="52">
        <f t="shared" si="8"/>
        <v>0.1159476117103236</v>
      </c>
      <c r="N92" s="52">
        <f t="shared" si="8"/>
        <v>0.14040832049306626</v>
      </c>
      <c r="O92" s="52">
        <f t="shared" si="8"/>
        <v>0.1681432973805855</v>
      </c>
      <c r="P92" s="52">
        <f t="shared" si="8"/>
        <v>0.13867488443759643</v>
      </c>
      <c r="Q92" s="52">
        <f t="shared" si="8"/>
        <v>0.11093990755007693</v>
      </c>
      <c r="R92" s="52">
        <f t="shared" si="8"/>
        <v>8.3204930662557755E-2</v>
      </c>
      <c r="S92" s="52">
        <f t="shared" si="8"/>
        <v>5.546995377503857E-2</v>
      </c>
      <c r="T92" s="52">
        <f t="shared" si="8"/>
        <v>2.4268104776579376E-2</v>
      </c>
      <c r="U92" s="52">
        <f t="shared" si="8"/>
        <v>0</v>
      </c>
      <c r="V92" s="52">
        <f t="shared" si="8"/>
        <v>0</v>
      </c>
      <c r="W92" s="52">
        <f t="shared" si="8"/>
        <v>0</v>
      </c>
      <c r="X92" s="52">
        <f t="shared" si="8"/>
        <v>0</v>
      </c>
      <c r="Y92" s="52">
        <f t="shared" si="8"/>
        <v>0</v>
      </c>
      <c r="Z92" s="52">
        <f t="shared" si="8"/>
        <v>0</v>
      </c>
      <c r="AA92" s="52">
        <f t="shared" si="8"/>
        <v>1.7334360554699553E-3</v>
      </c>
      <c r="AB92" s="52">
        <f t="shared" si="8"/>
        <v>0</v>
      </c>
      <c r="AC92" s="52">
        <f t="shared" si="8"/>
        <v>0</v>
      </c>
      <c r="AD92" s="52">
        <f t="shared" si="8"/>
        <v>0</v>
      </c>
      <c r="AE92" s="52">
        <f t="shared" si="8"/>
        <v>0</v>
      </c>
      <c r="AF92" s="52">
        <f t="shared" si="8"/>
        <v>0</v>
      </c>
      <c r="AG92" s="52">
        <f t="shared" si="8"/>
        <v>0</v>
      </c>
      <c r="AH92" s="52">
        <f t="shared" si="8"/>
        <v>0</v>
      </c>
      <c r="AI92" s="52">
        <f t="shared" si="8"/>
        <v>0</v>
      </c>
      <c r="AJ92" s="52">
        <f t="shared" si="8"/>
        <v>0</v>
      </c>
      <c r="AK92" s="52">
        <f t="shared" si="8"/>
        <v>0</v>
      </c>
      <c r="AL92" s="52">
        <f t="shared" si="8"/>
        <v>0</v>
      </c>
      <c r="AM92" s="52">
        <f t="shared" si="8"/>
        <v>0</v>
      </c>
      <c r="AN92" s="52">
        <f t="shared" si="8"/>
        <v>0</v>
      </c>
      <c r="AO92" s="52">
        <f t="shared" si="8"/>
        <v>0</v>
      </c>
      <c r="AP92" s="52">
        <f t="shared" si="8"/>
        <v>1.7334360554699553E-3</v>
      </c>
      <c r="AQ92" s="15">
        <f t="shared" si="5"/>
        <v>1.0000000000000002</v>
      </c>
    </row>
    <row r="93" spans="2:43">
      <c r="B93" s="7">
        <v>6</v>
      </c>
      <c r="C93" s="52">
        <f t="shared" ref="C93:AP93" si="9">C51*$AT$28</f>
        <v>3.4668721109399107E-3</v>
      </c>
      <c r="D93" s="52">
        <f t="shared" si="9"/>
        <v>0</v>
      </c>
      <c r="E93" s="52">
        <f t="shared" si="9"/>
        <v>0</v>
      </c>
      <c r="F93" s="52">
        <f t="shared" si="9"/>
        <v>0</v>
      </c>
      <c r="G93" s="52">
        <f t="shared" si="9"/>
        <v>0</v>
      </c>
      <c r="H93" s="52">
        <f t="shared" si="9"/>
        <v>0</v>
      </c>
      <c r="I93" s="52">
        <f t="shared" si="9"/>
        <v>0</v>
      </c>
      <c r="J93" s="52">
        <f t="shared" si="9"/>
        <v>0</v>
      </c>
      <c r="K93" s="52">
        <f t="shared" si="9"/>
        <v>2.7734976887519285E-2</v>
      </c>
      <c r="L93" s="52">
        <f t="shared" si="9"/>
        <v>5.546995377503857E-2</v>
      </c>
      <c r="M93" s="52">
        <f t="shared" si="9"/>
        <v>8.8212634822804295E-2</v>
      </c>
      <c r="N93" s="52">
        <f t="shared" si="9"/>
        <v>0.11093990755007693</v>
      </c>
      <c r="O93" s="52">
        <f t="shared" si="9"/>
        <v>0.13867488443759643</v>
      </c>
      <c r="P93" s="52">
        <f t="shared" si="9"/>
        <v>0.1664098613251159</v>
      </c>
      <c r="Q93" s="52">
        <f t="shared" si="9"/>
        <v>0.13867488443759643</v>
      </c>
      <c r="R93" s="52">
        <f t="shared" si="9"/>
        <v>0.11093990755007693</v>
      </c>
      <c r="S93" s="52">
        <f t="shared" si="9"/>
        <v>8.3204930662557755E-2</v>
      </c>
      <c r="T93" s="52">
        <f t="shared" si="9"/>
        <v>4.8536209553158752E-2</v>
      </c>
      <c r="U93" s="52">
        <f t="shared" si="9"/>
        <v>2.7734976887519285E-2</v>
      </c>
      <c r="V93" s="52">
        <f t="shared" si="9"/>
        <v>0</v>
      </c>
      <c r="W93" s="52">
        <f t="shared" si="9"/>
        <v>0</v>
      </c>
      <c r="X93" s="52">
        <f t="shared" si="9"/>
        <v>0</v>
      </c>
      <c r="Y93" s="52">
        <f t="shared" si="9"/>
        <v>0</v>
      </c>
      <c r="Z93" s="52">
        <f t="shared" si="9"/>
        <v>0</v>
      </c>
      <c r="AA93" s="52">
        <f t="shared" si="9"/>
        <v>0</v>
      </c>
      <c r="AB93" s="52">
        <f t="shared" si="9"/>
        <v>0</v>
      </c>
      <c r="AC93" s="52">
        <f t="shared" si="9"/>
        <v>0</v>
      </c>
      <c r="AD93" s="52">
        <f t="shared" si="9"/>
        <v>0</v>
      </c>
      <c r="AE93" s="52">
        <f t="shared" si="9"/>
        <v>0</v>
      </c>
      <c r="AF93" s="52">
        <f t="shared" si="9"/>
        <v>0</v>
      </c>
      <c r="AG93" s="52">
        <f t="shared" si="9"/>
        <v>0</v>
      </c>
      <c r="AH93" s="52">
        <f t="shared" si="9"/>
        <v>0</v>
      </c>
      <c r="AI93" s="52">
        <f t="shared" si="9"/>
        <v>0</v>
      </c>
      <c r="AJ93" s="52">
        <f t="shared" si="9"/>
        <v>0</v>
      </c>
      <c r="AK93" s="52">
        <f t="shared" si="9"/>
        <v>0</v>
      </c>
      <c r="AL93" s="52">
        <f t="shared" si="9"/>
        <v>0</v>
      </c>
      <c r="AM93" s="52">
        <f t="shared" si="9"/>
        <v>0</v>
      </c>
      <c r="AN93" s="52">
        <f t="shared" si="9"/>
        <v>0</v>
      </c>
      <c r="AO93" s="52">
        <f t="shared" si="9"/>
        <v>0</v>
      </c>
      <c r="AP93" s="52">
        <f t="shared" si="9"/>
        <v>0</v>
      </c>
      <c r="AQ93" s="15">
        <f t="shared" si="5"/>
        <v>1.0000000000000004</v>
      </c>
    </row>
    <row r="94" spans="2:43">
      <c r="B94" s="7">
        <v>7</v>
      </c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15"/>
    </row>
    <row r="95" spans="2:43">
      <c r="B95" s="7">
        <v>8</v>
      </c>
      <c r="C95" s="52">
        <f t="shared" ref="C95:AP95" si="10">C53*$AT$28</f>
        <v>6.9337442218798083E-3</v>
      </c>
      <c r="D95" s="52">
        <f t="shared" si="10"/>
        <v>0</v>
      </c>
      <c r="E95" s="52">
        <f t="shared" si="10"/>
        <v>0</v>
      </c>
      <c r="F95" s="52">
        <f t="shared" si="10"/>
        <v>0</v>
      </c>
      <c r="G95" s="52">
        <f t="shared" si="10"/>
        <v>0</v>
      </c>
      <c r="H95" s="52">
        <f t="shared" si="10"/>
        <v>0</v>
      </c>
      <c r="I95" s="52">
        <f t="shared" si="10"/>
        <v>0</v>
      </c>
      <c r="J95" s="52">
        <f t="shared" si="10"/>
        <v>0</v>
      </c>
      <c r="K95" s="52">
        <f t="shared" si="10"/>
        <v>0</v>
      </c>
      <c r="L95" s="52">
        <f t="shared" si="10"/>
        <v>0</v>
      </c>
      <c r="M95" s="52">
        <f t="shared" si="10"/>
        <v>3.6209553158705721E-2</v>
      </c>
      <c r="N95" s="52">
        <f t="shared" si="10"/>
        <v>5.546995377503857E-2</v>
      </c>
      <c r="O95" s="52">
        <f t="shared" si="10"/>
        <v>8.3204930662557755E-2</v>
      </c>
      <c r="P95" s="52">
        <f t="shared" si="10"/>
        <v>0.11093990755007693</v>
      </c>
      <c r="Q95" s="52">
        <f t="shared" si="10"/>
        <v>0.13867488443759643</v>
      </c>
      <c r="R95" s="52">
        <f t="shared" si="10"/>
        <v>0.1664098613251159</v>
      </c>
      <c r="S95" s="52">
        <f t="shared" si="10"/>
        <v>0.13867488443759643</v>
      </c>
      <c r="T95" s="52">
        <f t="shared" si="10"/>
        <v>9.7072419106317323E-2</v>
      </c>
      <c r="U95" s="52">
        <f t="shared" si="10"/>
        <v>8.3204930662557755E-2</v>
      </c>
      <c r="V95" s="52">
        <f t="shared" si="10"/>
        <v>5.546995377503857E-2</v>
      </c>
      <c r="W95" s="52">
        <f t="shared" si="10"/>
        <v>2.7734976887519285E-2</v>
      </c>
      <c r="X95" s="52">
        <f t="shared" si="10"/>
        <v>0</v>
      </c>
      <c r="Y95" s="52">
        <f t="shared" si="10"/>
        <v>0</v>
      </c>
      <c r="Z95" s="52">
        <f t="shared" si="10"/>
        <v>0</v>
      </c>
      <c r="AA95" s="52">
        <f t="shared" si="10"/>
        <v>0</v>
      </c>
      <c r="AB95" s="52">
        <f t="shared" si="10"/>
        <v>0</v>
      </c>
      <c r="AC95" s="52">
        <f t="shared" si="10"/>
        <v>0</v>
      </c>
      <c r="AD95" s="52">
        <f t="shared" si="10"/>
        <v>0</v>
      </c>
      <c r="AE95" s="52">
        <f t="shared" si="10"/>
        <v>0</v>
      </c>
      <c r="AF95" s="52">
        <f t="shared" si="10"/>
        <v>0</v>
      </c>
      <c r="AG95" s="52">
        <f t="shared" si="10"/>
        <v>0</v>
      </c>
      <c r="AH95" s="52">
        <f t="shared" si="10"/>
        <v>0</v>
      </c>
      <c r="AI95" s="52">
        <f t="shared" si="10"/>
        <v>0</v>
      </c>
      <c r="AJ95" s="52">
        <f t="shared" si="10"/>
        <v>0</v>
      </c>
      <c r="AK95" s="52">
        <f t="shared" si="10"/>
        <v>0</v>
      </c>
      <c r="AL95" s="52">
        <f t="shared" si="10"/>
        <v>0</v>
      </c>
      <c r="AM95" s="52">
        <f t="shared" si="10"/>
        <v>0</v>
      </c>
      <c r="AN95" s="52">
        <f t="shared" si="10"/>
        <v>0</v>
      </c>
      <c r="AO95" s="52">
        <f t="shared" si="10"/>
        <v>0</v>
      </c>
      <c r="AP95" s="52">
        <f t="shared" si="10"/>
        <v>0</v>
      </c>
      <c r="AQ95" s="15">
        <f t="shared" si="5"/>
        <v>1.0000000000000007</v>
      </c>
    </row>
    <row r="96" spans="2:43">
      <c r="B96" s="7">
        <v>9</v>
      </c>
      <c r="C96" s="52">
        <f t="shared" ref="C96:AP96" si="11">C54*$AT$28</f>
        <v>8.6671802773497768E-3</v>
      </c>
      <c r="D96" s="52">
        <f t="shared" si="11"/>
        <v>0</v>
      </c>
      <c r="E96" s="52">
        <f t="shared" si="11"/>
        <v>0</v>
      </c>
      <c r="F96" s="52">
        <f t="shared" si="11"/>
        <v>0</v>
      </c>
      <c r="G96" s="52">
        <f t="shared" si="11"/>
        <v>0</v>
      </c>
      <c r="H96" s="52">
        <f t="shared" si="11"/>
        <v>0</v>
      </c>
      <c r="I96" s="52">
        <f t="shared" si="11"/>
        <v>0</v>
      </c>
      <c r="J96" s="52">
        <f t="shared" si="11"/>
        <v>0</v>
      </c>
      <c r="K96" s="52">
        <f t="shared" si="11"/>
        <v>0</v>
      </c>
      <c r="L96" s="52">
        <f t="shared" si="11"/>
        <v>0</v>
      </c>
      <c r="M96" s="52">
        <f t="shared" si="11"/>
        <v>1.0208012326656402E-2</v>
      </c>
      <c r="N96" s="52">
        <f t="shared" si="11"/>
        <v>2.7734976887519285E-2</v>
      </c>
      <c r="O96" s="52">
        <f t="shared" si="11"/>
        <v>5.546995377503857E-2</v>
      </c>
      <c r="P96" s="52">
        <f t="shared" si="11"/>
        <v>8.3204930662557755E-2</v>
      </c>
      <c r="Q96" s="52">
        <f t="shared" si="11"/>
        <v>0.11093990755007693</v>
      </c>
      <c r="R96" s="52">
        <f t="shared" si="11"/>
        <v>0.13867488443759643</v>
      </c>
      <c r="S96" s="52">
        <f t="shared" si="11"/>
        <v>0.1664098613251159</v>
      </c>
      <c r="T96" s="52">
        <f t="shared" si="11"/>
        <v>0.12134052388289687</v>
      </c>
      <c r="U96" s="52">
        <f t="shared" si="11"/>
        <v>0.11093990755007693</v>
      </c>
      <c r="V96" s="52">
        <f t="shared" si="11"/>
        <v>8.3204930662557755E-2</v>
      </c>
      <c r="W96" s="52">
        <f t="shared" si="11"/>
        <v>5.546995377503857E-2</v>
      </c>
      <c r="X96" s="52">
        <f t="shared" si="11"/>
        <v>2.7734976887519285E-2</v>
      </c>
      <c r="Y96" s="52">
        <f t="shared" si="11"/>
        <v>0</v>
      </c>
      <c r="Z96" s="52">
        <f t="shared" si="11"/>
        <v>0</v>
      </c>
      <c r="AA96" s="52">
        <f t="shared" si="11"/>
        <v>0</v>
      </c>
      <c r="AB96" s="52">
        <f t="shared" si="11"/>
        <v>0</v>
      </c>
      <c r="AC96" s="52">
        <f t="shared" si="11"/>
        <v>0</v>
      </c>
      <c r="AD96" s="52">
        <f t="shared" si="11"/>
        <v>0</v>
      </c>
      <c r="AE96" s="52">
        <f t="shared" si="11"/>
        <v>0</v>
      </c>
      <c r="AF96" s="52">
        <f t="shared" si="11"/>
        <v>0</v>
      </c>
      <c r="AG96" s="52">
        <f t="shared" si="11"/>
        <v>0</v>
      </c>
      <c r="AH96" s="52">
        <f t="shared" si="11"/>
        <v>0</v>
      </c>
      <c r="AI96" s="52">
        <f t="shared" si="11"/>
        <v>0</v>
      </c>
      <c r="AJ96" s="52">
        <f t="shared" si="11"/>
        <v>0</v>
      </c>
      <c r="AK96" s="52">
        <f t="shared" si="11"/>
        <v>0</v>
      </c>
      <c r="AL96" s="52">
        <f t="shared" si="11"/>
        <v>0</v>
      </c>
      <c r="AM96" s="52">
        <f t="shared" si="11"/>
        <v>0</v>
      </c>
      <c r="AN96" s="52">
        <f t="shared" si="11"/>
        <v>0</v>
      </c>
      <c r="AO96" s="52">
        <f t="shared" si="11"/>
        <v>0</v>
      </c>
      <c r="AP96" s="52">
        <f t="shared" si="11"/>
        <v>0</v>
      </c>
      <c r="AQ96" s="15">
        <f t="shared" si="5"/>
        <v>1.0000000000000007</v>
      </c>
    </row>
    <row r="97" spans="2:43">
      <c r="B97" s="7">
        <v>10</v>
      </c>
      <c r="C97" s="52">
        <f t="shared" ref="C97:AP97" si="12">C55*$AT$28</f>
        <v>1.2134052388289698E-2</v>
      </c>
      <c r="D97" s="52">
        <f t="shared" si="12"/>
        <v>0</v>
      </c>
      <c r="E97" s="52">
        <f t="shared" si="12"/>
        <v>0</v>
      </c>
      <c r="F97" s="52">
        <f t="shared" si="12"/>
        <v>0</v>
      </c>
      <c r="G97" s="52">
        <f t="shared" si="12"/>
        <v>0</v>
      </c>
      <c r="H97" s="52">
        <f t="shared" si="12"/>
        <v>1.7334360554699553E-3</v>
      </c>
      <c r="I97" s="52">
        <f t="shared" si="12"/>
        <v>0</v>
      </c>
      <c r="J97" s="52">
        <f t="shared" si="12"/>
        <v>0</v>
      </c>
      <c r="K97" s="52">
        <f t="shared" si="12"/>
        <v>0</v>
      </c>
      <c r="L97" s="52">
        <f t="shared" si="12"/>
        <v>0</v>
      </c>
      <c r="M97" s="52">
        <f t="shared" si="12"/>
        <v>1.3674884437596324E-2</v>
      </c>
      <c r="N97" s="52">
        <f t="shared" si="12"/>
        <v>1.7334360554699553E-3</v>
      </c>
      <c r="O97" s="52">
        <f t="shared" si="12"/>
        <v>2.7734976887519285E-2</v>
      </c>
      <c r="P97" s="52">
        <f t="shared" si="12"/>
        <v>5.546995377503857E-2</v>
      </c>
      <c r="Q97" s="52">
        <f t="shared" si="12"/>
        <v>8.3204930662557755E-2</v>
      </c>
      <c r="R97" s="52">
        <f t="shared" si="12"/>
        <v>0.11093990755007693</v>
      </c>
      <c r="S97" s="52">
        <f t="shared" si="12"/>
        <v>0.13867488443759643</v>
      </c>
      <c r="T97" s="52">
        <f t="shared" si="12"/>
        <v>0.14560862865947641</v>
      </c>
      <c r="U97" s="52">
        <f t="shared" si="12"/>
        <v>0.13867488443759643</v>
      </c>
      <c r="V97" s="52">
        <f t="shared" si="12"/>
        <v>0.11267334360554701</v>
      </c>
      <c r="W97" s="52">
        <f t="shared" si="12"/>
        <v>8.3204930662557755E-2</v>
      </c>
      <c r="X97" s="52">
        <f t="shared" si="12"/>
        <v>5.546995377503857E-2</v>
      </c>
      <c r="Y97" s="52">
        <f t="shared" si="12"/>
        <v>1.0400616332819732E-2</v>
      </c>
      <c r="Z97" s="52">
        <f t="shared" si="12"/>
        <v>0</v>
      </c>
      <c r="AA97" s="52">
        <f t="shared" si="12"/>
        <v>1.7334360554699553E-3</v>
      </c>
      <c r="AB97" s="52">
        <f t="shared" si="12"/>
        <v>3.4668721109399107E-3</v>
      </c>
      <c r="AC97" s="52">
        <f t="shared" si="12"/>
        <v>0</v>
      </c>
      <c r="AD97" s="52">
        <f t="shared" si="12"/>
        <v>0</v>
      </c>
      <c r="AE97" s="52">
        <f t="shared" si="12"/>
        <v>1.7334360554699553E-3</v>
      </c>
      <c r="AF97" s="52">
        <f t="shared" si="12"/>
        <v>0</v>
      </c>
      <c r="AG97" s="52">
        <f t="shared" si="12"/>
        <v>0</v>
      </c>
      <c r="AH97" s="52">
        <f t="shared" si="12"/>
        <v>0</v>
      </c>
      <c r="AI97" s="52">
        <f t="shared" si="12"/>
        <v>0</v>
      </c>
      <c r="AJ97" s="52">
        <f t="shared" si="12"/>
        <v>0</v>
      </c>
      <c r="AK97" s="52">
        <f t="shared" si="12"/>
        <v>0</v>
      </c>
      <c r="AL97" s="52">
        <f t="shared" si="12"/>
        <v>0</v>
      </c>
      <c r="AM97" s="52">
        <f t="shared" si="12"/>
        <v>0</v>
      </c>
      <c r="AN97" s="52">
        <f t="shared" si="12"/>
        <v>0</v>
      </c>
      <c r="AO97" s="52">
        <f t="shared" si="12"/>
        <v>0</v>
      </c>
      <c r="AP97" s="52">
        <f t="shared" si="12"/>
        <v>1.7334360554699553E-3</v>
      </c>
      <c r="AQ97" s="15">
        <f t="shared" si="5"/>
        <v>1.0000000000000007</v>
      </c>
    </row>
    <row r="98" spans="2:43">
      <c r="B98" s="7">
        <v>11</v>
      </c>
      <c r="C98" s="52">
        <f t="shared" ref="C98:AP98" si="13">C56*$AT$28</f>
        <v>1.2134052388289688E-2</v>
      </c>
      <c r="D98" s="52">
        <f t="shared" si="13"/>
        <v>0</v>
      </c>
      <c r="E98" s="52">
        <f t="shared" si="13"/>
        <v>0</v>
      </c>
      <c r="F98" s="52">
        <f t="shared" si="13"/>
        <v>0</v>
      </c>
      <c r="G98" s="52">
        <f t="shared" si="13"/>
        <v>0</v>
      </c>
      <c r="H98" s="52">
        <f t="shared" si="13"/>
        <v>3.4668721109399107E-3</v>
      </c>
      <c r="I98" s="52">
        <f t="shared" si="13"/>
        <v>0</v>
      </c>
      <c r="J98" s="52">
        <f t="shared" si="13"/>
        <v>0</v>
      </c>
      <c r="K98" s="52">
        <f t="shared" si="13"/>
        <v>0</v>
      </c>
      <c r="L98" s="52">
        <f t="shared" si="13"/>
        <v>0</v>
      </c>
      <c r="M98" s="52">
        <f t="shared" si="13"/>
        <v>1.3674884437596313E-2</v>
      </c>
      <c r="N98" s="52">
        <f t="shared" si="13"/>
        <v>3.4668721109399107E-3</v>
      </c>
      <c r="O98" s="52">
        <f t="shared" si="13"/>
        <v>0</v>
      </c>
      <c r="P98" s="52">
        <f t="shared" si="13"/>
        <v>2.7734976887519285E-2</v>
      </c>
      <c r="Q98" s="52">
        <f t="shared" si="13"/>
        <v>5.546995377503857E-2</v>
      </c>
      <c r="R98" s="52">
        <f t="shared" si="13"/>
        <v>8.3204930662557755E-2</v>
      </c>
      <c r="S98" s="52">
        <f t="shared" si="13"/>
        <v>0.11093990755007693</v>
      </c>
      <c r="T98" s="52">
        <f t="shared" si="13"/>
        <v>0.12134052388289687</v>
      </c>
      <c r="U98" s="52">
        <f t="shared" si="13"/>
        <v>0.1664098613251159</v>
      </c>
      <c r="V98" s="52">
        <f t="shared" si="13"/>
        <v>0.14214175654853625</v>
      </c>
      <c r="W98" s="52">
        <f t="shared" si="13"/>
        <v>0.11093990755007693</v>
      </c>
      <c r="X98" s="52">
        <f t="shared" si="13"/>
        <v>8.3204930662557755E-2</v>
      </c>
      <c r="Y98" s="52">
        <f t="shared" si="13"/>
        <v>2.0801232665639463E-2</v>
      </c>
      <c r="Z98" s="52">
        <f t="shared" si="13"/>
        <v>2.7734976887519285E-2</v>
      </c>
      <c r="AA98" s="52">
        <f t="shared" si="13"/>
        <v>3.4668721109399107E-3</v>
      </c>
      <c r="AB98" s="52">
        <f t="shared" si="13"/>
        <v>6.9337442218798213E-3</v>
      </c>
      <c r="AC98" s="52">
        <f t="shared" si="13"/>
        <v>0</v>
      </c>
      <c r="AD98" s="52">
        <f t="shared" si="13"/>
        <v>0</v>
      </c>
      <c r="AE98" s="52">
        <f t="shared" si="13"/>
        <v>3.4668721109399107E-3</v>
      </c>
      <c r="AF98" s="52">
        <f t="shared" si="13"/>
        <v>0</v>
      </c>
      <c r="AG98" s="52">
        <f t="shared" si="13"/>
        <v>0</v>
      </c>
      <c r="AH98" s="52">
        <f t="shared" si="13"/>
        <v>0</v>
      </c>
      <c r="AI98" s="52">
        <f t="shared" si="13"/>
        <v>0</v>
      </c>
      <c r="AJ98" s="52">
        <f t="shared" si="13"/>
        <v>0</v>
      </c>
      <c r="AK98" s="52">
        <f t="shared" si="13"/>
        <v>0</v>
      </c>
      <c r="AL98" s="52">
        <f t="shared" si="13"/>
        <v>0</v>
      </c>
      <c r="AM98" s="52">
        <f t="shared" si="13"/>
        <v>0</v>
      </c>
      <c r="AN98" s="52">
        <f t="shared" si="13"/>
        <v>0</v>
      </c>
      <c r="AO98" s="52">
        <f t="shared" si="13"/>
        <v>0</v>
      </c>
      <c r="AP98" s="52">
        <f t="shared" si="13"/>
        <v>3.4668721109399107E-3</v>
      </c>
      <c r="AQ98" s="15">
        <f t="shared" si="5"/>
        <v>1.0000000000000004</v>
      </c>
    </row>
    <row r="99" spans="2:43">
      <c r="B99" s="7">
        <v>12</v>
      </c>
      <c r="C99" s="52">
        <f t="shared" ref="C99:AP99" si="14">C57*$AT$28</f>
        <v>1.2134052388289669E-2</v>
      </c>
      <c r="D99" s="52">
        <f t="shared" si="14"/>
        <v>0</v>
      </c>
      <c r="E99" s="52">
        <f t="shared" si="14"/>
        <v>0</v>
      </c>
      <c r="F99" s="52">
        <f t="shared" si="14"/>
        <v>0</v>
      </c>
      <c r="G99" s="52">
        <f t="shared" si="14"/>
        <v>0</v>
      </c>
      <c r="H99" s="52">
        <f t="shared" si="14"/>
        <v>5.2003081664098597E-3</v>
      </c>
      <c r="I99" s="52">
        <f t="shared" si="14"/>
        <v>0</v>
      </c>
      <c r="J99" s="52">
        <f t="shared" si="14"/>
        <v>0</v>
      </c>
      <c r="K99" s="52">
        <f t="shared" si="14"/>
        <v>0</v>
      </c>
      <c r="L99" s="52">
        <f t="shared" si="14"/>
        <v>0</v>
      </c>
      <c r="M99" s="52">
        <f t="shared" si="14"/>
        <v>1.3674884437596294E-2</v>
      </c>
      <c r="N99" s="52">
        <f t="shared" si="14"/>
        <v>5.2003081664098597E-3</v>
      </c>
      <c r="O99" s="52">
        <f t="shared" si="14"/>
        <v>0</v>
      </c>
      <c r="P99" s="52">
        <f t="shared" si="14"/>
        <v>0</v>
      </c>
      <c r="Q99" s="52">
        <f t="shared" si="14"/>
        <v>2.7734976887519285E-2</v>
      </c>
      <c r="R99" s="52">
        <f t="shared" si="14"/>
        <v>5.546995377503857E-2</v>
      </c>
      <c r="S99" s="52">
        <f t="shared" si="14"/>
        <v>8.3204930662557755E-2</v>
      </c>
      <c r="T99" s="52">
        <f t="shared" si="14"/>
        <v>9.7072419106317323E-2</v>
      </c>
      <c r="U99" s="52">
        <f t="shared" si="14"/>
        <v>0.13867488443759643</v>
      </c>
      <c r="V99" s="52">
        <f t="shared" si="14"/>
        <v>0.17161016949152544</v>
      </c>
      <c r="W99" s="52">
        <f t="shared" si="14"/>
        <v>0.13867488443759643</v>
      </c>
      <c r="X99" s="52">
        <f t="shared" si="14"/>
        <v>0.11093990755007693</v>
      </c>
      <c r="Y99" s="52">
        <f t="shared" si="14"/>
        <v>3.1201848998459156E-2</v>
      </c>
      <c r="Z99" s="52">
        <f t="shared" si="14"/>
        <v>5.546995377503857E-2</v>
      </c>
      <c r="AA99" s="52">
        <f t="shared" si="14"/>
        <v>3.293528505392912E-2</v>
      </c>
      <c r="AB99" s="52">
        <f t="shared" si="14"/>
        <v>1.0400616332819719E-2</v>
      </c>
      <c r="AC99" s="52">
        <f t="shared" si="14"/>
        <v>0</v>
      </c>
      <c r="AD99" s="52">
        <f t="shared" si="14"/>
        <v>0</v>
      </c>
      <c r="AE99" s="52">
        <f t="shared" si="14"/>
        <v>5.2003081664098597E-3</v>
      </c>
      <c r="AF99" s="52">
        <f t="shared" si="14"/>
        <v>0</v>
      </c>
      <c r="AG99" s="52">
        <f t="shared" si="14"/>
        <v>0</v>
      </c>
      <c r="AH99" s="52">
        <f t="shared" si="14"/>
        <v>0</v>
      </c>
      <c r="AI99" s="52">
        <f t="shared" si="14"/>
        <v>0</v>
      </c>
      <c r="AJ99" s="52">
        <f t="shared" si="14"/>
        <v>0</v>
      </c>
      <c r="AK99" s="52">
        <f t="shared" si="14"/>
        <v>0</v>
      </c>
      <c r="AL99" s="52">
        <f t="shared" si="14"/>
        <v>0</v>
      </c>
      <c r="AM99" s="52">
        <f t="shared" si="14"/>
        <v>0</v>
      </c>
      <c r="AN99" s="52">
        <f t="shared" si="14"/>
        <v>0</v>
      </c>
      <c r="AO99" s="52">
        <f t="shared" si="14"/>
        <v>0</v>
      </c>
      <c r="AP99" s="52">
        <f t="shared" si="14"/>
        <v>5.2003081664098597E-3</v>
      </c>
      <c r="AQ99" s="15">
        <f t="shared" si="5"/>
        <v>1.0000000000000002</v>
      </c>
    </row>
    <row r="100" spans="2:43">
      <c r="B100" s="7">
        <v>13</v>
      </c>
      <c r="C100" s="52">
        <f t="shared" ref="C100:AP100" si="15">C58*$AT$28</f>
        <v>1.2134052388289669E-2</v>
      </c>
      <c r="D100" s="52">
        <f t="shared" si="15"/>
        <v>0</v>
      </c>
      <c r="E100" s="52">
        <f t="shared" si="15"/>
        <v>0</v>
      </c>
      <c r="F100" s="52">
        <f t="shared" si="15"/>
        <v>0</v>
      </c>
      <c r="G100" s="52">
        <f t="shared" si="15"/>
        <v>0</v>
      </c>
      <c r="H100" s="52">
        <f t="shared" si="15"/>
        <v>6.9337442218798083E-3</v>
      </c>
      <c r="I100" s="52">
        <f t="shared" si="15"/>
        <v>0</v>
      </c>
      <c r="J100" s="52">
        <f t="shared" si="15"/>
        <v>0</v>
      </c>
      <c r="K100" s="52">
        <f t="shared" si="15"/>
        <v>0</v>
      </c>
      <c r="L100" s="52">
        <f t="shared" si="15"/>
        <v>0</v>
      </c>
      <c r="M100" s="52">
        <f t="shared" si="15"/>
        <v>1.3674884437596294E-2</v>
      </c>
      <c r="N100" s="52">
        <f t="shared" si="15"/>
        <v>6.9337442218798083E-3</v>
      </c>
      <c r="O100" s="52">
        <f t="shared" si="15"/>
        <v>0</v>
      </c>
      <c r="P100" s="52">
        <f t="shared" si="15"/>
        <v>0</v>
      </c>
      <c r="Q100" s="52">
        <f t="shared" si="15"/>
        <v>0</v>
      </c>
      <c r="R100" s="52">
        <f t="shared" si="15"/>
        <v>2.7734976887519285E-2</v>
      </c>
      <c r="S100" s="52">
        <f t="shared" si="15"/>
        <v>5.546995377503857E-2</v>
      </c>
      <c r="T100" s="52">
        <f t="shared" si="15"/>
        <v>7.2804314329738037E-2</v>
      </c>
      <c r="U100" s="52">
        <f t="shared" si="15"/>
        <v>0.11093990755007693</v>
      </c>
      <c r="V100" s="52">
        <f t="shared" si="15"/>
        <v>0.14560862865947613</v>
      </c>
      <c r="W100" s="52">
        <f t="shared" si="15"/>
        <v>0.1664098613251159</v>
      </c>
      <c r="X100" s="52">
        <f t="shared" si="15"/>
        <v>0.13867488443759643</v>
      </c>
      <c r="Y100" s="52">
        <f t="shared" si="15"/>
        <v>4.160246533127885E-2</v>
      </c>
      <c r="Z100" s="52">
        <f t="shared" si="15"/>
        <v>8.3204930662557755E-2</v>
      </c>
      <c r="AA100" s="52">
        <f t="shared" si="15"/>
        <v>6.2403697996918327E-2</v>
      </c>
      <c r="AB100" s="52">
        <f t="shared" si="15"/>
        <v>4.1602465331278878E-2</v>
      </c>
      <c r="AC100" s="52">
        <f t="shared" si="15"/>
        <v>0</v>
      </c>
      <c r="AD100" s="52">
        <f t="shared" si="15"/>
        <v>0</v>
      </c>
      <c r="AE100" s="52">
        <f t="shared" si="15"/>
        <v>6.9337442218798083E-3</v>
      </c>
      <c r="AF100" s="52">
        <f t="shared" si="15"/>
        <v>0</v>
      </c>
      <c r="AG100" s="52">
        <f t="shared" si="15"/>
        <v>0</v>
      </c>
      <c r="AH100" s="52">
        <f t="shared" si="15"/>
        <v>0</v>
      </c>
      <c r="AI100" s="52">
        <f t="shared" si="15"/>
        <v>0</v>
      </c>
      <c r="AJ100" s="52">
        <f t="shared" si="15"/>
        <v>0</v>
      </c>
      <c r="AK100" s="52">
        <f t="shared" si="15"/>
        <v>0</v>
      </c>
      <c r="AL100" s="52">
        <f t="shared" si="15"/>
        <v>0</v>
      </c>
      <c r="AM100" s="52">
        <f t="shared" si="15"/>
        <v>0</v>
      </c>
      <c r="AN100" s="52">
        <f t="shared" si="15"/>
        <v>0</v>
      </c>
      <c r="AO100" s="52">
        <f t="shared" si="15"/>
        <v>0</v>
      </c>
      <c r="AP100" s="52">
        <f t="shared" si="15"/>
        <v>6.9337442218798083E-3</v>
      </c>
      <c r="AQ100" s="15">
        <f t="shared" si="5"/>
        <v>1.0000000000000004</v>
      </c>
    </row>
    <row r="101" spans="2:43">
      <c r="B101" s="7">
        <v>14</v>
      </c>
      <c r="C101" s="52">
        <f t="shared" ref="C101:AP101" si="16">C59*$AT$28</f>
        <v>1.2134052388289688E-2</v>
      </c>
      <c r="D101" s="52">
        <f t="shared" si="16"/>
        <v>0</v>
      </c>
      <c r="E101" s="52">
        <f t="shared" si="16"/>
        <v>0</v>
      </c>
      <c r="F101" s="52">
        <f t="shared" si="16"/>
        <v>0</v>
      </c>
      <c r="G101" s="52">
        <f t="shared" si="16"/>
        <v>0</v>
      </c>
      <c r="H101" s="52">
        <f t="shared" si="16"/>
        <v>8.6671802773497768E-3</v>
      </c>
      <c r="I101" s="52">
        <f t="shared" si="16"/>
        <v>0</v>
      </c>
      <c r="J101" s="52">
        <f t="shared" si="16"/>
        <v>0</v>
      </c>
      <c r="K101" s="52">
        <f t="shared" si="16"/>
        <v>0</v>
      </c>
      <c r="L101" s="52">
        <f t="shared" si="16"/>
        <v>0</v>
      </c>
      <c r="M101" s="52">
        <f t="shared" si="16"/>
        <v>1.3674884437596313E-2</v>
      </c>
      <c r="N101" s="52">
        <f t="shared" si="16"/>
        <v>8.6671802773497768E-3</v>
      </c>
      <c r="O101" s="52">
        <f t="shared" si="16"/>
        <v>0</v>
      </c>
      <c r="P101" s="52">
        <f t="shared" si="16"/>
        <v>0</v>
      </c>
      <c r="Q101" s="52">
        <f t="shared" si="16"/>
        <v>0</v>
      </c>
      <c r="R101" s="52">
        <f t="shared" si="16"/>
        <v>0</v>
      </c>
      <c r="S101" s="52">
        <f t="shared" si="16"/>
        <v>2.7734976887519285E-2</v>
      </c>
      <c r="T101" s="52">
        <f t="shared" si="16"/>
        <v>4.8536209553158752E-2</v>
      </c>
      <c r="U101" s="52">
        <f t="shared" si="16"/>
        <v>8.3204930662557755E-2</v>
      </c>
      <c r="V101" s="52">
        <f t="shared" si="16"/>
        <v>0.11960708782742682</v>
      </c>
      <c r="W101" s="52">
        <f t="shared" si="16"/>
        <v>0.13867488443759643</v>
      </c>
      <c r="X101" s="52">
        <f t="shared" si="16"/>
        <v>0.1664098613251159</v>
      </c>
      <c r="Y101" s="52">
        <f t="shared" si="16"/>
        <v>5.2003081664098658E-2</v>
      </c>
      <c r="Z101" s="52">
        <f t="shared" si="16"/>
        <v>0.11093990755007693</v>
      </c>
      <c r="AA101" s="52">
        <f t="shared" si="16"/>
        <v>9.1872110939907561E-2</v>
      </c>
      <c r="AB101" s="52">
        <f t="shared" si="16"/>
        <v>7.2804314329738079E-2</v>
      </c>
      <c r="AC101" s="52">
        <f t="shared" si="16"/>
        <v>2.7734976887519285E-2</v>
      </c>
      <c r="AD101" s="52">
        <f t="shared" si="16"/>
        <v>0</v>
      </c>
      <c r="AE101" s="52">
        <f t="shared" si="16"/>
        <v>8.6671802773497768E-3</v>
      </c>
      <c r="AF101" s="52">
        <f t="shared" si="16"/>
        <v>0</v>
      </c>
      <c r="AG101" s="52">
        <f t="shared" si="16"/>
        <v>0</v>
      </c>
      <c r="AH101" s="52">
        <f t="shared" si="16"/>
        <v>0</v>
      </c>
      <c r="AI101" s="52">
        <f t="shared" si="16"/>
        <v>0</v>
      </c>
      <c r="AJ101" s="52">
        <f t="shared" si="16"/>
        <v>0</v>
      </c>
      <c r="AK101" s="52">
        <f t="shared" si="16"/>
        <v>0</v>
      </c>
      <c r="AL101" s="52">
        <f t="shared" si="16"/>
        <v>0</v>
      </c>
      <c r="AM101" s="52">
        <f t="shared" si="16"/>
        <v>0</v>
      </c>
      <c r="AN101" s="52">
        <f t="shared" si="16"/>
        <v>0</v>
      </c>
      <c r="AO101" s="52">
        <f t="shared" si="16"/>
        <v>0</v>
      </c>
      <c r="AP101" s="52">
        <f t="shared" si="16"/>
        <v>8.6671802773497768E-3</v>
      </c>
      <c r="AQ101" s="15">
        <f t="shared" si="5"/>
        <v>1.0000000000000004</v>
      </c>
    </row>
    <row r="102" spans="2:43">
      <c r="B102" s="7">
        <v>15</v>
      </c>
      <c r="C102" s="52">
        <f t="shared" ref="C102:AP102" si="17">C60*$AT$28</f>
        <v>1.2134052388289698E-2</v>
      </c>
      <c r="D102" s="52">
        <f t="shared" si="17"/>
        <v>0</v>
      </c>
      <c r="E102" s="52">
        <f t="shared" si="17"/>
        <v>0</v>
      </c>
      <c r="F102" s="52">
        <f t="shared" si="17"/>
        <v>0</v>
      </c>
      <c r="G102" s="52">
        <f t="shared" si="17"/>
        <v>0</v>
      </c>
      <c r="H102" s="52">
        <f t="shared" si="17"/>
        <v>1.0400616332819744E-2</v>
      </c>
      <c r="I102" s="52">
        <f t="shared" si="17"/>
        <v>0</v>
      </c>
      <c r="J102" s="52">
        <f t="shared" si="17"/>
        <v>0</v>
      </c>
      <c r="K102" s="52">
        <f t="shared" si="17"/>
        <v>0</v>
      </c>
      <c r="L102" s="52">
        <f t="shared" si="17"/>
        <v>0</v>
      </c>
      <c r="M102" s="52">
        <f t="shared" si="17"/>
        <v>1.3674884437596324E-2</v>
      </c>
      <c r="N102" s="52">
        <f t="shared" si="17"/>
        <v>1.0400616332819744E-2</v>
      </c>
      <c r="O102" s="52">
        <f t="shared" si="17"/>
        <v>0</v>
      </c>
      <c r="P102" s="52">
        <f t="shared" si="17"/>
        <v>0</v>
      </c>
      <c r="Q102" s="52">
        <f t="shared" si="17"/>
        <v>0</v>
      </c>
      <c r="R102" s="52">
        <f t="shared" si="17"/>
        <v>0</v>
      </c>
      <c r="S102" s="52">
        <f t="shared" si="17"/>
        <v>0</v>
      </c>
      <c r="T102" s="52">
        <f t="shared" si="17"/>
        <v>2.4268104776579376E-2</v>
      </c>
      <c r="U102" s="52">
        <f t="shared" si="17"/>
        <v>5.546995377503857E-2</v>
      </c>
      <c r="V102" s="52">
        <f t="shared" si="17"/>
        <v>9.3605546995377528E-2</v>
      </c>
      <c r="W102" s="52">
        <f t="shared" si="17"/>
        <v>0.11093990755007693</v>
      </c>
      <c r="X102" s="52">
        <f t="shared" si="17"/>
        <v>0.13867488443759643</v>
      </c>
      <c r="Y102" s="52">
        <f t="shared" si="17"/>
        <v>6.2403697996918465E-2</v>
      </c>
      <c r="Z102" s="52">
        <f t="shared" si="17"/>
        <v>0.13867488443759643</v>
      </c>
      <c r="AA102" s="52">
        <f t="shared" si="17"/>
        <v>0.12134052388289679</v>
      </c>
      <c r="AB102" s="52">
        <f t="shared" si="17"/>
        <v>0.10400616332819726</v>
      </c>
      <c r="AC102" s="52">
        <f t="shared" si="17"/>
        <v>5.546995377503857E-2</v>
      </c>
      <c r="AD102" s="52">
        <f t="shared" si="17"/>
        <v>2.7734976887519285E-2</v>
      </c>
      <c r="AE102" s="52">
        <f t="shared" si="17"/>
        <v>1.0400616332819744E-2</v>
      </c>
      <c r="AF102" s="52">
        <f t="shared" si="17"/>
        <v>0</v>
      </c>
      <c r="AG102" s="52">
        <f t="shared" si="17"/>
        <v>0</v>
      </c>
      <c r="AH102" s="52">
        <f t="shared" si="17"/>
        <v>0</v>
      </c>
      <c r="AI102" s="52">
        <f t="shared" si="17"/>
        <v>0</v>
      </c>
      <c r="AJ102" s="52">
        <f t="shared" si="17"/>
        <v>0</v>
      </c>
      <c r="AK102" s="52">
        <f t="shared" si="17"/>
        <v>0</v>
      </c>
      <c r="AL102" s="52">
        <f t="shared" si="17"/>
        <v>0</v>
      </c>
      <c r="AM102" s="52">
        <f t="shared" si="17"/>
        <v>0</v>
      </c>
      <c r="AN102" s="52">
        <f t="shared" si="17"/>
        <v>0</v>
      </c>
      <c r="AO102" s="52">
        <f t="shared" si="17"/>
        <v>0</v>
      </c>
      <c r="AP102" s="52">
        <f t="shared" si="17"/>
        <v>1.0400616332819744E-2</v>
      </c>
      <c r="AQ102" s="15">
        <f t="shared" si="5"/>
        <v>1.0000000000000004</v>
      </c>
    </row>
    <row r="103" spans="2:43">
      <c r="B103" s="7">
        <v>16</v>
      </c>
      <c r="C103" s="52">
        <f t="shared" ref="C103:AP103" si="18">C61*$AT$28</f>
        <v>8.6671802773497768E-3</v>
      </c>
      <c r="D103" s="52">
        <f t="shared" si="18"/>
        <v>0</v>
      </c>
      <c r="E103" s="52">
        <f t="shared" si="18"/>
        <v>0</v>
      </c>
      <c r="F103" s="52">
        <f t="shared" si="18"/>
        <v>0</v>
      </c>
      <c r="G103" s="52">
        <f t="shared" si="18"/>
        <v>0</v>
      </c>
      <c r="H103" s="52">
        <f t="shared" si="18"/>
        <v>8.6671802773497768E-3</v>
      </c>
      <c r="I103" s="52">
        <f t="shared" si="18"/>
        <v>0</v>
      </c>
      <c r="J103" s="52">
        <f t="shared" si="18"/>
        <v>0</v>
      </c>
      <c r="K103" s="52">
        <f t="shared" si="18"/>
        <v>0</v>
      </c>
      <c r="L103" s="52">
        <f t="shared" si="18"/>
        <v>0</v>
      </c>
      <c r="M103" s="52">
        <f t="shared" si="18"/>
        <v>1.0208012326656402E-2</v>
      </c>
      <c r="N103" s="52">
        <f t="shared" si="18"/>
        <v>8.6671802773497768E-3</v>
      </c>
      <c r="O103" s="52">
        <f t="shared" si="18"/>
        <v>0</v>
      </c>
      <c r="P103" s="52">
        <f t="shared" si="18"/>
        <v>0</v>
      </c>
      <c r="Q103" s="52">
        <f t="shared" si="18"/>
        <v>0</v>
      </c>
      <c r="R103" s="52">
        <f t="shared" si="18"/>
        <v>0</v>
      </c>
      <c r="S103" s="52">
        <f t="shared" si="18"/>
        <v>0</v>
      </c>
      <c r="T103" s="52">
        <f t="shared" si="18"/>
        <v>0</v>
      </c>
      <c r="U103" s="52">
        <f t="shared" si="18"/>
        <v>2.7734976887519285E-2</v>
      </c>
      <c r="V103" s="52">
        <f t="shared" si="18"/>
        <v>6.41371340523883E-2</v>
      </c>
      <c r="W103" s="52">
        <f t="shared" si="18"/>
        <v>8.3204930662557755E-2</v>
      </c>
      <c r="X103" s="52">
        <f t="shared" si="18"/>
        <v>0.11093990755007693</v>
      </c>
      <c r="Y103" s="52">
        <f t="shared" si="18"/>
        <v>5.2003081664098658E-2</v>
      </c>
      <c r="Z103" s="52">
        <f t="shared" si="18"/>
        <v>0.1664098613251159</v>
      </c>
      <c r="AA103" s="52">
        <f t="shared" si="18"/>
        <v>0.1473420647149461</v>
      </c>
      <c r="AB103" s="52">
        <f t="shared" si="18"/>
        <v>0.1282742681047766</v>
      </c>
      <c r="AC103" s="52">
        <f t="shared" si="18"/>
        <v>8.3204930662557755E-2</v>
      </c>
      <c r="AD103" s="52">
        <f t="shared" si="18"/>
        <v>5.546995377503857E-2</v>
      </c>
      <c r="AE103" s="52">
        <f t="shared" si="18"/>
        <v>3.640215716486904E-2</v>
      </c>
      <c r="AF103" s="52">
        <f t="shared" si="18"/>
        <v>0</v>
      </c>
      <c r="AG103" s="52">
        <f t="shared" si="18"/>
        <v>0</v>
      </c>
      <c r="AH103" s="52">
        <f t="shared" si="18"/>
        <v>0</v>
      </c>
      <c r="AI103" s="52">
        <f t="shared" si="18"/>
        <v>0</v>
      </c>
      <c r="AJ103" s="52">
        <f t="shared" si="18"/>
        <v>0</v>
      </c>
      <c r="AK103" s="52">
        <f t="shared" si="18"/>
        <v>0</v>
      </c>
      <c r="AL103" s="52">
        <f t="shared" si="18"/>
        <v>0</v>
      </c>
      <c r="AM103" s="52">
        <f t="shared" si="18"/>
        <v>0</v>
      </c>
      <c r="AN103" s="52">
        <f t="shared" si="18"/>
        <v>0</v>
      </c>
      <c r="AO103" s="52">
        <f t="shared" si="18"/>
        <v>0</v>
      </c>
      <c r="AP103" s="52">
        <f t="shared" si="18"/>
        <v>8.6671802773497768E-3</v>
      </c>
      <c r="AQ103" s="15">
        <f t="shared" si="5"/>
        <v>1.0000000000000004</v>
      </c>
    </row>
    <row r="104" spans="2:43">
      <c r="B104" s="7">
        <v>17</v>
      </c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15"/>
    </row>
    <row r="105" spans="2:43">
      <c r="B105" s="7">
        <v>18</v>
      </c>
      <c r="C105" s="52">
        <f t="shared" ref="C105:AP105" si="19">C63*$AT$28</f>
        <v>5.2003081664098597E-3</v>
      </c>
      <c r="D105" s="52">
        <f t="shared" si="19"/>
        <v>0</v>
      </c>
      <c r="E105" s="52">
        <f t="shared" si="19"/>
        <v>0</v>
      </c>
      <c r="F105" s="52">
        <f t="shared" si="19"/>
        <v>0</v>
      </c>
      <c r="G105" s="52">
        <f t="shared" si="19"/>
        <v>0</v>
      </c>
      <c r="H105" s="52">
        <f t="shared" si="19"/>
        <v>5.2003081664098597E-3</v>
      </c>
      <c r="I105" s="52">
        <f t="shared" si="19"/>
        <v>0</v>
      </c>
      <c r="J105" s="52">
        <f t="shared" si="19"/>
        <v>0</v>
      </c>
      <c r="K105" s="52">
        <f t="shared" si="19"/>
        <v>0</v>
      </c>
      <c r="L105" s="52">
        <f t="shared" si="19"/>
        <v>0</v>
      </c>
      <c r="M105" s="52">
        <f t="shared" si="19"/>
        <v>6.7411402157164851E-3</v>
      </c>
      <c r="N105" s="52">
        <f t="shared" si="19"/>
        <v>5.2003081664098597E-3</v>
      </c>
      <c r="O105" s="52">
        <f t="shared" si="19"/>
        <v>0</v>
      </c>
      <c r="P105" s="52">
        <f t="shared" si="19"/>
        <v>0</v>
      </c>
      <c r="Q105" s="52">
        <f t="shared" si="19"/>
        <v>0</v>
      </c>
      <c r="R105" s="52">
        <f t="shared" si="19"/>
        <v>0</v>
      </c>
      <c r="S105" s="52">
        <f t="shared" si="19"/>
        <v>0</v>
      </c>
      <c r="T105" s="52">
        <f t="shared" si="19"/>
        <v>0</v>
      </c>
      <c r="U105" s="52">
        <f t="shared" si="19"/>
        <v>0</v>
      </c>
      <c r="V105" s="52">
        <f t="shared" si="19"/>
        <v>5.2003081664098597E-3</v>
      </c>
      <c r="W105" s="52">
        <f t="shared" si="19"/>
        <v>2.7734976887519285E-2</v>
      </c>
      <c r="X105" s="52">
        <f t="shared" si="19"/>
        <v>5.546995377503857E-2</v>
      </c>
      <c r="Y105" s="52">
        <f t="shared" si="19"/>
        <v>3.1201848998459156E-2</v>
      </c>
      <c r="Z105" s="52">
        <f t="shared" si="19"/>
        <v>0.11093990755007693</v>
      </c>
      <c r="AA105" s="52">
        <f t="shared" si="19"/>
        <v>0.14387519260400619</v>
      </c>
      <c r="AB105" s="52">
        <f t="shared" si="19"/>
        <v>0.17681047765793528</v>
      </c>
      <c r="AC105" s="52">
        <f t="shared" si="19"/>
        <v>0.13867488443759643</v>
      </c>
      <c r="AD105" s="52">
        <f t="shared" si="19"/>
        <v>0.11093990755007693</v>
      </c>
      <c r="AE105" s="52">
        <f t="shared" si="19"/>
        <v>8.8405238828967642E-2</v>
      </c>
      <c r="AF105" s="52">
        <f t="shared" si="19"/>
        <v>5.546995377503857E-2</v>
      </c>
      <c r="AG105" s="52">
        <f t="shared" si="19"/>
        <v>2.7734976887519285E-2</v>
      </c>
      <c r="AH105" s="52">
        <f t="shared" si="19"/>
        <v>0</v>
      </c>
      <c r="AI105" s="52">
        <f t="shared" si="19"/>
        <v>0</v>
      </c>
      <c r="AJ105" s="52">
        <f t="shared" si="19"/>
        <v>0</v>
      </c>
      <c r="AK105" s="52">
        <f t="shared" si="19"/>
        <v>0</v>
      </c>
      <c r="AL105" s="52">
        <f t="shared" si="19"/>
        <v>0</v>
      </c>
      <c r="AM105" s="52">
        <f t="shared" si="19"/>
        <v>0</v>
      </c>
      <c r="AN105" s="52">
        <f t="shared" si="19"/>
        <v>0</v>
      </c>
      <c r="AO105" s="52">
        <f t="shared" si="19"/>
        <v>0</v>
      </c>
      <c r="AP105" s="52">
        <f t="shared" si="19"/>
        <v>5.2003081664098597E-3</v>
      </c>
      <c r="AQ105" s="15">
        <f t="shared" si="5"/>
        <v>1</v>
      </c>
    </row>
    <row r="106" spans="2:43">
      <c r="B106" s="7">
        <v>19</v>
      </c>
      <c r="C106" s="52">
        <f t="shared" ref="C106:AP106" si="20">C64*$AT$28</f>
        <v>3.4668721109399107E-3</v>
      </c>
      <c r="D106" s="52">
        <f t="shared" si="20"/>
        <v>0</v>
      </c>
      <c r="E106" s="52">
        <f t="shared" si="20"/>
        <v>0</v>
      </c>
      <c r="F106" s="52">
        <f t="shared" si="20"/>
        <v>0</v>
      </c>
      <c r="G106" s="52">
        <f t="shared" si="20"/>
        <v>0</v>
      </c>
      <c r="H106" s="52">
        <f t="shared" si="20"/>
        <v>3.4668721109399107E-3</v>
      </c>
      <c r="I106" s="52">
        <f t="shared" si="20"/>
        <v>0</v>
      </c>
      <c r="J106" s="52">
        <f t="shared" si="20"/>
        <v>0</v>
      </c>
      <c r="K106" s="52">
        <f t="shared" si="20"/>
        <v>0</v>
      </c>
      <c r="L106" s="52">
        <f t="shared" si="20"/>
        <v>0</v>
      </c>
      <c r="M106" s="52">
        <f t="shared" si="20"/>
        <v>5.0077041602465365E-3</v>
      </c>
      <c r="N106" s="52">
        <f t="shared" si="20"/>
        <v>3.4668721109399107E-3</v>
      </c>
      <c r="O106" s="52">
        <f t="shared" si="20"/>
        <v>0</v>
      </c>
      <c r="P106" s="52">
        <f t="shared" si="20"/>
        <v>0</v>
      </c>
      <c r="Q106" s="52">
        <f t="shared" si="20"/>
        <v>0</v>
      </c>
      <c r="R106" s="52">
        <f t="shared" si="20"/>
        <v>0</v>
      </c>
      <c r="S106" s="52">
        <f t="shared" si="20"/>
        <v>0</v>
      </c>
      <c r="T106" s="52">
        <f t="shared" si="20"/>
        <v>0</v>
      </c>
      <c r="U106" s="52">
        <f t="shared" si="20"/>
        <v>0</v>
      </c>
      <c r="V106" s="52">
        <f t="shared" si="20"/>
        <v>3.4668721109399107E-3</v>
      </c>
      <c r="W106" s="52">
        <f t="shared" si="20"/>
        <v>0</v>
      </c>
      <c r="X106" s="52">
        <f t="shared" si="20"/>
        <v>2.7734976887519285E-2</v>
      </c>
      <c r="Y106" s="52">
        <f t="shared" si="20"/>
        <v>2.0801232665639463E-2</v>
      </c>
      <c r="Z106" s="52">
        <f t="shared" si="20"/>
        <v>8.3204930662557755E-2</v>
      </c>
      <c r="AA106" s="52">
        <f t="shared" si="20"/>
        <v>0.11440677966101695</v>
      </c>
      <c r="AB106" s="52">
        <f t="shared" si="20"/>
        <v>0.14560862865947613</v>
      </c>
      <c r="AC106" s="52">
        <f t="shared" si="20"/>
        <v>0.1664098613251159</v>
      </c>
      <c r="AD106" s="52">
        <f t="shared" si="20"/>
        <v>0.13867488443759643</v>
      </c>
      <c r="AE106" s="52">
        <f t="shared" si="20"/>
        <v>0.11440677966101695</v>
      </c>
      <c r="AF106" s="52">
        <f t="shared" si="20"/>
        <v>8.3204930662557755E-2</v>
      </c>
      <c r="AG106" s="52">
        <f t="shared" si="20"/>
        <v>5.546995377503857E-2</v>
      </c>
      <c r="AH106" s="52">
        <f t="shared" si="20"/>
        <v>2.7734976887519285E-2</v>
      </c>
      <c r="AI106" s="52">
        <f t="shared" si="20"/>
        <v>0</v>
      </c>
      <c r="AJ106" s="52">
        <f t="shared" si="20"/>
        <v>0</v>
      </c>
      <c r="AK106" s="52">
        <f t="shared" si="20"/>
        <v>0</v>
      </c>
      <c r="AL106" s="52">
        <f t="shared" si="20"/>
        <v>0</v>
      </c>
      <c r="AM106" s="52">
        <f t="shared" si="20"/>
        <v>0</v>
      </c>
      <c r="AN106" s="52">
        <f t="shared" si="20"/>
        <v>0</v>
      </c>
      <c r="AO106" s="52">
        <f t="shared" si="20"/>
        <v>0</v>
      </c>
      <c r="AP106" s="52">
        <f t="shared" si="20"/>
        <v>3.4668721109399107E-3</v>
      </c>
      <c r="AQ106" s="15">
        <f t="shared" si="5"/>
        <v>1.0000000000000007</v>
      </c>
    </row>
    <row r="107" spans="2:43">
      <c r="B107" s="7">
        <v>20</v>
      </c>
      <c r="C107" s="52">
        <f t="shared" ref="C107:AP107" si="21">C65*$AT$28</f>
        <v>1.7334360554699553E-3</v>
      </c>
      <c r="D107" s="52">
        <f t="shared" si="21"/>
        <v>0</v>
      </c>
      <c r="E107" s="52">
        <f t="shared" si="21"/>
        <v>0</v>
      </c>
      <c r="F107" s="52">
        <f t="shared" si="21"/>
        <v>0</v>
      </c>
      <c r="G107" s="52">
        <f t="shared" si="21"/>
        <v>0</v>
      </c>
      <c r="H107" s="52">
        <f t="shared" si="21"/>
        <v>1.7334360554699553E-3</v>
      </c>
      <c r="I107" s="52">
        <f t="shared" si="21"/>
        <v>0</v>
      </c>
      <c r="J107" s="52">
        <f t="shared" si="21"/>
        <v>0</v>
      </c>
      <c r="K107" s="52">
        <f t="shared" si="21"/>
        <v>0</v>
      </c>
      <c r="L107" s="52">
        <f t="shared" si="21"/>
        <v>0</v>
      </c>
      <c r="M107" s="52">
        <f t="shared" si="21"/>
        <v>3.274268104776581E-3</v>
      </c>
      <c r="N107" s="52">
        <f t="shared" si="21"/>
        <v>1.7334360554699553E-3</v>
      </c>
      <c r="O107" s="52">
        <f t="shared" si="21"/>
        <v>0</v>
      </c>
      <c r="P107" s="52">
        <f t="shared" si="21"/>
        <v>0</v>
      </c>
      <c r="Q107" s="52">
        <f t="shared" si="21"/>
        <v>0</v>
      </c>
      <c r="R107" s="52">
        <f t="shared" si="21"/>
        <v>0</v>
      </c>
      <c r="S107" s="52">
        <f t="shared" si="21"/>
        <v>0</v>
      </c>
      <c r="T107" s="52">
        <f t="shared" si="21"/>
        <v>0</v>
      </c>
      <c r="U107" s="52">
        <f t="shared" si="21"/>
        <v>0</v>
      </c>
      <c r="V107" s="52">
        <f t="shared" si="21"/>
        <v>1.7334360554699553E-3</v>
      </c>
      <c r="W107" s="52">
        <f t="shared" si="21"/>
        <v>0</v>
      </c>
      <c r="X107" s="52">
        <f t="shared" si="21"/>
        <v>0</v>
      </c>
      <c r="Y107" s="52">
        <f t="shared" si="21"/>
        <v>1.0400616332819732E-2</v>
      </c>
      <c r="Z107" s="52">
        <f t="shared" si="21"/>
        <v>5.546995377503857E-2</v>
      </c>
      <c r="AA107" s="52">
        <f t="shared" si="21"/>
        <v>8.493836671802775E-2</v>
      </c>
      <c r="AB107" s="52">
        <f t="shared" si="21"/>
        <v>0.11440677966101695</v>
      </c>
      <c r="AC107" s="52">
        <f t="shared" si="21"/>
        <v>0.13867488443759643</v>
      </c>
      <c r="AD107" s="52">
        <f t="shared" si="21"/>
        <v>0.1664098613251159</v>
      </c>
      <c r="AE107" s="52">
        <f t="shared" si="21"/>
        <v>0.14040832049306626</v>
      </c>
      <c r="AF107" s="52">
        <f t="shared" si="21"/>
        <v>0.11093990755007693</v>
      </c>
      <c r="AG107" s="52">
        <f t="shared" si="21"/>
        <v>8.3204930662557755E-2</v>
      </c>
      <c r="AH107" s="52">
        <f t="shared" si="21"/>
        <v>5.546995377503857E-2</v>
      </c>
      <c r="AI107" s="52">
        <f t="shared" si="21"/>
        <v>2.7734976887519285E-2</v>
      </c>
      <c r="AJ107" s="52">
        <f t="shared" si="21"/>
        <v>0</v>
      </c>
      <c r="AK107" s="52">
        <f t="shared" si="21"/>
        <v>0</v>
      </c>
      <c r="AL107" s="52">
        <f t="shared" si="21"/>
        <v>0</v>
      </c>
      <c r="AM107" s="52">
        <f t="shared" si="21"/>
        <v>0</v>
      </c>
      <c r="AN107" s="52">
        <f t="shared" si="21"/>
        <v>0</v>
      </c>
      <c r="AO107" s="52">
        <f t="shared" si="21"/>
        <v>0</v>
      </c>
      <c r="AP107" s="52">
        <f t="shared" si="21"/>
        <v>1.7334360554699553E-3</v>
      </c>
      <c r="AQ107" s="15">
        <f t="shared" si="5"/>
        <v>1.0000000000000007</v>
      </c>
    </row>
    <row r="108" spans="2:43">
      <c r="B108" s="7">
        <v>21</v>
      </c>
      <c r="C108" s="52">
        <f t="shared" ref="C108:AP108" si="22">C66*$AT$28</f>
        <v>1.7334360554699553E-3</v>
      </c>
      <c r="D108" s="52">
        <f t="shared" si="22"/>
        <v>0</v>
      </c>
      <c r="E108" s="52">
        <f t="shared" si="22"/>
        <v>0</v>
      </c>
      <c r="F108" s="52">
        <f t="shared" si="22"/>
        <v>0</v>
      </c>
      <c r="G108" s="52">
        <f t="shared" si="22"/>
        <v>0</v>
      </c>
      <c r="H108" s="52">
        <f t="shared" si="22"/>
        <v>0</v>
      </c>
      <c r="I108" s="52">
        <f t="shared" si="22"/>
        <v>0</v>
      </c>
      <c r="J108" s="52">
        <f t="shared" si="22"/>
        <v>0</v>
      </c>
      <c r="K108" s="52">
        <f t="shared" si="22"/>
        <v>0</v>
      </c>
      <c r="L108" s="52">
        <f t="shared" si="22"/>
        <v>0</v>
      </c>
      <c r="M108" s="52">
        <f t="shared" si="22"/>
        <v>3.274268104776581E-3</v>
      </c>
      <c r="N108" s="52">
        <f t="shared" si="22"/>
        <v>0</v>
      </c>
      <c r="O108" s="52">
        <f t="shared" si="22"/>
        <v>0</v>
      </c>
      <c r="P108" s="52">
        <f t="shared" si="22"/>
        <v>0</v>
      </c>
      <c r="Q108" s="52">
        <f t="shared" si="22"/>
        <v>0</v>
      </c>
      <c r="R108" s="52">
        <f t="shared" si="22"/>
        <v>0</v>
      </c>
      <c r="S108" s="52">
        <f t="shared" si="22"/>
        <v>0</v>
      </c>
      <c r="T108" s="52">
        <f t="shared" si="22"/>
        <v>0</v>
      </c>
      <c r="U108" s="52">
        <f t="shared" si="22"/>
        <v>0</v>
      </c>
      <c r="V108" s="52">
        <f t="shared" si="22"/>
        <v>0</v>
      </c>
      <c r="W108" s="52">
        <f t="shared" si="22"/>
        <v>0</v>
      </c>
      <c r="X108" s="52">
        <f t="shared" si="22"/>
        <v>0</v>
      </c>
      <c r="Y108" s="52">
        <f t="shared" si="22"/>
        <v>0</v>
      </c>
      <c r="Z108" s="52">
        <f t="shared" si="22"/>
        <v>2.7734976887519285E-2</v>
      </c>
      <c r="AA108" s="52">
        <f t="shared" si="22"/>
        <v>5.546995377503857E-2</v>
      </c>
      <c r="AB108" s="52">
        <f t="shared" si="22"/>
        <v>8.3204930662557755E-2</v>
      </c>
      <c r="AC108" s="52">
        <f t="shared" si="22"/>
        <v>0.11093990755007693</v>
      </c>
      <c r="AD108" s="52">
        <f t="shared" si="22"/>
        <v>0.13867488443759643</v>
      </c>
      <c r="AE108" s="52">
        <f t="shared" si="22"/>
        <v>0.1664098613251159</v>
      </c>
      <c r="AF108" s="52">
        <f t="shared" si="22"/>
        <v>0.13867488443759643</v>
      </c>
      <c r="AG108" s="52">
        <f t="shared" si="22"/>
        <v>0.11093990755007693</v>
      </c>
      <c r="AH108" s="52">
        <f t="shared" si="22"/>
        <v>8.3204930662557755E-2</v>
      </c>
      <c r="AI108" s="52">
        <f t="shared" si="22"/>
        <v>5.546995377503857E-2</v>
      </c>
      <c r="AJ108" s="52">
        <f t="shared" si="22"/>
        <v>2.4268104776579376E-2</v>
      </c>
      <c r="AK108" s="52">
        <f t="shared" si="22"/>
        <v>0</v>
      </c>
      <c r="AL108" s="52">
        <f t="shared" si="22"/>
        <v>0</v>
      </c>
      <c r="AM108" s="52">
        <f t="shared" si="22"/>
        <v>0</v>
      </c>
      <c r="AN108" s="52">
        <f t="shared" si="22"/>
        <v>0</v>
      </c>
      <c r="AO108" s="52">
        <f t="shared" si="22"/>
        <v>0</v>
      </c>
      <c r="AP108" s="52">
        <f t="shared" si="22"/>
        <v>0</v>
      </c>
      <c r="AQ108" s="15">
        <f t="shared" si="5"/>
        <v>1.0000000000000007</v>
      </c>
    </row>
    <row r="109" spans="2:43">
      <c r="B109" s="7">
        <v>22</v>
      </c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15"/>
    </row>
    <row r="110" spans="2:43">
      <c r="B110" s="7">
        <v>23</v>
      </c>
      <c r="C110" s="52">
        <f t="shared" ref="C110:AP110" si="23">C68*$AT$28</f>
        <v>5.2003081664098597E-3</v>
      </c>
      <c r="D110" s="52">
        <f t="shared" si="23"/>
        <v>0</v>
      </c>
      <c r="E110" s="52">
        <f t="shared" si="23"/>
        <v>0</v>
      </c>
      <c r="F110" s="52">
        <f t="shared" si="23"/>
        <v>0</v>
      </c>
      <c r="G110" s="52">
        <f t="shared" si="23"/>
        <v>0</v>
      </c>
      <c r="H110" s="52">
        <f t="shared" si="23"/>
        <v>0</v>
      </c>
      <c r="I110" s="52">
        <f t="shared" si="23"/>
        <v>0</v>
      </c>
      <c r="J110" s="52">
        <f t="shared" si="23"/>
        <v>0</v>
      </c>
      <c r="K110" s="52">
        <f t="shared" si="23"/>
        <v>0</v>
      </c>
      <c r="L110" s="52">
        <f t="shared" si="23"/>
        <v>0</v>
      </c>
      <c r="M110" s="52">
        <f t="shared" si="23"/>
        <v>6.7411402157164851E-3</v>
      </c>
      <c r="N110" s="52">
        <f t="shared" si="23"/>
        <v>0</v>
      </c>
      <c r="O110" s="52">
        <f t="shared" si="23"/>
        <v>0</v>
      </c>
      <c r="P110" s="52">
        <f t="shared" si="23"/>
        <v>0</v>
      </c>
      <c r="Q110" s="52">
        <f t="shared" si="23"/>
        <v>0</v>
      </c>
      <c r="R110" s="52">
        <f t="shared" si="23"/>
        <v>0</v>
      </c>
      <c r="S110" s="52">
        <f t="shared" si="23"/>
        <v>0</v>
      </c>
      <c r="T110" s="52">
        <f t="shared" si="23"/>
        <v>0</v>
      </c>
      <c r="U110" s="52">
        <f t="shared" si="23"/>
        <v>0</v>
      </c>
      <c r="V110" s="52">
        <f t="shared" si="23"/>
        <v>0</v>
      </c>
      <c r="W110" s="52">
        <f t="shared" si="23"/>
        <v>0</v>
      </c>
      <c r="X110" s="52">
        <f t="shared" si="23"/>
        <v>0</v>
      </c>
      <c r="Y110" s="52">
        <f t="shared" si="23"/>
        <v>0</v>
      </c>
      <c r="Z110" s="52">
        <f t="shared" si="23"/>
        <v>0</v>
      </c>
      <c r="AA110" s="52">
        <f t="shared" si="23"/>
        <v>0</v>
      </c>
      <c r="AB110" s="52">
        <f t="shared" si="23"/>
        <v>2.7734976887519285E-2</v>
      </c>
      <c r="AC110" s="52">
        <f t="shared" si="23"/>
        <v>5.546995377503857E-2</v>
      </c>
      <c r="AD110" s="52">
        <f t="shared" si="23"/>
        <v>8.3204930662557755E-2</v>
      </c>
      <c r="AE110" s="52">
        <f t="shared" si="23"/>
        <v>0.11093990755007693</v>
      </c>
      <c r="AF110" s="52">
        <f t="shared" si="23"/>
        <v>0.13867488443759643</v>
      </c>
      <c r="AG110" s="52">
        <f t="shared" si="23"/>
        <v>0.1664098613251159</v>
      </c>
      <c r="AH110" s="52">
        <f t="shared" si="23"/>
        <v>0.13867488443759643</v>
      </c>
      <c r="AI110" s="52">
        <f t="shared" si="23"/>
        <v>0.11093990755007693</v>
      </c>
      <c r="AJ110" s="52">
        <f t="shared" si="23"/>
        <v>7.2804314329738037E-2</v>
      </c>
      <c r="AK110" s="52">
        <f t="shared" si="23"/>
        <v>5.546995377503857E-2</v>
      </c>
      <c r="AL110" s="52">
        <f t="shared" si="23"/>
        <v>2.7734976887519285E-2</v>
      </c>
      <c r="AM110" s="52">
        <f t="shared" si="23"/>
        <v>0</v>
      </c>
      <c r="AN110" s="52">
        <f t="shared" si="23"/>
        <v>0</v>
      </c>
      <c r="AO110" s="52">
        <f t="shared" si="23"/>
        <v>0</v>
      </c>
      <c r="AP110" s="52">
        <f t="shared" si="23"/>
        <v>0</v>
      </c>
      <c r="AQ110" s="15">
        <f t="shared" si="5"/>
        <v>1.0000000000000004</v>
      </c>
    </row>
    <row r="111" spans="2:43">
      <c r="B111" s="7">
        <v>24</v>
      </c>
      <c r="C111" s="52">
        <f t="shared" ref="C111:AP111" si="24">C69*$AT$28</f>
        <v>8.7755200308166428E-3</v>
      </c>
      <c r="D111" s="52">
        <f t="shared" si="24"/>
        <v>0</v>
      </c>
      <c r="E111" s="52">
        <f t="shared" si="24"/>
        <v>0</v>
      </c>
      <c r="F111" s="52">
        <f t="shared" si="24"/>
        <v>0</v>
      </c>
      <c r="G111" s="52">
        <f t="shared" si="24"/>
        <v>0</v>
      </c>
      <c r="H111" s="52">
        <f t="shared" si="24"/>
        <v>1.7334360554699553E-3</v>
      </c>
      <c r="I111" s="52">
        <f t="shared" si="24"/>
        <v>0</v>
      </c>
      <c r="J111" s="52">
        <f t="shared" si="24"/>
        <v>0</v>
      </c>
      <c r="K111" s="52">
        <f t="shared" si="24"/>
        <v>0</v>
      </c>
      <c r="L111" s="52">
        <f t="shared" si="24"/>
        <v>0</v>
      </c>
      <c r="M111" s="52">
        <f t="shared" si="24"/>
        <v>1.0316352080123268E-2</v>
      </c>
      <c r="N111" s="52">
        <f t="shared" si="24"/>
        <v>1.7334360554699553E-3</v>
      </c>
      <c r="O111" s="52">
        <f t="shared" si="24"/>
        <v>0</v>
      </c>
      <c r="P111" s="52">
        <f t="shared" si="24"/>
        <v>0</v>
      </c>
      <c r="Q111" s="52">
        <f t="shared" si="24"/>
        <v>0</v>
      </c>
      <c r="R111" s="52">
        <f t="shared" si="24"/>
        <v>0</v>
      </c>
      <c r="S111" s="52">
        <f t="shared" si="24"/>
        <v>0</v>
      </c>
      <c r="T111" s="52">
        <f t="shared" si="24"/>
        <v>0</v>
      </c>
      <c r="U111" s="52">
        <f t="shared" si="24"/>
        <v>0</v>
      </c>
      <c r="V111" s="52">
        <f t="shared" si="24"/>
        <v>0</v>
      </c>
      <c r="W111" s="52">
        <f t="shared" si="24"/>
        <v>0</v>
      </c>
      <c r="X111" s="52">
        <f t="shared" si="24"/>
        <v>0</v>
      </c>
      <c r="Y111" s="52">
        <f t="shared" si="24"/>
        <v>0</v>
      </c>
      <c r="Z111" s="52">
        <f t="shared" si="24"/>
        <v>0</v>
      </c>
      <c r="AA111" s="52">
        <f t="shared" si="24"/>
        <v>1.7334360554699553E-3</v>
      </c>
      <c r="AB111" s="52">
        <f t="shared" si="24"/>
        <v>0</v>
      </c>
      <c r="AC111" s="52">
        <f t="shared" si="24"/>
        <v>2.7734976887519285E-2</v>
      </c>
      <c r="AD111" s="52">
        <f t="shared" si="24"/>
        <v>5.546995377503857E-2</v>
      </c>
      <c r="AE111" s="52">
        <f t="shared" si="24"/>
        <v>8.493836671802775E-2</v>
      </c>
      <c r="AF111" s="52">
        <f t="shared" si="24"/>
        <v>0.11093990755007693</v>
      </c>
      <c r="AG111" s="52">
        <f t="shared" si="24"/>
        <v>0.13867488443759643</v>
      </c>
      <c r="AH111" s="52">
        <f t="shared" si="24"/>
        <v>0.1664098613251159</v>
      </c>
      <c r="AI111" s="52">
        <f t="shared" si="24"/>
        <v>0.13867488443759643</v>
      </c>
      <c r="AJ111" s="52">
        <f t="shared" si="24"/>
        <v>9.8589175654853631E-2</v>
      </c>
      <c r="AK111" s="52">
        <f t="shared" si="24"/>
        <v>8.3204930662557755E-2</v>
      </c>
      <c r="AL111" s="52">
        <f t="shared" si="24"/>
        <v>5.8936825885978435E-2</v>
      </c>
      <c r="AM111" s="52">
        <f t="shared" si="24"/>
        <v>1.0400616332819732E-2</v>
      </c>
      <c r="AN111" s="52">
        <f t="shared" si="24"/>
        <v>0</v>
      </c>
      <c r="AO111" s="52">
        <f t="shared" si="24"/>
        <v>0</v>
      </c>
      <c r="AP111" s="52">
        <f t="shared" si="24"/>
        <v>1.7334360554699553E-3</v>
      </c>
      <c r="AQ111" s="15">
        <f t="shared" si="5"/>
        <v>1.0000000000000007</v>
      </c>
    </row>
    <row r="112" spans="2:43">
      <c r="B112" s="7">
        <v>25</v>
      </c>
      <c r="C112" s="52">
        <f t="shared" ref="C112:AP112" si="25">C70*$AT$28</f>
        <v>1.2350731895223427E-2</v>
      </c>
      <c r="D112" s="52">
        <f t="shared" si="25"/>
        <v>0</v>
      </c>
      <c r="E112" s="52">
        <f t="shared" si="25"/>
        <v>0</v>
      </c>
      <c r="F112" s="52">
        <f t="shared" si="25"/>
        <v>0</v>
      </c>
      <c r="G112" s="52">
        <f t="shared" si="25"/>
        <v>0</v>
      </c>
      <c r="H112" s="52">
        <f t="shared" si="25"/>
        <v>3.4668721109399107E-3</v>
      </c>
      <c r="I112" s="52">
        <f t="shared" si="25"/>
        <v>0</v>
      </c>
      <c r="J112" s="52">
        <f t="shared" si="25"/>
        <v>0</v>
      </c>
      <c r="K112" s="52">
        <f t="shared" si="25"/>
        <v>0</v>
      </c>
      <c r="L112" s="52">
        <f t="shared" si="25"/>
        <v>0</v>
      </c>
      <c r="M112" s="52">
        <f t="shared" si="25"/>
        <v>1.3891563944530052E-2</v>
      </c>
      <c r="N112" s="52">
        <f t="shared" si="25"/>
        <v>3.4668721109399107E-3</v>
      </c>
      <c r="O112" s="52">
        <f t="shared" si="25"/>
        <v>0</v>
      </c>
      <c r="P112" s="52">
        <f t="shared" si="25"/>
        <v>0</v>
      </c>
      <c r="Q112" s="52">
        <f t="shared" si="25"/>
        <v>0</v>
      </c>
      <c r="R112" s="52">
        <f t="shared" si="25"/>
        <v>0</v>
      </c>
      <c r="S112" s="52">
        <f t="shared" si="25"/>
        <v>0</v>
      </c>
      <c r="T112" s="52">
        <f t="shared" si="25"/>
        <v>0</v>
      </c>
      <c r="U112" s="52">
        <f t="shared" si="25"/>
        <v>0</v>
      </c>
      <c r="V112" s="52">
        <f t="shared" si="25"/>
        <v>0</v>
      </c>
      <c r="W112" s="52">
        <f t="shared" si="25"/>
        <v>0</v>
      </c>
      <c r="X112" s="52">
        <f t="shared" si="25"/>
        <v>0</v>
      </c>
      <c r="Y112" s="52">
        <f t="shared" si="25"/>
        <v>0</v>
      </c>
      <c r="Z112" s="52">
        <f t="shared" si="25"/>
        <v>0</v>
      </c>
      <c r="AA112" s="52">
        <f t="shared" si="25"/>
        <v>3.4668721109399107E-3</v>
      </c>
      <c r="AB112" s="52">
        <f t="shared" si="25"/>
        <v>0</v>
      </c>
      <c r="AC112" s="52">
        <f t="shared" si="25"/>
        <v>0</v>
      </c>
      <c r="AD112" s="52">
        <f t="shared" si="25"/>
        <v>2.7734976887519285E-2</v>
      </c>
      <c r="AE112" s="52">
        <f t="shared" si="25"/>
        <v>5.8936825885978435E-2</v>
      </c>
      <c r="AF112" s="52">
        <f t="shared" si="25"/>
        <v>8.3204930662557755E-2</v>
      </c>
      <c r="AG112" s="52">
        <f t="shared" si="25"/>
        <v>0.11093990755007693</v>
      </c>
      <c r="AH112" s="52">
        <f t="shared" si="25"/>
        <v>0.13867488443759643</v>
      </c>
      <c r="AI112" s="52">
        <f t="shared" si="25"/>
        <v>0.1664098613251159</v>
      </c>
      <c r="AJ112" s="52">
        <f t="shared" si="25"/>
        <v>0.12437403697996921</v>
      </c>
      <c r="AK112" s="52">
        <f t="shared" si="25"/>
        <v>0.11093990755007693</v>
      </c>
      <c r="AL112" s="52">
        <f t="shared" si="25"/>
        <v>9.0138674884437608E-2</v>
      </c>
      <c r="AM112" s="52">
        <f t="shared" si="25"/>
        <v>2.0801232665639463E-2</v>
      </c>
      <c r="AN112" s="52">
        <f t="shared" si="25"/>
        <v>2.7734976887519285E-2</v>
      </c>
      <c r="AO112" s="52">
        <f t="shared" si="25"/>
        <v>0</v>
      </c>
      <c r="AP112" s="52">
        <f t="shared" si="25"/>
        <v>3.4668721109399107E-3</v>
      </c>
      <c r="AQ112" s="15">
        <f t="shared" si="5"/>
        <v>1.0000000000000004</v>
      </c>
    </row>
    <row r="113" spans="2:43">
      <c r="B113" s="7">
        <v>26</v>
      </c>
      <c r="C113" s="52">
        <f t="shared" ref="C113:AP113" si="26">C71*$AT$28</f>
        <v>1.59259437596302E-2</v>
      </c>
      <c r="D113" s="52">
        <f t="shared" si="26"/>
        <v>0</v>
      </c>
      <c r="E113" s="52">
        <f t="shared" si="26"/>
        <v>0</v>
      </c>
      <c r="F113" s="52">
        <f t="shared" si="26"/>
        <v>0</v>
      </c>
      <c r="G113" s="52">
        <f t="shared" si="26"/>
        <v>0</v>
      </c>
      <c r="H113" s="52">
        <f t="shared" si="26"/>
        <v>5.2003081664098597E-3</v>
      </c>
      <c r="I113" s="52">
        <f t="shared" si="26"/>
        <v>0</v>
      </c>
      <c r="J113" s="52">
        <f t="shared" si="26"/>
        <v>0</v>
      </c>
      <c r="K113" s="52">
        <f t="shared" si="26"/>
        <v>0</v>
      </c>
      <c r="L113" s="52">
        <f t="shared" si="26"/>
        <v>0</v>
      </c>
      <c r="M113" s="52">
        <f t="shared" si="26"/>
        <v>1.7466775808936828E-2</v>
      </c>
      <c r="N113" s="52">
        <f t="shared" si="26"/>
        <v>5.2003081664098597E-3</v>
      </c>
      <c r="O113" s="52">
        <f t="shared" si="26"/>
        <v>0</v>
      </c>
      <c r="P113" s="52">
        <f t="shared" si="26"/>
        <v>0</v>
      </c>
      <c r="Q113" s="52">
        <f t="shared" si="26"/>
        <v>0</v>
      </c>
      <c r="R113" s="52">
        <f t="shared" si="26"/>
        <v>0</v>
      </c>
      <c r="S113" s="52">
        <f t="shared" si="26"/>
        <v>0</v>
      </c>
      <c r="T113" s="52">
        <f t="shared" si="26"/>
        <v>0</v>
      </c>
      <c r="U113" s="52">
        <f t="shared" si="26"/>
        <v>0</v>
      </c>
      <c r="V113" s="52">
        <f t="shared" si="26"/>
        <v>0</v>
      </c>
      <c r="W113" s="52">
        <f t="shared" si="26"/>
        <v>0</v>
      </c>
      <c r="X113" s="52">
        <f t="shared" si="26"/>
        <v>0</v>
      </c>
      <c r="Y113" s="52">
        <f t="shared" si="26"/>
        <v>0</v>
      </c>
      <c r="Z113" s="52">
        <f t="shared" si="26"/>
        <v>0</v>
      </c>
      <c r="AA113" s="52">
        <f t="shared" si="26"/>
        <v>5.2003081664098597E-3</v>
      </c>
      <c r="AB113" s="52">
        <f t="shared" si="26"/>
        <v>0</v>
      </c>
      <c r="AC113" s="52">
        <f t="shared" si="26"/>
        <v>0</v>
      </c>
      <c r="AD113" s="52">
        <f t="shared" si="26"/>
        <v>0</v>
      </c>
      <c r="AE113" s="52">
        <f t="shared" si="26"/>
        <v>3.293528505392912E-2</v>
      </c>
      <c r="AF113" s="52">
        <f t="shared" si="26"/>
        <v>5.546995377503857E-2</v>
      </c>
      <c r="AG113" s="52">
        <f t="shared" si="26"/>
        <v>8.3204930662557755E-2</v>
      </c>
      <c r="AH113" s="52">
        <f t="shared" si="26"/>
        <v>0.11093990755007693</v>
      </c>
      <c r="AI113" s="52">
        <f t="shared" si="26"/>
        <v>0.13867488443759643</v>
      </c>
      <c r="AJ113" s="52">
        <f t="shared" si="26"/>
        <v>0.15015889830508475</v>
      </c>
      <c r="AK113" s="52">
        <f t="shared" si="26"/>
        <v>0.13867488443759643</v>
      </c>
      <c r="AL113" s="52">
        <f t="shared" si="26"/>
        <v>0.12134052388289676</v>
      </c>
      <c r="AM113" s="52">
        <f t="shared" si="26"/>
        <v>3.1201848998459156E-2</v>
      </c>
      <c r="AN113" s="52">
        <f t="shared" si="26"/>
        <v>5.546995377503857E-2</v>
      </c>
      <c r="AO113" s="52">
        <f t="shared" si="26"/>
        <v>2.7734976887519285E-2</v>
      </c>
      <c r="AP113" s="52">
        <f t="shared" si="26"/>
        <v>5.2003081664098597E-3</v>
      </c>
      <c r="AQ113" s="15">
        <f t="shared" si="5"/>
        <v>1.0000000000000002</v>
      </c>
    </row>
    <row r="114" spans="2:43">
      <c r="B114" s="7">
        <v>27</v>
      </c>
      <c r="C114" s="52">
        <f t="shared" ref="C114:AP114" si="27">C72*$AT$28</f>
        <v>1.6034283513097065E-2</v>
      </c>
      <c r="D114" s="52">
        <f t="shared" si="27"/>
        <v>0</v>
      </c>
      <c r="E114" s="52">
        <f t="shared" si="27"/>
        <v>0</v>
      </c>
      <c r="F114" s="52">
        <f t="shared" si="27"/>
        <v>0</v>
      </c>
      <c r="G114" s="52">
        <f t="shared" si="27"/>
        <v>0</v>
      </c>
      <c r="H114" s="52">
        <f t="shared" si="27"/>
        <v>6.9337442218798083E-3</v>
      </c>
      <c r="I114" s="52">
        <f t="shared" si="27"/>
        <v>0</v>
      </c>
      <c r="J114" s="52">
        <f t="shared" si="27"/>
        <v>0</v>
      </c>
      <c r="K114" s="52">
        <f t="shared" si="27"/>
        <v>0</v>
      </c>
      <c r="L114" s="52">
        <f t="shared" si="27"/>
        <v>0</v>
      </c>
      <c r="M114" s="52">
        <f t="shared" si="27"/>
        <v>1.7575115562403692E-2</v>
      </c>
      <c r="N114" s="52">
        <f t="shared" si="27"/>
        <v>6.9337442218798083E-3</v>
      </c>
      <c r="O114" s="52">
        <f t="shared" si="27"/>
        <v>0</v>
      </c>
      <c r="P114" s="52">
        <f t="shared" si="27"/>
        <v>0</v>
      </c>
      <c r="Q114" s="52">
        <f t="shared" si="27"/>
        <v>0</v>
      </c>
      <c r="R114" s="52">
        <f t="shared" si="27"/>
        <v>0</v>
      </c>
      <c r="S114" s="52">
        <f t="shared" si="27"/>
        <v>0</v>
      </c>
      <c r="T114" s="52">
        <f t="shared" si="27"/>
        <v>0</v>
      </c>
      <c r="U114" s="52">
        <f t="shared" si="27"/>
        <v>0</v>
      </c>
      <c r="V114" s="52">
        <f t="shared" si="27"/>
        <v>0</v>
      </c>
      <c r="W114" s="52">
        <f t="shared" si="27"/>
        <v>0</v>
      </c>
      <c r="X114" s="52">
        <f t="shared" si="27"/>
        <v>0</v>
      </c>
      <c r="Y114" s="52">
        <f t="shared" si="27"/>
        <v>0</v>
      </c>
      <c r="Z114" s="52">
        <f t="shared" si="27"/>
        <v>0</v>
      </c>
      <c r="AA114" s="52">
        <f t="shared" si="27"/>
        <v>6.9337442218798083E-3</v>
      </c>
      <c r="AB114" s="52">
        <f t="shared" si="27"/>
        <v>0</v>
      </c>
      <c r="AC114" s="52">
        <f t="shared" si="27"/>
        <v>0</v>
      </c>
      <c r="AD114" s="52">
        <f t="shared" si="27"/>
        <v>0</v>
      </c>
      <c r="AE114" s="52">
        <f t="shared" si="27"/>
        <v>6.9337442218798083E-3</v>
      </c>
      <c r="AF114" s="52">
        <f t="shared" si="27"/>
        <v>2.7734976887519285E-2</v>
      </c>
      <c r="AG114" s="52">
        <f t="shared" si="27"/>
        <v>5.546995377503857E-2</v>
      </c>
      <c r="AH114" s="52">
        <f t="shared" si="27"/>
        <v>8.3204930662557755E-2</v>
      </c>
      <c r="AI114" s="52">
        <f t="shared" si="27"/>
        <v>0.11093990755007693</v>
      </c>
      <c r="AJ114" s="52">
        <f t="shared" si="27"/>
        <v>0.12740755007704163</v>
      </c>
      <c r="AK114" s="52">
        <f t="shared" si="27"/>
        <v>0.1664098613251159</v>
      </c>
      <c r="AL114" s="52">
        <f t="shared" si="27"/>
        <v>0.15254237288135594</v>
      </c>
      <c r="AM114" s="52">
        <f t="shared" si="27"/>
        <v>4.160246533127885E-2</v>
      </c>
      <c r="AN114" s="52">
        <f t="shared" si="27"/>
        <v>8.3204930662557755E-2</v>
      </c>
      <c r="AO114" s="52">
        <f t="shared" si="27"/>
        <v>5.546995377503857E-2</v>
      </c>
      <c r="AP114" s="52">
        <f t="shared" si="27"/>
        <v>3.4668721109399066E-2</v>
      </c>
      <c r="AQ114" s="15">
        <f t="shared" si="5"/>
        <v>1.0000000000000002</v>
      </c>
    </row>
    <row r="115" spans="2:43">
      <c r="B115" s="7">
        <v>28</v>
      </c>
      <c r="C115" s="52">
        <f t="shared" ref="C115:AP115" si="28">C73*$AT$28</f>
        <v>4.3877600154083214E-2</v>
      </c>
      <c r="D115" s="52">
        <f t="shared" si="28"/>
        <v>0</v>
      </c>
      <c r="E115" s="52">
        <f t="shared" si="28"/>
        <v>0</v>
      </c>
      <c r="F115" s="52">
        <f t="shared" si="28"/>
        <v>0</v>
      </c>
      <c r="G115" s="52">
        <f t="shared" si="28"/>
        <v>0</v>
      </c>
      <c r="H115" s="52">
        <f t="shared" si="28"/>
        <v>8.6671802773497768E-3</v>
      </c>
      <c r="I115" s="52">
        <f t="shared" si="28"/>
        <v>0</v>
      </c>
      <c r="J115" s="52">
        <f t="shared" si="28"/>
        <v>0</v>
      </c>
      <c r="K115" s="52">
        <f t="shared" si="28"/>
        <v>0</v>
      </c>
      <c r="L115" s="52">
        <f t="shared" si="28"/>
        <v>0</v>
      </c>
      <c r="M115" s="52">
        <f t="shared" si="28"/>
        <v>1.768345531587058E-2</v>
      </c>
      <c r="N115" s="52">
        <f t="shared" si="28"/>
        <v>8.6671802773497768E-3</v>
      </c>
      <c r="O115" s="52">
        <f t="shared" si="28"/>
        <v>0</v>
      </c>
      <c r="P115" s="52">
        <f t="shared" si="28"/>
        <v>0</v>
      </c>
      <c r="Q115" s="52">
        <f t="shared" si="28"/>
        <v>0</v>
      </c>
      <c r="R115" s="52">
        <f t="shared" si="28"/>
        <v>0</v>
      </c>
      <c r="S115" s="52">
        <f t="shared" si="28"/>
        <v>0</v>
      </c>
      <c r="T115" s="52">
        <f t="shared" si="28"/>
        <v>0</v>
      </c>
      <c r="U115" s="52">
        <f t="shared" si="28"/>
        <v>0</v>
      </c>
      <c r="V115" s="52">
        <f t="shared" si="28"/>
        <v>0</v>
      </c>
      <c r="W115" s="52">
        <f t="shared" si="28"/>
        <v>0</v>
      </c>
      <c r="X115" s="52">
        <f t="shared" si="28"/>
        <v>0</v>
      </c>
      <c r="Y115" s="52">
        <f t="shared" si="28"/>
        <v>0</v>
      </c>
      <c r="Z115" s="52">
        <f t="shared" si="28"/>
        <v>0</v>
      </c>
      <c r="AA115" s="52">
        <f t="shared" si="28"/>
        <v>8.6671802773497768E-3</v>
      </c>
      <c r="AB115" s="52">
        <f t="shared" si="28"/>
        <v>0</v>
      </c>
      <c r="AC115" s="52">
        <f t="shared" si="28"/>
        <v>0</v>
      </c>
      <c r="AD115" s="52">
        <f t="shared" si="28"/>
        <v>0</v>
      </c>
      <c r="AE115" s="52">
        <f t="shared" si="28"/>
        <v>8.6671802773497768E-3</v>
      </c>
      <c r="AF115" s="52">
        <f t="shared" si="28"/>
        <v>0</v>
      </c>
      <c r="AG115" s="52">
        <f t="shared" si="28"/>
        <v>2.7734976887519285E-2</v>
      </c>
      <c r="AH115" s="52">
        <f t="shared" si="28"/>
        <v>5.546995377503857E-2</v>
      </c>
      <c r="AI115" s="52">
        <f t="shared" si="28"/>
        <v>8.3204930662557755E-2</v>
      </c>
      <c r="AJ115" s="52">
        <f t="shared" si="28"/>
        <v>0.10465620184899847</v>
      </c>
      <c r="AK115" s="52">
        <f t="shared" si="28"/>
        <v>0.13867488443759643</v>
      </c>
      <c r="AL115" s="52">
        <f t="shared" si="28"/>
        <v>0.18374422187981512</v>
      </c>
      <c r="AM115" s="52">
        <f t="shared" si="28"/>
        <v>5.2003081664098658E-2</v>
      </c>
      <c r="AN115" s="52">
        <f t="shared" si="28"/>
        <v>0.11093990755007693</v>
      </c>
      <c r="AO115" s="52">
        <f t="shared" si="28"/>
        <v>8.3204930662557755E-2</v>
      </c>
      <c r="AP115" s="52">
        <f t="shared" si="28"/>
        <v>6.41371340523883E-2</v>
      </c>
      <c r="AQ115" s="15">
        <f t="shared" si="5"/>
        <v>1</v>
      </c>
    </row>
    <row r="116" spans="2:43">
      <c r="B116" s="7">
        <v>29</v>
      </c>
      <c r="C116" s="52">
        <f t="shared" ref="C116:AP116" si="29">C74*$AT$28</f>
        <v>7.1720916795069353E-2</v>
      </c>
      <c r="D116" s="52">
        <f t="shared" si="29"/>
        <v>2.7734976887519285E-2</v>
      </c>
      <c r="E116" s="52">
        <f t="shared" si="29"/>
        <v>0</v>
      </c>
      <c r="F116" s="52">
        <f t="shared" si="29"/>
        <v>0</v>
      </c>
      <c r="G116" s="52">
        <f t="shared" si="29"/>
        <v>0</v>
      </c>
      <c r="H116" s="52">
        <f t="shared" si="29"/>
        <v>1.0400616332819744E-2</v>
      </c>
      <c r="I116" s="52">
        <f t="shared" si="29"/>
        <v>0</v>
      </c>
      <c r="J116" s="52">
        <f t="shared" si="29"/>
        <v>0</v>
      </c>
      <c r="K116" s="52">
        <f t="shared" si="29"/>
        <v>0</v>
      </c>
      <c r="L116" s="52">
        <f t="shared" si="29"/>
        <v>0</v>
      </c>
      <c r="M116" s="52">
        <f t="shared" si="29"/>
        <v>1.7791795069337465E-2</v>
      </c>
      <c r="N116" s="52">
        <f t="shared" si="29"/>
        <v>1.0400616332819744E-2</v>
      </c>
      <c r="O116" s="52">
        <f t="shared" si="29"/>
        <v>0</v>
      </c>
      <c r="P116" s="52">
        <f t="shared" si="29"/>
        <v>0</v>
      </c>
      <c r="Q116" s="52">
        <f t="shared" si="29"/>
        <v>0</v>
      </c>
      <c r="R116" s="52">
        <f t="shared" si="29"/>
        <v>0</v>
      </c>
      <c r="S116" s="52">
        <f t="shared" si="29"/>
        <v>0</v>
      </c>
      <c r="T116" s="52">
        <f t="shared" si="29"/>
        <v>0</v>
      </c>
      <c r="U116" s="52">
        <f t="shared" si="29"/>
        <v>0</v>
      </c>
      <c r="V116" s="52">
        <f t="shared" si="29"/>
        <v>0</v>
      </c>
      <c r="W116" s="52">
        <f t="shared" si="29"/>
        <v>0</v>
      </c>
      <c r="X116" s="52">
        <f t="shared" si="29"/>
        <v>0</v>
      </c>
      <c r="Y116" s="52">
        <f t="shared" si="29"/>
        <v>0</v>
      </c>
      <c r="Z116" s="52">
        <f t="shared" si="29"/>
        <v>0</v>
      </c>
      <c r="AA116" s="52">
        <f t="shared" si="29"/>
        <v>1.0400616332819744E-2</v>
      </c>
      <c r="AB116" s="52">
        <f t="shared" si="29"/>
        <v>0</v>
      </c>
      <c r="AC116" s="52">
        <f t="shared" si="29"/>
        <v>0</v>
      </c>
      <c r="AD116" s="52">
        <f t="shared" si="29"/>
        <v>0</v>
      </c>
      <c r="AE116" s="52">
        <f t="shared" si="29"/>
        <v>1.0400616332819744E-2</v>
      </c>
      <c r="AF116" s="52">
        <f t="shared" si="29"/>
        <v>0</v>
      </c>
      <c r="AG116" s="52">
        <f t="shared" si="29"/>
        <v>0</v>
      </c>
      <c r="AH116" s="52">
        <f t="shared" si="29"/>
        <v>2.7734976887519285E-2</v>
      </c>
      <c r="AI116" s="52">
        <f t="shared" si="29"/>
        <v>5.546995377503857E-2</v>
      </c>
      <c r="AJ116" s="52">
        <f t="shared" si="29"/>
        <v>8.1904853620955342E-2</v>
      </c>
      <c r="AK116" s="52">
        <f t="shared" si="29"/>
        <v>0.11093990755007693</v>
      </c>
      <c r="AL116" s="52">
        <f t="shared" si="29"/>
        <v>0.15947611710323581</v>
      </c>
      <c r="AM116" s="52">
        <f t="shared" si="29"/>
        <v>6.2403697996918465E-2</v>
      </c>
      <c r="AN116" s="52">
        <f t="shared" si="29"/>
        <v>0.13867488443759643</v>
      </c>
      <c r="AO116" s="52">
        <f t="shared" si="29"/>
        <v>0.11093990755007693</v>
      </c>
      <c r="AP116" s="52">
        <f t="shared" si="29"/>
        <v>9.3605546995377528E-2</v>
      </c>
      <c r="AQ116" s="15">
        <f t="shared" si="5"/>
        <v>1.0000000000000004</v>
      </c>
    </row>
    <row r="117" spans="2:43">
      <c r="B117" s="7">
        <v>30</v>
      </c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3">
        <v>1</v>
      </c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15">
        <f t="shared" si="5"/>
        <v>1</v>
      </c>
    </row>
    <row r="118" spans="2:43">
      <c r="B118" s="7">
        <v>31</v>
      </c>
      <c r="C118" s="52">
        <f t="shared" ref="C118:AP118" si="30">C76*$AT$28</f>
        <v>0.12134052388289676</v>
      </c>
      <c r="D118" s="52">
        <f t="shared" si="30"/>
        <v>8.3204930662557755E-2</v>
      </c>
      <c r="E118" s="52">
        <f t="shared" si="30"/>
        <v>4.8536209553158752E-2</v>
      </c>
      <c r="F118" s="52">
        <f t="shared" si="30"/>
        <v>2.7734976887519285E-2</v>
      </c>
      <c r="G118" s="52">
        <f t="shared" si="30"/>
        <v>0</v>
      </c>
      <c r="H118" s="52">
        <f t="shared" si="30"/>
        <v>6.9337442218798083E-3</v>
      </c>
      <c r="I118" s="52">
        <f t="shared" si="30"/>
        <v>0</v>
      </c>
      <c r="J118" s="52">
        <f t="shared" si="30"/>
        <v>0</v>
      </c>
      <c r="K118" s="52">
        <f t="shared" si="30"/>
        <v>0</v>
      </c>
      <c r="L118" s="52">
        <f t="shared" si="30"/>
        <v>0</v>
      </c>
      <c r="M118" s="52">
        <f t="shared" si="30"/>
        <v>1.1941448382126345E-2</v>
      </c>
      <c r="N118" s="52">
        <f t="shared" si="30"/>
        <v>6.9337442218798083E-3</v>
      </c>
      <c r="O118" s="52">
        <f t="shared" si="30"/>
        <v>0</v>
      </c>
      <c r="P118" s="52">
        <f t="shared" si="30"/>
        <v>0</v>
      </c>
      <c r="Q118" s="52">
        <f t="shared" si="30"/>
        <v>0</v>
      </c>
      <c r="R118" s="52">
        <f t="shared" si="30"/>
        <v>0</v>
      </c>
      <c r="S118" s="52">
        <f t="shared" si="30"/>
        <v>0</v>
      </c>
      <c r="T118" s="52">
        <f t="shared" si="30"/>
        <v>0</v>
      </c>
      <c r="U118" s="52">
        <f t="shared" si="30"/>
        <v>0</v>
      </c>
      <c r="V118" s="52">
        <f t="shared" si="30"/>
        <v>0</v>
      </c>
      <c r="W118" s="52">
        <f t="shared" si="30"/>
        <v>0</v>
      </c>
      <c r="X118" s="52">
        <f t="shared" si="30"/>
        <v>0</v>
      </c>
      <c r="Y118" s="52">
        <f t="shared" si="30"/>
        <v>0</v>
      </c>
      <c r="Z118" s="52">
        <f t="shared" si="30"/>
        <v>0</v>
      </c>
      <c r="AA118" s="52">
        <f t="shared" si="30"/>
        <v>6.9337442218798083E-3</v>
      </c>
      <c r="AB118" s="52">
        <f t="shared" si="30"/>
        <v>0</v>
      </c>
      <c r="AC118" s="52">
        <f t="shared" si="30"/>
        <v>0</v>
      </c>
      <c r="AD118" s="52">
        <f t="shared" si="30"/>
        <v>0</v>
      </c>
      <c r="AE118" s="52">
        <f t="shared" si="30"/>
        <v>6.9337442218798083E-3</v>
      </c>
      <c r="AF118" s="52">
        <f t="shared" si="30"/>
        <v>0</v>
      </c>
      <c r="AG118" s="52">
        <f t="shared" si="30"/>
        <v>0</v>
      </c>
      <c r="AH118" s="52">
        <f t="shared" si="30"/>
        <v>0</v>
      </c>
      <c r="AI118" s="52">
        <f t="shared" si="30"/>
        <v>0</v>
      </c>
      <c r="AJ118" s="52">
        <f t="shared" si="30"/>
        <v>3.4668721109399066E-2</v>
      </c>
      <c r="AK118" s="52">
        <f t="shared" si="30"/>
        <v>5.546995377503857E-2</v>
      </c>
      <c r="AL118" s="52">
        <f t="shared" si="30"/>
        <v>9.7072419106317406E-2</v>
      </c>
      <c r="AM118" s="52">
        <f t="shared" si="30"/>
        <v>4.160246533127885E-2</v>
      </c>
      <c r="AN118" s="52">
        <f t="shared" si="30"/>
        <v>0.13867488443759643</v>
      </c>
      <c r="AO118" s="52">
        <f t="shared" si="30"/>
        <v>0.1664098613251159</v>
      </c>
      <c r="AP118" s="52">
        <f t="shared" si="30"/>
        <v>0.14560862865947613</v>
      </c>
      <c r="AQ118" s="15">
        <f t="shared" si="5"/>
        <v>1.0000000000000007</v>
      </c>
    </row>
    <row r="119" spans="2:43">
      <c r="B119" s="7">
        <v>32</v>
      </c>
      <c r="C119" s="52">
        <f t="shared" ref="C119:AP119" si="31">C77*$AT$28</f>
        <v>0.14907550077041606</v>
      </c>
      <c r="D119" s="52">
        <f t="shared" si="31"/>
        <v>0.11093990755007693</v>
      </c>
      <c r="E119" s="52">
        <f t="shared" si="31"/>
        <v>7.2804314329738037E-2</v>
      </c>
      <c r="F119" s="52">
        <f t="shared" si="31"/>
        <v>5.546995377503857E-2</v>
      </c>
      <c r="G119" s="52">
        <f t="shared" si="31"/>
        <v>2.7734976887519285E-2</v>
      </c>
      <c r="H119" s="52">
        <f t="shared" si="31"/>
        <v>5.2003081664098597E-3</v>
      </c>
      <c r="I119" s="52">
        <f t="shared" si="31"/>
        <v>0</v>
      </c>
      <c r="J119" s="52">
        <f t="shared" si="31"/>
        <v>0</v>
      </c>
      <c r="K119" s="52">
        <f t="shared" si="31"/>
        <v>0</v>
      </c>
      <c r="L119" s="52">
        <f t="shared" si="31"/>
        <v>0</v>
      </c>
      <c r="M119" s="52">
        <f t="shared" si="31"/>
        <v>1.1941448382126345E-2</v>
      </c>
      <c r="N119" s="52">
        <f t="shared" si="31"/>
        <v>5.2003081664098597E-3</v>
      </c>
      <c r="O119" s="52">
        <f t="shared" si="31"/>
        <v>0</v>
      </c>
      <c r="P119" s="52">
        <f t="shared" si="31"/>
        <v>0</v>
      </c>
      <c r="Q119" s="52">
        <f t="shared" si="31"/>
        <v>0</v>
      </c>
      <c r="R119" s="52">
        <f t="shared" si="31"/>
        <v>0</v>
      </c>
      <c r="S119" s="52">
        <f t="shared" si="31"/>
        <v>0</v>
      </c>
      <c r="T119" s="52">
        <f t="shared" si="31"/>
        <v>0</v>
      </c>
      <c r="U119" s="52">
        <f t="shared" si="31"/>
        <v>0</v>
      </c>
      <c r="V119" s="52">
        <f t="shared" si="31"/>
        <v>0</v>
      </c>
      <c r="W119" s="52">
        <f t="shared" si="31"/>
        <v>0</v>
      </c>
      <c r="X119" s="52">
        <f t="shared" si="31"/>
        <v>0</v>
      </c>
      <c r="Y119" s="52">
        <f t="shared" si="31"/>
        <v>0</v>
      </c>
      <c r="Z119" s="52">
        <f t="shared" si="31"/>
        <v>0</v>
      </c>
      <c r="AA119" s="52">
        <f t="shared" si="31"/>
        <v>5.2003081664098597E-3</v>
      </c>
      <c r="AB119" s="52">
        <f t="shared" si="31"/>
        <v>0</v>
      </c>
      <c r="AC119" s="52">
        <f t="shared" si="31"/>
        <v>0</v>
      </c>
      <c r="AD119" s="52">
        <f t="shared" si="31"/>
        <v>0</v>
      </c>
      <c r="AE119" s="52">
        <f t="shared" si="31"/>
        <v>5.2003081664098597E-3</v>
      </c>
      <c r="AF119" s="52">
        <f t="shared" si="31"/>
        <v>0</v>
      </c>
      <c r="AG119" s="52">
        <f t="shared" si="31"/>
        <v>0</v>
      </c>
      <c r="AH119" s="52">
        <f t="shared" si="31"/>
        <v>0</v>
      </c>
      <c r="AI119" s="52">
        <f t="shared" si="31"/>
        <v>0</v>
      </c>
      <c r="AJ119" s="52">
        <f t="shared" si="31"/>
        <v>5.2003081664098597E-3</v>
      </c>
      <c r="AK119" s="52">
        <f t="shared" si="31"/>
        <v>2.7734976887519285E-2</v>
      </c>
      <c r="AL119" s="52">
        <f t="shared" si="31"/>
        <v>6.587057010785824E-2</v>
      </c>
      <c r="AM119" s="52">
        <f t="shared" si="31"/>
        <v>3.1201848998459156E-2</v>
      </c>
      <c r="AN119" s="52">
        <f t="shared" si="31"/>
        <v>0.11093990755007693</v>
      </c>
      <c r="AO119" s="52">
        <f t="shared" si="31"/>
        <v>0.13867488443759643</v>
      </c>
      <c r="AP119" s="52">
        <f t="shared" si="31"/>
        <v>0.17161016949152544</v>
      </c>
      <c r="AQ119" s="15">
        <f t="shared" si="5"/>
        <v>1.0000000000000002</v>
      </c>
    </row>
    <row r="120" spans="2:43">
      <c r="B120" s="7">
        <v>33</v>
      </c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15"/>
    </row>
    <row r="121" spans="2:43">
      <c r="B121" s="7">
        <v>34</v>
      </c>
      <c r="C121" s="52">
        <f t="shared" ref="C121:AP121" si="32">C79*$AT$28</f>
        <v>0.14907550077041604</v>
      </c>
      <c r="D121" s="52">
        <f t="shared" si="32"/>
        <v>0.1664098613251159</v>
      </c>
      <c r="E121" s="52">
        <f t="shared" si="32"/>
        <v>0.12134052388289687</v>
      </c>
      <c r="F121" s="52">
        <f t="shared" si="32"/>
        <v>0.11093990755007693</v>
      </c>
      <c r="G121" s="52">
        <f t="shared" si="32"/>
        <v>8.3204930662557755E-2</v>
      </c>
      <c r="H121" s="52">
        <f t="shared" si="32"/>
        <v>5.7203389830508475E-2</v>
      </c>
      <c r="I121" s="52">
        <f t="shared" si="32"/>
        <v>2.7734976887519285E-2</v>
      </c>
      <c r="J121" s="52">
        <f t="shared" si="32"/>
        <v>0</v>
      </c>
      <c r="K121" s="52">
        <f t="shared" si="32"/>
        <v>0</v>
      </c>
      <c r="L121" s="52">
        <f t="shared" si="32"/>
        <v>0</v>
      </c>
      <c r="M121" s="52">
        <f t="shared" si="32"/>
        <v>1.1941448382126357E-2</v>
      </c>
      <c r="N121" s="52">
        <f t="shared" si="32"/>
        <v>1.7334360554699553E-3</v>
      </c>
      <c r="O121" s="52">
        <f t="shared" si="32"/>
        <v>0</v>
      </c>
      <c r="P121" s="52">
        <f t="shared" si="32"/>
        <v>0</v>
      </c>
      <c r="Q121" s="52">
        <f t="shared" si="32"/>
        <v>0</v>
      </c>
      <c r="R121" s="52">
        <f t="shared" si="32"/>
        <v>0</v>
      </c>
      <c r="S121" s="52">
        <f t="shared" si="32"/>
        <v>0</v>
      </c>
      <c r="T121" s="52">
        <f t="shared" si="32"/>
        <v>0</v>
      </c>
      <c r="U121" s="52">
        <f t="shared" si="32"/>
        <v>0</v>
      </c>
      <c r="V121" s="52">
        <f t="shared" si="32"/>
        <v>0</v>
      </c>
      <c r="W121" s="52">
        <f t="shared" si="32"/>
        <v>0</v>
      </c>
      <c r="X121" s="52">
        <f t="shared" si="32"/>
        <v>0</v>
      </c>
      <c r="Y121" s="52">
        <f t="shared" si="32"/>
        <v>0</v>
      </c>
      <c r="Z121" s="52">
        <f t="shared" si="32"/>
        <v>0</v>
      </c>
      <c r="AA121" s="52">
        <f t="shared" si="32"/>
        <v>1.7334360554699553E-3</v>
      </c>
      <c r="AB121" s="52">
        <f t="shared" si="32"/>
        <v>0</v>
      </c>
      <c r="AC121" s="52">
        <f t="shared" si="32"/>
        <v>0</v>
      </c>
      <c r="AD121" s="52">
        <f t="shared" si="32"/>
        <v>0</v>
      </c>
      <c r="AE121" s="52">
        <f t="shared" si="32"/>
        <v>1.7334360554699553E-3</v>
      </c>
      <c r="AF121" s="52">
        <f t="shared" si="32"/>
        <v>0</v>
      </c>
      <c r="AG121" s="52">
        <f t="shared" si="32"/>
        <v>0</v>
      </c>
      <c r="AH121" s="52">
        <f t="shared" si="32"/>
        <v>0</v>
      </c>
      <c r="AI121" s="52">
        <f t="shared" si="32"/>
        <v>0</v>
      </c>
      <c r="AJ121" s="52">
        <f t="shared" si="32"/>
        <v>1.7334360554699553E-3</v>
      </c>
      <c r="AK121" s="52">
        <f t="shared" si="32"/>
        <v>0</v>
      </c>
      <c r="AL121" s="52">
        <f t="shared" si="32"/>
        <v>3.4668721109399107E-3</v>
      </c>
      <c r="AM121" s="52">
        <f t="shared" si="32"/>
        <v>1.0400616332819732E-2</v>
      </c>
      <c r="AN121" s="52">
        <f t="shared" si="32"/>
        <v>5.546995377503857E-2</v>
      </c>
      <c r="AO121" s="52">
        <f t="shared" si="32"/>
        <v>8.3204930662557755E-2</v>
      </c>
      <c r="AP121" s="52">
        <f t="shared" si="32"/>
        <v>0.11267334360554701</v>
      </c>
      <c r="AQ121" s="15">
        <f t="shared" si="5"/>
        <v>1.0000000000000002</v>
      </c>
    </row>
    <row r="122" spans="2:43">
      <c r="B122" s="7">
        <v>35</v>
      </c>
      <c r="C122" s="52">
        <f t="shared" ref="C122:AP122" si="33">C80*$AT$28</f>
        <v>0.12307395993836674</v>
      </c>
      <c r="D122" s="52">
        <f t="shared" si="33"/>
        <v>0.13867488443759643</v>
      </c>
      <c r="E122" s="52">
        <f t="shared" si="33"/>
        <v>0.14560862865947641</v>
      </c>
      <c r="F122" s="52">
        <f t="shared" si="33"/>
        <v>0.13867488443759643</v>
      </c>
      <c r="G122" s="52">
        <f t="shared" si="33"/>
        <v>0.11267334360554701</v>
      </c>
      <c r="H122" s="52">
        <f t="shared" si="33"/>
        <v>8.8405238828967656E-2</v>
      </c>
      <c r="I122" s="52">
        <f t="shared" si="33"/>
        <v>5.546995377503857E-2</v>
      </c>
      <c r="J122" s="52">
        <f t="shared" si="33"/>
        <v>1.0400616332819732E-2</v>
      </c>
      <c r="K122" s="52">
        <f t="shared" si="33"/>
        <v>0</v>
      </c>
      <c r="L122" s="52">
        <f t="shared" si="33"/>
        <v>0</v>
      </c>
      <c r="M122" s="52">
        <f t="shared" si="33"/>
        <v>1.3674884437596324E-2</v>
      </c>
      <c r="N122" s="52">
        <f t="shared" si="33"/>
        <v>1.7334360554699553E-3</v>
      </c>
      <c r="O122" s="52">
        <f t="shared" si="33"/>
        <v>1.7334360554699553E-3</v>
      </c>
      <c r="P122" s="52">
        <f t="shared" si="33"/>
        <v>0</v>
      </c>
      <c r="Q122" s="52">
        <f t="shared" si="33"/>
        <v>0</v>
      </c>
      <c r="R122" s="52">
        <f t="shared" si="33"/>
        <v>0</v>
      </c>
      <c r="S122" s="52">
        <f t="shared" si="33"/>
        <v>0</v>
      </c>
      <c r="T122" s="52">
        <f t="shared" si="33"/>
        <v>0</v>
      </c>
      <c r="U122" s="52">
        <f t="shared" si="33"/>
        <v>0</v>
      </c>
      <c r="V122" s="52">
        <f t="shared" si="33"/>
        <v>0</v>
      </c>
      <c r="W122" s="52">
        <f t="shared" si="33"/>
        <v>0</v>
      </c>
      <c r="X122" s="52">
        <f t="shared" si="33"/>
        <v>0</v>
      </c>
      <c r="Y122" s="52">
        <f t="shared" si="33"/>
        <v>0</v>
      </c>
      <c r="Z122" s="52">
        <f t="shared" si="33"/>
        <v>0</v>
      </c>
      <c r="AA122" s="52">
        <f t="shared" si="33"/>
        <v>1.7334360554699553E-3</v>
      </c>
      <c r="AB122" s="52">
        <f t="shared" si="33"/>
        <v>0</v>
      </c>
      <c r="AC122" s="52">
        <f t="shared" si="33"/>
        <v>0</v>
      </c>
      <c r="AD122" s="52">
        <f t="shared" si="33"/>
        <v>0</v>
      </c>
      <c r="AE122" s="52">
        <f t="shared" si="33"/>
        <v>0</v>
      </c>
      <c r="AF122" s="52">
        <f t="shared" si="33"/>
        <v>0</v>
      </c>
      <c r="AG122" s="52">
        <f t="shared" si="33"/>
        <v>0</v>
      </c>
      <c r="AH122" s="52">
        <f t="shared" si="33"/>
        <v>0</v>
      </c>
      <c r="AI122" s="52">
        <f t="shared" si="33"/>
        <v>0</v>
      </c>
      <c r="AJ122" s="52">
        <f t="shared" si="33"/>
        <v>0</v>
      </c>
      <c r="AK122" s="52">
        <f t="shared" si="33"/>
        <v>0</v>
      </c>
      <c r="AL122" s="52">
        <f t="shared" si="33"/>
        <v>0</v>
      </c>
      <c r="AM122" s="52">
        <f t="shared" si="33"/>
        <v>0</v>
      </c>
      <c r="AN122" s="52">
        <f t="shared" si="33"/>
        <v>2.7734976887519285E-2</v>
      </c>
      <c r="AO122" s="52">
        <f t="shared" si="33"/>
        <v>5.546995377503857E-2</v>
      </c>
      <c r="AP122" s="52">
        <f t="shared" si="33"/>
        <v>8.493836671802775E-2</v>
      </c>
      <c r="AQ122" s="15">
        <f t="shared" si="5"/>
        <v>1.0000000000000009</v>
      </c>
    </row>
    <row r="123" spans="2:43">
      <c r="B123" s="7">
        <v>36</v>
      </c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15"/>
    </row>
    <row r="124" spans="2:43">
      <c r="B124" s="7">
        <v>37</v>
      </c>
      <c r="C124" s="52">
        <f t="shared" ref="C124:AP124" si="34">C82*$AT$28</f>
        <v>6.7604006163328179E-2</v>
      </c>
      <c r="D124" s="52">
        <f t="shared" si="34"/>
        <v>8.3204930662557755E-2</v>
      </c>
      <c r="E124" s="52">
        <f t="shared" si="34"/>
        <v>9.7072419106317323E-2</v>
      </c>
      <c r="F124" s="52">
        <f t="shared" si="34"/>
        <v>0.13867488443759643</v>
      </c>
      <c r="G124" s="52">
        <f t="shared" si="34"/>
        <v>0.17161016949152544</v>
      </c>
      <c r="H124" s="52">
        <f t="shared" si="34"/>
        <v>0.15427580893682591</v>
      </c>
      <c r="I124" s="52">
        <f t="shared" si="34"/>
        <v>0.11093990755007693</v>
      </c>
      <c r="J124" s="52">
        <f t="shared" si="34"/>
        <v>3.1201848998459156E-2</v>
      </c>
      <c r="K124" s="52">
        <f t="shared" si="34"/>
        <v>5.546995377503857E-2</v>
      </c>
      <c r="L124" s="52">
        <f t="shared" si="34"/>
        <v>2.7734976887519285E-2</v>
      </c>
      <c r="M124" s="52">
        <f t="shared" si="34"/>
        <v>1.3674884437596294E-2</v>
      </c>
      <c r="N124" s="52">
        <f t="shared" si="34"/>
        <v>5.2003081664098597E-3</v>
      </c>
      <c r="O124" s="52">
        <f t="shared" si="34"/>
        <v>5.2003081664098597E-3</v>
      </c>
      <c r="P124" s="52">
        <f t="shared" si="34"/>
        <v>0</v>
      </c>
      <c r="Q124" s="52">
        <f t="shared" si="34"/>
        <v>0</v>
      </c>
      <c r="R124" s="52">
        <f t="shared" si="34"/>
        <v>0</v>
      </c>
      <c r="S124" s="52">
        <f t="shared" si="34"/>
        <v>0</v>
      </c>
      <c r="T124" s="52">
        <f t="shared" si="34"/>
        <v>0</v>
      </c>
      <c r="U124" s="52">
        <f t="shared" si="34"/>
        <v>0</v>
      </c>
      <c r="V124" s="52">
        <f t="shared" si="34"/>
        <v>0</v>
      </c>
      <c r="W124" s="52">
        <f t="shared" si="34"/>
        <v>0</v>
      </c>
      <c r="X124" s="52">
        <f t="shared" si="34"/>
        <v>0</v>
      </c>
      <c r="Y124" s="52">
        <f t="shared" si="34"/>
        <v>0</v>
      </c>
      <c r="Z124" s="52">
        <f t="shared" si="34"/>
        <v>0</v>
      </c>
      <c r="AA124" s="52">
        <f t="shared" si="34"/>
        <v>5.2003081664098597E-3</v>
      </c>
      <c r="AB124" s="52">
        <f t="shared" si="34"/>
        <v>0</v>
      </c>
      <c r="AC124" s="52">
        <f t="shared" si="34"/>
        <v>0</v>
      </c>
      <c r="AD124" s="52">
        <f t="shared" si="34"/>
        <v>0</v>
      </c>
      <c r="AE124" s="52">
        <f t="shared" si="34"/>
        <v>0</v>
      </c>
      <c r="AF124" s="52">
        <f t="shared" si="34"/>
        <v>0</v>
      </c>
      <c r="AG124" s="52">
        <f t="shared" si="34"/>
        <v>0</v>
      </c>
      <c r="AH124" s="52">
        <f t="shared" si="34"/>
        <v>0</v>
      </c>
      <c r="AI124" s="52">
        <f t="shared" si="34"/>
        <v>0</v>
      </c>
      <c r="AJ124" s="52">
        <f t="shared" si="34"/>
        <v>0</v>
      </c>
      <c r="AK124" s="52">
        <f t="shared" si="34"/>
        <v>0</v>
      </c>
      <c r="AL124" s="52">
        <f t="shared" si="34"/>
        <v>0</v>
      </c>
      <c r="AM124" s="52">
        <f t="shared" si="34"/>
        <v>0</v>
      </c>
      <c r="AN124" s="52">
        <f t="shared" si="34"/>
        <v>0</v>
      </c>
      <c r="AO124" s="52">
        <f t="shared" si="34"/>
        <v>0</v>
      </c>
      <c r="AP124" s="52">
        <f t="shared" si="34"/>
        <v>3.293528505392912E-2</v>
      </c>
      <c r="AQ124" s="15">
        <f t="shared" si="5"/>
        <v>0.99999999999999978</v>
      </c>
    </row>
    <row r="125" spans="2:43">
      <c r="B125" s="7">
        <v>38</v>
      </c>
      <c r="C125" s="52">
        <f t="shared" ref="C125:AP125" si="35">C83*$AT$28</f>
        <v>3.9869029275808925E-2</v>
      </c>
      <c r="D125" s="52">
        <f t="shared" si="35"/>
        <v>5.546995377503857E-2</v>
      </c>
      <c r="E125" s="52">
        <f t="shared" si="35"/>
        <v>7.2804314329738037E-2</v>
      </c>
      <c r="F125" s="52">
        <f t="shared" si="35"/>
        <v>0.11093990755007693</v>
      </c>
      <c r="G125" s="52">
        <f t="shared" si="35"/>
        <v>0.14560862865947613</v>
      </c>
      <c r="H125" s="52">
        <f t="shared" si="35"/>
        <v>0.187211093990755</v>
      </c>
      <c r="I125" s="52">
        <f t="shared" si="35"/>
        <v>0.13867488443759643</v>
      </c>
      <c r="J125" s="52">
        <f t="shared" si="35"/>
        <v>4.160246533127885E-2</v>
      </c>
      <c r="K125" s="52">
        <f t="shared" si="35"/>
        <v>8.3204930662557755E-2</v>
      </c>
      <c r="L125" s="52">
        <f t="shared" si="35"/>
        <v>5.546995377503857E-2</v>
      </c>
      <c r="M125" s="52">
        <f t="shared" si="35"/>
        <v>4.1409861325115552E-2</v>
      </c>
      <c r="N125" s="52">
        <f t="shared" si="35"/>
        <v>6.9337442218798083E-3</v>
      </c>
      <c r="O125" s="52">
        <f t="shared" si="35"/>
        <v>6.9337442218798083E-3</v>
      </c>
      <c r="P125" s="52">
        <f t="shared" si="35"/>
        <v>0</v>
      </c>
      <c r="Q125" s="52">
        <f t="shared" si="35"/>
        <v>0</v>
      </c>
      <c r="R125" s="52">
        <f t="shared" si="35"/>
        <v>0</v>
      </c>
      <c r="S125" s="52">
        <f t="shared" si="35"/>
        <v>0</v>
      </c>
      <c r="T125" s="52">
        <f t="shared" si="35"/>
        <v>0</v>
      </c>
      <c r="U125" s="52">
        <f t="shared" si="35"/>
        <v>0</v>
      </c>
      <c r="V125" s="52">
        <f t="shared" si="35"/>
        <v>0</v>
      </c>
      <c r="W125" s="52">
        <f t="shared" si="35"/>
        <v>0</v>
      </c>
      <c r="X125" s="52">
        <f t="shared" si="35"/>
        <v>0</v>
      </c>
      <c r="Y125" s="52">
        <f t="shared" si="35"/>
        <v>0</v>
      </c>
      <c r="Z125" s="52">
        <f t="shared" si="35"/>
        <v>0</v>
      </c>
      <c r="AA125" s="52">
        <f t="shared" si="35"/>
        <v>6.9337442218798083E-3</v>
      </c>
      <c r="AB125" s="52">
        <f t="shared" si="35"/>
        <v>0</v>
      </c>
      <c r="AC125" s="52">
        <f t="shared" si="35"/>
        <v>0</v>
      </c>
      <c r="AD125" s="52">
        <f t="shared" si="35"/>
        <v>0</v>
      </c>
      <c r="AE125" s="52">
        <f t="shared" si="35"/>
        <v>0</v>
      </c>
      <c r="AF125" s="52">
        <f t="shared" si="35"/>
        <v>0</v>
      </c>
      <c r="AG125" s="52">
        <f t="shared" si="35"/>
        <v>0</v>
      </c>
      <c r="AH125" s="52">
        <f t="shared" si="35"/>
        <v>0</v>
      </c>
      <c r="AI125" s="52">
        <f t="shared" si="35"/>
        <v>0</v>
      </c>
      <c r="AJ125" s="52">
        <f t="shared" si="35"/>
        <v>0</v>
      </c>
      <c r="AK125" s="52">
        <f t="shared" si="35"/>
        <v>0</v>
      </c>
      <c r="AL125" s="52">
        <f t="shared" si="35"/>
        <v>0</v>
      </c>
      <c r="AM125" s="52">
        <f t="shared" si="35"/>
        <v>0</v>
      </c>
      <c r="AN125" s="52">
        <f t="shared" si="35"/>
        <v>0</v>
      </c>
      <c r="AO125" s="52">
        <f t="shared" si="35"/>
        <v>0</v>
      </c>
      <c r="AP125" s="52">
        <f t="shared" si="35"/>
        <v>6.9337442218798083E-3</v>
      </c>
      <c r="AQ125" s="15">
        <f t="shared" si="5"/>
        <v>0.99999999999999989</v>
      </c>
    </row>
    <row r="126" spans="2:43">
      <c r="B126" s="7">
        <v>39</v>
      </c>
      <c r="C126" s="52">
        <f t="shared" ref="C126:AP126" si="36">C84*$AT$28</f>
        <v>1.2134052388289688E-2</v>
      </c>
      <c r="D126" s="52">
        <f t="shared" si="36"/>
        <v>2.7734976887519285E-2</v>
      </c>
      <c r="E126" s="52">
        <f t="shared" si="36"/>
        <v>4.8536209553158752E-2</v>
      </c>
      <c r="F126" s="52">
        <f t="shared" si="36"/>
        <v>8.3204930662557755E-2</v>
      </c>
      <c r="G126" s="52">
        <f t="shared" si="36"/>
        <v>0.11960708782742682</v>
      </c>
      <c r="H126" s="52">
        <f t="shared" si="36"/>
        <v>0.16467642526964565</v>
      </c>
      <c r="I126" s="52">
        <f t="shared" si="36"/>
        <v>0.1664098613251159</v>
      </c>
      <c r="J126" s="52">
        <f t="shared" si="36"/>
        <v>5.2003081664098658E-2</v>
      </c>
      <c r="K126" s="52">
        <f t="shared" si="36"/>
        <v>0.11093990755007693</v>
      </c>
      <c r="L126" s="52">
        <f t="shared" si="36"/>
        <v>8.3204930662557755E-2</v>
      </c>
      <c r="M126" s="52">
        <f t="shared" si="36"/>
        <v>6.914483821263484E-2</v>
      </c>
      <c r="N126" s="52">
        <f t="shared" si="36"/>
        <v>3.640215716486904E-2</v>
      </c>
      <c r="O126" s="52">
        <f t="shared" si="36"/>
        <v>8.6671802773497768E-3</v>
      </c>
      <c r="P126" s="52">
        <f t="shared" si="36"/>
        <v>0</v>
      </c>
      <c r="Q126" s="52">
        <f t="shared" si="36"/>
        <v>0</v>
      </c>
      <c r="R126" s="52">
        <f t="shared" si="36"/>
        <v>0</v>
      </c>
      <c r="S126" s="52">
        <f t="shared" si="36"/>
        <v>0</v>
      </c>
      <c r="T126" s="52">
        <f t="shared" si="36"/>
        <v>0</v>
      </c>
      <c r="U126" s="52">
        <f t="shared" si="36"/>
        <v>0</v>
      </c>
      <c r="V126" s="52">
        <f t="shared" si="36"/>
        <v>0</v>
      </c>
      <c r="W126" s="52">
        <f t="shared" si="36"/>
        <v>0</v>
      </c>
      <c r="X126" s="52">
        <f t="shared" si="36"/>
        <v>0</v>
      </c>
      <c r="Y126" s="52">
        <f t="shared" si="36"/>
        <v>0</v>
      </c>
      <c r="Z126" s="52">
        <f t="shared" si="36"/>
        <v>0</v>
      </c>
      <c r="AA126" s="52">
        <f t="shared" si="36"/>
        <v>8.6671802773497768E-3</v>
      </c>
      <c r="AB126" s="52">
        <f t="shared" si="36"/>
        <v>0</v>
      </c>
      <c r="AC126" s="52">
        <f t="shared" si="36"/>
        <v>0</v>
      </c>
      <c r="AD126" s="52">
        <f t="shared" si="36"/>
        <v>0</v>
      </c>
      <c r="AE126" s="52">
        <f t="shared" si="36"/>
        <v>0</v>
      </c>
      <c r="AF126" s="52">
        <f t="shared" si="36"/>
        <v>0</v>
      </c>
      <c r="AG126" s="52">
        <f t="shared" si="36"/>
        <v>0</v>
      </c>
      <c r="AH126" s="52">
        <f t="shared" si="36"/>
        <v>0</v>
      </c>
      <c r="AI126" s="52">
        <f t="shared" si="36"/>
        <v>0</v>
      </c>
      <c r="AJ126" s="52">
        <f t="shared" si="36"/>
        <v>0</v>
      </c>
      <c r="AK126" s="52">
        <f t="shared" si="36"/>
        <v>0</v>
      </c>
      <c r="AL126" s="52">
        <f t="shared" si="36"/>
        <v>0</v>
      </c>
      <c r="AM126" s="52">
        <f t="shared" si="36"/>
        <v>0</v>
      </c>
      <c r="AN126" s="52">
        <f t="shared" si="36"/>
        <v>0</v>
      </c>
      <c r="AO126" s="52">
        <f t="shared" si="36"/>
        <v>0</v>
      </c>
      <c r="AP126" s="52">
        <f t="shared" si="36"/>
        <v>8.6671802773497768E-3</v>
      </c>
      <c r="AQ126" s="15">
        <f t="shared" si="5"/>
        <v>1.0000000000000004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6494E-324D-0149-9297-52FD78C2C9A7}">
  <dimension ref="A1:DV173"/>
  <sheetViews>
    <sheetView topLeftCell="AR1" zoomScale="121" zoomScaleNormal="121" workbookViewId="0">
      <selection activeCell="AV5" sqref="AV5:AY7"/>
    </sheetView>
  </sheetViews>
  <sheetFormatPr defaultColWidth="11.42578125" defaultRowHeight="15"/>
  <cols>
    <col min="4" max="4" width="15.140625" customWidth="1"/>
    <col min="6" max="6" width="12.42578125" customWidth="1"/>
    <col min="7" max="7" width="11.85546875" customWidth="1"/>
    <col min="8" max="8" width="14.28515625" customWidth="1"/>
    <col min="15" max="15" width="12.42578125" customWidth="1"/>
    <col min="48" max="48" width="19.28515625" customWidth="1"/>
    <col min="86" max="86" width="5.85546875" customWidth="1"/>
  </cols>
  <sheetData>
    <row r="1" spans="1:126">
      <c r="H1" s="36" t="s">
        <v>165</v>
      </c>
      <c r="O1" s="14" t="s">
        <v>166</v>
      </c>
      <c r="AB1" s="36" t="s">
        <v>165</v>
      </c>
      <c r="AE1" s="14" t="s">
        <v>166</v>
      </c>
      <c r="AL1" s="36" t="s">
        <v>165</v>
      </c>
    </row>
    <row r="2" spans="1:126">
      <c r="B2" t="s">
        <v>167</v>
      </c>
      <c r="G2" s="6"/>
      <c r="H2" s="37">
        <v>0.125</v>
      </c>
      <c r="I2" s="6"/>
      <c r="J2" s="6" t="s">
        <v>168</v>
      </c>
      <c r="K2" s="6"/>
      <c r="L2" s="6"/>
      <c r="M2" s="6"/>
      <c r="N2" s="6"/>
      <c r="O2" s="17">
        <v>6.25E-2</v>
      </c>
      <c r="P2" s="6"/>
      <c r="Q2" s="6"/>
      <c r="R2" s="37"/>
      <c r="S2" s="6"/>
      <c r="T2" s="6"/>
      <c r="U2" s="6"/>
      <c r="V2" s="6"/>
      <c r="W2" s="6"/>
      <c r="X2" s="6"/>
      <c r="Y2" s="6" t="s">
        <v>169</v>
      </c>
      <c r="Z2" s="6"/>
      <c r="AA2" s="6"/>
      <c r="AB2" s="37">
        <v>0.125</v>
      </c>
      <c r="AC2" s="6"/>
      <c r="AD2" s="6"/>
      <c r="AE2" s="17">
        <v>6.25E-2</v>
      </c>
      <c r="AF2" s="6"/>
      <c r="AG2" s="6"/>
      <c r="AH2" s="6"/>
      <c r="AI2" s="6"/>
      <c r="AJ2" s="6"/>
      <c r="AK2" s="6"/>
      <c r="AL2" s="37">
        <v>0.125</v>
      </c>
      <c r="AM2" s="6" t="s">
        <v>170</v>
      </c>
      <c r="AN2" s="6"/>
      <c r="AO2" s="6"/>
      <c r="AP2" s="6"/>
      <c r="AS2" s="35"/>
      <c r="CI2" t="s">
        <v>171</v>
      </c>
    </row>
    <row r="3" spans="1:126">
      <c r="C3" s="12">
        <v>0</v>
      </c>
      <c r="D3" s="8">
        <v>1</v>
      </c>
      <c r="E3" s="8">
        <v>2</v>
      </c>
      <c r="F3" s="8">
        <v>3</v>
      </c>
      <c r="G3" s="8">
        <v>4</v>
      </c>
      <c r="H3" s="12">
        <v>5</v>
      </c>
      <c r="I3" s="8">
        <v>6</v>
      </c>
      <c r="J3" s="13">
        <v>7</v>
      </c>
      <c r="K3" s="8">
        <v>8</v>
      </c>
      <c r="L3" s="8">
        <v>9</v>
      </c>
      <c r="M3" s="12">
        <v>10</v>
      </c>
      <c r="N3" s="12">
        <v>11</v>
      </c>
      <c r="O3" s="8">
        <v>12</v>
      </c>
      <c r="P3" s="8">
        <v>13</v>
      </c>
      <c r="Q3" s="8">
        <v>14</v>
      </c>
      <c r="R3" s="8">
        <v>15</v>
      </c>
      <c r="S3" s="8">
        <v>16</v>
      </c>
      <c r="T3" s="8">
        <v>17</v>
      </c>
      <c r="U3" s="8">
        <v>18</v>
      </c>
      <c r="V3" s="8">
        <v>19</v>
      </c>
      <c r="W3" s="8">
        <v>20</v>
      </c>
      <c r="X3" s="8">
        <v>21</v>
      </c>
      <c r="Y3" s="13">
        <v>22</v>
      </c>
      <c r="Z3" s="8">
        <v>23</v>
      </c>
      <c r="AA3" s="12">
        <v>24</v>
      </c>
      <c r="AB3" s="8">
        <v>25</v>
      </c>
      <c r="AC3" s="8">
        <v>26</v>
      </c>
      <c r="AD3" s="8">
        <v>27</v>
      </c>
      <c r="AE3" s="8">
        <v>28</v>
      </c>
      <c r="AF3" s="8">
        <v>29</v>
      </c>
      <c r="AG3" s="8">
        <v>30</v>
      </c>
      <c r="AH3" s="8">
        <v>31</v>
      </c>
      <c r="AI3" s="8">
        <v>32</v>
      </c>
      <c r="AJ3" s="8">
        <v>33</v>
      </c>
      <c r="AK3" s="8">
        <v>34</v>
      </c>
      <c r="AL3" s="8">
        <v>35</v>
      </c>
      <c r="AM3" s="13">
        <v>36</v>
      </c>
      <c r="AN3" s="8">
        <v>37</v>
      </c>
      <c r="AO3" s="8">
        <v>38</v>
      </c>
      <c r="AP3" s="12">
        <v>39</v>
      </c>
      <c r="AQ3" t="s">
        <v>172</v>
      </c>
      <c r="CF3" s="8"/>
      <c r="CI3" s="21">
        <v>0</v>
      </c>
      <c r="CJ3" s="8">
        <v>1</v>
      </c>
      <c r="CK3" s="18">
        <v>2</v>
      </c>
      <c r="CL3" s="8">
        <v>3</v>
      </c>
      <c r="CM3" s="8">
        <v>4</v>
      </c>
      <c r="CN3" s="8">
        <v>5</v>
      </c>
      <c r="CO3" s="8">
        <v>6</v>
      </c>
      <c r="CP3" s="19">
        <v>7</v>
      </c>
      <c r="CQ3" s="8">
        <v>8</v>
      </c>
      <c r="CR3" s="8">
        <v>9</v>
      </c>
      <c r="CS3" s="21">
        <v>10</v>
      </c>
      <c r="CT3" s="8">
        <v>11</v>
      </c>
      <c r="CU3" s="8">
        <v>12</v>
      </c>
      <c r="CV3" s="8">
        <v>13</v>
      </c>
      <c r="CW3" s="8">
        <v>14</v>
      </c>
      <c r="CX3" s="8">
        <v>15</v>
      </c>
      <c r="CY3" s="8">
        <v>16</v>
      </c>
      <c r="CZ3" s="18">
        <v>17</v>
      </c>
      <c r="DA3" s="8">
        <v>18</v>
      </c>
      <c r="DB3" s="8">
        <v>19</v>
      </c>
      <c r="DC3" s="8">
        <v>20</v>
      </c>
      <c r="DD3" s="8">
        <v>21</v>
      </c>
      <c r="DE3" s="19">
        <v>22</v>
      </c>
      <c r="DF3" s="8">
        <v>23</v>
      </c>
      <c r="DG3" s="8">
        <v>24</v>
      </c>
      <c r="DH3" s="8">
        <v>25</v>
      </c>
      <c r="DI3" s="8">
        <v>26</v>
      </c>
      <c r="DJ3" s="8">
        <v>27</v>
      </c>
      <c r="DK3" s="8">
        <v>28</v>
      </c>
      <c r="DL3" s="8">
        <v>29</v>
      </c>
      <c r="DM3" s="8">
        <v>30</v>
      </c>
      <c r="DN3" s="8">
        <v>31</v>
      </c>
      <c r="DO3" s="8">
        <v>32</v>
      </c>
      <c r="DP3" s="18">
        <v>33</v>
      </c>
      <c r="DQ3" s="8">
        <v>34</v>
      </c>
      <c r="DR3" s="8">
        <v>35</v>
      </c>
      <c r="DS3" s="19">
        <v>36</v>
      </c>
      <c r="DT3" s="8">
        <v>37</v>
      </c>
      <c r="DU3" s="8">
        <v>38</v>
      </c>
      <c r="DV3" s="8">
        <v>39</v>
      </c>
    </row>
    <row r="4" spans="1:126">
      <c r="A4" t="s">
        <v>173</v>
      </c>
      <c r="B4" s="7">
        <v>0</v>
      </c>
      <c r="C4" s="15">
        <f>0+1/16*J4</f>
        <v>1.0416666666666666E-2</v>
      </c>
      <c r="D4" s="15">
        <v>0</v>
      </c>
      <c r="E4" s="15">
        <v>2.7777777777777776E-2</v>
      </c>
      <c r="F4" s="15">
        <v>5.5555555555555552E-2</v>
      </c>
      <c r="G4" s="15">
        <f>1/12+1/16*J4</f>
        <v>9.375E-2</v>
      </c>
      <c r="H4" s="15">
        <f>1/9+1/16*J4+1/8*J4</f>
        <v>0.1423611111111111</v>
      </c>
      <c r="I4" s="15">
        <v>0.1388888888888889</v>
      </c>
      <c r="J4" s="15">
        <v>0.16666666666666666</v>
      </c>
      <c r="K4" s="15">
        <v>0.1388888888888889</v>
      </c>
      <c r="L4" s="15">
        <v>0.1111111111111111</v>
      </c>
      <c r="M4" s="15">
        <f>1/12+1/16*J4</f>
        <v>9.375E-2</v>
      </c>
      <c r="N4" s="15">
        <f>1/18+1/16*J4</f>
        <v>6.5972222222222224E-2</v>
      </c>
      <c r="O4" s="15">
        <f>1/36+1/16*J4</f>
        <v>3.8194444444444441E-2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0</v>
      </c>
      <c r="Y4" s="15">
        <v>0</v>
      </c>
      <c r="Z4" s="15">
        <v>0</v>
      </c>
      <c r="AA4" s="15">
        <f>0+1/16*J4</f>
        <v>1.0416666666666666E-2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0</v>
      </c>
      <c r="AL4" s="15">
        <v>0</v>
      </c>
      <c r="AM4" s="15">
        <v>0</v>
      </c>
      <c r="AN4" s="15">
        <v>0</v>
      </c>
      <c r="AO4" s="15">
        <v>0</v>
      </c>
      <c r="AP4" s="15">
        <f>0+1/16*J4</f>
        <v>1.0416666666666666E-2</v>
      </c>
      <c r="AQ4" s="20">
        <f>SUM(C4:AP4)-1/6+1/6*3/8</f>
        <v>1.0000000000000004</v>
      </c>
      <c r="AR4" s="41">
        <f>SUM(C4:AP4)</f>
        <v>1.104166666666667</v>
      </c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20"/>
      <c r="CH4" s="7">
        <v>0</v>
      </c>
      <c r="CI4">
        <v>0</v>
      </c>
      <c r="CJ4" s="6">
        <v>0</v>
      </c>
      <c r="CK4" s="6">
        <v>2.7777777777777776E-2</v>
      </c>
      <c r="CL4" s="6">
        <v>5.5555555555555552E-2</v>
      </c>
      <c r="CM4" s="6">
        <v>8.3333333333333329E-2</v>
      </c>
      <c r="CN4" s="6">
        <v>0.1111111111111111</v>
      </c>
      <c r="CO4" s="6">
        <v>0.1388888888888889</v>
      </c>
      <c r="CP4" s="6">
        <v>0.16666666666666666</v>
      </c>
      <c r="CQ4" s="6">
        <v>0.1388888888888889</v>
      </c>
      <c r="CR4" s="6">
        <v>0.1111111111111111</v>
      </c>
      <c r="CS4" s="6">
        <v>8.3333333333333329E-2</v>
      </c>
      <c r="CT4" s="6">
        <v>5.5555555555555552E-2</v>
      </c>
      <c r="CU4" s="6">
        <v>2.7777777777777776E-2</v>
      </c>
      <c r="CV4" s="6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</row>
    <row r="5" spans="1:126">
      <c r="B5" s="7">
        <v>1</v>
      </c>
      <c r="C5" s="15">
        <f>0+J5*1/16</f>
        <v>8.6805555555555629E-3</v>
      </c>
      <c r="D5" s="15">
        <v>0</v>
      </c>
      <c r="E5" s="15">
        <v>0</v>
      </c>
      <c r="F5" s="15">
        <v>2.7777777777777801E-2</v>
      </c>
      <c r="G5" s="15">
        <f>1/18+J5*1/16</f>
        <v>6.4236111111111119E-2</v>
      </c>
      <c r="H5" s="15">
        <f>1/12+J5*1/16+J5*1/8</f>
        <v>0.10937500000000003</v>
      </c>
      <c r="I5" s="15">
        <v>0.11111111111111099</v>
      </c>
      <c r="J5" s="15">
        <v>0.13888888888888901</v>
      </c>
      <c r="K5" s="15">
        <v>0.16666666666666699</v>
      </c>
      <c r="L5" s="15">
        <v>0.13888888888888901</v>
      </c>
      <c r="M5" s="15">
        <f>1/9+J5*1/16</f>
        <v>0.11979166666666667</v>
      </c>
      <c r="N5" s="15">
        <f>1/12+J5*1/16</f>
        <v>9.2013888888888895E-2</v>
      </c>
      <c r="O5" s="15">
        <f>1/18+J5*1/16</f>
        <v>6.4236111111111119E-2</v>
      </c>
      <c r="P5" s="15">
        <v>2.7777777777777801E-2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f>J5*1/16</f>
        <v>8.6805555555555629E-3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0</v>
      </c>
      <c r="AL5" s="15">
        <v>0</v>
      </c>
      <c r="AM5" s="15">
        <v>0</v>
      </c>
      <c r="AN5" s="15">
        <v>0</v>
      </c>
      <c r="AO5" s="15">
        <v>0</v>
      </c>
      <c r="AP5" s="15">
        <f>J5*1/16</f>
        <v>8.6805555555555629E-3</v>
      </c>
      <c r="AQ5" s="20">
        <f>SUM(C5:AP5)-5/36+5/36*3/8</f>
        <v>1.0000000000000007</v>
      </c>
      <c r="AR5" s="41">
        <f>SUM(C5:AP5)</f>
        <v>1.0868055555555562</v>
      </c>
      <c r="AV5" s="32" t="s">
        <v>174</v>
      </c>
      <c r="AW5" s="33" t="s">
        <v>175</v>
      </c>
      <c r="AX5" s="33" t="s">
        <v>110</v>
      </c>
      <c r="AY5" s="34" t="s">
        <v>176</v>
      </c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20"/>
      <c r="CH5" s="7">
        <v>1</v>
      </c>
      <c r="CI5">
        <v>0</v>
      </c>
      <c r="CJ5">
        <v>0</v>
      </c>
      <c r="CK5" s="6">
        <v>0</v>
      </c>
      <c r="CL5" s="6">
        <v>2.7777777777777776E-2</v>
      </c>
      <c r="CM5" s="6">
        <v>5.5555555555555552E-2</v>
      </c>
      <c r="CN5" s="6">
        <v>8.3333333333333329E-2</v>
      </c>
      <c r="CO5" s="6">
        <v>0.1111111111111111</v>
      </c>
      <c r="CP5" s="6">
        <v>0.1388888888888889</v>
      </c>
      <c r="CQ5" s="6">
        <v>0.16666666666666666</v>
      </c>
      <c r="CR5" s="6">
        <v>0.1388888888888889</v>
      </c>
      <c r="CS5" s="6">
        <v>0.1111111111111111</v>
      </c>
      <c r="CT5" s="6">
        <v>8.3333333333333329E-2</v>
      </c>
      <c r="CU5" s="6">
        <v>5.5555555555555552E-2</v>
      </c>
      <c r="CV5" s="6">
        <v>2.7777777777777776E-2</v>
      </c>
      <c r="CW5" s="6">
        <v>0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  <c r="DQ5" s="6">
        <v>0</v>
      </c>
      <c r="DR5" s="6">
        <v>0</v>
      </c>
      <c r="DS5" s="6">
        <v>0</v>
      </c>
      <c r="DT5" s="6">
        <v>0</v>
      </c>
      <c r="DU5" s="6">
        <v>0</v>
      </c>
      <c r="DV5" s="6">
        <v>0</v>
      </c>
    </row>
    <row r="6" spans="1:126">
      <c r="B6" s="18">
        <v>2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20"/>
      <c r="AR6" s="41"/>
      <c r="AV6" s="22" t="s">
        <v>100</v>
      </c>
      <c r="AW6" s="23">
        <v>0</v>
      </c>
      <c r="AX6" s="24">
        <v>6.25E-2</v>
      </c>
      <c r="AY6" s="25">
        <v>6.25E-2</v>
      </c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20"/>
      <c r="CH6" s="18">
        <v>2</v>
      </c>
      <c r="CI6">
        <v>0</v>
      </c>
      <c r="CJ6">
        <v>0</v>
      </c>
      <c r="CK6">
        <v>0</v>
      </c>
      <c r="CL6" s="6">
        <v>0</v>
      </c>
      <c r="CM6" s="6">
        <v>2.7777777777777776E-2</v>
      </c>
      <c r="CN6" s="6">
        <v>5.5555555555555552E-2</v>
      </c>
      <c r="CO6" s="6">
        <v>8.3333333333333329E-2</v>
      </c>
      <c r="CP6" s="6">
        <v>0.1111111111111111</v>
      </c>
      <c r="CQ6" s="6">
        <v>0.1388888888888889</v>
      </c>
      <c r="CR6" s="6">
        <v>0.16666666666666666</v>
      </c>
      <c r="CS6" s="6">
        <v>0.1388888888888889</v>
      </c>
      <c r="CT6" s="6">
        <v>0.1111111111111111</v>
      </c>
      <c r="CU6" s="6">
        <v>8.3333333333333329E-2</v>
      </c>
      <c r="CV6" s="6">
        <v>5.5555555555555552E-2</v>
      </c>
      <c r="CW6" s="6">
        <v>2.7777777777777776E-2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  <c r="DU6" s="6">
        <v>0</v>
      </c>
      <c r="DV6" s="6">
        <v>0</v>
      </c>
    </row>
    <row r="7" spans="1:126">
      <c r="B7" s="7">
        <v>3</v>
      </c>
      <c r="C7" s="15">
        <f>J7*1/16</f>
        <v>5.2083333333333313E-3</v>
      </c>
      <c r="D7" s="15">
        <v>0</v>
      </c>
      <c r="E7" s="15">
        <v>0</v>
      </c>
      <c r="F7" s="15">
        <v>0</v>
      </c>
      <c r="G7" s="15">
        <f>J7*1/16</f>
        <v>5.2083333333333313E-3</v>
      </c>
      <c r="H7" s="15">
        <f>1/36+J7*1/16+J7*1/8</f>
        <v>4.3402777777777769E-2</v>
      </c>
      <c r="I7" s="15">
        <v>5.5555555555555601E-2</v>
      </c>
      <c r="J7" s="15">
        <v>8.3333333333333301E-2</v>
      </c>
      <c r="K7" s="15">
        <v>0.11111111111111099</v>
      </c>
      <c r="L7" s="15">
        <v>0.13888888888888901</v>
      </c>
      <c r="M7" s="15">
        <f>1/6+J7*1/16</f>
        <v>0.171875</v>
      </c>
      <c r="N7" s="15">
        <f>5/36+J7*1/16</f>
        <v>0.14409722222222224</v>
      </c>
      <c r="O7" s="15">
        <f>1/9+J7*1/16</f>
        <v>0.11631944444444443</v>
      </c>
      <c r="P7" s="15">
        <v>8.3333333333333301E-2</v>
      </c>
      <c r="Q7" s="15">
        <v>5.5555555555555601E-2</v>
      </c>
      <c r="R7" s="15">
        <v>2.7777777777777801E-2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f>J7*1/16</f>
        <v>5.2083333333333313E-3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0</v>
      </c>
      <c r="AL7" s="15">
        <v>0</v>
      </c>
      <c r="AM7" s="15">
        <v>0</v>
      </c>
      <c r="AN7" s="15">
        <v>0</v>
      </c>
      <c r="AO7" s="15">
        <v>0</v>
      </c>
      <c r="AP7" s="15">
        <f>J7*1/16</f>
        <v>5.2083333333333313E-3</v>
      </c>
      <c r="AQ7" s="20">
        <f>SUM(C7:AP7)-1/12+1/12*3/8</f>
        <v>0.99999999999999989</v>
      </c>
      <c r="AR7" s="41">
        <f>SUM(C7:AP7)</f>
        <v>1.0520833333333333</v>
      </c>
      <c r="AV7" s="26" t="s">
        <v>13</v>
      </c>
      <c r="AW7">
        <v>10</v>
      </c>
      <c r="AX7" s="6">
        <v>6.25E-2</v>
      </c>
      <c r="AY7" s="2">
        <v>6.25E-2</v>
      </c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20"/>
      <c r="CH7" s="7">
        <v>3</v>
      </c>
      <c r="CI7">
        <v>0</v>
      </c>
      <c r="CJ7">
        <v>0</v>
      </c>
      <c r="CK7">
        <v>0</v>
      </c>
      <c r="CL7" s="6">
        <v>0</v>
      </c>
      <c r="CM7" s="6">
        <v>0</v>
      </c>
      <c r="CN7" s="6">
        <v>2.7777777777777776E-2</v>
      </c>
      <c r="CO7" s="6">
        <v>5.5555555555555552E-2</v>
      </c>
      <c r="CP7" s="6">
        <v>8.3333333333333329E-2</v>
      </c>
      <c r="CQ7" s="6">
        <v>0.1111111111111111</v>
      </c>
      <c r="CR7" s="6">
        <v>0.1388888888888889</v>
      </c>
      <c r="CS7" s="6">
        <v>0.16666666666666666</v>
      </c>
      <c r="CT7" s="6">
        <v>0.1388888888888889</v>
      </c>
      <c r="CU7" s="6">
        <v>0.1111111111111111</v>
      </c>
      <c r="CV7" s="6">
        <v>8.3333333333333329E-2</v>
      </c>
      <c r="CW7" s="6">
        <v>5.5555555555555552E-2</v>
      </c>
      <c r="CX7" s="6">
        <v>2.7777777777777776E-2</v>
      </c>
      <c r="CY7" s="6">
        <v>0</v>
      </c>
      <c r="CZ7" s="6">
        <v>0</v>
      </c>
      <c r="DA7" s="6">
        <v>0</v>
      </c>
      <c r="DB7" s="6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O7" s="6">
        <v>0</v>
      </c>
      <c r="DP7" s="6">
        <v>0</v>
      </c>
      <c r="DQ7" s="6">
        <v>0</v>
      </c>
      <c r="DR7" s="6">
        <v>0</v>
      </c>
      <c r="DS7" s="6">
        <v>0</v>
      </c>
      <c r="DT7" s="6">
        <v>0</v>
      </c>
      <c r="DU7" s="6">
        <v>0</v>
      </c>
      <c r="DV7" s="6">
        <v>0</v>
      </c>
    </row>
    <row r="8" spans="1:126">
      <c r="B8" s="7">
        <v>4</v>
      </c>
      <c r="C8" s="15">
        <f>J8*1/16</f>
        <v>3.4722222222222251E-3</v>
      </c>
      <c r="D8" s="15">
        <v>0</v>
      </c>
      <c r="E8" s="15">
        <v>0</v>
      </c>
      <c r="F8" s="15">
        <v>0</v>
      </c>
      <c r="G8" s="15">
        <f>J8*1/16</f>
        <v>3.4722222222222251E-3</v>
      </c>
      <c r="H8" s="15">
        <f>J8*1/16+J8*1/8</f>
        <v>1.0416666666666675E-2</v>
      </c>
      <c r="I8" s="15">
        <v>2.7777777777777801E-2</v>
      </c>
      <c r="J8" s="15">
        <v>5.5555555555555601E-2</v>
      </c>
      <c r="K8" s="15">
        <v>8.3333333333333301E-2</v>
      </c>
      <c r="L8" s="15">
        <v>0.11111111111111099</v>
      </c>
      <c r="M8" s="15">
        <f>5/36+J8*1/16</f>
        <v>0.14236111111111113</v>
      </c>
      <c r="N8" s="15">
        <f>1/6+J8*1/16</f>
        <v>0.1701388888888889</v>
      </c>
      <c r="O8" s="15">
        <f>5/36+J8*1/16</f>
        <v>0.14236111111111113</v>
      </c>
      <c r="P8" s="15">
        <v>0.11111111111111099</v>
      </c>
      <c r="Q8" s="15">
        <v>8.3333333333333301E-2</v>
      </c>
      <c r="R8" s="15">
        <v>5.5555555555555601E-2</v>
      </c>
      <c r="S8" s="15">
        <v>2.7777777777777801E-2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f>J8*1/16</f>
        <v>3.4722222222222251E-3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0</v>
      </c>
      <c r="AM8" s="15">
        <v>0</v>
      </c>
      <c r="AN8" s="15">
        <v>0</v>
      </c>
      <c r="AO8" s="15">
        <v>0</v>
      </c>
      <c r="AP8" s="15">
        <f>J8*1/16</f>
        <v>3.4722222222222251E-3</v>
      </c>
      <c r="AQ8" s="20">
        <f>SUM(C8:AP8)-1/18+1/18*3/8</f>
        <v>1</v>
      </c>
      <c r="AR8" s="41">
        <f>SUM(C8:AP8)</f>
        <v>1.0347222222222223</v>
      </c>
      <c r="AV8" s="26" t="s">
        <v>107</v>
      </c>
      <c r="AW8">
        <v>5</v>
      </c>
      <c r="AX8" s="6">
        <v>6.25E-2</v>
      </c>
      <c r="AY8" s="27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20"/>
      <c r="CH8" s="7">
        <v>4</v>
      </c>
      <c r="CI8">
        <v>0</v>
      </c>
      <c r="CJ8">
        <v>0</v>
      </c>
      <c r="CK8">
        <v>0</v>
      </c>
      <c r="CL8" s="6">
        <v>0</v>
      </c>
      <c r="CM8" s="6">
        <v>0</v>
      </c>
      <c r="CN8" s="6">
        <v>0</v>
      </c>
      <c r="CO8" s="6">
        <v>2.7777777777777776E-2</v>
      </c>
      <c r="CP8" s="6">
        <v>5.5555555555555552E-2</v>
      </c>
      <c r="CQ8" s="6">
        <v>8.3333333333333329E-2</v>
      </c>
      <c r="CR8" s="6">
        <v>0.1111111111111111</v>
      </c>
      <c r="CS8" s="6">
        <v>0.1388888888888889</v>
      </c>
      <c r="CT8" s="6">
        <v>0.16666666666666666</v>
      </c>
      <c r="CU8" s="6">
        <v>0.1388888888888889</v>
      </c>
      <c r="CV8" s="6">
        <v>0.1111111111111111</v>
      </c>
      <c r="CW8" s="6">
        <v>8.3333333333333329E-2</v>
      </c>
      <c r="CX8" s="6">
        <v>5.5555555555555552E-2</v>
      </c>
      <c r="CY8" s="6">
        <v>2.7777777777777776E-2</v>
      </c>
      <c r="CZ8" s="6">
        <v>0</v>
      </c>
      <c r="DA8" s="6">
        <v>0</v>
      </c>
      <c r="DB8" s="6">
        <v>0</v>
      </c>
      <c r="DC8" s="6">
        <v>0</v>
      </c>
      <c r="DD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6">
        <v>0</v>
      </c>
      <c r="DM8" s="6">
        <v>0</v>
      </c>
      <c r="DN8" s="6">
        <v>0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  <c r="DU8" s="6">
        <v>0</v>
      </c>
      <c r="DV8" s="6">
        <v>0</v>
      </c>
    </row>
    <row r="9" spans="1:126">
      <c r="B9" s="7">
        <v>5</v>
      </c>
      <c r="C9" s="15">
        <f>J9*1/16</f>
        <v>1.7361111111111125E-3</v>
      </c>
      <c r="D9" s="15">
        <v>0</v>
      </c>
      <c r="E9" s="15">
        <v>0</v>
      </c>
      <c r="F9" s="15">
        <v>0</v>
      </c>
      <c r="G9" s="15">
        <f>J9*1/16</f>
        <v>1.7361111111111125E-3</v>
      </c>
      <c r="H9" s="15">
        <f>J9*1/16+J9*1/8</f>
        <v>5.2083333333333374E-3</v>
      </c>
      <c r="I9" s="15">
        <v>0</v>
      </c>
      <c r="J9" s="15">
        <v>2.7777777777777801E-2</v>
      </c>
      <c r="K9" s="15">
        <v>5.5555555555555601E-2</v>
      </c>
      <c r="L9" s="15">
        <v>8.3333333333333301E-2</v>
      </c>
      <c r="M9" s="15">
        <f>1/9+J9*1/16</f>
        <v>0.11284722222222222</v>
      </c>
      <c r="N9" s="15">
        <f>5/36+J9*1/16</f>
        <v>0.140625</v>
      </c>
      <c r="O9" s="15">
        <f>1/6+J9*1/16</f>
        <v>0.16840277777777776</v>
      </c>
      <c r="P9" s="15">
        <v>0.13888888888888901</v>
      </c>
      <c r="Q9" s="15">
        <v>0.11111111111111099</v>
      </c>
      <c r="R9" s="15">
        <v>8.3333333333333301E-2</v>
      </c>
      <c r="S9" s="15">
        <v>5.5555555555555601E-2</v>
      </c>
      <c r="T9" s="15">
        <v>2.7777777777777801E-2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f>J9*1/16</f>
        <v>1.7361111111111125E-3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0</v>
      </c>
      <c r="AM9" s="15">
        <v>0</v>
      </c>
      <c r="AN9" s="15">
        <v>0</v>
      </c>
      <c r="AO9" s="15">
        <v>0</v>
      </c>
      <c r="AP9" s="15">
        <f>J9*1/16</f>
        <v>1.7361111111111125E-3</v>
      </c>
      <c r="AQ9" s="20">
        <f>SUM(C9:AP9)-1/36+1/36*3/8</f>
        <v>1</v>
      </c>
      <c r="AR9" s="41">
        <f>SUM(C9:AP9)</f>
        <v>1.0173611111111112</v>
      </c>
      <c r="AV9" s="26" t="s">
        <v>128</v>
      </c>
      <c r="AW9">
        <v>24</v>
      </c>
      <c r="AX9" s="6">
        <v>6.25E-2</v>
      </c>
      <c r="AY9" s="27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20"/>
      <c r="CH9" s="7">
        <v>5</v>
      </c>
      <c r="CI9">
        <v>0</v>
      </c>
      <c r="CJ9">
        <v>0</v>
      </c>
      <c r="CK9">
        <v>0</v>
      </c>
      <c r="CL9" s="6">
        <v>0</v>
      </c>
      <c r="CM9" s="6">
        <v>0</v>
      </c>
      <c r="CN9" s="6">
        <v>0</v>
      </c>
      <c r="CO9" s="6">
        <v>0</v>
      </c>
      <c r="CP9" s="6">
        <v>2.7777777777777776E-2</v>
      </c>
      <c r="CQ9" s="6">
        <v>5.5555555555555552E-2</v>
      </c>
      <c r="CR9" s="6">
        <v>8.3333333333333329E-2</v>
      </c>
      <c r="CS9" s="6">
        <v>0.1111111111111111</v>
      </c>
      <c r="CT9" s="6">
        <v>0.1388888888888889</v>
      </c>
      <c r="CU9" s="6">
        <v>0.16666666666666666</v>
      </c>
      <c r="CV9" s="6">
        <v>0.1388888888888889</v>
      </c>
      <c r="CW9" s="6">
        <v>0.1111111111111111</v>
      </c>
      <c r="CX9" s="6">
        <v>8.3333333333333329E-2</v>
      </c>
      <c r="CY9" s="6">
        <v>5.5555555555555552E-2</v>
      </c>
      <c r="CZ9" s="6">
        <v>2.7777777777777776E-2</v>
      </c>
      <c r="DA9" s="6">
        <v>0</v>
      </c>
      <c r="DB9" s="6">
        <v>0</v>
      </c>
      <c r="DC9" s="6">
        <v>0</v>
      </c>
      <c r="DD9" s="6">
        <v>0</v>
      </c>
      <c r="DE9" s="6">
        <v>0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0</v>
      </c>
      <c r="DT9" s="6">
        <v>0</v>
      </c>
      <c r="DU9" s="6">
        <v>0</v>
      </c>
      <c r="DV9" s="6">
        <v>0</v>
      </c>
    </row>
    <row r="10" spans="1:126">
      <c r="A10" t="s">
        <v>177</v>
      </c>
      <c r="B10" s="7">
        <v>6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2.7777777777777801E-2</v>
      </c>
      <c r="L10" s="15">
        <v>5.5555555555555601E-2</v>
      </c>
      <c r="M10" s="15">
        <v>8.3333333333333301E-2</v>
      </c>
      <c r="N10" s="15">
        <v>0.11111111111111099</v>
      </c>
      <c r="O10" s="15">
        <v>0.13888888888888901</v>
      </c>
      <c r="P10" s="15">
        <v>0.16666666666666699</v>
      </c>
      <c r="Q10" s="15">
        <v>0.13888888888888901</v>
      </c>
      <c r="R10" s="15">
        <v>0.11111111111111099</v>
      </c>
      <c r="S10" s="15">
        <v>8.3333333333333301E-2</v>
      </c>
      <c r="T10" s="15">
        <v>5.5555555555555601E-2</v>
      </c>
      <c r="U10" s="15">
        <v>2.7777777777777801E-2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0</v>
      </c>
      <c r="AL10" s="15">
        <v>0</v>
      </c>
      <c r="AM10" s="15">
        <v>0</v>
      </c>
      <c r="AN10" s="15">
        <v>0</v>
      </c>
      <c r="AO10" s="15">
        <v>0</v>
      </c>
      <c r="AP10" s="15">
        <v>0</v>
      </c>
      <c r="AQ10" s="20"/>
      <c r="AR10" s="41">
        <f>SUM(C10:AP10)</f>
        <v>1.0000000000000004</v>
      </c>
      <c r="AV10" s="26" t="s">
        <v>115</v>
      </c>
      <c r="AW10">
        <v>11</v>
      </c>
      <c r="AX10" s="6">
        <v>6.25E-2</v>
      </c>
      <c r="AY10" s="27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20"/>
      <c r="CH10" s="7">
        <v>6</v>
      </c>
      <c r="CI10">
        <v>0</v>
      </c>
      <c r="CJ10">
        <v>0</v>
      </c>
      <c r="CK10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2.7777777777777776E-2</v>
      </c>
      <c r="CR10" s="6">
        <v>5.5555555555555552E-2</v>
      </c>
      <c r="CS10" s="6">
        <v>8.3333333333333329E-2</v>
      </c>
      <c r="CT10" s="6">
        <v>0.1111111111111111</v>
      </c>
      <c r="CU10" s="6">
        <v>0.1388888888888889</v>
      </c>
      <c r="CV10" s="6">
        <v>0.16666666666666666</v>
      </c>
      <c r="CW10" s="6">
        <v>0.1388888888888889</v>
      </c>
      <c r="CX10" s="6">
        <v>0.1111111111111111</v>
      </c>
      <c r="CY10" s="6">
        <v>8.3333333333333329E-2</v>
      </c>
      <c r="CZ10" s="6">
        <v>5.5555555555555552E-2</v>
      </c>
      <c r="DA10" s="6">
        <v>2.7777777777777776E-2</v>
      </c>
      <c r="DB10" s="6">
        <v>0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0</v>
      </c>
      <c r="DU10" s="6">
        <v>0</v>
      </c>
      <c r="DV10" s="6">
        <v>0</v>
      </c>
    </row>
    <row r="11" spans="1:126">
      <c r="B11" s="19">
        <v>7</v>
      </c>
      <c r="AQ11" s="20"/>
      <c r="AR11" s="41"/>
      <c r="AV11" s="26" t="s">
        <v>178</v>
      </c>
      <c r="AW11">
        <v>39</v>
      </c>
      <c r="AX11" s="6">
        <v>6.25E-2</v>
      </c>
      <c r="AY11" s="27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20"/>
      <c r="CH11" s="19">
        <v>7</v>
      </c>
      <c r="CI11">
        <v>0</v>
      </c>
      <c r="CJ11">
        <v>0</v>
      </c>
      <c r="CK11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2.7777777777777776E-2</v>
      </c>
      <c r="CS11" s="6">
        <v>5.5555555555555552E-2</v>
      </c>
      <c r="CT11" s="6">
        <v>8.3333333333333329E-2</v>
      </c>
      <c r="CU11" s="6">
        <v>0.1111111111111111</v>
      </c>
      <c r="CV11" s="6">
        <v>0.1388888888888889</v>
      </c>
      <c r="CW11" s="6">
        <v>0.16666666666666666</v>
      </c>
      <c r="CX11" s="6">
        <v>0.1388888888888889</v>
      </c>
      <c r="CY11" s="6">
        <v>0.1111111111111111</v>
      </c>
      <c r="CZ11" s="6">
        <v>8.3333333333333329E-2</v>
      </c>
      <c r="DA11" s="6">
        <v>5.5555555555555552E-2</v>
      </c>
      <c r="DB11" s="6">
        <v>2.7777777777777776E-2</v>
      </c>
      <c r="DC11" s="6">
        <v>0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0</v>
      </c>
      <c r="DT11" s="6">
        <v>0</v>
      </c>
      <c r="DU11" s="6">
        <v>0</v>
      </c>
      <c r="DV11" s="6">
        <v>0</v>
      </c>
    </row>
    <row r="12" spans="1:126">
      <c r="A12" t="s">
        <v>177</v>
      </c>
      <c r="B12" s="7">
        <v>8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2.7777777777777801E-2</v>
      </c>
      <c r="N12" s="15">
        <v>5.5555555555555601E-2</v>
      </c>
      <c r="O12" s="15">
        <v>8.3333333333333301E-2</v>
      </c>
      <c r="P12" s="15">
        <v>0.11111111111111099</v>
      </c>
      <c r="Q12" s="15">
        <v>0.13888888888888901</v>
      </c>
      <c r="R12" s="15">
        <v>0.16666666666666699</v>
      </c>
      <c r="S12" s="15">
        <v>0.13888888888888901</v>
      </c>
      <c r="T12" s="15">
        <v>0.11111111111111099</v>
      </c>
      <c r="U12" s="15">
        <v>8.3333333333333301E-2</v>
      </c>
      <c r="V12" s="15">
        <v>5.5555555555555601E-2</v>
      </c>
      <c r="W12" s="15">
        <v>2.7777777777777801E-2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Q12" s="20"/>
      <c r="AR12" s="41">
        <f t="shared" ref="AR12:AR20" si="0">SUM(C12:AP12)</f>
        <v>1.0000000000000004</v>
      </c>
      <c r="AV12" s="26" t="s">
        <v>179</v>
      </c>
      <c r="AX12" s="6">
        <v>6.25E-2</v>
      </c>
      <c r="AY12" s="27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20"/>
      <c r="CH12" s="7">
        <v>8</v>
      </c>
      <c r="CI12">
        <v>0</v>
      </c>
      <c r="CJ12">
        <v>0</v>
      </c>
      <c r="CK12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2.7777777777777776E-2</v>
      </c>
      <c r="CT12" s="6">
        <v>5.5555555555555552E-2</v>
      </c>
      <c r="CU12" s="6">
        <v>8.3333333333333329E-2</v>
      </c>
      <c r="CV12" s="6">
        <v>0.1111111111111111</v>
      </c>
      <c r="CW12" s="6">
        <v>0.1388888888888889</v>
      </c>
      <c r="CX12" s="6">
        <v>0.16666666666666666</v>
      </c>
      <c r="CY12" s="6">
        <v>0.1388888888888889</v>
      </c>
      <c r="CZ12" s="6">
        <v>0.1111111111111111</v>
      </c>
      <c r="DA12" s="6">
        <v>8.3333333333333329E-2</v>
      </c>
      <c r="DB12" s="6">
        <v>5.5555555555555552E-2</v>
      </c>
      <c r="DC12" s="6">
        <v>2.7777777777777776E-2</v>
      </c>
      <c r="DD12" s="6">
        <v>0</v>
      </c>
      <c r="DE12" s="6">
        <v>0</v>
      </c>
      <c r="DF12" s="6">
        <v>0</v>
      </c>
      <c r="DG12" s="6">
        <v>0</v>
      </c>
      <c r="DH12" s="6">
        <v>0</v>
      </c>
      <c r="DI12" s="6">
        <v>0</v>
      </c>
      <c r="DJ12" s="6">
        <v>0</v>
      </c>
      <c r="DK12" s="6">
        <v>0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  <c r="DQ12" s="6">
        <v>0</v>
      </c>
      <c r="DR12" s="6">
        <v>0</v>
      </c>
      <c r="DS12" s="6">
        <v>0</v>
      </c>
      <c r="DT12" s="6">
        <v>0</v>
      </c>
      <c r="DU12" s="6">
        <v>0</v>
      </c>
      <c r="DV12" s="6">
        <v>0</v>
      </c>
    </row>
    <row r="13" spans="1:126">
      <c r="A13" t="s">
        <v>177</v>
      </c>
      <c r="B13" s="7">
        <v>9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2.7777777777777801E-2</v>
      </c>
      <c r="O13" s="15">
        <v>5.5555555555555601E-2</v>
      </c>
      <c r="P13" s="15">
        <v>8.3333333333333301E-2</v>
      </c>
      <c r="Q13" s="15">
        <v>0.11111111111111099</v>
      </c>
      <c r="R13" s="15">
        <v>0.13888888888888901</v>
      </c>
      <c r="S13" s="15">
        <v>0.16666666666666699</v>
      </c>
      <c r="T13" s="15">
        <v>0.13888888888888901</v>
      </c>
      <c r="U13" s="15">
        <v>0.11111111111111099</v>
      </c>
      <c r="V13" s="15">
        <v>8.3333333333333301E-2</v>
      </c>
      <c r="W13" s="15">
        <v>5.5555555555555601E-2</v>
      </c>
      <c r="X13" s="15">
        <v>2.7777777777777801E-2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20"/>
      <c r="AR13" s="41">
        <f t="shared" si="0"/>
        <v>1.0000000000000004</v>
      </c>
      <c r="AV13" s="26" t="s">
        <v>180</v>
      </c>
      <c r="AX13" s="6">
        <v>0.125</v>
      </c>
      <c r="AY13" s="27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20"/>
      <c r="CH13" s="7">
        <v>9</v>
      </c>
      <c r="CI13">
        <v>0</v>
      </c>
      <c r="CJ13">
        <v>0</v>
      </c>
      <c r="CK13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0</v>
      </c>
      <c r="CT13" s="6">
        <v>2.7777777777777776E-2</v>
      </c>
      <c r="CU13" s="6">
        <v>5.5555555555555552E-2</v>
      </c>
      <c r="CV13" s="6">
        <v>8.3333333333333329E-2</v>
      </c>
      <c r="CW13" s="6">
        <v>0.1111111111111111</v>
      </c>
      <c r="CX13" s="6">
        <v>0.1388888888888889</v>
      </c>
      <c r="CY13" s="6">
        <v>0.16666666666666666</v>
      </c>
      <c r="CZ13" s="6">
        <v>0.1388888888888889</v>
      </c>
      <c r="DA13" s="6">
        <v>0.1111111111111111</v>
      </c>
      <c r="DB13" s="6">
        <v>8.3333333333333329E-2</v>
      </c>
      <c r="DC13" s="6">
        <v>5.5555555555555552E-2</v>
      </c>
      <c r="DD13" s="6">
        <v>2.7777777777777776E-2</v>
      </c>
      <c r="DE13" s="6">
        <v>0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0</v>
      </c>
      <c r="DO13" s="6">
        <v>0</v>
      </c>
      <c r="DP13" s="6">
        <v>0</v>
      </c>
      <c r="DQ13" s="6">
        <v>0</v>
      </c>
      <c r="DR13" s="6">
        <v>0</v>
      </c>
      <c r="DS13" s="6">
        <v>0</v>
      </c>
      <c r="DT13" s="6">
        <v>0</v>
      </c>
      <c r="DU13" s="6">
        <v>0</v>
      </c>
      <c r="DV13" s="6">
        <v>0</v>
      </c>
    </row>
    <row r="14" spans="1:126">
      <c r="A14" t="s">
        <v>181</v>
      </c>
      <c r="B14" s="7">
        <v>10</v>
      </c>
      <c r="C14" s="15">
        <f t="shared" ref="C14:C20" si="1">Y14*1/16</f>
        <v>1.7361111111111125E-3</v>
      </c>
      <c r="D14" s="15">
        <v>0</v>
      </c>
      <c r="E14" s="15">
        <v>0</v>
      </c>
      <c r="F14" s="15">
        <v>0</v>
      </c>
      <c r="G14" s="15">
        <v>0</v>
      </c>
      <c r="H14" s="15">
        <f t="shared" ref="H14:H20" si="2">Y14*1/16</f>
        <v>1.7361111111111125E-3</v>
      </c>
      <c r="I14" s="15">
        <v>0</v>
      </c>
      <c r="J14" s="15">
        <v>0</v>
      </c>
      <c r="K14" s="15">
        <v>0</v>
      </c>
      <c r="L14" s="15">
        <v>0</v>
      </c>
      <c r="M14" s="15">
        <f t="shared" ref="M14:M20" si="3">Y14*1/16</f>
        <v>1.7361111111111125E-3</v>
      </c>
      <c r="N14" s="15">
        <f t="shared" ref="N14:N20" si="4">Y14*1/16</f>
        <v>1.7361111111111125E-3</v>
      </c>
      <c r="O14" s="15">
        <v>2.7777777777777801E-2</v>
      </c>
      <c r="P14" s="15">
        <v>5.5555555555555601E-2</v>
      </c>
      <c r="Q14" s="15">
        <v>8.3333333333333301E-2</v>
      </c>
      <c r="R14" s="15">
        <v>0.11111111111111099</v>
      </c>
      <c r="S14" s="15">
        <v>0.13888888888888901</v>
      </c>
      <c r="T14" s="15">
        <v>0.16666666666666699</v>
      </c>
      <c r="U14" s="15">
        <v>0.13888888888888901</v>
      </c>
      <c r="V14" s="15">
        <f>1/9+Y14*1/16</f>
        <v>0.11284722222222222</v>
      </c>
      <c r="W14" s="15">
        <v>8.3333333333333301E-2</v>
      </c>
      <c r="X14" s="15">
        <v>5.5555555555555601E-2</v>
      </c>
      <c r="Y14" s="15">
        <v>2.7777777777777801E-2</v>
      </c>
      <c r="Z14" s="15">
        <v>0</v>
      </c>
      <c r="AA14" s="15">
        <f>Y14*1/16</f>
        <v>1.7361111111111125E-3</v>
      </c>
      <c r="AB14" s="15">
        <f>Y14*1/8</f>
        <v>3.4722222222222251E-3</v>
      </c>
      <c r="AC14" s="15">
        <v>0</v>
      </c>
      <c r="AD14" s="15">
        <v>0</v>
      </c>
      <c r="AE14" s="15">
        <f t="shared" ref="AE14:AE19" si="5">Y14*1/16</f>
        <v>1.7361111111111125E-3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0</v>
      </c>
      <c r="AP14" s="15">
        <f t="shared" ref="AP14:AP20" si="6">Y14*1/16</f>
        <v>1.7361111111111125E-3</v>
      </c>
      <c r="AQ14" s="20">
        <f>SUM(C14:AP14)-1/36+1/36*3/8</f>
        <v>1.0000000000000007</v>
      </c>
      <c r="AR14" s="41">
        <f t="shared" si="0"/>
        <v>1.0173611111111118</v>
      </c>
      <c r="AV14" s="28" t="s">
        <v>182</v>
      </c>
      <c r="AW14" s="29"/>
      <c r="AX14" s="30">
        <v>6.25E-2</v>
      </c>
      <c r="AY14" s="31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20"/>
      <c r="CH14" s="7">
        <v>10</v>
      </c>
      <c r="CI14">
        <v>0</v>
      </c>
      <c r="CJ14">
        <v>0</v>
      </c>
      <c r="CK14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2.7777777777777776E-2</v>
      </c>
      <c r="CV14" s="6">
        <v>5.5555555555555552E-2</v>
      </c>
      <c r="CW14" s="6">
        <v>8.3333333333333329E-2</v>
      </c>
      <c r="CX14" s="6">
        <v>0.1111111111111111</v>
      </c>
      <c r="CY14" s="6">
        <v>0.1388888888888889</v>
      </c>
      <c r="CZ14" s="6">
        <v>0.16666666666666666</v>
      </c>
      <c r="DA14" s="6">
        <v>0.1388888888888889</v>
      </c>
      <c r="DB14" s="6">
        <v>0.1111111111111111</v>
      </c>
      <c r="DC14" s="6">
        <v>8.3333333333333329E-2</v>
      </c>
      <c r="DD14" s="6">
        <v>5.5555555555555552E-2</v>
      </c>
      <c r="DE14" s="6">
        <v>2.7777777777777776E-2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  <c r="DU14" s="6">
        <v>0</v>
      </c>
      <c r="DV14" s="6">
        <v>0</v>
      </c>
    </row>
    <row r="15" spans="1:126">
      <c r="B15" s="7">
        <v>11</v>
      </c>
      <c r="C15" s="15">
        <f t="shared" si="1"/>
        <v>3.4722222222222251E-3</v>
      </c>
      <c r="D15" s="15">
        <v>0</v>
      </c>
      <c r="E15" s="15">
        <v>0</v>
      </c>
      <c r="F15" s="15">
        <v>0</v>
      </c>
      <c r="G15" s="15">
        <v>0</v>
      </c>
      <c r="H15" s="15">
        <f t="shared" si="2"/>
        <v>3.4722222222222251E-3</v>
      </c>
      <c r="I15" s="15">
        <v>0</v>
      </c>
      <c r="J15" s="15">
        <v>0</v>
      </c>
      <c r="K15" s="15">
        <v>0</v>
      </c>
      <c r="L15" s="15">
        <v>0</v>
      </c>
      <c r="M15" s="15">
        <f t="shared" si="3"/>
        <v>3.4722222222222251E-3</v>
      </c>
      <c r="N15" s="15">
        <f t="shared" si="4"/>
        <v>3.4722222222222251E-3</v>
      </c>
      <c r="O15" s="15">
        <v>0</v>
      </c>
      <c r="P15" s="15">
        <v>2.7777777777777801E-2</v>
      </c>
      <c r="Q15" s="15">
        <v>5.5555555555555601E-2</v>
      </c>
      <c r="R15" s="15">
        <v>8.3333333333333301E-2</v>
      </c>
      <c r="S15" s="15">
        <v>0.11111111111111099</v>
      </c>
      <c r="T15" s="15">
        <v>0.13888888888888901</v>
      </c>
      <c r="U15" s="15">
        <v>0.16666666666666699</v>
      </c>
      <c r="V15" s="15">
        <f>5/36+Y15*1/16</f>
        <v>0.14236111111111113</v>
      </c>
      <c r="W15" s="15">
        <v>0.11111111111111099</v>
      </c>
      <c r="X15" s="15">
        <v>8.3333333333333301E-2</v>
      </c>
      <c r="Y15" s="15">
        <v>5.5555555555555601E-2</v>
      </c>
      <c r="Z15" s="15">
        <v>2.7777777777777801E-2</v>
      </c>
      <c r="AA15" s="15">
        <f>Y15*1/16</f>
        <v>3.4722222222222251E-3</v>
      </c>
      <c r="AB15" s="15">
        <f>Y15*1/8</f>
        <v>6.9444444444444501E-3</v>
      </c>
      <c r="AC15" s="15">
        <v>0</v>
      </c>
      <c r="AD15" s="15">
        <v>0</v>
      </c>
      <c r="AE15" s="15">
        <f t="shared" si="5"/>
        <v>3.4722222222222251E-3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5">
        <v>0</v>
      </c>
      <c r="AP15" s="15">
        <f t="shared" si="6"/>
        <v>3.4722222222222251E-3</v>
      </c>
      <c r="AQ15" s="20">
        <f>SUM(C15:AP15)-1/18+1/18*3/8</f>
        <v>1.0000000000000004</v>
      </c>
      <c r="AR15" s="41">
        <f t="shared" si="0"/>
        <v>1.0347222222222228</v>
      </c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20"/>
      <c r="CH15" s="7">
        <v>11</v>
      </c>
      <c r="CI15">
        <v>0</v>
      </c>
      <c r="CJ15">
        <v>0</v>
      </c>
      <c r="CK15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2.7777777777777776E-2</v>
      </c>
      <c r="CW15" s="6">
        <v>5.5555555555555552E-2</v>
      </c>
      <c r="CX15" s="6">
        <v>8.3333333333333329E-2</v>
      </c>
      <c r="CY15" s="6">
        <v>0.1111111111111111</v>
      </c>
      <c r="CZ15" s="6">
        <v>0.1388888888888889</v>
      </c>
      <c r="DA15" s="6">
        <v>0.16666666666666666</v>
      </c>
      <c r="DB15" s="6">
        <v>0.1388888888888889</v>
      </c>
      <c r="DC15" s="6">
        <v>0.1111111111111111</v>
      </c>
      <c r="DD15" s="6">
        <v>8.3333333333333329E-2</v>
      </c>
      <c r="DE15" s="6">
        <v>5.5555555555555552E-2</v>
      </c>
      <c r="DF15" s="6">
        <v>2.7777777777777776E-2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  <c r="DU15" s="6">
        <v>0</v>
      </c>
      <c r="DV15" s="6">
        <v>0</v>
      </c>
    </row>
    <row r="16" spans="1:126">
      <c r="B16" s="7">
        <v>12</v>
      </c>
      <c r="C16" s="15">
        <f t="shared" si="1"/>
        <v>5.2083333333333313E-3</v>
      </c>
      <c r="D16" s="15">
        <v>0</v>
      </c>
      <c r="E16" s="15">
        <v>0</v>
      </c>
      <c r="F16" s="15">
        <v>0</v>
      </c>
      <c r="G16" s="15">
        <v>0</v>
      </c>
      <c r="H16" s="15">
        <f t="shared" si="2"/>
        <v>5.2083333333333313E-3</v>
      </c>
      <c r="I16" s="15">
        <v>0</v>
      </c>
      <c r="J16" s="15">
        <v>0</v>
      </c>
      <c r="K16" s="15">
        <v>0</v>
      </c>
      <c r="L16" s="15">
        <v>0</v>
      </c>
      <c r="M16" s="15">
        <f t="shared" si="3"/>
        <v>5.2083333333333313E-3</v>
      </c>
      <c r="N16" s="15">
        <f t="shared" si="4"/>
        <v>5.2083333333333313E-3</v>
      </c>
      <c r="O16" s="15">
        <v>0</v>
      </c>
      <c r="P16" s="15">
        <v>0</v>
      </c>
      <c r="Q16" s="15">
        <v>2.7777777777777801E-2</v>
      </c>
      <c r="R16" s="15">
        <v>5.5555555555555601E-2</v>
      </c>
      <c r="S16" s="15">
        <v>8.3333333333333301E-2</v>
      </c>
      <c r="T16" s="15">
        <v>0.11111111111111099</v>
      </c>
      <c r="U16" s="15">
        <v>0.13888888888888901</v>
      </c>
      <c r="V16" s="15">
        <f>1/6+Y16*1/16</f>
        <v>0.171875</v>
      </c>
      <c r="W16" s="15">
        <v>0.13888888888888901</v>
      </c>
      <c r="X16" s="15">
        <v>0.11111111111111099</v>
      </c>
      <c r="Y16" s="15">
        <v>8.3333333333333301E-2</v>
      </c>
      <c r="Z16" s="15">
        <v>5.5555555555555601E-2</v>
      </c>
      <c r="AA16" s="15">
        <f>1/36+Y16*1/16</f>
        <v>3.2986111111111105E-2</v>
      </c>
      <c r="AB16" s="15">
        <f>Y16*1/8</f>
        <v>1.0416666666666663E-2</v>
      </c>
      <c r="AC16" s="15">
        <v>0</v>
      </c>
      <c r="AD16" s="15">
        <v>0</v>
      </c>
      <c r="AE16" s="15">
        <f t="shared" si="5"/>
        <v>5.2083333333333313E-3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  <c r="AO16" s="15">
        <v>0</v>
      </c>
      <c r="AP16" s="15">
        <f t="shared" si="6"/>
        <v>5.2083333333333313E-3</v>
      </c>
      <c r="AQ16" s="20">
        <f>SUM(C16:AP16)-Y16+Y16*3/8</f>
        <v>1</v>
      </c>
      <c r="AR16" s="41">
        <f t="shared" si="0"/>
        <v>1.0520833333333333</v>
      </c>
      <c r="AT16" s="8" t="s">
        <v>183</v>
      </c>
      <c r="AV16" t="s">
        <v>184</v>
      </c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20"/>
      <c r="CH16" s="7">
        <v>12</v>
      </c>
      <c r="CI16">
        <v>0</v>
      </c>
      <c r="CJ16">
        <v>0</v>
      </c>
      <c r="CK1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2.7777777777777776E-2</v>
      </c>
      <c r="CX16" s="6">
        <v>5.5555555555555552E-2</v>
      </c>
      <c r="CY16" s="6">
        <v>8.3333333333333329E-2</v>
      </c>
      <c r="CZ16" s="6">
        <v>0.1111111111111111</v>
      </c>
      <c r="DA16" s="6">
        <v>0.1388888888888889</v>
      </c>
      <c r="DB16" s="6">
        <v>0.16666666666666666</v>
      </c>
      <c r="DC16" s="6">
        <v>0.1388888888888889</v>
      </c>
      <c r="DD16" s="6">
        <v>0.1111111111111111</v>
      </c>
      <c r="DE16" s="6">
        <v>8.3333333333333329E-2</v>
      </c>
      <c r="DF16" s="6">
        <v>5.5555555555555552E-2</v>
      </c>
      <c r="DG16" s="6">
        <v>2.7777777777777776E-2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  <c r="DU16" s="6">
        <v>0</v>
      </c>
      <c r="DV16" s="6">
        <v>0</v>
      </c>
    </row>
    <row r="17" spans="1:126">
      <c r="B17" s="7">
        <v>13</v>
      </c>
      <c r="C17" s="15">
        <f t="shared" si="1"/>
        <v>6.9444444444444371E-3</v>
      </c>
      <c r="D17" s="15">
        <v>0</v>
      </c>
      <c r="E17" s="15">
        <v>0</v>
      </c>
      <c r="F17" s="15">
        <v>0</v>
      </c>
      <c r="G17" s="15">
        <v>0</v>
      </c>
      <c r="H17" s="15">
        <f t="shared" si="2"/>
        <v>6.9444444444444371E-3</v>
      </c>
      <c r="I17" s="15">
        <v>0</v>
      </c>
      <c r="J17" s="15">
        <v>0</v>
      </c>
      <c r="K17" s="15">
        <v>0</v>
      </c>
      <c r="L17" s="15">
        <v>0</v>
      </c>
      <c r="M17" s="15">
        <f t="shared" si="3"/>
        <v>6.9444444444444371E-3</v>
      </c>
      <c r="N17" s="15">
        <f t="shared" si="4"/>
        <v>6.9444444444444371E-3</v>
      </c>
      <c r="O17" s="15">
        <v>0</v>
      </c>
      <c r="P17" s="15">
        <v>0</v>
      </c>
      <c r="Q17" s="15">
        <v>0</v>
      </c>
      <c r="R17" s="15">
        <v>2.7777777777777801E-2</v>
      </c>
      <c r="S17" s="15">
        <v>5.5555555555555601E-2</v>
      </c>
      <c r="T17" s="15">
        <v>8.3333333333333301E-2</v>
      </c>
      <c r="U17" s="15">
        <v>0.11111111111111099</v>
      </c>
      <c r="V17" s="15">
        <f>5/36+Y17*1/16</f>
        <v>0.14583333333333334</v>
      </c>
      <c r="W17" s="15">
        <v>0.16666666666666699</v>
      </c>
      <c r="X17" s="15">
        <v>0.13888888888888901</v>
      </c>
      <c r="Y17" s="15">
        <v>0.11111111111111099</v>
      </c>
      <c r="Z17" s="15">
        <v>8.3333333333333301E-2</v>
      </c>
      <c r="AA17" s="15">
        <f>1/18+Y17*1/16</f>
        <v>6.2499999999999986E-2</v>
      </c>
      <c r="AB17" s="15">
        <f>1/36+Y17*1/8</f>
        <v>4.166666666666665E-2</v>
      </c>
      <c r="AC17" s="15">
        <v>0</v>
      </c>
      <c r="AD17" s="15">
        <v>0</v>
      </c>
      <c r="AE17" s="15">
        <f t="shared" si="5"/>
        <v>6.9444444444444371E-3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0</v>
      </c>
      <c r="AP17" s="15">
        <f t="shared" si="6"/>
        <v>6.9444444444444371E-3</v>
      </c>
      <c r="AQ17" s="20">
        <f>SUM(C17:AP17)-Y17+Y17*3/8</f>
        <v>1.0000000000000002</v>
      </c>
      <c r="AR17" s="41">
        <f t="shared" si="0"/>
        <v>1.0694444444444446</v>
      </c>
      <c r="AV17" t="s">
        <v>185</v>
      </c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20"/>
      <c r="CH17" s="7">
        <v>13</v>
      </c>
      <c r="CI17">
        <v>0</v>
      </c>
      <c r="CJ17">
        <v>0</v>
      </c>
      <c r="CK17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2.7777777777777776E-2</v>
      </c>
      <c r="CY17" s="6">
        <v>5.5555555555555552E-2</v>
      </c>
      <c r="CZ17" s="6">
        <v>8.3333333333333329E-2</v>
      </c>
      <c r="DA17" s="6">
        <v>0.1111111111111111</v>
      </c>
      <c r="DB17" s="6">
        <v>0.1388888888888889</v>
      </c>
      <c r="DC17" s="6">
        <v>0.16666666666666666</v>
      </c>
      <c r="DD17" s="6">
        <v>0.1388888888888889</v>
      </c>
      <c r="DE17" s="6">
        <v>0.1111111111111111</v>
      </c>
      <c r="DF17" s="6">
        <v>8.3333333333333329E-2</v>
      </c>
      <c r="DG17" s="6">
        <v>5.5555555555555552E-2</v>
      </c>
      <c r="DH17" s="6">
        <v>2.7777777777777776E-2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  <c r="DU17" s="6">
        <v>0</v>
      </c>
      <c r="DV17" s="6">
        <v>0</v>
      </c>
    </row>
    <row r="18" spans="1:126">
      <c r="B18" s="7">
        <v>14</v>
      </c>
      <c r="C18" s="15">
        <f t="shared" si="1"/>
        <v>8.6805555555555629E-3</v>
      </c>
      <c r="D18" s="15">
        <v>0</v>
      </c>
      <c r="E18" s="15">
        <v>0</v>
      </c>
      <c r="F18" s="15">
        <v>0</v>
      </c>
      <c r="G18" s="15">
        <v>0</v>
      </c>
      <c r="H18" s="15">
        <f t="shared" si="2"/>
        <v>8.6805555555555629E-3</v>
      </c>
      <c r="I18" s="15">
        <v>0</v>
      </c>
      <c r="J18" s="15">
        <v>0</v>
      </c>
      <c r="K18" s="15">
        <v>0</v>
      </c>
      <c r="L18" s="15">
        <v>0</v>
      </c>
      <c r="M18" s="15">
        <f t="shared" si="3"/>
        <v>8.6805555555555629E-3</v>
      </c>
      <c r="N18" s="15">
        <f t="shared" si="4"/>
        <v>8.6805555555555629E-3</v>
      </c>
      <c r="O18" s="15">
        <v>0</v>
      </c>
      <c r="P18" s="15">
        <v>0</v>
      </c>
      <c r="Q18" s="15">
        <v>0</v>
      </c>
      <c r="R18" s="15">
        <v>0</v>
      </c>
      <c r="S18" s="15">
        <v>2.7777777777777801E-2</v>
      </c>
      <c r="T18" s="15">
        <v>5.5555555555555601E-2</v>
      </c>
      <c r="U18" s="15">
        <v>8.3333333333333301E-2</v>
      </c>
      <c r="V18" s="15">
        <f>1/9+Y18*1/16</f>
        <v>0.11979166666666667</v>
      </c>
      <c r="W18" s="15">
        <v>0.13888888888888901</v>
      </c>
      <c r="X18" s="15">
        <v>0.16666666666666699</v>
      </c>
      <c r="Y18" s="15">
        <v>0.13888888888888901</v>
      </c>
      <c r="Z18" s="15">
        <v>0.11111111111111099</v>
      </c>
      <c r="AA18" s="15">
        <f>1/12+Y18*1/16</f>
        <v>9.2013888888888895E-2</v>
      </c>
      <c r="AB18" s="15">
        <f>1/18+Y18*1/8</f>
        <v>7.2916666666666685E-2</v>
      </c>
      <c r="AC18" s="15">
        <v>2.7777777777777801E-2</v>
      </c>
      <c r="AD18" s="15">
        <v>0</v>
      </c>
      <c r="AE18" s="15">
        <f t="shared" si="5"/>
        <v>8.6805555555555629E-3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f t="shared" si="6"/>
        <v>8.6805555555555629E-3</v>
      </c>
      <c r="AQ18" s="20">
        <f>SUM(C18:AP18)-Y18+Y18*3/8</f>
        <v>1.0000000000000007</v>
      </c>
      <c r="AR18" s="41">
        <f t="shared" si="0"/>
        <v>1.0868055555555562</v>
      </c>
      <c r="AT18" s="7" t="s">
        <v>186</v>
      </c>
      <c r="AV18" s="10" t="s">
        <v>187</v>
      </c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20"/>
      <c r="CH18" s="7">
        <v>14</v>
      </c>
      <c r="CI18">
        <v>0</v>
      </c>
      <c r="CJ18">
        <v>0</v>
      </c>
      <c r="CK18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6">
        <v>2.7777777777777776E-2</v>
      </c>
      <c r="CZ18" s="6">
        <v>5.5555555555555552E-2</v>
      </c>
      <c r="DA18" s="6">
        <v>8.3333333333333329E-2</v>
      </c>
      <c r="DB18" s="6">
        <v>0.1111111111111111</v>
      </c>
      <c r="DC18" s="6">
        <v>0.1388888888888889</v>
      </c>
      <c r="DD18" s="6">
        <v>0.16666666666666666</v>
      </c>
      <c r="DE18" s="6">
        <v>0.1388888888888889</v>
      </c>
      <c r="DF18" s="6">
        <v>0.1111111111111111</v>
      </c>
      <c r="DG18" s="6">
        <v>8.3333333333333329E-2</v>
      </c>
      <c r="DH18" s="6">
        <v>5.5555555555555552E-2</v>
      </c>
      <c r="DI18" s="6">
        <v>2.7777777777777776E-2</v>
      </c>
      <c r="DJ18" s="6">
        <v>0</v>
      </c>
      <c r="DK18" s="6">
        <v>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  <c r="DU18" s="6">
        <v>0</v>
      </c>
      <c r="DV18" s="6">
        <v>0</v>
      </c>
    </row>
    <row r="19" spans="1:126">
      <c r="B19" s="7">
        <v>15</v>
      </c>
      <c r="C19" s="15">
        <f t="shared" si="1"/>
        <v>1.0416666666666687E-2</v>
      </c>
      <c r="D19" s="15">
        <v>0</v>
      </c>
      <c r="E19" s="15">
        <v>0</v>
      </c>
      <c r="F19" s="15">
        <v>0</v>
      </c>
      <c r="G19" s="15">
        <v>0</v>
      </c>
      <c r="H19" s="15">
        <f t="shared" si="2"/>
        <v>1.0416666666666687E-2</v>
      </c>
      <c r="I19" s="15">
        <v>0</v>
      </c>
      <c r="J19" s="15">
        <v>0</v>
      </c>
      <c r="K19" s="15">
        <v>0</v>
      </c>
      <c r="L19" s="15">
        <v>0</v>
      </c>
      <c r="M19" s="15">
        <f t="shared" si="3"/>
        <v>1.0416666666666687E-2</v>
      </c>
      <c r="N19" s="15">
        <f t="shared" si="4"/>
        <v>1.0416666666666687E-2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2.7777777777777801E-2</v>
      </c>
      <c r="U19" s="15">
        <v>5.5555555555555601E-2</v>
      </c>
      <c r="V19" s="15">
        <f>1/12+Y19*1/16</f>
        <v>9.3750000000000014E-2</v>
      </c>
      <c r="W19" s="15">
        <v>0.11111111111111099</v>
      </c>
      <c r="X19" s="15">
        <v>0.13888888888888901</v>
      </c>
      <c r="Y19" s="15">
        <v>0.16666666666666699</v>
      </c>
      <c r="Z19" s="15">
        <v>0.13888888888888901</v>
      </c>
      <c r="AA19" s="15">
        <f>1/9+Y19*1/16</f>
        <v>0.12152777777777779</v>
      </c>
      <c r="AB19" s="15">
        <f>1/12+Y19*1/8</f>
        <v>0.1041666666666667</v>
      </c>
      <c r="AC19" s="15">
        <v>5.5555555555555601E-2</v>
      </c>
      <c r="AD19" s="15">
        <v>2.7777777777777801E-2</v>
      </c>
      <c r="AE19" s="15">
        <f t="shared" si="5"/>
        <v>1.0416666666666687E-2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f t="shared" si="6"/>
        <v>1.0416666666666687E-2</v>
      </c>
      <c r="AQ19" s="20">
        <f>SUM(C19:AP19)-Y19+Y19*3/8</f>
        <v>1.0000000000000009</v>
      </c>
      <c r="AR19" s="41">
        <f t="shared" si="0"/>
        <v>1.1041666666666676</v>
      </c>
      <c r="AV19" t="s">
        <v>188</v>
      </c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20"/>
      <c r="CH19" s="7">
        <v>15</v>
      </c>
      <c r="CI19">
        <v>0</v>
      </c>
      <c r="CJ19">
        <v>0</v>
      </c>
      <c r="CK19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6">
        <v>0</v>
      </c>
      <c r="CZ19" s="6">
        <v>2.7777777777777776E-2</v>
      </c>
      <c r="DA19" s="6">
        <v>5.5555555555555552E-2</v>
      </c>
      <c r="DB19" s="6">
        <v>8.3333333333333329E-2</v>
      </c>
      <c r="DC19" s="6">
        <v>0.1111111111111111</v>
      </c>
      <c r="DD19" s="6">
        <v>0.1388888888888889</v>
      </c>
      <c r="DE19" s="6">
        <v>0.16666666666666666</v>
      </c>
      <c r="DF19" s="6">
        <v>0.1388888888888889</v>
      </c>
      <c r="DG19" s="6">
        <v>0.1111111111111111</v>
      </c>
      <c r="DH19" s="6">
        <v>8.3333333333333329E-2</v>
      </c>
      <c r="DI19" s="6">
        <v>5.5555555555555552E-2</v>
      </c>
      <c r="DJ19" s="6">
        <v>2.7777777777777776E-2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  <c r="DU19" s="6">
        <v>0</v>
      </c>
      <c r="DV19" s="6">
        <v>0</v>
      </c>
    </row>
    <row r="20" spans="1:126">
      <c r="B20" s="7">
        <v>16</v>
      </c>
      <c r="C20" s="15">
        <f t="shared" si="1"/>
        <v>8.6805555555555629E-3</v>
      </c>
      <c r="D20" s="15">
        <v>0</v>
      </c>
      <c r="E20" s="15">
        <v>0</v>
      </c>
      <c r="F20" s="15">
        <v>0</v>
      </c>
      <c r="G20" s="15">
        <v>0</v>
      </c>
      <c r="H20" s="15">
        <f t="shared" si="2"/>
        <v>8.6805555555555629E-3</v>
      </c>
      <c r="I20" s="15">
        <v>0</v>
      </c>
      <c r="J20" s="15">
        <v>0</v>
      </c>
      <c r="K20" s="15">
        <v>0</v>
      </c>
      <c r="L20" s="15">
        <v>0</v>
      </c>
      <c r="M20" s="15">
        <f t="shared" si="3"/>
        <v>8.6805555555555629E-3</v>
      </c>
      <c r="N20" s="15">
        <f t="shared" si="4"/>
        <v>8.6805555555555629E-3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2.7777777777777801E-2</v>
      </c>
      <c r="V20" s="15">
        <f>1/18+Y20*1/16</f>
        <v>6.4236111111111119E-2</v>
      </c>
      <c r="W20" s="15">
        <v>8.3333333333333301E-2</v>
      </c>
      <c r="X20" s="15">
        <v>0.11111111111111099</v>
      </c>
      <c r="Y20" s="15">
        <v>0.13888888888888901</v>
      </c>
      <c r="Z20" s="15">
        <v>0.16666666666666699</v>
      </c>
      <c r="AA20" s="15">
        <f>5/36+Y20*1/16</f>
        <v>0.14756944444444445</v>
      </c>
      <c r="AB20" s="15">
        <f>1/9+Y20*1/8</f>
        <v>0.12847222222222224</v>
      </c>
      <c r="AC20" s="15">
        <v>8.3333333333333301E-2</v>
      </c>
      <c r="AD20" s="15">
        <v>5.5555555555555601E-2</v>
      </c>
      <c r="AE20" s="15">
        <f>1/36+Y20*1/16</f>
        <v>3.6458333333333343E-2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f t="shared" si="6"/>
        <v>8.6805555555555629E-3</v>
      </c>
      <c r="AQ20" s="20">
        <f>SUM(C20:AP20)-Y20+Y20*3/8</f>
        <v>1.0000000000000002</v>
      </c>
      <c r="AR20" s="41">
        <f t="shared" si="0"/>
        <v>1.0868055555555558</v>
      </c>
      <c r="AT20" s="8" t="s">
        <v>189</v>
      </c>
      <c r="AV20" t="s">
        <v>190</v>
      </c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20"/>
      <c r="CH20" s="7">
        <v>16</v>
      </c>
      <c r="CI20">
        <v>0</v>
      </c>
      <c r="CJ20">
        <v>0</v>
      </c>
      <c r="CK20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6">
        <v>0</v>
      </c>
      <c r="CZ20" s="6">
        <v>0</v>
      </c>
      <c r="DA20" s="6">
        <v>2.7777777777777776E-2</v>
      </c>
      <c r="DB20" s="6">
        <v>5.5555555555555552E-2</v>
      </c>
      <c r="DC20" s="6">
        <v>8.3333333333333329E-2</v>
      </c>
      <c r="DD20" s="6">
        <v>0.1111111111111111</v>
      </c>
      <c r="DE20" s="6">
        <v>0.1388888888888889</v>
      </c>
      <c r="DF20" s="6">
        <v>0.16666666666666666</v>
      </c>
      <c r="DG20" s="6">
        <v>0.1388888888888889</v>
      </c>
      <c r="DH20" s="6">
        <v>0.1111111111111111</v>
      </c>
      <c r="DI20" s="6">
        <v>8.3333333333333329E-2</v>
      </c>
      <c r="DJ20" s="6">
        <v>5.5555555555555552E-2</v>
      </c>
      <c r="DK20" s="6">
        <v>2.7777777777777776E-2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  <c r="DU20" s="6">
        <v>0</v>
      </c>
      <c r="DV20" s="6">
        <v>0</v>
      </c>
    </row>
    <row r="21" spans="1:126">
      <c r="B21" s="18">
        <v>17</v>
      </c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20"/>
      <c r="AR21" s="41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20"/>
      <c r="CH21" s="18">
        <v>17</v>
      </c>
      <c r="CI21">
        <v>0</v>
      </c>
      <c r="CJ21">
        <v>0</v>
      </c>
      <c r="CK21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2.7777777777777776E-2</v>
      </c>
      <c r="DC21" s="6">
        <v>5.5555555555555552E-2</v>
      </c>
      <c r="DD21" s="6">
        <v>8.3333333333333329E-2</v>
      </c>
      <c r="DE21" s="6">
        <v>0.1111111111111111</v>
      </c>
      <c r="DF21" s="6">
        <v>0.1388888888888889</v>
      </c>
      <c r="DG21" s="6">
        <v>0.16666666666666666</v>
      </c>
      <c r="DH21" s="6">
        <v>0.1388888888888889</v>
      </c>
      <c r="DI21" s="6">
        <v>0.1111111111111111</v>
      </c>
      <c r="DJ21" s="6">
        <v>8.3333333333333329E-2</v>
      </c>
      <c r="DK21" s="6">
        <v>5.5555555555555552E-2</v>
      </c>
      <c r="DL21" s="6">
        <v>2.7777777777777776E-2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6">
        <v>0</v>
      </c>
      <c r="DS21" s="6">
        <v>0</v>
      </c>
      <c r="DT21" s="6">
        <v>0</v>
      </c>
      <c r="DU21" s="6">
        <v>0</v>
      </c>
      <c r="DV21" s="6">
        <v>0</v>
      </c>
    </row>
    <row r="22" spans="1:126">
      <c r="B22" s="7">
        <v>18</v>
      </c>
      <c r="C22" s="15">
        <f>Y22*1/16</f>
        <v>5.2083333333333313E-3</v>
      </c>
      <c r="D22" s="15">
        <v>0</v>
      </c>
      <c r="E22" s="15">
        <v>0</v>
      </c>
      <c r="F22" s="15">
        <v>0</v>
      </c>
      <c r="G22" s="15">
        <v>0</v>
      </c>
      <c r="H22" s="15">
        <f>Y22*1/16</f>
        <v>5.2083333333333313E-3</v>
      </c>
      <c r="I22" s="15">
        <v>0</v>
      </c>
      <c r="J22" s="15">
        <v>0</v>
      </c>
      <c r="K22" s="15">
        <v>0</v>
      </c>
      <c r="L22" s="15">
        <v>0</v>
      </c>
      <c r="M22" s="15">
        <f>Y22*1/16</f>
        <v>5.2083333333333313E-3</v>
      </c>
      <c r="N22" s="15">
        <f>Y22*1/16</f>
        <v>5.2083333333333313E-3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f>Y22*1/16</f>
        <v>5.2083333333333313E-3</v>
      </c>
      <c r="W22" s="15">
        <v>2.7777777777777801E-2</v>
      </c>
      <c r="X22" s="15">
        <v>5.5555555555555601E-2</v>
      </c>
      <c r="Y22" s="15">
        <v>8.3333333333333301E-2</v>
      </c>
      <c r="Z22" s="15">
        <v>0.11111111111111099</v>
      </c>
      <c r="AA22" s="15">
        <f>5/36+Y22*1/16</f>
        <v>0.14409722222222224</v>
      </c>
      <c r="AB22" s="15">
        <f>1/6+Y22*1/8</f>
        <v>0.17708333333333331</v>
      </c>
      <c r="AC22" s="15">
        <v>0.13888888888888901</v>
      </c>
      <c r="AD22" s="15">
        <v>0.11111111111111099</v>
      </c>
      <c r="AE22" s="15">
        <f>1/12+Y22*1/16</f>
        <v>8.8541666666666657E-2</v>
      </c>
      <c r="AF22" s="15">
        <v>5.5555555555555601E-2</v>
      </c>
      <c r="AG22" s="15">
        <v>2.7777777777777801E-2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0</v>
      </c>
      <c r="AN22" s="15">
        <v>0</v>
      </c>
      <c r="AO22" s="15">
        <v>0</v>
      </c>
      <c r="AP22" s="15">
        <f>Y22*1/16</f>
        <v>5.2083333333333313E-3</v>
      </c>
      <c r="AQ22" s="20">
        <f>SUM(C22:AP22)-Y22+Y22*3/8</f>
        <v>1.0000000000000002</v>
      </c>
      <c r="AR22" s="41">
        <f>SUM(C22:AP22)</f>
        <v>1.0520833333333335</v>
      </c>
      <c r="AV22" t="s">
        <v>191</v>
      </c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20"/>
      <c r="CH22" s="7">
        <v>18</v>
      </c>
      <c r="CI22">
        <v>0</v>
      </c>
      <c r="CJ22">
        <v>0</v>
      </c>
      <c r="CK22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  <c r="CY22" s="6">
        <v>0</v>
      </c>
      <c r="CZ22" s="6">
        <v>0</v>
      </c>
      <c r="DA22" s="6">
        <v>0</v>
      </c>
      <c r="DB22" s="6">
        <v>0</v>
      </c>
      <c r="DC22" s="6">
        <v>2.7777777777777776E-2</v>
      </c>
      <c r="DD22" s="6">
        <v>5.5555555555555552E-2</v>
      </c>
      <c r="DE22" s="6">
        <v>8.3333333333333329E-2</v>
      </c>
      <c r="DF22" s="6">
        <v>0.1111111111111111</v>
      </c>
      <c r="DG22" s="6">
        <v>0.1388888888888889</v>
      </c>
      <c r="DH22" s="6">
        <v>0.16666666666666666</v>
      </c>
      <c r="DI22" s="6">
        <v>0.1388888888888889</v>
      </c>
      <c r="DJ22" s="6">
        <v>0.1111111111111111</v>
      </c>
      <c r="DK22" s="6">
        <v>8.3333333333333329E-2</v>
      </c>
      <c r="DL22" s="6">
        <v>5.5555555555555552E-2</v>
      </c>
      <c r="DM22" s="6">
        <v>2.7777777777777776E-2</v>
      </c>
      <c r="DN22" s="6">
        <v>0</v>
      </c>
      <c r="DO22" s="6">
        <v>0</v>
      </c>
      <c r="DP22" s="6">
        <v>0</v>
      </c>
      <c r="DQ22" s="6">
        <v>0</v>
      </c>
      <c r="DR22" s="6">
        <v>0</v>
      </c>
      <c r="DS22" s="6">
        <v>0</v>
      </c>
      <c r="DT22" s="6">
        <v>0</v>
      </c>
      <c r="DU22" s="6">
        <v>0</v>
      </c>
      <c r="DV22" s="6">
        <v>0</v>
      </c>
    </row>
    <row r="23" spans="1:126">
      <c r="B23" s="7">
        <v>19</v>
      </c>
      <c r="C23" s="15">
        <f>Y23*1/16</f>
        <v>3.4722222222222251E-3</v>
      </c>
      <c r="D23" s="15">
        <v>0</v>
      </c>
      <c r="E23" s="15">
        <v>0</v>
      </c>
      <c r="F23" s="15">
        <v>0</v>
      </c>
      <c r="G23" s="15">
        <v>0</v>
      </c>
      <c r="H23" s="15">
        <f>Y23*1/16</f>
        <v>3.4722222222222251E-3</v>
      </c>
      <c r="I23" s="15">
        <v>0</v>
      </c>
      <c r="J23" s="15">
        <v>0</v>
      </c>
      <c r="K23" s="15">
        <v>0</v>
      </c>
      <c r="L23" s="15">
        <v>0</v>
      </c>
      <c r="M23" s="15">
        <f>Y23*1/16</f>
        <v>3.4722222222222251E-3</v>
      </c>
      <c r="N23" s="15">
        <f>Y23*1/16</f>
        <v>3.4722222222222251E-3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f>Y23*1/16</f>
        <v>3.4722222222222251E-3</v>
      </c>
      <c r="W23" s="15">
        <v>0</v>
      </c>
      <c r="X23" s="15">
        <v>2.7777777777777801E-2</v>
      </c>
      <c r="Y23" s="15">
        <v>5.5555555555555601E-2</v>
      </c>
      <c r="Z23" s="15">
        <v>8.3333333333333301E-2</v>
      </c>
      <c r="AA23" s="15">
        <f>1/9+Y23*1/16</f>
        <v>0.11458333333333333</v>
      </c>
      <c r="AB23" s="15">
        <f>5/36+Y23*1/8</f>
        <v>0.14583333333333334</v>
      </c>
      <c r="AC23" s="15">
        <v>0.16666666666666699</v>
      </c>
      <c r="AD23" s="15">
        <v>0.13888888888888901</v>
      </c>
      <c r="AE23" s="15">
        <f>1/9+Y23*1/16</f>
        <v>0.11458333333333333</v>
      </c>
      <c r="AF23" s="15">
        <v>8.3333333333333301E-2</v>
      </c>
      <c r="AG23" s="15">
        <v>5.5555555555555601E-2</v>
      </c>
      <c r="AH23" s="15">
        <v>2.7777777777777801E-2</v>
      </c>
      <c r="AI23" s="15">
        <v>0</v>
      </c>
      <c r="AJ23" s="15">
        <v>0</v>
      </c>
      <c r="AK23" s="15">
        <v>0</v>
      </c>
      <c r="AL23" s="15">
        <v>0</v>
      </c>
      <c r="AM23" s="15">
        <v>0</v>
      </c>
      <c r="AN23" s="15">
        <v>0</v>
      </c>
      <c r="AO23" s="15">
        <v>0</v>
      </c>
      <c r="AP23" s="15">
        <f>Y23*1/16</f>
        <v>3.4722222222222251E-3</v>
      </c>
      <c r="AQ23" s="20">
        <f>SUM(C23:AP23)-Y23+Y23*3/8</f>
        <v>1.0000000000000007</v>
      </c>
      <c r="AR23" s="41">
        <f>SUM(C23:AP23)</f>
        <v>1.034722222222223</v>
      </c>
      <c r="AV23" t="s">
        <v>192</v>
      </c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20"/>
      <c r="CH23" s="7">
        <v>19</v>
      </c>
      <c r="CI23">
        <v>0</v>
      </c>
      <c r="CJ23">
        <v>0</v>
      </c>
      <c r="CK23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6">
        <v>0</v>
      </c>
      <c r="CZ23" s="6">
        <v>0</v>
      </c>
      <c r="DA23" s="6">
        <v>0</v>
      </c>
      <c r="DB23" s="6">
        <v>0</v>
      </c>
      <c r="DC23" s="6">
        <v>0</v>
      </c>
      <c r="DD23" s="6">
        <v>2.7777777777777776E-2</v>
      </c>
      <c r="DE23" s="6">
        <v>5.5555555555555552E-2</v>
      </c>
      <c r="DF23" s="6">
        <v>8.3333333333333329E-2</v>
      </c>
      <c r="DG23" s="6">
        <v>0.1111111111111111</v>
      </c>
      <c r="DH23" s="6">
        <v>0.1388888888888889</v>
      </c>
      <c r="DI23" s="6">
        <v>0.16666666666666666</v>
      </c>
      <c r="DJ23" s="6">
        <v>0.1388888888888889</v>
      </c>
      <c r="DK23" s="6">
        <v>0.1111111111111111</v>
      </c>
      <c r="DL23" s="6">
        <v>8.3333333333333329E-2</v>
      </c>
      <c r="DM23" s="6">
        <v>5.5555555555555552E-2</v>
      </c>
      <c r="DN23" s="6">
        <v>2.7777777777777776E-2</v>
      </c>
      <c r="DO23" s="6">
        <v>0</v>
      </c>
      <c r="DP23" s="6">
        <v>0</v>
      </c>
      <c r="DQ23" s="6">
        <v>0</v>
      </c>
      <c r="DR23" s="6">
        <v>0</v>
      </c>
      <c r="DS23" s="6">
        <v>0</v>
      </c>
      <c r="DT23" s="6">
        <v>0</v>
      </c>
      <c r="DU23" s="6">
        <v>0</v>
      </c>
      <c r="DV23" s="6">
        <v>0</v>
      </c>
    </row>
    <row r="24" spans="1:126">
      <c r="B24" s="7">
        <v>20</v>
      </c>
      <c r="C24" s="15">
        <f>Y24*1/16</f>
        <v>1.7361111111111125E-3</v>
      </c>
      <c r="D24" s="15">
        <v>0</v>
      </c>
      <c r="E24" s="15">
        <v>0</v>
      </c>
      <c r="F24" s="15">
        <v>0</v>
      </c>
      <c r="G24" s="15">
        <v>0</v>
      </c>
      <c r="H24" s="15">
        <f>Y24*1/16</f>
        <v>1.7361111111111125E-3</v>
      </c>
      <c r="I24" s="15">
        <v>0</v>
      </c>
      <c r="J24" s="15">
        <v>0</v>
      </c>
      <c r="K24" s="15">
        <v>0</v>
      </c>
      <c r="L24" s="15">
        <v>0</v>
      </c>
      <c r="M24" s="15">
        <f>Y24*1/16</f>
        <v>1.7361111111111125E-3</v>
      </c>
      <c r="N24" s="15">
        <f>Y24*1/16</f>
        <v>1.7361111111111125E-3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f>Y24*1/16</f>
        <v>1.7361111111111125E-3</v>
      </c>
      <c r="W24" s="15">
        <v>0</v>
      </c>
      <c r="X24" s="15">
        <v>0</v>
      </c>
      <c r="Y24" s="15">
        <v>2.7777777777777801E-2</v>
      </c>
      <c r="Z24" s="15">
        <v>5.5555555555555601E-2</v>
      </c>
      <c r="AA24" s="15">
        <f>1/12+Y24*1/16</f>
        <v>8.5069444444444448E-2</v>
      </c>
      <c r="AB24" s="15">
        <f>1/9+Y24*1/8</f>
        <v>0.11458333333333333</v>
      </c>
      <c r="AC24" s="15">
        <v>0.13888888888888901</v>
      </c>
      <c r="AD24" s="15">
        <v>0.16666666666666699</v>
      </c>
      <c r="AE24" s="15">
        <f>5/36+Y24*1/16</f>
        <v>0.140625</v>
      </c>
      <c r="AF24" s="15">
        <v>0.11111111111111099</v>
      </c>
      <c r="AG24" s="15">
        <v>8.3333333333333301E-2</v>
      </c>
      <c r="AH24" s="15">
        <v>5.5555555555555601E-2</v>
      </c>
      <c r="AI24" s="15">
        <v>2.7777777777777801E-2</v>
      </c>
      <c r="AJ24" s="15">
        <v>0</v>
      </c>
      <c r="AK24" s="15">
        <v>0</v>
      </c>
      <c r="AL24" s="15">
        <v>0</v>
      </c>
      <c r="AM24" s="15">
        <v>0</v>
      </c>
      <c r="AN24" s="15">
        <v>0</v>
      </c>
      <c r="AO24" s="15">
        <v>0</v>
      </c>
      <c r="AP24" s="15">
        <f>Y24*1/16</f>
        <v>1.7361111111111125E-3</v>
      </c>
      <c r="AQ24" s="20">
        <f>SUM(C24:AP24)-Y24+Y24*3/8</f>
        <v>1.0000000000000004</v>
      </c>
      <c r="AR24" s="41">
        <f>SUM(C24:AP24)</f>
        <v>1.0173611111111116</v>
      </c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20"/>
      <c r="CH24" s="7">
        <v>20</v>
      </c>
      <c r="CI24">
        <v>0</v>
      </c>
      <c r="CJ24">
        <v>0</v>
      </c>
      <c r="CK24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v>0</v>
      </c>
      <c r="CZ24" s="6">
        <v>0</v>
      </c>
      <c r="DA24" s="6">
        <v>0</v>
      </c>
      <c r="DB24" s="6">
        <v>0</v>
      </c>
      <c r="DC24" s="6">
        <v>0</v>
      </c>
      <c r="DD24" s="6">
        <v>0</v>
      </c>
      <c r="DE24" s="6">
        <v>2.7777777777777776E-2</v>
      </c>
      <c r="DF24" s="6">
        <v>5.5555555555555552E-2</v>
      </c>
      <c r="DG24" s="6">
        <v>8.3333333333333329E-2</v>
      </c>
      <c r="DH24" s="6">
        <v>0.1111111111111111</v>
      </c>
      <c r="DI24" s="6">
        <v>0.1388888888888889</v>
      </c>
      <c r="DJ24" s="6">
        <v>0.16666666666666666</v>
      </c>
      <c r="DK24" s="6">
        <v>0.1388888888888889</v>
      </c>
      <c r="DL24" s="6">
        <v>0.1111111111111111</v>
      </c>
      <c r="DM24" s="6">
        <v>8.3333333333333329E-2</v>
      </c>
      <c r="DN24" s="6">
        <v>5.5555555555555552E-2</v>
      </c>
      <c r="DO24" s="6">
        <v>2.7777777777777776E-2</v>
      </c>
      <c r="DP24" s="6">
        <v>0</v>
      </c>
      <c r="DQ24" s="6">
        <v>0</v>
      </c>
      <c r="DR24" s="6">
        <v>0</v>
      </c>
      <c r="DS24" s="6">
        <v>0</v>
      </c>
      <c r="DT24" s="6">
        <v>0</v>
      </c>
      <c r="DU24" s="6">
        <v>0</v>
      </c>
      <c r="DV24" s="6">
        <v>0</v>
      </c>
    </row>
    <row r="25" spans="1:126">
      <c r="A25" t="s">
        <v>177</v>
      </c>
      <c r="B25" s="7">
        <v>21</v>
      </c>
      <c r="C25" s="15">
        <f>Y25*1/16</f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2.7777777777777801E-2</v>
      </c>
      <c r="AA25" s="15">
        <v>5.5555555555555601E-2</v>
      </c>
      <c r="AB25" s="15">
        <v>8.3333333333333301E-2</v>
      </c>
      <c r="AC25" s="15">
        <v>0.11111111111111099</v>
      </c>
      <c r="AD25" s="15">
        <v>0.13888888888888901</v>
      </c>
      <c r="AE25" s="15">
        <v>0.16666666666666699</v>
      </c>
      <c r="AF25" s="15">
        <v>0.13888888888888901</v>
      </c>
      <c r="AG25" s="15">
        <v>0.11111111111111099</v>
      </c>
      <c r="AH25" s="15">
        <v>8.3333333333333301E-2</v>
      </c>
      <c r="AI25" s="15">
        <v>5.5555555555555601E-2</v>
      </c>
      <c r="AJ25" s="15">
        <v>2.7777777777777801E-2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Q25" s="20"/>
      <c r="AR25" s="41">
        <f>SUM(C25:AP25)</f>
        <v>1.0000000000000004</v>
      </c>
      <c r="AV25" t="s">
        <v>193</v>
      </c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20"/>
      <c r="CH25" s="7">
        <v>21</v>
      </c>
      <c r="CI25">
        <v>0</v>
      </c>
      <c r="CJ25">
        <v>0</v>
      </c>
      <c r="CK25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0</v>
      </c>
      <c r="CZ25" s="6">
        <v>0</v>
      </c>
      <c r="DA25" s="6">
        <v>0</v>
      </c>
      <c r="DB25" s="6">
        <v>0</v>
      </c>
      <c r="DC25" s="6">
        <v>0</v>
      </c>
      <c r="DD25" s="6">
        <v>0</v>
      </c>
      <c r="DE25" s="6">
        <v>0</v>
      </c>
      <c r="DF25" s="6">
        <v>2.7777777777777776E-2</v>
      </c>
      <c r="DG25" s="6">
        <v>5.5555555555555552E-2</v>
      </c>
      <c r="DH25" s="6">
        <v>8.3333333333333329E-2</v>
      </c>
      <c r="DI25" s="6">
        <v>0.1111111111111111</v>
      </c>
      <c r="DJ25" s="6">
        <v>0.1388888888888889</v>
      </c>
      <c r="DK25" s="6">
        <v>0.16666666666666666</v>
      </c>
      <c r="DL25" s="6">
        <v>0.1388888888888889</v>
      </c>
      <c r="DM25" s="6">
        <v>0.1111111111111111</v>
      </c>
      <c r="DN25" s="6">
        <v>8.3333333333333329E-2</v>
      </c>
      <c r="DO25" s="6">
        <v>5.5555555555555552E-2</v>
      </c>
      <c r="DP25" s="6">
        <v>2.7777777777777776E-2</v>
      </c>
      <c r="DQ25" s="6">
        <v>0</v>
      </c>
      <c r="DR25" s="6">
        <v>0</v>
      </c>
      <c r="DS25" s="6">
        <v>0</v>
      </c>
      <c r="DT25" s="6">
        <v>0</v>
      </c>
      <c r="DU25" s="6">
        <v>0</v>
      </c>
      <c r="DV25" s="6">
        <v>0</v>
      </c>
    </row>
    <row r="26" spans="1:126">
      <c r="B26" s="19">
        <v>22</v>
      </c>
      <c r="AQ26" s="20"/>
      <c r="AR26" s="41"/>
      <c r="AV26" t="s">
        <v>194</v>
      </c>
      <c r="BA26" t="s">
        <v>195</v>
      </c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20"/>
      <c r="CH26" s="19">
        <v>22</v>
      </c>
      <c r="CI26">
        <v>0</v>
      </c>
      <c r="CJ26">
        <v>0</v>
      </c>
      <c r="CK2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6">
        <v>0</v>
      </c>
      <c r="CZ26" s="6">
        <v>0</v>
      </c>
      <c r="DA26" s="6">
        <v>0</v>
      </c>
      <c r="DB26" s="6">
        <v>0</v>
      </c>
      <c r="DC26" s="6">
        <v>0</v>
      </c>
      <c r="DD26" s="6">
        <v>0</v>
      </c>
      <c r="DE26" s="6">
        <v>0</v>
      </c>
      <c r="DF26" s="6">
        <v>0</v>
      </c>
      <c r="DG26" s="6">
        <v>2.7777777777777776E-2</v>
      </c>
      <c r="DH26" s="6">
        <v>5.5555555555555552E-2</v>
      </c>
      <c r="DI26" s="6">
        <v>8.3333333333333329E-2</v>
      </c>
      <c r="DJ26" s="6">
        <v>0.1111111111111111</v>
      </c>
      <c r="DK26" s="6">
        <v>0.1388888888888889</v>
      </c>
      <c r="DL26" s="6">
        <v>0.16666666666666666</v>
      </c>
      <c r="DM26" s="6">
        <v>0.1388888888888889</v>
      </c>
      <c r="DN26" s="6">
        <v>0.1111111111111111</v>
      </c>
      <c r="DO26" s="6">
        <v>8.3333333333333329E-2</v>
      </c>
      <c r="DP26" s="6">
        <v>5.5555555555555552E-2</v>
      </c>
      <c r="DQ26" s="6">
        <v>2.7777777777777776E-2</v>
      </c>
      <c r="DR26" s="6">
        <v>0</v>
      </c>
      <c r="DS26" s="6">
        <v>0</v>
      </c>
      <c r="DT26" s="6">
        <v>0</v>
      </c>
      <c r="DU26" s="6">
        <v>0</v>
      </c>
      <c r="DV26" s="6">
        <v>0</v>
      </c>
    </row>
    <row r="27" spans="1:126">
      <c r="A27" t="s">
        <v>177</v>
      </c>
      <c r="B27" s="7">
        <v>23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2.7777777777777801E-2</v>
      </c>
      <c r="AC27" s="15">
        <v>5.5555555555555601E-2</v>
      </c>
      <c r="AD27" s="15">
        <v>8.3333333333333301E-2</v>
      </c>
      <c r="AE27" s="15">
        <v>0.11111111111111099</v>
      </c>
      <c r="AF27" s="15">
        <v>0.13888888888888901</v>
      </c>
      <c r="AG27" s="15">
        <v>0.16666666666666699</v>
      </c>
      <c r="AH27" s="15">
        <v>0.13888888888888901</v>
      </c>
      <c r="AI27" s="15">
        <v>0.11111111111111099</v>
      </c>
      <c r="AJ27" s="15">
        <v>8.3333333333333301E-2</v>
      </c>
      <c r="AK27" s="15">
        <v>5.5555555555555601E-2</v>
      </c>
      <c r="AL27" s="15">
        <v>2.7777777777777801E-2</v>
      </c>
      <c r="AM27" s="15">
        <v>0</v>
      </c>
      <c r="AN27" s="15">
        <v>0</v>
      </c>
      <c r="AO27" s="15">
        <v>0</v>
      </c>
      <c r="AP27" s="15">
        <v>0</v>
      </c>
      <c r="AQ27" s="20"/>
      <c r="AR27" s="41">
        <f t="shared" ref="AR27:AR36" si="7">SUM(C27:AP27)</f>
        <v>1.0000000000000004</v>
      </c>
      <c r="AV27" s="11" t="s">
        <v>196</v>
      </c>
      <c r="BA27" t="s">
        <v>197</v>
      </c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20"/>
      <c r="CH27" s="7">
        <v>23</v>
      </c>
      <c r="CI27">
        <v>0</v>
      </c>
      <c r="CJ27">
        <v>0</v>
      </c>
      <c r="CK27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v>0</v>
      </c>
      <c r="CZ27" s="6">
        <v>0</v>
      </c>
      <c r="DA27" s="6">
        <v>0</v>
      </c>
      <c r="DB27" s="6">
        <v>0</v>
      </c>
      <c r="DC27" s="6">
        <v>0</v>
      </c>
      <c r="DD27" s="6">
        <v>0</v>
      </c>
      <c r="DE27" s="6">
        <v>0</v>
      </c>
      <c r="DF27" s="6">
        <v>0</v>
      </c>
      <c r="DG27" s="6">
        <v>0</v>
      </c>
      <c r="DH27" s="6">
        <v>2.7777777777777776E-2</v>
      </c>
      <c r="DI27" s="6">
        <v>5.5555555555555552E-2</v>
      </c>
      <c r="DJ27" s="6">
        <v>8.3333333333333329E-2</v>
      </c>
      <c r="DK27" s="6">
        <v>0.1111111111111111</v>
      </c>
      <c r="DL27" s="6">
        <v>0.1388888888888889</v>
      </c>
      <c r="DM27" s="6">
        <v>0.16666666666666666</v>
      </c>
      <c r="DN27" s="6">
        <v>0.1388888888888889</v>
      </c>
      <c r="DO27" s="6">
        <v>0.1111111111111111</v>
      </c>
      <c r="DP27" s="6">
        <v>8.3333333333333329E-2</v>
      </c>
      <c r="DQ27" s="6">
        <v>5.5555555555555552E-2</v>
      </c>
      <c r="DR27" s="6">
        <v>2.7777777777777776E-2</v>
      </c>
      <c r="DS27" s="6">
        <v>0</v>
      </c>
      <c r="DT27" s="6">
        <v>0</v>
      </c>
      <c r="DU27" s="6">
        <v>0</v>
      </c>
      <c r="DV27" s="6">
        <v>0</v>
      </c>
    </row>
    <row r="28" spans="1:126">
      <c r="A28" t="s">
        <v>198</v>
      </c>
      <c r="B28" s="7">
        <v>24</v>
      </c>
      <c r="C28" s="15">
        <f>AM28*1/16</f>
        <v>1.7361111111111125E-3</v>
      </c>
      <c r="D28" s="15">
        <v>0</v>
      </c>
      <c r="E28" s="15">
        <v>0</v>
      </c>
      <c r="F28" s="15">
        <v>0</v>
      </c>
      <c r="G28" s="15">
        <v>0</v>
      </c>
      <c r="H28" s="15">
        <f t="shared" ref="H28:H33" si="8">AM28*1/16</f>
        <v>1.7361111111111125E-3</v>
      </c>
      <c r="I28" s="15">
        <v>0</v>
      </c>
      <c r="J28" s="15">
        <v>0</v>
      </c>
      <c r="K28" s="15">
        <v>0</v>
      </c>
      <c r="L28" s="15">
        <v>0</v>
      </c>
      <c r="M28" s="15">
        <f t="shared" ref="M28:M33" si="9">AM28*1/16</f>
        <v>1.7361111111111125E-3</v>
      </c>
      <c r="N28" s="15">
        <f t="shared" ref="N28:N33" si="10">AM28*1/16</f>
        <v>1.7361111111111125E-3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f t="shared" ref="AA28:AA33" si="11">AM28*1/16</f>
        <v>1.7361111111111125E-3</v>
      </c>
      <c r="AB28" s="15">
        <v>0</v>
      </c>
      <c r="AC28" s="15">
        <v>2.7777777777777801E-2</v>
      </c>
      <c r="AD28" s="15">
        <v>5.5555555555555601E-2</v>
      </c>
      <c r="AE28" s="15">
        <f>1/12+AM28*1/16</f>
        <v>8.5069444444444448E-2</v>
      </c>
      <c r="AF28" s="15">
        <v>0.11111111111111099</v>
      </c>
      <c r="AG28" s="15">
        <v>0.13888888888888901</v>
      </c>
      <c r="AH28" s="15">
        <v>0.16666666666666699</v>
      </c>
      <c r="AI28" s="15">
        <v>0.13888888888888901</v>
      </c>
      <c r="AJ28" s="15">
        <f>1/9+AM28*1/16</f>
        <v>0.11284722222222222</v>
      </c>
      <c r="AK28" s="15">
        <v>8.3333333333333301E-2</v>
      </c>
      <c r="AL28" s="15">
        <f>1/18+AM28*1/8</f>
        <v>5.9027777777777776E-2</v>
      </c>
      <c r="AM28" s="15">
        <v>2.7777777777777801E-2</v>
      </c>
      <c r="AN28" s="15">
        <v>0</v>
      </c>
      <c r="AO28" s="15">
        <v>0</v>
      </c>
      <c r="AP28" s="15">
        <f>AM28*1/16</f>
        <v>1.7361111111111125E-3</v>
      </c>
      <c r="AQ28" s="20">
        <f t="shared" ref="AQ28:AQ33" si="12">SUM(C28:AP28)-AM28+AM28*3/8</f>
        <v>1.0000000000000007</v>
      </c>
      <c r="AR28" s="41">
        <f t="shared" si="7"/>
        <v>1.0173611111111118</v>
      </c>
      <c r="AV28" s="11" t="s">
        <v>199</v>
      </c>
      <c r="BA28" t="s">
        <v>200</v>
      </c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20"/>
      <c r="CH28" s="7">
        <v>24</v>
      </c>
      <c r="CI28">
        <v>0</v>
      </c>
      <c r="CJ28">
        <v>0</v>
      </c>
      <c r="CK28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6">
        <v>0</v>
      </c>
      <c r="CZ28" s="6">
        <v>0</v>
      </c>
      <c r="DA28" s="6">
        <v>0</v>
      </c>
      <c r="DB28" s="6">
        <v>0</v>
      </c>
      <c r="DC28" s="6">
        <v>0</v>
      </c>
      <c r="DD28" s="6">
        <v>0</v>
      </c>
      <c r="DE28" s="6">
        <v>0</v>
      </c>
      <c r="DF28" s="6">
        <v>0</v>
      </c>
      <c r="DG28" s="6">
        <v>0</v>
      </c>
      <c r="DH28" s="6">
        <v>0</v>
      </c>
      <c r="DI28" s="6">
        <v>2.7777777777777776E-2</v>
      </c>
      <c r="DJ28" s="6">
        <v>5.5555555555555552E-2</v>
      </c>
      <c r="DK28" s="6">
        <v>8.3333333333333329E-2</v>
      </c>
      <c r="DL28" s="6">
        <v>0.1111111111111111</v>
      </c>
      <c r="DM28" s="6">
        <v>0.1388888888888889</v>
      </c>
      <c r="DN28" s="6">
        <v>0.16666666666666666</v>
      </c>
      <c r="DO28" s="6">
        <v>0.1388888888888889</v>
      </c>
      <c r="DP28" s="6">
        <v>0.1111111111111111</v>
      </c>
      <c r="DQ28" s="6">
        <v>8.3333333333333329E-2</v>
      </c>
      <c r="DR28" s="6">
        <v>5.5555555555555552E-2</v>
      </c>
      <c r="DS28" s="6">
        <v>2.7777777777777776E-2</v>
      </c>
      <c r="DT28" s="6">
        <v>0</v>
      </c>
      <c r="DU28" s="6">
        <v>0</v>
      </c>
      <c r="DV28" s="6">
        <v>0</v>
      </c>
    </row>
    <row r="29" spans="1:126">
      <c r="B29" s="7">
        <v>25</v>
      </c>
      <c r="C29" s="15">
        <f>AM29*1/16</f>
        <v>3.4722222222222251E-3</v>
      </c>
      <c r="D29" s="15">
        <v>0</v>
      </c>
      <c r="E29" s="15">
        <v>0</v>
      </c>
      <c r="F29" s="15">
        <v>0</v>
      </c>
      <c r="G29" s="15">
        <v>0</v>
      </c>
      <c r="H29" s="15">
        <f t="shared" si="8"/>
        <v>3.4722222222222251E-3</v>
      </c>
      <c r="I29" s="15">
        <v>0</v>
      </c>
      <c r="J29" s="15">
        <v>0</v>
      </c>
      <c r="K29" s="15">
        <v>0</v>
      </c>
      <c r="L29" s="15">
        <v>0</v>
      </c>
      <c r="M29" s="15">
        <f t="shared" si="9"/>
        <v>3.4722222222222251E-3</v>
      </c>
      <c r="N29" s="15">
        <f t="shared" si="10"/>
        <v>3.4722222222222251E-3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f t="shared" si="11"/>
        <v>3.4722222222222251E-3</v>
      </c>
      <c r="AB29" s="15">
        <v>0</v>
      </c>
      <c r="AC29" s="15">
        <v>0</v>
      </c>
      <c r="AD29" s="15">
        <v>2.7777777777777801E-2</v>
      </c>
      <c r="AE29" s="15">
        <f>1/18+AM29*1/16</f>
        <v>5.9027777777777776E-2</v>
      </c>
      <c r="AF29" s="15">
        <v>8.3333333333333301E-2</v>
      </c>
      <c r="AG29" s="15">
        <v>0.11111111111111099</v>
      </c>
      <c r="AH29" s="15">
        <v>0.13888888888888901</v>
      </c>
      <c r="AI29" s="15">
        <v>0.16666666666666699</v>
      </c>
      <c r="AJ29" s="15">
        <f>5/36+AM29*1/16</f>
        <v>0.14236111111111113</v>
      </c>
      <c r="AK29" s="15">
        <v>0.11111111111111099</v>
      </c>
      <c r="AL29" s="15">
        <f>1/12+AM29*1/8</f>
        <v>9.0277777777777776E-2</v>
      </c>
      <c r="AM29" s="15">
        <v>5.5555555555555601E-2</v>
      </c>
      <c r="AN29" s="15">
        <v>2.7777777777777801E-2</v>
      </c>
      <c r="AO29" s="15">
        <v>0</v>
      </c>
      <c r="AP29" s="15">
        <f>AM29*1/16</f>
        <v>3.4722222222222251E-3</v>
      </c>
      <c r="AQ29" s="20">
        <f t="shared" si="12"/>
        <v>1.0000000000000004</v>
      </c>
      <c r="AR29" s="41">
        <f t="shared" si="7"/>
        <v>1.0347222222222228</v>
      </c>
      <c r="AV29" s="11" t="s">
        <v>201</v>
      </c>
      <c r="BA29" t="s">
        <v>202</v>
      </c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20"/>
      <c r="CH29" s="7">
        <v>25</v>
      </c>
      <c r="CI29">
        <v>0</v>
      </c>
      <c r="CJ29">
        <v>0</v>
      </c>
      <c r="CK29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  <c r="CY29" s="6">
        <v>0</v>
      </c>
      <c r="CZ29" s="6">
        <v>0</v>
      </c>
      <c r="DA29" s="6">
        <v>0</v>
      </c>
      <c r="DB29" s="6">
        <v>0</v>
      </c>
      <c r="DC29" s="6">
        <v>0</v>
      </c>
      <c r="DD29" s="6">
        <v>0</v>
      </c>
      <c r="DE29" s="6">
        <v>0</v>
      </c>
      <c r="DF29" s="6">
        <v>0</v>
      </c>
      <c r="DG29" s="6">
        <v>0</v>
      </c>
      <c r="DH29" s="6">
        <v>0</v>
      </c>
      <c r="DI29" s="6">
        <v>0</v>
      </c>
      <c r="DJ29" s="6">
        <v>2.7777777777777776E-2</v>
      </c>
      <c r="DK29" s="6">
        <v>5.5555555555555552E-2</v>
      </c>
      <c r="DL29" s="6">
        <v>8.3333333333333329E-2</v>
      </c>
      <c r="DM29" s="6">
        <v>0.1111111111111111</v>
      </c>
      <c r="DN29" s="6">
        <v>0.1388888888888889</v>
      </c>
      <c r="DO29" s="6">
        <v>0.16666666666666666</v>
      </c>
      <c r="DP29" s="6">
        <v>0.1388888888888889</v>
      </c>
      <c r="DQ29" s="6">
        <v>0.1111111111111111</v>
      </c>
      <c r="DR29" s="6">
        <v>8.3333333333333329E-2</v>
      </c>
      <c r="DS29" s="6">
        <v>5.5555555555555552E-2</v>
      </c>
      <c r="DT29" s="6">
        <v>2.7777777777777776E-2</v>
      </c>
      <c r="DU29" s="6">
        <v>0</v>
      </c>
      <c r="DV29" s="6">
        <v>0</v>
      </c>
    </row>
    <row r="30" spans="1:126">
      <c r="B30" s="7">
        <v>26</v>
      </c>
      <c r="C30" s="15">
        <f>AM30*1/16</f>
        <v>5.2083333333333313E-3</v>
      </c>
      <c r="D30" s="15">
        <v>0</v>
      </c>
      <c r="E30" s="15">
        <v>0</v>
      </c>
      <c r="F30" s="15">
        <v>0</v>
      </c>
      <c r="G30" s="15">
        <v>0</v>
      </c>
      <c r="H30" s="15">
        <f t="shared" si="8"/>
        <v>5.2083333333333313E-3</v>
      </c>
      <c r="I30" s="15">
        <v>0</v>
      </c>
      <c r="J30" s="15">
        <v>0</v>
      </c>
      <c r="K30" s="15">
        <v>0</v>
      </c>
      <c r="L30" s="15">
        <v>0</v>
      </c>
      <c r="M30" s="15">
        <f t="shared" si="9"/>
        <v>5.2083333333333313E-3</v>
      </c>
      <c r="N30" s="15">
        <f t="shared" si="10"/>
        <v>5.2083333333333313E-3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f t="shared" si="11"/>
        <v>5.2083333333333313E-3</v>
      </c>
      <c r="AB30" s="15">
        <v>0</v>
      </c>
      <c r="AC30" s="15">
        <v>0</v>
      </c>
      <c r="AD30" s="15">
        <v>0</v>
      </c>
      <c r="AE30" s="15">
        <f>1/36+AM30*1/16</f>
        <v>3.2986111111111105E-2</v>
      </c>
      <c r="AF30" s="15">
        <v>5.5555555555555601E-2</v>
      </c>
      <c r="AG30" s="15">
        <v>8.3333333333333301E-2</v>
      </c>
      <c r="AH30" s="15">
        <v>0.11111111111111099</v>
      </c>
      <c r="AI30" s="15">
        <v>0.13888888888888901</v>
      </c>
      <c r="AJ30" s="15">
        <f>1/6+AM30*1/16</f>
        <v>0.171875</v>
      </c>
      <c r="AK30" s="15">
        <v>0.13888888888888901</v>
      </c>
      <c r="AL30" s="15">
        <f>1/9+AM30*1/8</f>
        <v>0.12152777777777776</v>
      </c>
      <c r="AM30" s="15">
        <v>8.3333333333333301E-2</v>
      </c>
      <c r="AN30" s="15">
        <v>5.5555555555555601E-2</v>
      </c>
      <c r="AO30" s="15">
        <v>2.7777777777777801E-2</v>
      </c>
      <c r="AP30" s="15">
        <f>AM30*1/16</f>
        <v>5.2083333333333313E-3</v>
      </c>
      <c r="AQ30" s="20">
        <f t="shared" si="12"/>
        <v>1.0000000000000004</v>
      </c>
      <c r="AR30" s="41">
        <f t="shared" si="7"/>
        <v>1.0520833333333337</v>
      </c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20"/>
      <c r="CH30" s="7">
        <v>26</v>
      </c>
      <c r="CI30">
        <v>0</v>
      </c>
      <c r="CJ30">
        <v>0</v>
      </c>
      <c r="CK30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6">
        <v>0</v>
      </c>
      <c r="CZ30" s="6">
        <v>0</v>
      </c>
      <c r="DA30" s="6">
        <v>0</v>
      </c>
      <c r="DB30" s="6">
        <v>0</v>
      </c>
      <c r="DC30" s="6">
        <v>0</v>
      </c>
      <c r="DD30" s="6">
        <v>0</v>
      </c>
      <c r="DE30" s="6">
        <v>0</v>
      </c>
      <c r="DF30" s="6">
        <v>0</v>
      </c>
      <c r="DG30" s="6">
        <v>0</v>
      </c>
      <c r="DH30" s="6">
        <v>0</v>
      </c>
      <c r="DI30" s="6">
        <v>0</v>
      </c>
      <c r="DJ30" s="6">
        <v>0</v>
      </c>
      <c r="DK30" s="6">
        <v>2.7777777777777776E-2</v>
      </c>
      <c r="DL30" s="6">
        <v>5.5555555555555552E-2</v>
      </c>
      <c r="DM30" s="6">
        <v>8.3333333333333329E-2</v>
      </c>
      <c r="DN30" s="6">
        <v>0.1111111111111111</v>
      </c>
      <c r="DO30" s="6">
        <v>0.1388888888888889</v>
      </c>
      <c r="DP30" s="6">
        <v>0.16666666666666666</v>
      </c>
      <c r="DQ30" s="6">
        <v>0.1388888888888889</v>
      </c>
      <c r="DR30" s="6">
        <v>0.1111111111111111</v>
      </c>
      <c r="DS30" s="6">
        <v>8.3333333333333329E-2</v>
      </c>
      <c r="DT30" s="6">
        <v>5.5555555555555552E-2</v>
      </c>
      <c r="DU30" s="6">
        <v>2.7777777777777776E-2</v>
      </c>
      <c r="DV30" s="6">
        <v>0</v>
      </c>
    </row>
    <row r="31" spans="1:126">
      <c r="B31" s="7">
        <v>27</v>
      </c>
      <c r="C31" s="15">
        <f>AM31*1/16</f>
        <v>6.9444444444444371E-3</v>
      </c>
      <c r="D31" s="15">
        <v>0</v>
      </c>
      <c r="E31" s="15">
        <v>0</v>
      </c>
      <c r="F31" s="15">
        <v>0</v>
      </c>
      <c r="G31" s="15">
        <v>0</v>
      </c>
      <c r="H31" s="15">
        <f t="shared" si="8"/>
        <v>6.9444444444444371E-3</v>
      </c>
      <c r="I31" s="15">
        <v>0</v>
      </c>
      <c r="J31" s="15">
        <v>0</v>
      </c>
      <c r="K31" s="15">
        <v>0</v>
      </c>
      <c r="L31" s="15">
        <v>0</v>
      </c>
      <c r="M31" s="15">
        <f t="shared" si="9"/>
        <v>6.9444444444444371E-3</v>
      </c>
      <c r="N31" s="15">
        <f t="shared" si="10"/>
        <v>6.9444444444444371E-3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f t="shared" si="11"/>
        <v>6.9444444444444371E-3</v>
      </c>
      <c r="AB31" s="15">
        <v>0</v>
      </c>
      <c r="AC31" s="15">
        <v>0</v>
      </c>
      <c r="AD31" s="15">
        <v>0</v>
      </c>
      <c r="AE31" s="15">
        <f>AM31*1/16</f>
        <v>6.9444444444444371E-3</v>
      </c>
      <c r="AF31" s="15">
        <v>2.7777777777777801E-2</v>
      </c>
      <c r="AG31" s="15">
        <v>5.5555555555555601E-2</v>
      </c>
      <c r="AH31" s="15">
        <v>8.3333333333333301E-2</v>
      </c>
      <c r="AI31" s="15">
        <v>0.11111111111111099</v>
      </c>
      <c r="AJ31" s="15">
        <f>5/36+AM31*1/16</f>
        <v>0.14583333333333334</v>
      </c>
      <c r="AK31" s="15">
        <v>0.16666666666666699</v>
      </c>
      <c r="AL31" s="15">
        <f>5/36+AM31*1/8</f>
        <v>0.15277777777777776</v>
      </c>
      <c r="AM31" s="15">
        <v>0.11111111111111099</v>
      </c>
      <c r="AN31" s="15">
        <v>8.3333333333333301E-2</v>
      </c>
      <c r="AO31" s="15">
        <v>5.5555555555555601E-2</v>
      </c>
      <c r="AP31" s="15">
        <f>1/36+AM31*1/16</f>
        <v>3.472222222222221E-2</v>
      </c>
      <c r="AQ31" s="20">
        <f t="shared" si="12"/>
        <v>1.0000000000000002</v>
      </c>
      <c r="AR31" s="41">
        <f t="shared" si="7"/>
        <v>1.0694444444444446</v>
      </c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20"/>
      <c r="CH31" s="7">
        <v>27</v>
      </c>
      <c r="CI31">
        <v>0</v>
      </c>
      <c r="CJ31">
        <v>0</v>
      </c>
      <c r="CK31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6">
        <v>0</v>
      </c>
      <c r="CZ31" s="6">
        <v>0</v>
      </c>
      <c r="DA31" s="6">
        <v>0</v>
      </c>
      <c r="DB31" s="6">
        <v>0</v>
      </c>
      <c r="DC31" s="6">
        <v>0</v>
      </c>
      <c r="DD31" s="6">
        <v>0</v>
      </c>
      <c r="DE31" s="6">
        <v>0</v>
      </c>
      <c r="DF31" s="6">
        <v>0</v>
      </c>
      <c r="DG31" s="6">
        <v>0</v>
      </c>
      <c r="DH31" s="6">
        <v>0</v>
      </c>
      <c r="DI31" s="6">
        <v>0</v>
      </c>
      <c r="DJ31" s="6">
        <v>0</v>
      </c>
      <c r="DK31" s="6">
        <v>0</v>
      </c>
      <c r="DL31" s="6">
        <v>2.7777777777777776E-2</v>
      </c>
      <c r="DM31" s="6">
        <v>5.5555555555555552E-2</v>
      </c>
      <c r="DN31" s="6">
        <v>8.3333333333333329E-2</v>
      </c>
      <c r="DO31" s="6">
        <v>0.1111111111111111</v>
      </c>
      <c r="DP31" s="6">
        <v>0.1388888888888889</v>
      </c>
      <c r="DQ31" s="6">
        <v>0.16666666666666666</v>
      </c>
      <c r="DR31" s="6">
        <v>0.1388888888888889</v>
      </c>
      <c r="DS31" s="6">
        <v>0.1111111111111111</v>
      </c>
      <c r="DT31" s="6">
        <v>8.3333333333333329E-2</v>
      </c>
      <c r="DU31" s="6">
        <v>5.5555555555555552E-2</v>
      </c>
      <c r="DV31" s="6">
        <v>2.7777777777777776E-2</v>
      </c>
    </row>
    <row r="32" spans="1:126">
      <c r="B32" s="7">
        <v>28</v>
      </c>
      <c r="C32" s="15">
        <f>1/36+AM32*1/16</f>
        <v>3.6458333333333343E-2</v>
      </c>
      <c r="D32" s="15">
        <v>0</v>
      </c>
      <c r="E32" s="15">
        <v>0</v>
      </c>
      <c r="F32" s="15">
        <v>0</v>
      </c>
      <c r="G32" s="15">
        <v>0</v>
      </c>
      <c r="H32" s="15">
        <f t="shared" si="8"/>
        <v>8.6805555555555629E-3</v>
      </c>
      <c r="I32" s="15">
        <v>0</v>
      </c>
      <c r="J32" s="15">
        <v>0</v>
      </c>
      <c r="K32" s="15">
        <v>0</v>
      </c>
      <c r="L32" s="15">
        <v>0</v>
      </c>
      <c r="M32" s="15">
        <f t="shared" si="9"/>
        <v>8.6805555555555629E-3</v>
      </c>
      <c r="N32" s="15">
        <f t="shared" si="10"/>
        <v>8.6805555555555629E-3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f t="shared" si="11"/>
        <v>8.6805555555555629E-3</v>
      </c>
      <c r="AB32" s="15">
        <v>0</v>
      </c>
      <c r="AC32" s="15">
        <v>0</v>
      </c>
      <c r="AD32" s="15">
        <v>0</v>
      </c>
      <c r="AE32" s="15">
        <f>AM32*1/16</f>
        <v>8.6805555555555629E-3</v>
      </c>
      <c r="AF32" s="15">
        <v>0</v>
      </c>
      <c r="AG32" s="15">
        <v>2.7777777777777801E-2</v>
      </c>
      <c r="AH32" s="15">
        <v>5.5555555555555601E-2</v>
      </c>
      <c r="AI32" s="15">
        <v>8.3333333333333301E-2</v>
      </c>
      <c r="AJ32" s="15">
        <f>1/9+AM32*1/16</f>
        <v>0.11979166666666667</v>
      </c>
      <c r="AK32" s="15">
        <v>0.13888888888888901</v>
      </c>
      <c r="AL32" s="15">
        <f>1/6+AM32*1/8</f>
        <v>0.18402777777777779</v>
      </c>
      <c r="AM32" s="15">
        <v>0.13888888888888901</v>
      </c>
      <c r="AN32" s="15">
        <v>0.11111111111111099</v>
      </c>
      <c r="AO32" s="15">
        <v>8.3333333333333301E-2</v>
      </c>
      <c r="AP32" s="15">
        <f>1/18+AM32*1/16</f>
        <v>6.4236111111111119E-2</v>
      </c>
      <c r="AQ32" s="20">
        <f t="shared" si="12"/>
        <v>1.0000000000000002</v>
      </c>
      <c r="AR32" s="41">
        <f t="shared" si="7"/>
        <v>1.0868055555555558</v>
      </c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20"/>
      <c r="CH32" s="7">
        <v>28</v>
      </c>
      <c r="CI32" s="6">
        <v>2.7777777777777776E-2</v>
      </c>
      <c r="CJ32">
        <v>0</v>
      </c>
      <c r="CK32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0</v>
      </c>
      <c r="DA32" s="6">
        <v>0</v>
      </c>
      <c r="DB32" s="6">
        <v>0</v>
      </c>
      <c r="DC32" s="6">
        <v>0</v>
      </c>
      <c r="DD32" s="6">
        <v>0</v>
      </c>
      <c r="DE32" s="6">
        <v>0</v>
      </c>
      <c r="DF32" s="6">
        <v>0</v>
      </c>
      <c r="DG32" s="6">
        <v>0</v>
      </c>
      <c r="DH32" s="6">
        <v>0</v>
      </c>
      <c r="DI32" s="6">
        <v>0</v>
      </c>
      <c r="DJ32" s="6">
        <v>0</v>
      </c>
      <c r="DK32" s="6">
        <v>0</v>
      </c>
      <c r="DL32" s="6">
        <v>0</v>
      </c>
      <c r="DM32" s="6">
        <v>2.7777777777777776E-2</v>
      </c>
      <c r="DN32" s="6">
        <v>5.5555555555555552E-2</v>
      </c>
      <c r="DO32" s="6">
        <v>8.3333333333333329E-2</v>
      </c>
      <c r="DP32" s="6">
        <v>0.1111111111111111</v>
      </c>
      <c r="DQ32" s="6">
        <v>0.1388888888888889</v>
      </c>
      <c r="DR32" s="6">
        <v>0.16666666666666666</v>
      </c>
      <c r="DS32" s="6">
        <v>0.1388888888888889</v>
      </c>
      <c r="DT32" s="6">
        <v>0.1111111111111111</v>
      </c>
      <c r="DU32" s="6">
        <v>8.3333333333333329E-2</v>
      </c>
      <c r="DV32" s="6">
        <v>5.5555555555555552E-2</v>
      </c>
    </row>
    <row r="33" spans="1:126">
      <c r="B33" s="7">
        <v>29</v>
      </c>
      <c r="C33" s="15">
        <f>1/18+AM33*1/16</f>
        <v>6.5972222222222238E-2</v>
      </c>
      <c r="D33" s="15">
        <v>2.7777777777777801E-2</v>
      </c>
      <c r="E33" s="15">
        <v>0</v>
      </c>
      <c r="F33" s="15">
        <v>0</v>
      </c>
      <c r="G33" s="15">
        <v>0</v>
      </c>
      <c r="H33" s="15">
        <f t="shared" si="8"/>
        <v>1.0416666666666687E-2</v>
      </c>
      <c r="I33" s="15">
        <v>0</v>
      </c>
      <c r="J33" s="15">
        <v>0</v>
      </c>
      <c r="K33" s="15">
        <v>0</v>
      </c>
      <c r="L33" s="15">
        <v>0</v>
      </c>
      <c r="M33" s="15">
        <f t="shared" si="9"/>
        <v>1.0416666666666687E-2</v>
      </c>
      <c r="N33" s="15">
        <f t="shared" si="10"/>
        <v>1.0416666666666687E-2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f t="shared" si="11"/>
        <v>1.0416666666666687E-2</v>
      </c>
      <c r="AB33" s="15">
        <v>0</v>
      </c>
      <c r="AC33" s="15">
        <v>0</v>
      </c>
      <c r="AD33" s="15">
        <v>0</v>
      </c>
      <c r="AE33" s="15">
        <f>AM33*1/16</f>
        <v>1.0416666666666687E-2</v>
      </c>
      <c r="AF33" s="15">
        <v>0</v>
      </c>
      <c r="AG33" s="15">
        <v>0</v>
      </c>
      <c r="AH33" s="15">
        <v>2.7777777777777801E-2</v>
      </c>
      <c r="AI33" s="15">
        <v>5.5555555555555601E-2</v>
      </c>
      <c r="AJ33" s="15">
        <f>1/12+AM33*1/16</f>
        <v>9.3750000000000014E-2</v>
      </c>
      <c r="AK33" s="15">
        <v>0.11111111111111099</v>
      </c>
      <c r="AL33" s="15">
        <f>5/36+AM33*1/8</f>
        <v>0.15972222222222227</v>
      </c>
      <c r="AM33" s="15">
        <v>0.16666666666666699</v>
      </c>
      <c r="AN33" s="15">
        <v>0.13888888888888901</v>
      </c>
      <c r="AO33" s="15">
        <v>0.11111111111111099</v>
      </c>
      <c r="AP33" s="15">
        <f>1/12+AM33*1/16</f>
        <v>9.3750000000000014E-2</v>
      </c>
      <c r="AQ33" s="20">
        <f t="shared" si="12"/>
        <v>1.0000000000000004</v>
      </c>
      <c r="AR33" s="41">
        <f t="shared" si="7"/>
        <v>1.1041666666666672</v>
      </c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20"/>
      <c r="CH33" s="7">
        <v>29</v>
      </c>
      <c r="CI33" s="6">
        <v>5.5555555555555552E-2</v>
      </c>
      <c r="CJ33" s="6">
        <v>2.7777777777777776E-2</v>
      </c>
      <c r="CK33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  <c r="CY33" s="6">
        <v>0</v>
      </c>
      <c r="CZ33" s="6">
        <v>0</v>
      </c>
      <c r="DA33" s="6">
        <v>0</v>
      </c>
      <c r="DB33" s="6">
        <v>0</v>
      </c>
      <c r="DC33" s="6">
        <v>0</v>
      </c>
      <c r="DD33" s="6">
        <v>0</v>
      </c>
      <c r="DE33" s="6">
        <v>0</v>
      </c>
      <c r="DF33" s="6">
        <v>0</v>
      </c>
      <c r="DG33" s="6">
        <v>0</v>
      </c>
      <c r="DH33" s="6">
        <v>0</v>
      </c>
      <c r="DI33" s="6">
        <v>0</v>
      </c>
      <c r="DJ33" s="6">
        <v>0</v>
      </c>
      <c r="DK33" s="6">
        <v>0</v>
      </c>
      <c r="DL33" s="6">
        <v>0</v>
      </c>
      <c r="DM33" s="6">
        <v>0</v>
      </c>
      <c r="DN33" s="6">
        <v>2.7777777777777776E-2</v>
      </c>
      <c r="DO33" s="6">
        <v>5.5555555555555552E-2</v>
      </c>
      <c r="DP33" s="6">
        <v>8.3333333333333329E-2</v>
      </c>
      <c r="DQ33" s="6">
        <v>0.1111111111111111</v>
      </c>
      <c r="DR33" s="6">
        <v>0.1388888888888889</v>
      </c>
      <c r="DS33" s="6">
        <v>0.16666666666666666</v>
      </c>
      <c r="DT33" s="6">
        <v>0.1388888888888889</v>
      </c>
      <c r="DU33" s="6">
        <v>0.1111111111111111</v>
      </c>
      <c r="DV33" s="6">
        <v>8.3333333333333329E-2</v>
      </c>
    </row>
    <row r="34" spans="1:126">
      <c r="B34" s="7">
        <v>30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6">
        <v>1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  <c r="AL34" s="15">
        <v>0</v>
      </c>
      <c r="AM34" s="15">
        <v>0</v>
      </c>
      <c r="AN34" s="15">
        <v>0</v>
      </c>
      <c r="AO34" s="15">
        <v>0</v>
      </c>
      <c r="AP34" s="15">
        <v>0</v>
      </c>
      <c r="AQ34" s="20"/>
      <c r="AR34" s="41">
        <f t="shared" si="7"/>
        <v>1</v>
      </c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20"/>
      <c r="CH34" s="7">
        <v>30</v>
      </c>
      <c r="CI34" s="39">
        <v>0</v>
      </c>
      <c r="CJ34" s="39">
        <v>0</v>
      </c>
      <c r="CK34" s="39">
        <v>0</v>
      </c>
      <c r="CL34" s="39">
        <v>0</v>
      </c>
      <c r="CM34" s="39">
        <v>0</v>
      </c>
      <c r="CN34" s="39">
        <v>0</v>
      </c>
      <c r="CO34" s="39">
        <v>0</v>
      </c>
      <c r="CP34" s="39">
        <v>0</v>
      </c>
      <c r="CQ34" s="39">
        <v>0</v>
      </c>
      <c r="CR34" s="39">
        <v>0</v>
      </c>
      <c r="CS34" s="40">
        <v>1</v>
      </c>
      <c r="CT34" s="39">
        <v>0</v>
      </c>
      <c r="CU34" s="39">
        <v>0</v>
      </c>
      <c r="CV34" s="39">
        <v>0</v>
      </c>
      <c r="CW34" s="39">
        <v>0</v>
      </c>
      <c r="CX34" s="39">
        <v>0</v>
      </c>
      <c r="CY34" s="39">
        <v>0</v>
      </c>
      <c r="CZ34" s="39">
        <v>0</v>
      </c>
      <c r="DA34" s="39">
        <v>0</v>
      </c>
      <c r="DB34" s="39">
        <v>0</v>
      </c>
      <c r="DC34" s="39">
        <v>0</v>
      </c>
      <c r="DD34" s="39">
        <v>0</v>
      </c>
      <c r="DE34" s="39">
        <v>0</v>
      </c>
      <c r="DF34" s="39">
        <v>0</v>
      </c>
      <c r="DG34" s="39">
        <v>0</v>
      </c>
      <c r="DH34" s="39">
        <v>0</v>
      </c>
      <c r="DI34" s="39">
        <v>0</v>
      </c>
      <c r="DJ34" s="39">
        <v>0</v>
      </c>
      <c r="DK34" s="39">
        <v>0</v>
      </c>
      <c r="DL34" s="39">
        <v>0</v>
      </c>
      <c r="DM34" s="39">
        <v>0</v>
      </c>
      <c r="DN34" s="39">
        <v>0</v>
      </c>
      <c r="DO34" s="39">
        <v>0</v>
      </c>
      <c r="DP34" s="39">
        <v>0</v>
      </c>
      <c r="DQ34" s="39">
        <v>0</v>
      </c>
      <c r="DR34" s="39">
        <v>0</v>
      </c>
      <c r="DS34" s="39">
        <v>0</v>
      </c>
      <c r="DT34" s="39">
        <v>0</v>
      </c>
      <c r="DU34" s="39">
        <v>0</v>
      </c>
      <c r="DV34" s="39">
        <v>0</v>
      </c>
    </row>
    <row r="35" spans="1:126">
      <c r="B35" s="7">
        <v>31</v>
      </c>
      <c r="C35" s="15">
        <f>1/9+AM35*1/16</f>
        <v>0.11805555555555554</v>
      </c>
      <c r="D35" s="15">
        <v>8.3333333333333301E-2</v>
      </c>
      <c r="E35" s="15">
        <v>5.5555555555555601E-2</v>
      </c>
      <c r="F35" s="15">
        <v>2.7777777777777801E-2</v>
      </c>
      <c r="G35" s="15">
        <v>0</v>
      </c>
      <c r="H35" s="15">
        <f>AM35*1/16</f>
        <v>6.9444444444444371E-3</v>
      </c>
      <c r="I35" s="15">
        <v>0</v>
      </c>
      <c r="J35" s="15">
        <v>0</v>
      </c>
      <c r="K35" s="15">
        <v>0</v>
      </c>
      <c r="L35" s="15">
        <v>0</v>
      </c>
      <c r="M35" s="15">
        <f>AM35*1/16</f>
        <v>6.9444444444444371E-3</v>
      </c>
      <c r="N35" s="15">
        <f>AM35*1/16</f>
        <v>6.9444444444444371E-3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f>AM35*1/16</f>
        <v>6.9444444444444371E-3</v>
      </c>
      <c r="AB35" s="15">
        <v>0</v>
      </c>
      <c r="AC35" s="15">
        <v>0</v>
      </c>
      <c r="AD35" s="15">
        <v>0</v>
      </c>
      <c r="AE35" s="15">
        <f>AM35*1/16</f>
        <v>6.9444444444444371E-3</v>
      </c>
      <c r="AF35" s="15">
        <v>0</v>
      </c>
      <c r="AG35" s="15">
        <v>0</v>
      </c>
      <c r="AH35" s="15">
        <v>0</v>
      </c>
      <c r="AI35" s="15">
        <v>0</v>
      </c>
      <c r="AJ35" s="15">
        <f>1/36+AM35*1/16</f>
        <v>3.472222222222221E-2</v>
      </c>
      <c r="AK35" s="15">
        <v>5.5555555555555601E-2</v>
      </c>
      <c r="AL35" s="15">
        <f>1/12+AM35*1/8</f>
        <v>9.722222222222221E-2</v>
      </c>
      <c r="AM35" s="15">
        <v>0.11111111111111099</v>
      </c>
      <c r="AN35" s="15">
        <v>0.13888888888888901</v>
      </c>
      <c r="AO35" s="15">
        <v>0.16666666666666699</v>
      </c>
      <c r="AP35" s="15">
        <f>5/36+AM35*1/16</f>
        <v>0.14583333333333334</v>
      </c>
      <c r="AQ35" s="20">
        <f>SUM(C35:AP35)-AM35+AM35*3/8</f>
        <v>1.0000000000000002</v>
      </c>
      <c r="AR35" s="41">
        <f t="shared" si="7"/>
        <v>1.0694444444444446</v>
      </c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20"/>
      <c r="CH35" s="7">
        <v>31</v>
      </c>
      <c r="CI35" s="6">
        <v>0.1111111111111111</v>
      </c>
      <c r="CJ35" s="6">
        <v>8.3333333333333329E-2</v>
      </c>
      <c r="CK35" s="6">
        <v>5.5555555555555552E-2</v>
      </c>
      <c r="CL35" s="6">
        <v>2.7777777777777776E-2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6">
        <v>0</v>
      </c>
      <c r="CZ35" s="6">
        <v>0</v>
      </c>
      <c r="DA35" s="6">
        <v>0</v>
      </c>
      <c r="DB35" s="6">
        <v>0</v>
      </c>
      <c r="DC35" s="6">
        <v>0</v>
      </c>
      <c r="DD35" s="6">
        <v>0</v>
      </c>
      <c r="DE35" s="6">
        <v>0</v>
      </c>
      <c r="DF35" s="6">
        <v>0</v>
      </c>
      <c r="DG35" s="6">
        <v>0</v>
      </c>
      <c r="DH35" s="6">
        <v>0</v>
      </c>
      <c r="DI35" s="6">
        <v>0</v>
      </c>
      <c r="DJ35" s="6">
        <v>0</v>
      </c>
      <c r="DK35" s="6">
        <v>0</v>
      </c>
      <c r="DL35" s="6">
        <v>0</v>
      </c>
      <c r="DM35" s="6">
        <v>0</v>
      </c>
      <c r="DN35" s="6">
        <v>0</v>
      </c>
      <c r="DO35" s="6">
        <v>0</v>
      </c>
      <c r="DP35" s="6">
        <v>2.7777777777777776E-2</v>
      </c>
      <c r="DQ35" s="6">
        <v>5.5555555555555552E-2</v>
      </c>
      <c r="DR35" s="6">
        <v>8.3333333333333329E-2</v>
      </c>
      <c r="DS35" s="6">
        <v>0.1111111111111111</v>
      </c>
      <c r="DT35" s="6">
        <v>0.1388888888888889</v>
      </c>
      <c r="DU35" s="6">
        <v>0.16666666666666666</v>
      </c>
      <c r="DV35" s="6">
        <v>0.1388888888888889</v>
      </c>
    </row>
    <row r="36" spans="1:126">
      <c r="B36" s="7">
        <v>32</v>
      </c>
      <c r="C36" s="15">
        <f>5/36+AM36*1/16</f>
        <v>0.14409722222222224</v>
      </c>
      <c r="D36" s="15">
        <v>0.11111111111111099</v>
      </c>
      <c r="E36" s="15">
        <v>8.3333333333333301E-2</v>
      </c>
      <c r="F36" s="15">
        <v>5.5555555555555601E-2</v>
      </c>
      <c r="G36" s="15">
        <v>2.7777777777777801E-2</v>
      </c>
      <c r="H36" s="15">
        <f>AM36*1/16</f>
        <v>5.2083333333333313E-3</v>
      </c>
      <c r="I36" s="15">
        <v>0</v>
      </c>
      <c r="J36" s="15">
        <v>0</v>
      </c>
      <c r="K36" s="15">
        <v>0</v>
      </c>
      <c r="L36" s="15">
        <v>0</v>
      </c>
      <c r="M36" s="15">
        <f>AM36*1/16</f>
        <v>5.2083333333333313E-3</v>
      </c>
      <c r="N36" s="15">
        <f>AM36*1/16</f>
        <v>5.2083333333333313E-3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f>AM36*1/16</f>
        <v>5.2083333333333313E-3</v>
      </c>
      <c r="AB36" s="15">
        <v>0</v>
      </c>
      <c r="AC36" s="15">
        <v>0</v>
      </c>
      <c r="AD36" s="15">
        <v>0</v>
      </c>
      <c r="AE36" s="15">
        <f>AM36*1/16</f>
        <v>5.2083333333333313E-3</v>
      </c>
      <c r="AF36" s="15">
        <v>0</v>
      </c>
      <c r="AG36" s="15">
        <v>0</v>
      </c>
      <c r="AH36" s="15">
        <v>0</v>
      </c>
      <c r="AI36" s="15">
        <v>0</v>
      </c>
      <c r="AJ36" s="15">
        <f>AM36*1/16</f>
        <v>5.2083333333333313E-3</v>
      </c>
      <c r="AK36" s="15">
        <v>2.7777777777777801E-2</v>
      </c>
      <c r="AL36" s="15">
        <f>1/18+AM36*1/8</f>
        <v>6.597222222222221E-2</v>
      </c>
      <c r="AM36" s="15">
        <v>8.3333333333333301E-2</v>
      </c>
      <c r="AN36" s="15">
        <v>0.11111111111111099</v>
      </c>
      <c r="AO36" s="15">
        <v>0.13888888888888901</v>
      </c>
      <c r="AP36" s="15">
        <f>1/6+AM36*1/16</f>
        <v>0.171875</v>
      </c>
      <c r="AQ36" s="20">
        <f>SUM(C36:AP36)-AM36+AM36*3/8</f>
        <v>0.99999999999999978</v>
      </c>
      <c r="AR36" s="41">
        <f t="shared" si="7"/>
        <v>1.052083333333333</v>
      </c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20"/>
      <c r="CH36" s="7">
        <v>32</v>
      </c>
      <c r="CI36" s="6">
        <v>0.1388888888888889</v>
      </c>
      <c r="CJ36" s="6">
        <v>0.1111111111111111</v>
      </c>
      <c r="CK36" s="6">
        <v>8.3333333333333329E-2</v>
      </c>
      <c r="CL36" s="6">
        <v>5.5555555555555552E-2</v>
      </c>
      <c r="CM36" s="6">
        <v>2.7777777777777776E-2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  <c r="CY36" s="6">
        <v>0</v>
      </c>
      <c r="CZ36" s="6">
        <v>0</v>
      </c>
      <c r="DA36" s="6">
        <v>0</v>
      </c>
      <c r="DB36" s="6">
        <v>0</v>
      </c>
      <c r="DC36" s="6">
        <v>0</v>
      </c>
      <c r="DD36" s="6">
        <v>0</v>
      </c>
      <c r="DE36" s="6">
        <v>0</v>
      </c>
      <c r="DF36" s="6">
        <v>0</v>
      </c>
      <c r="DG36" s="6">
        <v>0</v>
      </c>
      <c r="DH36" s="6">
        <v>0</v>
      </c>
      <c r="DI36" s="6">
        <v>0</v>
      </c>
      <c r="DJ36" s="6">
        <v>0</v>
      </c>
      <c r="DK36" s="6">
        <v>0</v>
      </c>
      <c r="DL36" s="6">
        <v>0</v>
      </c>
      <c r="DM36" s="6">
        <v>0</v>
      </c>
      <c r="DN36" s="6">
        <v>0</v>
      </c>
      <c r="DO36" s="6">
        <v>0</v>
      </c>
      <c r="DP36" s="6">
        <v>0</v>
      </c>
      <c r="DQ36" s="6">
        <v>2.7777777777777776E-2</v>
      </c>
      <c r="DR36" s="6">
        <v>5.5555555555555552E-2</v>
      </c>
      <c r="DS36" s="6">
        <v>8.3333333333333329E-2</v>
      </c>
      <c r="DT36" s="6">
        <v>0.1111111111111111</v>
      </c>
      <c r="DU36" s="6">
        <v>0.1388888888888889</v>
      </c>
      <c r="DV36" s="6">
        <v>0.16666666666666666</v>
      </c>
    </row>
    <row r="37" spans="1:126">
      <c r="B37" s="18">
        <v>33</v>
      </c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20"/>
      <c r="AR37" s="41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20"/>
      <c r="CH37" s="18">
        <v>33</v>
      </c>
      <c r="CI37" s="6">
        <v>0.16666666666666666</v>
      </c>
      <c r="CJ37" s="6">
        <v>0.1388888888888889</v>
      </c>
      <c r="CK37" s="6">
        <v>0.1111111111111111</v>
      </c>
      <c r="CL37" s="6">
        <v>8.3333333333333329E-2</v>
      </c>
      <c r="CM37" s="6">
        <v>5.5555555555555552E-2</v>
      </c>
      <c r="CN37" s="6">
        <v>2.7777777777777776E-2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  <c r="CY37" s="6">
        <v>0</v>
      </c>
      <c r="CZ37" s="6">
        <v>0</v>
      </c>
      <c r="DA37" s="6">
        <v>0</v>
      </c>
      <c r="DB37" s="6">
        <v>0</v>
      </c>
      <c r="DC37" s="6">
        <v>0</v>
      </c>
      <c r="DD37" s="6">
        <v>0</v>
      </c>
      <c r="DE37" s="6">
        <v>0</v>
      </c>
      <c r="DF37" s="6">
        <v>0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0</v>
      </c>
      <c r="DN37" s="6">
        <v>0</v>
      </c>
      <c r="DO37" s="6">
        <v>0</v>
      </c>
      <c r="DP37" s="6">
        <v>0</v>
      </c>
      <c r="DQ37" s="6">
        <v>0</v>
      </c>
      <c r="DR37" s="6">
        <v>2.7777777777777776E-2</v>
      </c>
      <c r="DS37" s="6">
        <v>5.5555555555555552E-2</v>
      </c>
      <c r="DT37" s="6">
        <v>8.3333333333333329E-2</v>
      </c>
      <c r="DU37" s="6">
        <v>0.1111111111111111</v>
      </c>
      <c r="DV37" s="6">
        <v>0.1388888888888889</v>
      </c>
    </row>
    <row r="38" spans="1:126">
      <c r="B38" s="7">
        <v>34</v>
      </c>
      <c r="C38" s="15">
        <f>5/36+AM38*1/16</f>
        <v>0.140625</v>
      </c>
      <c r="D38" s="15">
        <v>0.16666666666666699</v>
      </c>
      <c r="E38" s="15">
        <v>0.13888888888888901</v>
      </c>
      <c r="F38" s="15">
        <v>0.11111111111111099</v>
      </c>
      <c r="G38" s="15">
        <v>8.3333333333333301E-2</v>
      </c>
      <c r="H38" s="15">
        <f>1/18+AM38*1/16</f>
        <v>5.7291666666666664E-2</v>
      </c>
      <c r="I38" s="15">
        <v>2.7777777777777801E-2</v>
      </c>
      <c r="J38" s="15">
        <v>0</v>
      </c>
      <c r="K38" s="15">
        <v>0</v>
      </c>
      <c r="L38" s="15">
        <v>0</v>
      </c>
      <c r="M38" s="15">
        <f>AM38*1/16</f>
        <v>1.7361111111111125E-3</v>
      </c>
      <c r="N38" s="15">
        <f>AM38*1/16</f>
        <v>1.7361111111111125E-3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f>AM38*1/16</f>
        <v>1.7361111111111125E-3</v>
      </c>
      <c r="AB38" s="15">
        <v>0</v>
      </c>
      <c r="AC38" s="15">
        <v>0</v>
      </c>
      <c r="AD38" s="15">
        <v>0</v>
      </c>
      <c r="AE38" s="15">
        <f>AM38*1/16</f>
        <v>1.7361111111111125E-3</v>
      </c>
      <c r="AF38" s="15">
        <v>0</v>
      </c>
      <c r="AG38" s="15">
        <v>0</v>
      </c>
      <c r="AH38" s="15">
        <v>0</v>
      </c>
      <c r="AI38" s="15">
        <v>0</v>
      </c>
      <c r="AJ38" s="15">
        <f>AM38*1/16</f>
        <v>1.7361111111111125E-3</v>
      </c>
      <c r="AK38" s="15">
        <v>0</v>
      </c>
      <c r="AL38" s="15">
        <f>AM38*1/8</f>
        <v>3.4722222222222251E-3</v>
      </c>
      <c r="AM38" s="15">
        <v>2.7777777777777801E-2</v>
      </c>
      <c r="AN38" s="15">
        <v>5.5555555555555601E-2</v>
      </c>
      <c r="AO38" s="15">
        <v>8.3333333333333301E-2</v>
      </c>
      <c r="AP38" s="15">
        <f>1/9+AM38*1/16</f>
        <v>0.11284722222222222</v>
      </c>
      <c r="AQ38" s="20">
        <f>SUM(C38:AP38)-AM38+AM38*3/8</f>
        <v>1.0000000000000004</v>
      </c>
      <c r="AR38" s="41">
        <f>SUM(C38:AP38)</f>
        <v>1.0173611111111116</v>
      </c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20"/>
      <c r="CH38" s="7">
        <v>34</v>
      </c>
      <c r="CI38" s="6">
        <v>0.1388888888888889</v>
      </c>
      <c r="CJ38" s="6">
        <v>0.16666666666666666</v>
      </c>
      <c r="CK38" s="6">
        <v>0.1388888888888889</v>
      </c>
      <c r="CL38" s="6">
        <v>0.1111111111111111</v>
      </c>
      <c r="CM38" s="6">
        <v>8.3333333333333329E-2</v>
      </c>
      <c r="CN38" s="6">
        <v>5.5555555555555552E-2</v>
      </c>
      <c r="CO38" s="6">
        <v>2.7777777777777776E-2</v>
      </c>
      <c r="CP38" s="6">
        <v>0</v>
      </c>
      <c r="CQ38" s="6">
        <v>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0</v>
      </c>
      <c r="DB38" s="6">
        <v>0</v>
      </c>
      <c r="DC38" s="6">
        <v>0</v>
      </c>
      <c r="DD38" s="6">
        <v>0</v>
      </c>
      <c r="DE38" s="6">
        <v>0</v>
      </c>
      <c r="DF38" s="6">
        <v>0</v>
      </c>
      <c r="DG38" s="6">
        <v>0</v>
      </c>
      <c r="DH38" s="6">
        <v>0</v>
      </c>
      <c r="DI38" s="6">
        <v>0</v>
      </c>
      <c r="DJ38" s="6">
        <v>0</v>
      </c>
      <c r="DK38" s="6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2.7777777777777776E-2</v>
      </c>
      <c r="DT38" s="6">
        <v>5.5555555555555552E-2</v>
      </c>
      <c r="DU38" s="6">
        <v>8.3333333333333329E-2</v>
      </c>
      <c r="DV38" s="6">
        <v>0.1111111111111111</v>
      </c>
    </row>
    <row r="39" spans="1:126">
      <c r="A39" t="s">
        <v>203</v>
      </c>
      <c r="B39" s="7">
        <v>35</v>
      </c>
      <c r="C39" s="15">
        <f>1/9+J39*1/16</f>
        <v>0.11284722222222222</v>
      </c>
      <c r="D39" s="15">
        <v>0.13888888888888901</v>
      </c>
      <c r="E39" s="15">
        <v>0.16666666666666699</v>
      </c>
      <c r="F39" s="15">
        <v>0.13888888888888901</v>
      </c>
      <c r="G39" s="15">
        <f>1/9+J39*1/16</f>
        <v>0.11284722222222222</v>
      </c>
      <c r="H39" s="15">
        <f>1/12+J39*1/16+J39*1/8</f>
        <v>8.8541666666666671E-2</v>
      </c>
      <c r="I39" s="15">
        <v>5.5555555555555601E-2</v>
      </c>
      <c r="J39" s="15">
        <v>2.7777777777777801E-2</v>
      </c>
      <c r="K39" s="15">
        <v>0</v>
      </c>
      <c r="L39" s="15">
        <v>0</v>
      </c>
      <c r="M39" s="15">
        <f>J39*1/16</f>
        <v>1.7361111111111125E-3</v>
      </c>
      <c r="N39" s="15">
        <f>J39*1/16</f>
        <v>1.7361111111111125E-3</v>
      </c>
      <c r="O39" s="15">
        <f>J39*1/16</f>
        <v>1.7361111111111125E-3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f>J39*1/16</f>
        <v>1.7361111111111125E-3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  <c r="AL39" s="15">
        <v>0</v>
      </c>
      <c r="AM39" s="15">
        <v>0</v>
      </c>
      <c r="AN39" s="15">
        <v>2.7777777777777801E-2</v>
      </c>
      <c r="AO39" s="15">
        <v>5.5555555555555601E-2</v>
      </c>
      <c r="AP39" s="15">
        <f>1/12+J39*1/16</f>
        <v>8.5069444444444448E-2</v>
      </c>
      <c r="AQ39" s="20">
        <f>SUM(C39:AP39)-J39+J39*3/8</f>
        <v>1.0000000000000007</v>
      </c>
      <c r="AR39" s="41">
        <f>SUM(C39:AP39)</f>
        <v>1.0173611111111118</v>
      </c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20"/>
      <c r="CH39" s="7">
        <v>35</v>
      </c>
      <c r="CI39" s="6">
        <v>0.1111111111111111</v>
      </c>
      <c r="CJ39" s="6">
        <v>0.1388888888888889</v>
      </c>
      <c r="CK39" s="6">
        <v>0.16666666666666666</v>
      </c>
      <c r="CL39" s="6">
        <v>0.1388888888888889</v>
      </c>
      <c r="CM39" s="6">
        <v>0.1111111111111111</v>
      </c>
      <c r="CN39" s="6">
        <v>8.3333333333333329E-2</v>
      </c>
      <c r="CO39" s="6">
        <v>5.5555555555555552E-2</v>
      </c>
      <c r="CP39" s="6">
        <v>2.7777777777777776E-2</v>
      </c>
      <c r="CQ39" s="6">
        <v>0</v>
      </c>
      <c r="CR39" s="6">
        <v>0</v>
      </c>
      <c r="CS39" s="6">
        <v>0</v>
      </c>
      <c r="CT39" s="6">
        <v>0</v>
      </c>
      <c r="CU39" s="6">
        <v>0</v>
      </c>
      <c r="CV39" s="6">
        <v>0</v>
      </c>
      <c r="CW39" s="6">
        <v>0</v>
      </c>
      <c r="CX39" s="6">
        <v>0</v>
      </c>
      <c r="CY39" s="6">
        <v>0</v>
      </c>
      <c r="CZ39" s="6">
        <v>0</v>
      </c>
      <c r="DA39" s="6">
        <v>0</v>
      </c>
      <c r="DB39" s="6">
        <v>0</v>
      </c>
      <c r="DC39" s="6">
        <v>0</v>
      </c>
      <c r="DD39" s="6">
        <v>0</v>
      </c>
      <c r="DE39" s="6">
        <v>0</v>
      </c>
      <c r="DF39" s="6">
        <v>0</v>
      </c>
      <c r="DG39" s="6">
        <v>0</v>
      </c>
      <c r="DH39" s="6">
        <v>0</v>
      </c>
      <c r="DI39" s="6">
        <v>0</v>
      </c>
      <c r="DJ39" s="6">
        <v>0</v>
      </c>
      <c r="DK39" s="6">
        <v>0</v>
      </c>
      <c r="DL39" s="6">
        <v>0</v>
      </c>
      <c r="DM39" s="6">
        <v>0</v>
      </c>
      <c r="DN39" s="6">
        <v>0</v>
      </c>
      <c r="DO39" s="6">
        <v>0</v>
      </c>
      <c r="DP39" s="6">
        <v>0</v>
      </c>
      <c r="DQ39" s="6">
        <v>0</v>
      </c>
      <c r="DR39" s="6">
        <v>0</v>
      </c>
      <c r="DS39" s="6">
        <v>0</v>
      </c>
      <c r="DT39" s="6">
        <v>2.7777777777777776E-2</v>
      </c>
      <c r="DU39" s="6">
        <v>5.5555555555555552E-2</v>
      </c>
      <c r="DV39" s="6">
        <v>8.3333333333333329E-2</v>
      </c>
    </row>
    <row r="40" spans="1:126">
      <c r="B40" s="19">
        <v>36</v>
      </c>
      <c r="AQ40" s="20"/>
      <c r="AR40" s="41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20"/>
      <c r="CH40" s="19">
        <v>36</v>
      </c>
      <c r="CI40" s="6">
        <v>8.3333333333333329E-2</v>
      </c>
      <c r="CJ40" s="6">
        <v>0.1111111111111111</v>
      </c>
      <c r="CK40" s="6">
        <v>0.1388888888888889</v>
      </c>
      <c r="CL40" s="6">
        <v>0.16666666666666666</v>
      </c>
      <c r="CM40" s="6">
        <v>0.1388888888888889</v>
      </c>
      <c r="CN40" s="6">
        <v>0.1111111111111111</v>
      </c>
      <c r="CO40" s="6">
        <v>8.3333333333333329E-2</v>
      </c>
      <c r="CP40" s="6">
        <v>5.5555555555555552E-2</v>
      </c>
      <c r="CQ40" s="6">
        <v>2.7777777777777776E-2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0</v>
      </c>
      <c r="DB40" s="6">
        <v>0</v>
      </c>
      <c r="DC40" s="6">
        <v>0</v>
      </c>
      <c r="DD40" s="6">
        <v>0</v>
      </c>
      <c r="DE40" s="6">
        <v>0</v>
      </c>
      <c r="DF40" s="6">
        <v>0</v>
      </c>
      <c r="DG40" s="6">
        <v>0</v>
      </c>
      <c r="DH40" s="6">
        <v>0</v>
      </c>
      <c r="DI40" s="6">
        <v>0</v>
      </c>
      <c r="DJ40" s="6">
        <v>0</v>
      </c>
      <c r="DK40" s="6">
        <v>0</v>
      </c>
      <c r="DL40" s="6">
        <v>0</v>
      </c>
      <c r="DM40" s="6">
        <v>0</v>
      </c>
      <c r="DN40" s="6">
        <v>0</v>
      </c>
      <c r="DO40" s="6">
        <v>0</v>
      </c>
      <c r="DP40" s="6">
        <v>0</v>
      </c>
      <c r="DQ40" s="6">
        <v>0</v>
      </c>
      <c r="DR40" s="6">
        <v>0</v>
      </c>
      <c r="DS40" s="6">
        <v>0</v>
      </c>
      <c r="DT40" s="6">
        <v>0</v>
      </c>
      <c r="DU40" s="6">
        <v>2.7777777777777776E-2</v>
      </c>
      <c r="DV40" s="6">
        <v>5.5555555555555552E-2</v>
      </c>
    </row>
    <row r="41" spans="1:126">
      <c r="B41" s="7">
        <v>37</v>
      </c>
      <c r="C41" s="15">
        <f>1/18+J41*1/16</f>
        <v>6.0763888888888881E-2</v>
      </c>
      <c r="D41" s="15">
        <v>8.3333333333333301E-2</v>
      </c>
      <c r="E41" s="15">
        <v>0.11111111111111099</v>
      </c>
      <c r="F41" s="15">
        <v>0.13888888888888901</v>
      </c>
      <c r="G41" s="15">
        <f>1/6+J41*1/16</f>
        <v>0.171875</v>
      </c>
      <c r="H41" s="15">
        <f>5/36+J41*1/16+J41*1/8</f>
        <v>0.1545138888888889</v>
      </c>
      <c r="I41" s="15">
        <v>0.11111111111111099</v>
      </c>
      <c r="J41" s="15">
        <v>8.3333333333333301E-2</v>
      </c>
      <c r="K41" s="15">
        <v>5.5555555555555601E-2</v>
      </c>
      <c r="L41" s="15">
        <v>2.7777777777777801E-2</v>
      </c>
      <c r="M41" s="15">
        <f>J41*1/16</f>
        <v>5.2083333333333313E-3</v>
      </c>
      <c r="N41" s="15">
        <f>J41*1/16</f>
        <v>5.2083333333333313E-3</v>
      </c>
      <c r="O41" s="15">
        <f>J41*1/16</f>
        <v>5.2083333333333313E-3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f>J41*1/16</f>
        <v>5.2083333333333313E-3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</v>
      </c>
      <c r="AP41" s="15">
        <f>1/36+J41*1/16</f>
        <v>3.2986111111111105E-2</v>
      </c>
      <c r="AQ41" s="20">
        <f>SUM(C41:AP41)-J41+J41*3/8</f>
        <v>0.99999999999999956</v>
      </c>
      <c r="AR41" s="41">
        <f>SUM(C41:AP41)</f>
        <v>1.0520833333333328</v>
      </c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20"/>
      <c r="CH41" s="7">
        <v>37</v>
      </c>
      <c r="CI41" s="6">
        <v>5.5555555555555552E-2</v>
      </c>
      <c r="CJ41" s="6">
        <v>8.3333333333333329E-2</v>
      </c>
      <c r="CK41" s="6">
        <v>0.1111111111111111</v>
      </c>
      <c r="CL41" s="6">
        <v>0.1388888888888889</v>
      </c>
      <c r="CM41" s="6">
        <v>0.16666666666666666</v>
      </c>
      <c r="CN41" s="6">
        <v>0.1388888888888889</v>
      </c>
      <c r="CO41" s="6">
        <v>0.1111111111111111</v>
      </c>
      <c r="CP41" s="6">
        <v>8.3333333333333329E-2</v>
      </c>
      <c r="CQ41" s="6">
        <v>5.5555555555555552E-2</v>
      </c>
      <c r="CR41" s="6">
        <v>2.7777777777777776E-2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0</v>
      </c>
      <c r="DS41" s="6">
        <v>0</v>
      </c>
      <c r="DT41" s="6">
        <v>0</v>
      </c>
      <c r="DU41" s="6">
        <v>0</v>
      </c>
      <c r="DV41" s="6">
        <v>2.7777777777777776E-2</v>
      </c>
    </row>
    <row r="42" spans="1:126">
      <c r="B42" s="7">
        <v>38</v>
      </c>
      <c r="C42" s="15">
        <f>1/36+J42*1/16</f>
        <v>3.472222222222221E-2</v>
      </c>
      <c r="D42" s="15">
        <v>5.5555555555555601E-2</v>
      </c>
      <c r="E42" s="15">
        <v>8.3333333333333301E-2</v>
      </c>
      <c r="F42" s="15">
        <v>0.11111111111111099</v>
      </c>
      <c r="G42" s="15">
        <f>5/36+J42*1/16</f>
        <v>0.14583333333333334</v>
      </c>
      <c r="H42" s="15">
        <f>1/6+J42*1/16+J42*1/8</f>
        <v>0.18749999999999997</v>
      </c>
      <c r="I42" s="15">
        <v>0.13888888888888901</v>
      </c>
      <c r="J42" s="15">
        <v>0.11111111111111099</v>
      </c>
      <c r="K42" s="15">
        <v>8.3333333333333301E-2</v>
      </c>
      <c r="L42" s="15">
        <v>5.5555555555555601E-2</v>
      </c>
      <c r="M42" s="15">
        <f>1/36+J42*1/16</f>
        <v>3.472222222222221E-2</v>
      </c>
      <c r="N42" s="15">
        <f>J42*1/16</f>
        <v>6.9444444444444371E-3</v>
      </c>
      <c r="O42" s="15">
        <f>J42*1/16</f>
        <v>6.9444444444444371E-3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f>J42*1/16</f>
        <v>6.9444444444444371E-3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f>J42*1/16</f>
        <v>6.9444444444444371E-3</v>
      </c>
      <c r="AQ42" s="20">
        <f>SUM(C42:AP42)-J42+J42*3/8</f>
        <v>0.99999999999999989</v>
      </c>
      <c r="AR42" s="41">
        <f>SUM(C42:AP42)</f>
        <v>1.0694444444444442</v>
      </c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20"/>
      <c r="CH42" s="7">
        <v>38</v>
      </c>
      <c r="CI42" s="6">
        <v>2.7777777777777776E-2</v>
      </c>
      <c r="CJ42" s="6">
        <v>5.5555555555555552E-2</v>
      </c>
      <c r="CK42" s="6">
        <v>8.3333333333333329E-2</v>
      </c>
      <c r="CL42" s="6">
        <v>0.1111111111111111</v>
      </c>
      <c r="CM42" s="6">
        <v>0.1388888888888889</v>
      </c>
      <c r="CN42" s="6">
        <v>0.16666666666666666</v>
      </c>
      <c r="CO42" s="6">
        <v>0.1388888888888889</v>
      </c>
      <c r="CP42" s="6">
        <v>0.1111111111111111</v>
      </c>
      <c r="CQ42" s="6">
        <v>8.3333333333333329E-2</v>
      </c>
      <c r="CR42" s="6">
        <v>5.5555555555555552E-2</v>
      </c>
      <c r="CS42" s="6">
        <v>2.7777777777777776E-2</v>
      </c>
      <c r="CT42" s="6">
        <v>0</v>
      </c>
      <c r="CU42" s="6">
        <v>0</v>
      </c>
      <c r="CV42" s="6">
        <v>0</v>
      </c>
      <c r="CW42" s="6">
        <v>0</v>
      </c>
      <c r="CX42" s="6">
        <v>0</v>
      </c>
      <c r="CY42" s="6">
        <v>0</v>
      </c>
      <c r="CZ42" s="6">
        <v>0</v>
      </c>
      <c r="DA42" s="6">
        <v>0</v>
      </c>
      <c r="DB42" s="6">
        <v>0</v>
      </c>
      <c r="DC42" s="6">
        <v>0</v>
      </c>
      <c r="DD42" s="6">
        <v>0</v>
      </c>
      <c r="DE42" s="6">
        <v>0</v>
      </c>
      <c r="DF42" s="6">
        <v>0</v>
      </c>
      <c r="DG42" s="6">
        <v>0</v>
      </c>
      <c r="DH42" s="6">
        <v>0</v>
      </c>
      <c r="DI42" s="6">
        <v>0</v>
      </c>
      <c r="DJ42" s="6">
        <v>0</v>
      </c>
      <c r="DK42" s="6">
        <v>0</v>
      </c>
      <c r="DL42" s="6">
        <v>0</v>
      </c>
      <c r="DM42" s="6">
        <v>0</v>
      </c>
      <c r="DN42" s="6">
        <v>0</v>
      </c>
      <c r="DO42" s="6">
        <v>0</v>
      </c>
      <c r="DP42" s="6">
        <v>0</v>
      </c>
      <c r="DQ42" s="6">
        <v>0</v>
      </c>
      <c r="DR42" s="6">
        <v>0</v>
      </c>
      <c r="DS42" s="6">
        <v>0</v>
      </c>
      <c r="DT42" s="6">
        <v>0</v>
      </c>
      <c r="DU42" s="6">
        <v>0</v>
      </c>
      <c r="DV42" s="6">
        <v>0</v>
      </c>
    </row>
    <row r="43" spans="1:126">
      <c r="B43" s="7">
        <v>39</v>
      </c>
      <c r="C43" s="15">
        <f>J43*1/16</f>
        <v>8.6805555555555629E-3</v>
      </c>
      <c r="D43" s="15">
        <v>2.7777777777777801E-2</v>
      </c>
      <c r="E43" s="15">
        <v>5.5555555555555601E-2</v>
      </c>
      <c r="F43" s="15">
        <v>8.3333333333333301E-2</v>
      </c>
      <c r="G43" s="15">
        <f>1/9+J43*1/16</f>
        <v>0.11979166666666667</v>
      </c>
      <c r="H43" s="15">
        <f>5/36+J43*1/16+J43*1/8</f>
        <v>0.16493055555555558</v>
      </c>
      <c r="I43" s="15">
        <v>0.16666666666666699</v>
      </c>
      <c r="J43" s="15">
        <v>0.13888888888888901</v>
      </c>
      <c r="K43" s="15">
        <v>0.11111111111111099</v>
      </c>
      <c r="L43" s="15">
        <v>8.3333333333333301E-2</v>
      </c>
      <c r="M43" s="15">
        <f>1/18+J43*1/16</f>
        <v>6.4236111111111119E-2</v>
      </c>
      <c r="N43" s="15">
        <f>1/36+J43*1/16</f>
        <v>3.6458333333333343E-2</v>
      </c>
      <c r="O43" s="15">
        <f>J43*1/16</f>
        <v>8.6805555555555629E-3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f>J43*1/16</f>
        <v>8.6805555555555629E-3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0</v>
      </c>
      <c r="AN43" s="15">
        <v>0</v>
      </c>
      <c r="AO43" s="15">
        <v>0</v>
      </c>
      <c r="AP43" s="15">
        <f>J43*1/16</f>
        <v>8.6805555555555629E-3</v>
      </c>
      <c r="AQ43" s="20">
        <f>SUM(C43:AP43)-J43+J43*3/8</f>
        <v>1.0000000000000002</v>
      </c>
      <c r="AR43" s="41">
        <f>SUM(C43:AP43)</f>
        <v>1.0868055555555558</v>
      </c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20"/>
      <c r="CH43" s="7">
        <v>39</v>
      </c>
      <c r="CI43" s="6">
        <v>0</v>
      </c>
      <c r="CJ43" s="6">
        <v>2.7777777777777776E-2</v>
      </c>
      <c r="CK43" s="6">
        <v>5.5555555555555552E-2</v>
      </c>
      <c r="CL43" s="6">
        <v>8.3333333333333329E-2</v>
      </c>
      <c r="CM43" s="6">
        <v>0.1111111111111111</v>
      </c>
      <c r="CN43" s="6">
        <v>0.1388888888888889</v>
      </c>
      <c r="CO43" s="6">
        <v>0.16666666666666666</v>
      </c>
      <c r="CP43" s="6">
        <v>0.1388888888888889</v>
      </c>
      <c r="CQ43" s="6">
        <v>0.1111111111111111</v>
      </c>
      <c r="CR43" s="6">
        <v>8.3333333333333329E-2</v>
      </c>
      <c r="CS43" s="6">
        <v>5.5555555555555552E-2</v>
      </c>
      <c r="CT43" s="6">
        <v>2.7777777777777776E-2</v>
      </c>
      <c r="CU43" s="6">
        <v>0</v>
      </c>
      <c r="CV43" s="6">
        <v>0</v>
      </c>
      <c r="CW43" s="6">
        <v>0</v>
      </c>
      <c r="CX43" s="6">
        <v>0</v>
      </c>
      <c r="CY43" s="6">
        <v>0</v>
      </c>
      <c r="CZ43" s="6">
        <v>0</v>
      </c>
      <c r="DA43" s="6">
        <v>0</v>
      </c>
      <c r="DB43" s="6">
        <v>0</v>
      </c>
      <c r="DC43" s="6">
        <v>0</v>
      </c>
      <c r="DD43" s="6">
        <v>0</v>
      </c>
      <c r="DE43" s="6">
        <v>0</v>
      </c>
      <c r="DF43" s="6">
        <v>0</v>
      </c>
      <c r="DG43" s="6">
        <v>0</v>
      </c>
      <c r="DH43" s="6">
        <v>0</v>
      </c>
      <c r="DI43" s="6">
        <v>0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  <c r="DU43" s="6">
        <v>0</v>
      </c>
      <c r="DV43" s="6">
        <v>0</v>
      </c>
    </row>
    <row r="44" spans="1:126">
      <c r="AQ44" s="20"/>
      <c r="BC44" s="15"/>
    </row>
    <row r="45" spans="1:126">
      <c r="B45" s="35" t="s">
        <v>204</v>
      </c>
    </row>
    <row r="46" spans="1:126">
      <c r="C46" s="21">
        <v>0</v>
      </c>
      <c r="D46" s="8">
        <v>1</v>
      </c>
      <c r="E46" s="18">
        <v>2</v>
      </c>
      <c r="F46" s="8">
        <v>3</v>
      </c>
      <c r="G46" s="8">
        <v>4</v>
      </c>
      <c r="H46" s="8">
        <v>5</v>
      </c>
      <c r="I46" s="8">
        <v>6</v>
      </c>
      <c r="J46" s="8">
        <v>7</v>
      </c>
      <c r="K46" s="8">
        <v>8</v>
      </c>
      <c r="L46" s="8">
        <v>9</v>
      </c>
      <c r="M46" s="21">
        <v>10</v>
      </c>
      <c r="N46" s="8">
        <v>11</v>
      </c>
      <c r="O46" s="8">
        <v>12</v>
      </c>
      <c r="P46" s="8">
        <v>13</v>
      </c>
      <c r="Q46" s="8">
        <v>14</v>
      </c>
      <c r="R46" s="8">
        <v>15</v>
      </c>
      <c r="S46" s="8">
        <v>16</v>
      </c>
      <c r="T46" s="18">
        <v>17</v>
      </c>
      <c r="U46" s="8">
        <v>18</v>
      </c>
      <c r="V46" s="8">
        <v>19</v>
      </c>
      <c r="W46" s="8">
        <v>20</v>
      </c>
      <c r="X46" s="8">
        <v>21</v>
      </c>
      <c r="Y46" s="8">
        <v>22</v>
      </c>
      <c r="Z46" s="8">
        <v>23</v>
      </c>
      <c r="AA46" s="8">
        <v>24</v>
      </c>
      <c r="AB46" s="8">
        <v>25</v>
      </c>
      <c r="AC46" s="8">
        <v>26</v>
      </c>
      <c r="AD46" s="8">
        <v>27</v>
      </c>
      <c r="AE46" s="8">
        <v>28</v>
      </c>
      <c r="AF46" s="8">
        <v>29</v>
      </c>
      <c r="AG46" s="8">
        <v>30</v>
      </c>
      <c r="AH46" s="8">
        <v>31</v>
      </c>
      <c r="AI46" s="8">
        <v>32</v>
      </c>
      <c r="AJ46" s="18">
        <v>33</v>
      </c>
      <c r="AK46" s="8">
        <v>34</v>
      </c>
      <c r="AL46" s="8">
        <v>35</v>
      </c>
      <c r="AM46" s="8">
        <v>36</v>
      </c>
      <c r="AN46" s="8">
        <v>37</v>
      </c>
      <c r="AO46" s="8">
        <v>38</v>
      </c>
      <c r="AP46" s="8">
        <v>39</v>
      </c>
      <c r="AQ46" t="s">
        <v>205</v>
      </c>
    </row>
    <row r="47" spans="1:126">
      <c r="A47" t="s">
        <v>206</v>
      </c>
      <c r="B47" s="7">
        <v>0</v>
      </c>
      <c r="C47" s="15">
        <f>C4+E47*1/16</f>
        <v>1.2152777777777776E-2</v>
      </c>
      <c r="D47" s="15">
        <v>0</v>
      </c>
      <c r="E47" s="15">
        <v>2.7777777777777776E-2</v>
      </c>
      <c r="F47" s="15">
        <v>5.5555555555555552E-2</v>
      </c>
      <c r="G47" s="15">
        <v>9.375E-2</v>
      </c>
      <c r="H47" s="15">
        <v>0.1423611111111111</v>
      </c>
      <c r="I47" s="15">
        <v>0.1388888888888889</v>
      </c>
      <c r="J47" s="15">
        <v>0.16666666666666666</v>
      </c>
      <c r="K47" s="15">
        <v>0.1388888888888889</v>
      </c>
      <c r="L47" s="15">
        <v>0.1111111111111111</v>
      </c>
      <c r="M47" s="15">
        <f>M4+E47*1/16</f>
        <v>9.5486111111111105E-2</v>
      </c>
      <c r="N47" s="15">
        <v>6.5972222222222224E-2</v>
      </c>
      <c r="O47" s="15">
        <v>3.8194444444444441E-2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1.0416666666666666E-2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0</v>
      </c>
      <c r="AN47" s="15">
        <v>0</v>
      </c>
      <c r="AO47" s="15">
        <v>0</v>
      </c>
      <c r="AP47" s="15">
        <v>1.0416666666666666E-2</v>
      </c>
      <c r="AQ47" s="20">
        <f>SUM(C47:AP47)</f>
        <v>1.1076388888888893</v>
      </c>
    </row>
    <row r="48" spans="1:126">
      <c r="A48" s="9" t="s">
        <v>177</v>
      </c>
      <c r="B48" s="7">
        <v>1</v>
      </c>
      <c r="C48" s="15">
        <v>8.6805555555555629E-3</v>
      </c>
      <c r="D48" s="15">
        <v>0</v>
      </c>
      <c r="E48" s="15">
        <v>0</v>
      </c>
      <c r="F48" s="15">
        <v>2.7777777777777801E-2</v>
      </c>
      <c r="G48" s="15">
        <v>6.4236111111111119E-2</v>
      </c>
      <c r="H48" s="15">
        <v>0.10937500000000003</v>
      </c>
      <c r="I48" s="15">
        <v>0.11111111111111099</v>
      </c>
      <c r="J48" s="15">
        <v>0.13888888888888901</v>
      </c>
      <c r="K48" s="15">
        <v>0.16666666666666699</v>
      </c>
      <c r="L48" s="15">
        <v>0.13888888888888901</v>
      </c>
      <c r="M48" s="15">
        <v>0.11979166666666667</v>
      </c>
      <c r="N48" s="15">
        <v>9.2013888888888895E-2</v>
      </c>
      <c r="O48" s="15">
        <v>6.4236111111111119E-2</v>
      </c>
      <c r="P48" s="15">
        <v>2.7777777777777801E-2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8.6805555555555629E-3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8.6805555555555629E-3</v>
      </c>
      <c r="AQ48" s="20">
        <f t="shared" ref="AQ48" si="13">SUM(C48:AP48)</f>
        <v>1.0868055555555562</v>
      </c>
    </row>
    <row r="49" spans="1:43">
      <c r="A49" s="9" t="s">
        <v>177</v>
      </c>
      <c r="B49" s="18">
        <v>2</v>
      </c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20"/>
    </row>
    <row r="50" spans="1:43">
      <c r="A50" s="9" t="s">
        <v>177</v>
      </c>
      <c r="B50" s="7">
        <v>3</v>
      </c>
      <c r="C50" s="15">
        <v>5.2083333333333313E-3</v>
      </c>
      <c r="D50" s="15">
        <v>0</v>
      </c>
      <c r="E50" s="15">
        <v>0</v>
      </c>
      <c r="F50" s="15">
        <v>0</v>
      </c>
      <c r="G50" s="15">
        <v>5.2083333333333313E-3</v>
      </c>
      <c r="H50" s="15">
        <v>4.3402777777777769E-2</v>
      </c>
      <c r="I50" s="15">
        <v>5.5555555555555601E-2</v>
      </c>
      <c r="J50" s="15">
        <v>8.3333333333333301E-2</v>
      </c>
      <c r="K50" s="15">
        <v>0.11111111111111099</v>
      </c>
      <c r="L50" s="15">
        <v>0.13888888888888901</v>
      </c>
      <c r="M50" s="15">
        <v>0.171875</v>
      </c>
      <c r="N50" s="15">
        <v>0.14409722222222224</v>
      </c>
      <c r="O50" s="15">
        <v>0.11631944444444443</v>
      </c>
      <c r="P50" s="15">
        <v>8.3333333333333301E-2</v>
      </c>
      <c r="Q50" s="15">
        <v>5.5555555555555601E-2</v>
      </c>
      <c r="R50" s="15">
        <v>2.7777777777777801E-2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5.2083333333333313E-3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5.2083333333333313E-3</v>
      </c>
      <c r="AQ50" s="20">
        <f t="shared" ref="AQ50:AQ53" si="14">SUM(C50:AP50)</f>
        <v>1.0520833333333333</v>
      </c>
    </row>
    <row r="51" spans="1:43">
      <c r="A51" s="9" t="s">
        <v>177</v>
      </c>
      <c r="B51" s="7">
        <v>4</v>
      </c>
      <c r="C51" s="15">
        <v>3.4722222222222251E-3</v>
      </c>
      <c r="D51" s="15">
        <v>0</v>
      </c>
      <c r="E51" s="15">
        <v>0</v>
      </c>
      <c r="F51" s="15">
        <v>0</v>
      </c>
      <c r="G51" s="15">
        <v>3.4722222222222251E-3</v>
      </c>
      <c r="H51" s="15">
        <v>1.0416666666666675E-2</v>
      </c>
      <c r="I51" s="15">
        <v>2.7777777777777801E-2</v>
      </c>
      <c r="J51" s="15">
        <v>5.5555555555555601E-2</v>
      </c>
      <c r="K51" s="15">
        <v>8.3333333333333301E-2</v>
      </c>
      <c r="L51" s="15">
        <v>0.11111111111111099</v>
      </c>
      <c r="M51" s="15">
        <v>0.14236111111111113</v>
      </c>
      <c r="N51" s="15">
        <v>0.1701388888888889</v>
      </c>
      <c r="O51" s="15">
        <v>0.14236111111111113</v>
      </c>
      <c r="P51" s="15">
        <v>0.11111111111111099</v>
      </c>
      <c r="Q51" s="15">
        <v>8.3333333333333301E-2</v>
      </c>
      <c r="R51" s="15">
        <v>5.5555555555555601E-2</v>
      </c>
      <c r="S51" s="15">
        <v>2.7777777777777801E-2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3.4722222222222251E-3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  <c r="AN51" s="15">
        <v>0</v>
      </c>
      <c r="AO51" s="15">
        <v>0</v>
      </c>
      <c r="AP51" s="15">
        <v>3.4722222222222251E-3</v>
      </c>
      <c r="AQ51" s="20">
        <f t="shared" si="14"/>
        <v>1.0347222222222223</v>
      </c>
    </row>
    <row r="52" spans="1:43">
      <c r="A52" s="9" t="s">
        <v>207</v>
      </c>
      <c r="B52" s="7">
        <v>5</v>
      </c>
      <c r="C52" s="15">
        <f>C9+T52*1/16</f>
        <v>3.4722222222222251E-3</v>
      </c>
      <c r="D52" s="15">
        <v>0</v>
      </c>
      <c r="E52" s="15">
        <v>0</v>
      </c>
      <c r="F52" s="15">
        <v>0</v>
      </c>
      <c r="G52" s="15">
        <v>1.7361111111111125E-3</v>
      </c>
      <c r="H52" s="15">
        <v>5.2083333333333374E-3</v>
      </c>
      <c r="I52" s="15">
        <v>0</v>
      </c>
      <c r="J52" s="15">
        <v>2.7777777777777801E-2</v>
      </c>
      <c r="K52" s="15">
        <v>5.5555555555555601E-2</v>
      </c>
      <c r="L52" s="15">
        <v>8.3333333333333301E-2</v>
      </c>
      <c r="M52" s="15">
        <f>M9+T52*1/16</f>
        <v>0.11458333333333334</v>
      </c>
      <c r="N52" s="15">
        <v>0.140625</v>
      </c>
      <c r="O52" s="15">
        <v>0.16840277777777776</v>
      </c>
      <c r="P52" s="15">
        <v>0.13888888888888901</v>
      </c>
      <c r="Q52" s="15">
        <v>0.11111111111111099</v>
      </c>
      <c r="R52" s="15">
        <v>8.3333333333333301E-2</v>
      </c>
      <c r="S52" s="15">
        <v>5.5555555555555601E-2</v>
      </c>
      <c r="T52" s="15">
        <v>2.7777777777777801E-2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1.7361111111111125E-3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1.7361111111111125E-3</v>
      </c>
      <c r="AQ52" s="20">
        <f t="shared" si="14"/>
        <v>1.0208333333333335</v>
      </c>
    </row>
    <row r="53" spans="1:43">
      <c r="A53" s="9"/>
      <c r="B53" s="7">
        <v>6</v>
      </c>
      <c r="C53" s="15">
        <f t="shared" ref="C53:C62" si="15">C10+T53*1/16</f>
        <v>3.4722222222222251E-3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2.7777777777777801E-2</v>
      </c>
      <c r="L53" s="15">
        <v>5.5555555555555601E-2</v>
      </c>
      <c r="M53" s="15">
        <f t="shared" ref="M53:M62" si="16">M10+T53*1/16</f>
        <v>8.6805555555555525E-2</v>
      </c>
      <c r="N53" s="15">
        <v>0.11111111111111099</v>
      </c>
      <c r="O53" s="15">
        <v>0.13888888888888901</v>
      </c>
      <c r="P53" s="15">
        <v>0.16666666666666699</v>
      </c>
      <c r="Q53" s="15">
        <v>0.13888888888888901</v>
      </c>
      <c r="R53" s="15">
        <v>0.11111111111111099</v>
      </c>
      <c r="S53" s="15">
        <v>8.3333333333333301E-2</v>
      </c>
      <c r="T53" s="15">
        <v>5.5555555555555601E-2</v>
      </c>
      <c r="U53" s="15">
        <v>2.7777777777777801E-2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20">
        <f t="shared" si="14"/>
        <v>1.0069444444444449</v>
      </c>
    </row>
    <row r="54" spans="1:43">
      <c r="A54" s="9"/>
      <c r="B54" s="19">
        <v>7</v>
      </c>
      <c r="C54" s="15">
        <f t="shared" si="15"/>
        <v>0</v>
      </c>
      <c r="D54" s="15"/>
      <c r="E54" s="15"/>
      <c r="F54" s="15"/>
      <c r="G54" s="15"/>
      <c r="H54" s="15"/>
      <c r="I54" s="15"/>
      <c r="J54" s="15"/>
      <c r="K54" s="15"/>
      <c r="L54" s="15"/>
      <c r="M54" s="15">
        <f t="shared" si="16"/>
        <v>0</v>
      </c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20"/>
    </row>
    <row r="55" spans="1:43">
      <c r="A55" s="9"/>
      <c r="B55" s="7">
        <v>8</v>
      </c>
      <c r="C55" s="15">
        <f t="shared" si="15"/>
        <v>6.9444444444444371E-3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f t="shared" si="16"/>
        <v>3.4722222222222238E-2</v>
      </c>
      <c r="N55" s="15">
        <v>5.5555555555555601E-2</v>
      </c>
      <c r="O55" s="15">
        <v>8.3333333333333301E-2</v>
      </c>
      <c r="P55" s="15">
        <v>0.11111111111111099</v>
      </c>
      <c r="Q55" s="15">
        <v>0.13888888888888901</v>
      </c>
      <c r="R55" s="15">
        <v>0.16666666666666699</v>
      </c>
      <c r="S55" s="15">
        <v>0.13888888888888901</v>
      </c>
      <c r="T55" s="15">
        <v>0.11111111111111099</v>
      </c>
      <c r="U55" s="15">
        <v>8.3333333333333301E-2</v>
      </c>
      <c r="V55" s="15">
        <v>5.5555555555555601E-2</v>
      </c>
      <c r="W55" s="15">
        <v>2.7777777777777801E-2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20">
        <f t="shared" ref="AQ55:AQ63" si="17">SUM(C55:AP55)</f>
        <v>1.0138888888888893</v>
      </c>
    </row>
    <row r="56" spans="1:43">
      <c r="A56" s="9"/>
      <c r="B56" s="7">
        <v>9</v>
      </c>
      <c r="C56" s="15">
        <f t="shared" si="15"/>
        <v>8.6805555555555629E-3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f t="shared" si="16"/>
        <v>8.6805555555555629E-3</v>
      </c>
      <c r="N56" s="15">
        <v>2.7777777777777801E-2</v>
      </c>
      <c r="O56" s="15">
        <v>5.5555555555555601E-2</v>
      </c>
      <c r="P56" s="15">
        <v>8.3333333333333301E-2</v>
      </c>
      <c r="Q56" s="15">
        <v>0.11111111111111099</v>
      </c>
      <c r="R56" s="15">
        <v>0.13888888888888901</v>
      </c>
      <c r="S56" s="15">
        <v>0.16666666666666699</v>
      </c>
      <c r="T56" s="15">
        <v>0.13888888888888901</v>
      </c>
      <c r="U56" s="15">
        <v>0.11111111111111099</v>
      </c>
      <c r="V56" s="15">
        <v>8.3333333333333301E-2</v>
      </c>
      <c r="W56" s="15">
        <v>5.5555555555555601E-2</v>
      </c>
      <c r="X56" s="15">
        <v>2.7777777777777801E-2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20">
        <f t="shared" si="17"/>
        <v>1.0173611111111116</v>
      </c>
    </row>
    <row r="57" spans="1:43">
      <c r="A57" s="9"/>
      <c r="B57" s="7">
        <v>10</v>
      </c>
      <c r="C57" s="15">
        <f t="shared" si="15"/>
        <v>1.2152777777777799E-2</v>
      </c>
      <c r="D57" s="15">
        <v>0</v>
      </c>
      <c r="E57" s="15">
        <v>0</v>
      </c>
      <c r="F57" s="15">
        <v>0</v>
      </c>
      <c r="G57" s="15">
        <v>0</v>
      </c>
      <c r="H57" s="15">
        <v>1.7361111111111125E-3</v>
      </c>
      <c r="I57" s="15">
        <v>0</v>
      </c>
      <c r="J57" s="15">
        <v>0</v>
      </c>
      <c r="K57" s="15">
        <v>0</v>
      </c>
      <c r="L57" s="15">
        <v>0</v>
      </c>
      <c r="M57" s="15">
        <f t="shared" si="16"/>
        <v>1.2152777777777799E-2</v>
      </c>
      <c r="N57" s="15">
        <v>1.7361111111111125E-3</v>
      </c>
      <c r="O57" s="15">
        <v>2.7777777777777801E-2</v>
      </c>
      <c r="P57" s="15">
        <v>5.5555555555555601E-2</v>
      </c>
      <c r="Q57" s="15">
        <v>8.3333333333333301E-2</v>
      </c>
      <c r="R57" s="15">
        <v>0.11111111111111099</v>
      </c>
      <c r="S57" s="15">
        <v>0.13888888888888901</v>
      </c>
      <c r="T57" s="15">
        <v>0.16666666666666699</v>
      </c>
      <c r="U57" s="15">
        <v>0.13888888888888901</v>
      </c>
      <c r="V57" s="15">
        <v>0.11284722222222222</v>
      </c>
      <c r="W57" s="15">
        <v>8.3333333333333301E-2</v>
      </c>
      <c r="X57" s="15">
        <v>5.5555555555555601E-2</v>
      </c>
      <c r="Y57" s="15">
        <v>2.7777777777777801E-2</v>
      </c>
      <c r="Z57" s="15">
        <v>0</v>
      </c>
      <c r="AA57" s="15">
        <v>1.7361111111111125E-3</v>
      </c>
      <c r="AB57" s="15">
        <v>3.4722222222222251E-3</v>
      </c>
      <c r="AC57" s="15">
        <v>0</v>
      </c>
      <c r="AD57" s="15">
        <v>0</v>
      </c>
      <c r="AE57" s="15">
        <v>1.7361111111111125E-3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1.7361111111111125E-3</v>
      </c>
      <c r="AQ57" s="20">
        <f t="shared" si="17"/>
        <v>1.0381944444444453</v>
      </c>
    </row>
    <row r="58" spans="1:43">
      <c r="A58" s="9"/>
      <c r="B58" s="7">
        <v>11</v>
      </c>
      <c r="C58" s="15">
        <f t="shared" si="15"/>
        <v>1.2152777777777788E-2</v>
      </c>
      <c r="D58" s="15">
        <v>0</v>
      </c>
      <c r="E58" s="15">
        <v>0</v>
      </c>
      <c r="F58" s="15">
        <v>0</v>
      </c>
      <c r="G58" s="15">
        <v>0</v>
      </c>
      <c r="H58" s="15">
        <v>3.4722222222222251E-3</v>
      </c>
      <c r="I58" s="15">
        <v>0</v>
      </c>
      <c r="J58" s="15">
        <v>0</v>
      </c>
      <c r="K58" s="15">
        <v>0</v>
      </c>
      <c r="L58" s="15">
        <v>0</v>
      </c>
      <c r="M58" s="15">
        <f t="shared" si="16"/>
        <v>1.2152777777777788E-2</v>
      </c>
      <c r="N58" s="15">
        <v>3.4722222222222251E-3</v>
      </c>
      <c r="O58" s="15">
        <v>0</v>
      </c>
      <c r="P58" s="15">
        <v>2.7777777777777801E-2</v>
      </c>
      <c r="Q58" s="15">
        <v>5.5555555555555601E-2</v>
      </c>
      <c r="R58" s="15">
        <v>8.3333333333333301E-2</v>
      </c>
      <c r="S58" s="15">
        <v>0.11111111111111099</v>
      </c>
      <c r="T58" s="15">
        <v>0.13888888888888901</v>
      </c>
      <c r="U58" s="15">
        <v>0.16666666666666699</v>
      </c>
      <c r="V58" s="15">
        <v>0.14236111111111113</v>
      </c>
      <c r="W58" s="15">
        <v>0.11111111111111099</v>
      </c>
      <c r="X58" s="15">
        <v>8.3333333333333301E-2</v>
      </c>
      <c r="Y58" s="15">
        <v>5.5555555555555601E-2</v>
      </c>
      <c r="Z58" s="15">
        <v>2.7777777777777801E-2</v>
      </c>
      <c r="AA58" s="15">
        <v>3.4722222222222251E-3</v>
      </c>
      <c r="AB58" s="15">
        <v>6.9444444444444501E-3</v>
      </c>
      <c r="AC58" s="15">
        <v>0</v>
      </c>
      <c r="AD58" s="15">
        <v>0</v>
      </c>
      <c r="AE58" s="15">
        <v>3.4722222222222251E-3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3.4722222222222251E-3</v>
      </c>
      <c r="AQ58" s="20">
        <f t="shared" si="17"/>
        <v>1.0520833333333339</v>
      </c>
    </row>
    <row r="59" spans="1:43">
      <c r="A59" s="9"/>
      <c r="B59" s="7">
        <v>12</v>
      </c>
      <c r="C59" s="15">
        <f t="shared" si="15"/>
        <v>1.2152777777777769E-2</v>
      </c>
      <c r="D59" s="15">
        <v>0</v>
      </c>
      <c r="E59" s="15">
        <v>0</v>
      </c>
      <c r="F59" s="15">
        <v>0</v>
      </c>
      <c r="G59" s="15">
        <v>0</v>
      </c>
      <c r="H59" s="15">
        <v>5.2083333333333313E-3</v>
      </c>
      <c r="I59" s="15">
        <v>0</v>
      </c>
      <c r="J59" s="15">
        <v>0</v>
      </c>
      <c r="K59" s="15">
        <v>0</v>
      </c>
      <c r="L59" s="15">
        <v>0</v>
      </c>
      <c r="M59" s="15">
        <f>M16+T59*1/16</f>
        <v>1.2152777777777769E-2</v>
      </c>
      <c r="N59" s="15">
        <v>5.2083333333333313E-3</v>
      </c>
      <c r="O59" s="15">
        <v>0</v>
      </c>
      <c r="P59" s="15">
        <v>0</v>
      </c>
      <c r="Q59" s="15">
        <v>2.7777777777777801E-2</v>
      </c>
      <c r="R59" s="15">
        <v>5.5555555555555601E-2</v>
      </c>
      <c r="S59" s="15">
        <v>8.3333333333333301E-2</v>
      </c>
      <c r="T59" s="15">
        <v>0.11111111111111099</v>
      </c>
      <c r="U59" s="15">
        <v>0.13888888888888901</v>
      </c>
      <c r="V59" s="15">
        <v>0.171875</v>
      </c>
      <c r="W59" s="15">
        <v>0.13888888888888901</v>
      </c>
      <c r="X59" s="15">
        <v>0.11111111111111099</v>
      </c>
      <c r="Y59" s="15">
        <v>8.3333333333333301E-2</v>
      </c>
      <c r="Z59" s="15">
        <v>5.5555555555555601E-2</v>
      </c>
      <c r="AA59" s="15">
        <v>3.2986111111111105E-2</v>
      </c>
      <c r="AB59" s="15">
        <v>1.0416666666666663E-2</v>
      </c>
      <c r="AC59" s="15">
        <v>0</v>
      </c>
      <c r="AD59" s="15">
        <v>0</v>
      </c>
      <c r="AE59" s="15">
        <v>5.2083333333333313E-3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5.2083333333333313E-3</v>
      </c>
      <c r="AQ59" s="20">
        <f t="shared" si="17"/>
        <v>1.0659722222222221</v>
      </c>
    </row>
    <row r="60" spans="1:43">
      <c r="A60" s="9"/>
      <c r="B60" s="7">
        <v>13</v>
      </c>
      <c r="C60" s="15">
        <f t="shared" si="15"/>
        <v>1.2152777777777769E-2</v>
      </c>
      <c r="D60" s="15">
        <v>0</v>
      </c>
      <c r="E60" s="15">
        <v>0</v>
      </c>
      <c r="F60" s="15">
        <v>0</v>
      </c>
      <c r="G60" s="15">
        <v>0</v>
      </c>
      <c r="H60" s="15">
        <v>6.9444444444444371E-3</v>
      </c>
      <c r="I60" s="15">
        <v>0</v>
      </c>
      <c r="J60" s="15">
        <v>0</v>
      </c>
      <c r="K60" s="15">
        <v>0</v>
      </c>
      <c r="L60" s="15">
        <v>0</v>
      </c>
      <c r="M60" s="15">
        <f t="shared" si="16"/>
        <v>1.2152777777777769E-2</v>
      </c>
      <c r="N60" s="15">
        <v>6.9444444444444371E-3</v>
      </c>
      <c r="O60" s="15">
        <v>0</v>
      </c>
      <c r="P60" s="15">
        <v>0</v>
      </c>
      <c r="Q60" s="15">
        <v>0</v>
      </c>
      <c r="R60" s="15">
        <v>2.7777777777777801E-2</v>
      </c>
      <c r="S60" s="15">
        <v>5.5555555555555601E-2</v>
      </c>
      <c r="T60" s="15">
        <v>8.3333333333333301E-2</v>
      </c>
      <c r="U60" s="15">
        <v>0.11111111111111099</v>
      </c>
      <c r="V60" s="15">
        <v>0.14583333333333334</v>
      </c>
      <c r="W60" s="15">
        <v>0.16666666666666699</v>
      </c>
      <c r="X60" s="15">
        <v>0.13888888888888901</v>
      </c>
      <c r="Y60" s="15">
        <v>0.11111111111111099</v>
      </c>
      <c r="Z60" s="15">
        <v>8.3333333333333301E-2</v>
      </c>
      <c r="AA60" s="15">
        <v>6.2499999999999986E-2</v>
      </c>
      <c r="AB60" s="15">
        <v>4.166666666666665E-2</v>
      </c>
      <c r="AC60" s="15">
        <v>0</v>
      </c>
      <c r="AD60" s="15">
        <v>0</v>
      </c>
      <c r="AE60" s="15">
        <v>6.9444444444444371E-3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6.9444444444444371E-3</v>
      </c>
      <c r="AQ60" s="20">
        <f t="shared" si="17"/>
        <v>1.0798611111111112</v>
      </c>
    </row>
    <row r="61" spans="1:43">
      <c r="A61" s="9"/>
      <c r="B61" s="7">
        <v>14</v>
      </c>
      <c r="C61" s="15">
        <f t="shared" si="15"/>
        <v>1.2152777777777788E-2</v>
      </c>
      <c r="D61" s="15">
        <v>0</v>
      </c>
      <c r="E61" s="15">
        <v>0</v>
      </c>
      <c r="F61" s="15">
        <v>0</v>
      </c>
      <c r="G61" s="15">
        <v>0</v>
      </c>
      <c r="H61" s="15">
        <v>8.6805555555555629E-3</v>
      </c>
      <c r="I61" s="15">
        <v>0</v>
      </c>
      <c r="J61" s="15">
        <v>0</v>
      </c>
      <c r="K61" s="15">
        <v>0</v>
      </c>
      <c r="L61" s="15">
        <v>0</v>
      </c>
      <c r="M61" s="15">
        <f t="shared" si="16"/>
        <v>1.2152777777777788E-2</v>
      </c>
      <c r="N61" s="15">
        <v>8.6805555555555629E-3</v>
      </c>
      <c r="O61" s="15">
        <v>0</v>
      </c>
      <c r="P61" s="15">
        <v>0</v>
      </c>
      <c r="Q61" s="15">
        <v>0</v>
      </c>
      <c r="R61" s="15">
        <v>0</v>
      </c>
      <c r="S61" s="15">
        <v>2.7777777777777801E-2</v>
      </c>
      <c r="T61" s="15">
        <v>5.5555555555555601E-2</v>
      </c>
      <c r="U61" s="15">
        <v>8.3333333333333301E-2</v>
      </c>
      <c r="V61" s="15">
        <v>0.11979166666666667</v>
      </c>
      <c r="W61" s="15">
        <v>0.13888888888888901</v>
      </c>
      <c r="X61" s="15">
        <v>0.16666666666666699</v>
      </c>
      <c r="Y61" s="15">
        <v>0.13888888888888901</v>
      </c>
      <c r="Z61" s="15">
        <v>0.11111111111111099</v>
      </c>
      <c r="AA61" s="15">
        <v>9.2013888888888895E-2</v>
      </c>
      <c r="AB61" s="15">
        <v>7.2916666666666685E-2</v>
      </c>
      <c r="AC61" s="15">
        <v>2.7777777777777801E-2</v>
      </c>
      <c r="AD61" s="15">
        <v>0</v>
      </c>
      <c r="AE61" s="15">
        <v>8.6805555555555629E-3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0</v>
      </c>
      <c r="AN61" s="15">
        <v>0</v>
      </c>
      <c r="AO61" s="15">
        <v>0</v>
      </c>
      <c r="AP61" s="15">
        <v>8.6805555555555629E-3</v>
      </c>
      <c r="AQ61" s="20">
        <f t="shared" si="17"/>
        <v>1.0937500000000007</v>
      </c>
    </row>
    <row r="62" spans="1:43">
      <c r="A62" s="9"/>
      <c r="B62" s="7">
        <v>15</v>
      </c>
      <c r="C62" s="15">
        <f t="shared" si="15"/>
        <v>1.2152777777777799E-2</v>
      </c>
      <c r="D62" s="15">
        <v>0</v>
      </c>
      <c r="E62" s="15">
        <v>0</v>
      </c>
      <c r="F62" s="15">
        <v>0</v>
      </c>
      <c r="G62" s="15">
        <v>0</v>
      </c>
      <c r="H62" s="15">
        <v>1.0416666666666687E-2</v>
      </c>
      <c r="I62" s="15">
        <v>0</v>
      </c>
      <c r="J62" s="15">
        <v>0</v>
      </c>
      <c r="K62" s="15">
        <v>0</v>
      </c>
      <c r="L62" s="15">
        <v>0</v>
      </c>
      <c r="M62" s="15">
        <f t="shared" si="16"/>
        <v>1.2152777777777799E-2</v>
      </c>
      <c r="N62" s="15">
        <v>1.0416666666666687E-2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2.7777777777777801E-2</v>
      </c>
      <c r="U62" s="15">
        <v>5.5555555555555601E-2</v>
      </c>
      <c r="V62" s="15">
        <v>9.3750000000000014E-2</v>
      </c>
      <c r="W62" s="15">
        <v>0.11111111111111099</v>
      </c>
      <c r="X62" s="15">
        <v>0.13888888888888901</v>
      </c>
      <c r="Y62" s="15">
        <v>0.16666666666666699</v>
      </c>
      <c r="Z62" s="15">
        <v>0.13888888888888901</v>
      </c>
      <c r="AA62" s="15">
        <v>0.12152777777777779</v>
      </c>
      <c r="AB62" s="15">
        <v>0.1041666666666667</v>
      </c>
      <c r="AC62" s="15">
        <v>5.5555555555555601E-2</v>
      </c>
      <c r="AD62" s="15">
        <v>2.7777777777777801E-2</v>
      </c>
      <c r="AE62" s="15">
        <v>1.0416666666666687E-2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1.0416666666666687E-2</v>
      </c>
      <c r="AQ62" s="20">
        <f t="shared" si="17"/>
        <v>1.1076388888888897</v>
      </c>
    </row>
    <row r="63" spans="1:43">
      <c r="A63" s="9" t="s">
        <v>177</v>
      </c>
      <c r="B63" s="7">
        <v>16</v>
      </c>
      <c r="C63" s="15">
        <v>8.6805555555555629E-3</v>
      </c>
      <c r="D63" s="15">
        <v>0</v>
      </c>
      <c r="E63" s="15">
        <v>0</v>
      </c>
      <c r="F63" s="15">
        <v>0</v>
      </c>
      <c r="G63" s="15">
        <v>0</v>
      </c>
      <c r="H63" s="15">
        <v>8.6805555555555629E-3</v>
      </c>
      <c r="I63" s="15">
        <v>0</v>
      </c>
      <c r="J63" s="15">
        <v>0</v>
      </c>
      <c r="K63" s="15">
        <v>0</v>
      </c>
      <c r="L63" s="15">
        <v>0</v>
      </c>
      <c r="M63" s="15">
        <v>8.6805555555555629E-3</v>
      </c>
      <c r="N63" s="15">
        <v>8.6805555555555629E-3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2.7777777777777801E-2</v>
      </c>
      <c r="V63" s="15">
        <v>6.4236111111111119E-2</v>
      </c>
      <c r="W63" s="15">
        <v>8.3333333333333301E-2</v>
      </c>
      <c r="X63" s="15">
        <v>0.11111111111111099</v>
      </c>
      <c r="Y63" s="15">
        <v>0.13888888888888901</v>
      </c>
      <c r="Z63" s="15">
        <v>0.16666666666666699</v>
      </c>
      <c r="AA63" s="15">
        <v>0.14756944444444445</v>
      </c>
      <c r="AB63" s="15">
        <v>0.12847222222222224</v>
      </c>
      <c r="AC63" s="15">
        <v>8.3333333333333301E-2</v>
      </c>
      <c r="AD63" s="15">
        <v>5.5555555555555601E-2</v>
      </c>
      <c r="AE63" s="15">
        <v>3.6458333333333343E-2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0</v>
      </c>
      <c r="AL63" s="15">
        <v>0</v>
      </c>
      <c r="AM63" s="15">
        <v>0</v>
      </c>
      <c r="AN63" s="15">
        <v>0</v>
      </c>
      <c r="AO63" s="15">
        <v>0</v>
      </c>
      <c r="AP63" s="15">
        <v>8.6805555555555629E-3</v>
      </c>
      <c r="AQ63" s="20">
        <f t="shared" si="17"/>
        <v>1.0868055555555558</v>
      </c>
    </row>
    <row r="64" spans="1:43">
      <c r="A64" s="9" t="s">
        <v>177</v>
      </c>
      <c r="B64" s="18">
        <v>17</v>
      </c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20"/>
    </row>
    <row r="65" spans="1:49">
      <c r="A65" s="9" t="s">
        <v>177</v>
      </c>
      <c r="B65" s="7">
        <v>18</v>
      </c>
      <c r="C65" s="15">
        <v>5.2083333333333313E-3</v>
      </c>
      <c r="D65" s="15">
        <v>0</v>
      </c>
      <c r="E65" s="15">
        <v>0</v>
      </c>
      <c r="F65" s="15">
        <v>0</v>
      </c>
      <c r="G65" s="15">
        <v>0</v>
      </c>
      <c r="H65" s="15">
        <v>5.2083333333333313E-3</v>
      </c>
      <c r="I65" s="15">
        <v>0</v>
      </c>
      <c r="J65" s="15">
        <v>0</v>
      </c>
      <c r="K65" s="15">
        <v>0</v>
      </c>
      <c r="L65" s="15">
        <v>0</v>
      </c>
      <c r="M65" s="15">
        <v>5.2083333333333313E-3</v>
      </c>
      <c r="N65" s="15">
        <v>5.2083333333333313E-3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5.2083333333333313E-3</v>
      </c>
      <c r="W65" s="15">
        <v>2.7777777777777801E-2</v>
      </c>
      <c r="X65" s="15">
        <v>5.5555555555555601E-2</v>
      </c>
      <c r="Y65" s="15">
        <v>8.3333333333333301E-2</v>
      </c>
      <c r="Z65" s="15">
        <v>0.11111111111111099</v>
      </c>
      <c r="AA65" s="15">
        <v>0.14409722222222224</v>
      </c>
      <c r="AB65" s="15">
        <v>0.17708333333333331</v>
      </c>
      <c r="AC65" s="15">
        <v>0.13888888888888901</v>
      </c>
      <c r="AD65" s="15">
        <v>0.11111111111111099</v>
      </c>
      <c r="AE65" s="15">
        <v>8.8541666666666657E-2</v>
      </c>
      <c r="AF65" s="15">
        <v>5.5555555555555601E-2</v>
      </c>
      <c r="AG65" s="15">
        <v>2.7777777777777801E-2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  <c r="AN65" s="15">
        <v>0</v>
      </c>
      <c r="AO65" s="15">
        <v>0</v>
      </c>
      <c r="AP65" s="15">
        <v>5.2083333333333313E-3</v>
      </c>
      <c r="AQ65" s="20">
        <f t="shared" ref="AQ65:AQ68" si="18">SUM(C65:AP65)</f>
        <v>1.0520833333333335</v>
      </c>
    </row>
    <row r="66" spans="1:49">
      <c r="A66" s="9" t="s">
        <v>177</v>
      </c>
      <c r="B66" s="7">
        <v>19</v>
      </c>
      <c r="C66" s="15">
        <v>3.4722222222222251E-3</v>
      </c>
      <c r="D66" s="15">
        <v>0</v>
      </c>
      <c r="E66" s="15">
        <v>0</v>
      </c>
      <c r="F66" s="15">
        <v>0</v>
      </c>
      <c r="G66" s="15">
        <v>0</v>
      </c>
      <c r="H66" s="15">
        <v>3.4722222222222251E-3</v>
      </c>
      <c r="I66" s="15">
        <v>0</v>
      </c>
      <c r="J66" s="15">
        <v>0</v>
      </c>
      <c r="K66" s="15">
        <v>0</v>
      </c>
      <c r="L66" s="15">
        <v>0</v>
      </c>
      <c r="M66" s="15">
        <v>3.4722222222222251E-3</v>
      </c>
      <c r="N66" s="15">
        <v>3.4722222222222251E-3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3.4722222222222251E-3</v>
      </c>
      <c r="W66" s="15">
        <v>0</v>
      </c>
      <c r="X66" s="15">
        <v>2.7777777777777801E-2</v>
      </c>
      <c r="Y66" s="15">
        <v>5.5555555555555601E-2</v>
      </c>
      <c r="Z66" s="15">
        <v>8.3333333333333301E-2</v>
      </c>
      <c r="AA66" s="15">
        <v>0.11458333333333333</v>
      </c>
      <c r="AB66" s="15">
        <v>0.14583333333333334</v>
      </c>
      <c r="AC66" s="15">
        <v>0.16666666666666699</v>
      </c>
      <c r="AD66" s="15">
        <v>0.13888888888888901</v>
      </c>
      <c r="AE66" s="15">
        <v>0.11458333333333333</v>
      </c>
      <c r="AF66" s="15">
        <v>8.3333333333333301E-2</v>
      </c>
      <c r="AG66" s="15">
        <v>5.5555555555555601E-2</v>
      </c>
      <c r="AH66" s="15">
        <v>2.7777777777777801E-2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3.4722222222222251E-3</v>
      </c>
      <c r="AQ66" s="20">
        <f t="shared" si="18"/>
        <v>1.034722222222223</v>
      </c>
    </row>
    <row r="67" spans="1:49">
      <c r="A67" s="9" t="s">
        <v>177</v>
      </c>
      <c r="B67" s="7">
        <v>20</v>
      </c>
      <c r="C67" s="15">
        <v>1.7361111111111125E-3</v>
      </c>
      <c r="D67" s="15">
        <v>0</v>
      </c>
      <c r="E67" s="15">
        <v>0</v>
      </c>
      <c r="F67" s="15">
        <v>0</v>
      </c>
      <c r="G67" s="15">
        <v>0</v>
      </c>
      <c r="H67" s="15">
        <v>1.7361111111111125E-3</v>
      </c>
      <c r="I67" s="15">
        <v>0</v>
      </c>
      <c r="J67" s="15">
        <v>0</v>
      </c>
      <c r="K67" s="15">
        <v>0</v>
      </c>
      <c r="L67" s="15">
        <v>0</v>
      </c>
      <c r="M67" s="15">
        <v>1.7361111111111125E-3</v>
      </c>
      <c r="N67" s="15">
        <v>1.7361111111111125E-3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1.7361111111111125E-3</v>
      </c>
      <c r="W67" s="15">
        <v>0</v>
      </c>
      <c r="X67" s="15">
        <v>0</v>
      </c>
      <c r="Y67" s="15">
        <v>2.7777777777777801E-2</v>
      </c>
      <c r="Z67" s="15">
        <v>5.5555555555555601E-2</v>
      </c>
      <c r="AA67" s="15">
        <v>8.5069444444444448E-2</v>
      </c>
      <c r="AB67" s="15">
        <v>0.11458333333333333</v>
      </c>
      <c r="AC67" s="15">
        <v>0.13888888888888901</v>
      </c>
      <c r="AD67" s="15">
        <v>0.16666666666666699</v>
      </c>
      <c r="AE67" s="15">
        <v>0.140625</v>
      </c>
      <c r="AF67" s="15">
        <v>0.11111111111111099</v>
      </c>
      <c r="AG67" s="15">
        <v>8.3333333333333301E-2</v>
      </c>
      <c r="AH67" s="15">
        <v>5.5555555555555601E-2</v>
      </c>
      <c r="AI67" s="15">
        <v>2.7777777777777801E-2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1.7361111111111125E-3</v>
      </c>
      <c r="AQ67" s="20">
        <f t="shared" si="18"/>
        <v>1.0173611111111116</v>
      </c>
    </row>
    <row r="68" spans="1:49">
      <c r="A68" t="s">
        <v>208</v>
      </c>
      <c r="B68" s="7">
        <v>21</v>
      </c>
      <c r="C68" s="15">
        <f>C25+AJ68*1/16</f>
        <v>1.7361111111111125E-3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f>M25+AJ68*1/16</f>
        <v>1.7361111111111125E-3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2.7777777777777801E-2</v>
      </c>
      <c r="AA68" s="15">
        <v>5.5555555555555601E-2</v>
      </c>
      <c r="AB68" s="15">
        <v>8.3333333333333301E-2</v>
      </c>
      <c r="AC68" s="15">
        <v>0.11111111111111099</v>
      </c>
      <c r="AD68" s="15">
        <v>0.13888888888888901</v>
      </c>
      <c r="AE68" s="15">
        <v>0.16666666666666699</v>
      </c>
      <c r="AF68" s="15">
        <v>0.13888888888888901</v>
      </c>
      <c r="AG68" s="15">
        <v>0.11111111111111099</v>
      </c>
      <c r="AH68" s="15">
        <v>8.3333333333333301E-2</v>
      </c>
      <c r="AI68" s="15">
        <v>5.5555555555555601E-2</v>
      </c>
      <c r="AJ68" s="15">
        <v>2.7777777777777801E-2</v>
      </c>
      <c r="AK68" s="15">
        <v>0</v>
      </c>
      <c r="AL68" s="15">
        <v>0</v>
      </c>
      <c r="AM68" s="15">
        <v>0</v>
      </c>
      <c r="AN68" s="15">
        <v>0</v>
      </c>
      <c r="AO68" s="15">
        <v>0</v>
      </c>
      <c r="AP68" s="15">
        <v>0</v>
      </c>
      <c r="AQ68" s="20">
        <f t="shared" si="18"/>
        <v>1.0034722222222225</v>
      </c>
    </row>
    <row r="69" spans="1:49">
      <c r="B69" s="19">
        <v>22</v>
      </c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20"/>
    </row>
    <row r="70" spans="1:49">
      <c r="B70" s="7">
        <v>23</v>
      </c>
      <c r="C70" s="15">
        <f t="shared" ref="C70:C76" si="19">C27+AJ70*1/16</f>
        <v>5.2083333333333313E-3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f t="shared" ref="M70:M76" si="20">M27+AJ70*1/16</f>
        <v>5.2083333333333313E-3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2.7777777777777801E-2</v>
      </c>
      <c r="AC70" s="15">
        <v>5.5555555555555601E-2</v>
      </c>
      <c r="AD70" s="15">
        <v>8.3333333333333301E-2</v>
      </c>
      <c r="AE70" s="15">
        <v>0.11111111111111099</v>
      </c>
      <c r="AF70" s="15">
        <v>0.13888888888888901</v>
      </c>
      <c r="AG70" s="15">
        <v>0.16666666666666699</v>
      </c>
      <c r="AH70" s="15">
        <v>0.13888888888888901</v>
      </c>
      <c r="AI70" s="15">
        <v>0.11111111111111099</v>
      </c>
      <c r="AJ70" s="15">
        <v>8.3333333333333301E-2</v>
      </c>
      <c r="AK70" s="15">
        <v>5.5555555555555601E-2</v>
      </c>
      <c r="AL70" s="15">
        <v>2.7777777777777801E-2</v>
      </c>
      <c r="AM70" s="15">
        <v>0</v>
      </c>
      <c r="AN70" s="15">
        <v>0</v>
      </c>
      <c r="AO70" s="15">
        <v>0</v>
      </c>
      <c r="AP70" s="15">
        <v>0</v>
      </c>
      <c r="AQ70" s="20">
        <f t="shared" ref="AQ70:AQ79" si="21">SUM(C70:AP70)</f>
        <v>1.010416666666667</v>
      </c>
      <c r="AV70" t="s">
        <v>209</v>
      </c>
      <c r="AW70" t="s">
        <v>210</v>
      </c>
    </row>
    <row r="71" spans="1:49">
      <c r="B71" s="7">
        <v>24</v>
      </c>
      <c r="C71" s="15">
        <f t="shared" si="19"/>
        <v>8.7890625000000017E-3</v>
      </c>
      <c r="D71" s="15">
        <v>0</v>
      </c>
      <c r="E71" s="15">
        <v>0</v>
      </c>
      <c r="F71" s="15">
        <v>0</v>
      </c>
      <c r="G71" s="15">
        <v>0</v>
      </c>
      <c r="H71" s="15">
        <v>1.7361111111111125E-3</v>
      </c>
      <c r="I71" s="15">
        <v>0</v>
      </c>
      <c r="J71" s="15">
        <v>0</v>
      </c>
      <c r="K71" s="15">
        <v>0</v>
      </c>
      <c r="L71" s="15">
        <v>0</v>
      </c>
      <c r="M71" s="15">
        <f t="shared" si="20"/>
        <v>8.7890625000000017E-3</v>
      </c>
      <c r="N71" s="15">
        <v>1.7361111111111125E-3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1.7361111111111125E-3</v>
      </c>
      <c r="AB71" s="15">
        <v>0</v>
      </c>
      <c r="AC71" s="15">
        <v>2.7777777777777801E-2</v>
      </c>
      <c r="AD71" s="15">
        <v>5.5555555555555601E-2</v>
      </c>
      <c r="AE71" s="15">
        <v>8.5069444444444448E-2</v>
      </c>
      <c r="AF71" s="15">
        <v>0.11111111111111099</v>
      </c>
      <c r="AG71" s="15">
        <v>0.13888888888888901</v>
      </c>
      <c r="AH71" s="15">
        <v>0.16666666666666699</v>
      </c>
      <c r="AI71" s="15">
        <v>0.13888888888888901</v>
      </c>
      <c r="AJ71" s="15">
        <v>0.11284722222222222</v>
      </c>
      <c r="AK71" s="15">
        <v>8.3333333333333301E-2</v>
      </c>
      <c r="AL71" s="15">
        <v>5.9027777777777776E-2</v>
      </c>
      <c r="AM71" s="15">
        <v>2.7777777777777801E-2</v>
      </c>
      <c r="AN71" s="15">
        <v>0</v>
      </c>
      <c r="AO71" s="15">
        <v>0</v>
      </c>
      <c r="AP71" s="15">
        <v>1.7361111111111125E-3</v>
      </c>
      <c r="AQ71" s="20">
        <f t="shared" si="21"/>
        <v>1.0314670138888895</v>
      </c>
      <c r="AV71" t="s">
        <v>211</v>
      </c>
      <c r="AW71" t="s">
        <v>212</v>
      </c>
    </row>
    <row r="72" spans="1:49">
      <c r="B72" s="7">
        <v>25</v>
      </c>
      <c r="C72" s="15">
        <f t="shared" si="19"/>
        <v>1.2369791666666671E-2</v>
      </c>
      <c r="D72" s="15">
        <v>0</v>
      </c>
      <c r="E72" s="15">
        <v>0</v>
      </c>
      <c r="F72" s="15">
        <v>0</v>
      </c>
      <c r="G72" s="15">
        <v>0</v>
      </c>
      <c r="H72" s="15">
        <v>3.4722222222222251E-3</v>
      </c>
      <c r="I72" s="15">
        <v>0</v>
      </c>
      <c r="J72" s="15">
        <v>0</v>
      </c>
      <c r="K72" s="15">
        <v>0</v>
      </c>
      <c r="L72" s="15">
        <v>0</v>
      </c>
      <c r="M72" s="15">
        <f t="shared" si="20"/>
        <v>1.2369791666666671E-2</v>
      </c>
      <c r="N72" s="15">
        <v>3.4722222222222251E-3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3.4722222222222251E-3</v>
      </c>
      <c r="AB72" s="15">
        <v>0</v>
      </c>
      <c r="AC72" s="15">
        <v>0</v>
      </c>
      <c r="AD72" s="15">
        <v>2.7777777777777801E-2</v>
      </c>
      <c r="AE72" s="15">
        <v>5.9027777777777776E-2</v>
      </c>
      <c r="AF72" s="15">
        <v>8.3333333333333301E-2</v>
      </c>
      <c r="AG72" s="15">
        <v>0.11111111111111099</v>
      </c>
      <c r="AH72" s="15">
        <v>0.13888888888888901</v>
      </c>
      <c r="AI72" s="15">
        <v>0.16666666666666699</v>
      </c>
      <c r="AJ72" s="15">
        <v>0.14236111111111113</v>
      </c>
      <c r="AK72" s="15">
        <v>0.11111111111111099</v>
      </c>
      <c r="AL72" s="15">
        <v>9.0277777777777776E-2</v>
      </c>
      <c r="AM72" s="15">
        <v>5.5555555555555601E-2</v>
      </c>
      <c r="AN72" s="15">
        <v>2.7777777777777801E-2</v>
      </c>
      <c r="AO72" s="15">
        <v>0</v>
      </c>
      <c r="AP72" s="15">
        <v>3.4722222222222251E-3</v>
      </c>
      <c r="AQ72" s="20">
        <f t="shared" si="21"/>
        <v>1.0525173611111118</v>
      </c>
    </row>
    <row r="73" spans="1:49">
      <c r="B73" s="7">
        <v>26</v>
      </c>
      <c r="C73" s="15">
        <f t="shared" si="19"/>
        <v>1.5950520833333332E-2</v>
      </c>
      <c r="D73" s="15">
        <v>0</v>
      </c>
      <c r="E73" s="15">
        <v>0</v>
      </c>
      <c r="F73" s="15">
        <v>0</v>
      </c>
      <c r="G73" s="15">
        <v>0</v>
      </c>
      <c r="H73" s="15">
        <v>5.2083333333333313E-3</v>
      </c>
      <c r="I73" s="15">
        <v>0</v>
      </c>
      <c r="J73" s="15">
        <v>0</v>
      </c>
      <c r="K73" s="15">
        <v>0</v>
      </c>
      <c r="L73" s="15">
        <v>0</v>
      </c>
      <c r="M73" s="15">
        <f t="shared" si="20"/>
        <v>1.5950520833333332E-2</v>
      </c>
      <c r="N73" s="15">
        <v>5.2083333333333313E-3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5.2083333333333313E-3</v>
      </c>
      <c r="AB73" s="15">
        <v>0</v>
      </c>
      <c r="AC73" s="15">
        <v>0</v>
      </c>
      <c r="AD73" s="15">
        <v>0</v>
      </c>
      <c r="AE73" s="15">
        <v>3.2986111111111105E-2</v>
      </c>
      <c r="AF73" s="15">
        <v>5.5555555555555601E-2</v>
      </c>
      <c r="AG73" s="15">
        <v>8.3333333333333301E-2</v>
      </c>
      <c r="AH73" s="15">
        <v>0.11111111111111099</v>
      </c>
      <c r="AI73" s="15">
        <v>0.13888888888888901</v>
      </c>
      <c r="AJ73" s="15">
        <v>0.171875</v>
      </c>
      <c r="AK73" s="15">
        <v>0.13888888888888901</v>
      </c>
      <c r="AL73" s="15">
        <v>0.12152777777777776</v>
      </c>
      <c r="AM73" s="15">
        <v>8.3333333333333301E-2</v>
      </c>
      <c r="AN73" s="15">
        <v>5.5555555555555601E-2</v>
      </c>
      <c r="AO73" s="15">
        <v>2.7777777777777801E-2</v>
      </c>
      <c r="AP73" s="15">
        <v>5.2083333333333313E-3</v>
      </c>
      <c r="AQ73" s="20">
        <f t="shared" si="21"/>
        <v>1.0735677083333337</v>
      </c>
    </row>
    <row r="74" spans="1:49">
      <c r="B74" s="7">
        <v>27</v>
      </c>
      <c r="C74" s="15">
        <f t="shared" si="19"/>
        <v>1.6059027777777769E-2</v>
      </c>
      <c r="D74" s="15">
        <v>0</v>
      </c>
      <c r="E74" s="15">
        <v>0</v>
      </c>
      <c r="F74" s="15">
        <v>0</v>
      </c>
      <c r="G74" s="15">
        <v>0</v>
      </c>
      <c r="H74" s="15">
        <v>6.9444444444444371E-3</v>
      </c>
      <c r="I74" s="15">
        <v>0</v>
      </c>
      <c r="J74" s="15">
        <v>0</v>
      </c>
      <c r="K74" s="15">
        <v>0</v>
      </c>
      <c r="L74" s="15">
        <v>0</v>
      </c>
      <c r="M74" s="15">
        <f t="shared" si="20"/>
        <v>1.6059027777777769E-2</v>
      </c>
      <c r="N74" s="15">
        <v>6.9444444444444371E-3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6.9444444444444371E-3</v>
      </c>
      <c r="AB74" s="15">
        <v>0</v>
      </c>
      <c r="AC74" s="15">
        <v>0</v>
      </c>
      <c r="AD74" s="15">
        <v>0</v>
      </c>
      <c r="AE74" s="15">
        <v>6.9444444444444371E-3</v>
      </c>
      <c r="AF74" s="15">
        <v>2.7777777777777801E-2</v>
      </c>
      <c r="AG74" s="15">
        <v>5.5555555555555601E-2</v>
      </c>
      <c r="AH74" s="15">
        <v>8.3333333333333301E-2</v>
      </c>
      <c r="AI74" s="15">
        <v>0.11111111111111099</v>
      </c>
      <c r="AJ74" s="15">
        <v>0.14583333333333334</v>
      </c>
      <c r="AK74" s="15">
        <v>0.16666666666666699</v>
      </c>
      <c r="AL74" s="15">
        <v>0.15277777777777776</v>
      </c>
      <c r="AM74" s="15">
        <v>0.11111111111111099</v>
      </c>
      <c r="AN74" s="15">
        <v>8.3333333333333301E-2</v>
      </c>
      <c r="AO74" s="15">
        <v>5.5555555555555601E-2</v>
      </c>
      <c r="AP74" s="15">
        <v>3.472222222222221E-2</v>
      </c>
      <c r="AQ74" s="20">
        <f t="shared" si="21"/>
        <v>1.0876736111111112</v>
      </c>
    </row>
    <row r="75" spans="1:49">
      <c r="A75" s="9"/>
      <c r="B75" s="7">
        <v>28</v>
      </c>
      <c r="C75" s="15">
        <f t="shared" si="19"/>
        <v>4.3945312500000007E-2</v>
      </c>
      <c r="D75" s="15">
        <v>0</v>
      </c>
      <c r="E75" s="15">
        <v>0</v>
      </c>
      <c r="F75" s="15">
        <v>0</v>
      </c>
      <c r="G75" s="15">
        <v>0</v>
      </c>
      <c r="H75" s="15">
        <v>8.6805555555555629E-3</v>
      </c>
      <c r="I75" s="15">
        <v>0</v>
      </c>
      <c r="J75" s="15">
        <v>0</v>
      </c>
      <c r="K75" s="15">
        <v>0</v>
      </c>
      <c r="L75" s="15">
        <v>0</v>
      </c>
      <c r="M75" s="15">
        <f t="shared" si="20"/>
        <v>1.6167534722222231E-2</v>
      </c>
      <c r="N75" s="15">
        <v>8.6805555555555629E-3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8.6805555555555629E-3</v>
      </c>
      <c r="AB75" s="15">
        <v>0</v>
      </c>
      <c r="AC75" s="15">
        <v>0</v>
      </c>
      <c r="AD75" s="15">
        <v>0</v>
      </c>
      <c r="AE75" s="15">
        <v>8.6805555555555629E-3</v>
      </c>
      <c r="AF75" s="15">
        <v>0</v>
      </c>
      <c r="AG75" s="15">
        <v>2.7777777777777801E-2</v>
      </c>
      <c r="AH75" s="15">
        <v>5.5555555555555601E-2</v>
      </c>
      <c r="AI75" s="15">
        <v>8.3333333333333301E-2</v>
      </c>
      <c r="AJ75" s="15">
        <v>0.11979166666666667</v>
      </c>
      <c r="AK75" s="15">
        <v>0.13888888888888901</v>
      </c>
      <c r="AL75" s="15">
        <v>0.18402777777777779</v>
      </c>
      <c r="AM75" s="15">
        <v>0.13888888888888901</v>
      </c>
      <c r="AN75" s="15">
        <v>0.11111111111111099</v>
      </c>
      <c r="AO75" s="15">
        <v>8.3333333333333301E-2</v>
      </c>
      <c r="AP75" s="15">
        <v>6.4236111111111119E-2</v>
      </c>
      <c r="AQ75" s="20">
        <f t="shared" si="21"/>
        <v>1.1017795138888891</v>
      </c>
    </row>
    <row r="76" spans="1:49">
      <c r="A76" s="9"/>
      <c r="B76" s="7">
        <v>29</v>
      </c>
      <c r="C76" s="15">
        <f t="shared" si="19"/>
        <v>7.1831597222222238E-2</v>
      </c>
      <c r="D76" s="15">
        <v>2.7777777777777801E-2</v>
      </c>
      <c r="E76" s="15">
        <v>0</v>
      </c>
      <c r="F76" s="15">
        <v>0</v>
      </c>
      <c r="G76" s="15">
        <v>0</v>
      </c>
      <c r="H76" s="15">
        <v>1.0416666666666687E-2</v>
      </c>
      <c r="I76" s="15">
        <v>0</v>
      </c>
      <c r="J76" s="15">
        <v>0</v>
      </c>
      <c r="K76" s="15">
        <v>0</v>
      </c>
      <c r="L76" s="15">
        <v>0</v>
      </c>
      <c r="M76" s="15">
        <f t="shared" si="20"/>
        <v>1.6276041666666689E-2</v>
      </c>
      <c r="N76" s="15">
        <v>1.0416666666666687E-2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1.0416666666666687E-2</v>
      </c>
      <c r="AB76" s="15">
        <v>0</v>
      </c>
      <c r="AC76" s="15">
        <v>0</v>
      </c>
      <c r="AD76" s="15">
        <v>0</v>
      </c>
      <c r="AE76" s="15">
        <v>1.0416666666666687E-2</v>
      </c>
      <c r="AF76" s="15">
        <v>0</v>
      </c>
      <c r="AG76" s="15">
        <v>0</v>
      </c>
      <c r="AH76" s="15">
        <v>2.7777777777777801E-2</v>
      </c>
      <c r="AI76" s="15">
        <v>5.5555555555555601E-2</v>
      </c>
      <c r="AJ76" s="15">
        <v>9.3750000000000014E-2</v>
      </c>
      <c r="AK76" s="15">
        <v>0.11111111111111099</v>
      </c>
      <c r="AL76" s="15">
        <v>0.15972222222222227</v>
      </c>
      <c r="AM76" s="15">
        <v>0.16666666666666699</v>
      </c>
      <c r="AN76" s="15">
        <v>0.13888888888888901</v>
      </c>
      <c r="AO76" s="15">
        <v>0.11111111111111099</v>
      </c>
      <c r="AP76" s="15">
        <v>9.3750000000000014E-2</v>
      </c>
      <c r="AQ76" s="20">
        <f t="shared" si="21"/>
        <v>1.1158854166666672</v>
      </c>
    </row>
    <row r="77" spans="1:49">
      <c r="A77" s="9"/>
      <c r="B77" s="7">
        <v>30</v>
      </c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38">
        <v>1</v>
      </c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20">
        <f t="shared" si="21"/>
        <v>1</v>
      </c>
    </row>
    <row r="78" spans="1:49">
      <c r="A78" s="9" t="s">
        <v>213</v>
      </c>
      <c r="B78" s="7">
        <v>31</v>
      </c>
      <c r="C78" s="15">
        <f>C35+E78*1/16</f>
        <v>0.12152777777777776</v>
      </c>
      <c r="D78" s="15">
        <v>8.3333333333333301E-2</v>
      </c>
      <c r="E78" s="15">
        <v>5.5555555555555601E-2</v>
      </c>
      <c r="F78" s="15">
        <v>2.7777777777777801E-2</v>
      </c>
      <c r="G78" s="15">
        <v>0</v>
      </c>
      <c r="H78" s="15">
        <v>6.9444444444444371E-3</v>
      </c>
      <c r="I78" s="15">
        <v>0</v>
      </c>
      <c r="J78" s="15">
        <v>0</v>
      </c>
      <c r="K78" s="15">
        <v>0</v>
      </c>
      <c r="L78" s="15">
        <v>0</v>
      </c>
      <c r="M78" s="15">
        <f>M35+E78*1/16</f>
        <v>1.0416666666666663E-2</v>
      </c>
      <c r="N78" s="15">
        <v>6.9444444444444371E-3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6.9444444444444371E-3</v>
      </c>
      <c r="AB78" s="15">
        <v>0</v>
      </c>
      <c r="AC78" s="15">
        <v>0</v>
      </c>
      <c r="AD78" s="15">
        <v>0</v>
      </c>
      <c r="AE78" s="15">
        <v>6.9444444444444371E-3</v>
      </c>
      <c r="AF78" s="15">
        <v>0</v>
      </c>
      <c r="AG78" s="15">
        <v>0</v>
      </c>
      <c r="AH78" s="15">
        <v>0</v>
      </c>
      <c r="AI78" s="15">
        <v>0</v>
      </c>
      <c r="AJ78" s="15">
        <v>3.472222222222221E-2</v>
      </c>
      <c r="AK78" s="15">
        <v>5.5555555555555601E-2</v>
      </c>
      <c r="AL78" s="15">
        <v>9.722222222222221E-2</v>
      </c>
      <c r="AM78" s="15">
        <v>0.11111111111111099</v>
      </c>
      <c r="AN78" s="15">
        <v>0.13888888888888901</v>
      </c>
      <c r="AO78" s="15">
        <v>0.16666666666666699</v>
      </c>
      <c r="AP78" s="15">
        <v>0.14583333333333334</v>
      </c>
      <c r="AQ78" s="20">
        <f t="shared" si="21"/>
        <v>1.0763888888888891</v>
      </c>
    </row>
    <row r="79" spans="1:49">
      <c r="B79" s="7">
        <v>32</v>
      </c>
      <c r="C79" s="15">
        <f t="shared" ref="C79:C86" si="22">C36+E79*1/16</f>
        <v>0.14930555555555558</v>
      </c>
      <c r="D79" s="15">
        <v>0.11111111111111099</v>
      </c>
      <c r="E79" s="15">
        <v>8.3333333333333301E-2</v>
      </c>
      <c r="F79" s="15">
        <v>5.5555555555555601E-2</v>
      </c>
      <c r="G79" s="15">
        <v>2.7777777777777801E-2</v>
      </c>
      <c r="H79" s="15">
        <v>5.2083333333333313E-3</v>
      </c>
      <c r="I79" s="15">
        <v>0</v>
      </c>
      <c r="J79" s="15">
        <v>0</v>
      </c>
      <c r="K79" s="15">
        <v>0</v>
      </c>
      <c r="L79" s="15">
        <v>0</v>
      </c>
      <c r="M79" s="15">
        <f t="shared" ref="M79:M86" si="23">M36+E79*1/16</f>
        <v>1.0416666666666663E-2</v>
      </c>
      <c r="N79" s="15">
        <v>5.2083333333333313E-3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5.2083333333333313E-3</v>
      </c>
      <c r="AB79" s="15">
        <v>0</v>
      </c>
      <c r="AC79" s="15">
        <v>0</v>
      </c>
      <c r="AD79" s="15">
        <v>0</v>
      </c>
      <c r="AE79" s="15">
        <v>5.2083333333333313E-3</v>
      </c>
      <c r="AF79" s="15">
        <v>0</v>
      </c>
      <c r="AG79" s="15">
        <v>0</v>
      </c>
      <c r="AH79" s="15">
        <v>0</v>
      </c>
      <c r="AI79" s="15">
        <v>0</v>
      </c>
      <c r="AJ79" s="15">
        <v>5.2083333333333313E-3</v>
      </c>
      <c r="AK79" s="15">
        <v>2.7777777777777801E-2</v>
      </c>
      <c r="AL79" s="15">
        <v>6.597222222222221E-2</v>
      </c>
      <c r="AM79" s="15">
        <v>8.3333333333333301E-2</v>
      </c>
      <c r="AN79" s="15">
        <v>0.11111111111111099</v>
      </c>
      <c r="AO79" s="15">
        <v>0.13888888888888901</v>
      </c>
      <c r="AP79" s="15">
        <v>0.171875</v>
      </c>
      <c r="AQ79" s="20">
        <f t="shared" si="21"/>
        <v>1.0624999999999998</v>
      </c>
    </row>
    <row r="80" spans="1:49">
      <c r="B80" s="18">
        <v>33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20"/>
    </row>
    <row r="81" spans="1:43">
      <c r="B81" s="7">
        <v>34</v>
      </c>
      <c r="C81" s="15">
        <f t="shared" si="22"/>
        <v>0.14930555555555555</v>
      </c>
      <c r="D81" s="15">
        <v>0.16666666666666699</v>
      </c>
      <c r="E81" s="15">
        <v>0.13888888888888901</v>
      </c>
      <c r="F81" s="15">
        <v>0.11111111111111099</v>
      </c>
      <c r="G81" s="15">
        <v>8.3333333333333301E-2</v>
      </c>
      <c r="H81" s="15">
        <v>5.7291666666666664E-2</v>
      </c>
      <c r="I81" s="15">
        <v>2.7777777777777801E-2</v>
      </c>
      <c r="J81" s="15">
        <v>0</v>
      </c>
      <c r="K81" s="15">
        <v>0</v>
      </c>
      <c r="L81" s="15">
        <v>0</v>
      </c>
      <c r="M81" s="15">
        <f t="shared" si="23"/>
        <v>1.0416666666666675E-2</v>
      </c>
      <c r="N81" s="15">
        <v>1.7361111111111125E-3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1.7361111111111125E-3</v>
      </c>
      <c r="AB81" s="15">
        <v>0</v>
      </c>
      <c r="AC81" s="15">
        <v>0</v>
      </c>
      <c r="AD81" s="15">
        <v>0</v>
      </c>
      <c r="AE81" s="15">
        <v>1.7361111111111125E-3</v>
      </c>
      <c r="AF81" s="15">
        <v>0</v>
      </c>
      <c r="AG81" s="15">
        <v>0</v>
      </c>
      <c r="AH81" s="15">
        <v>0</v>
      </c>
      <c r="AI81" s="15">
        <v>0</v>
      </c>
      <c r="AJ81" s="15">
        <v>1.7361111111111125E-3</v>
      </c>
      <c r="AK81" s="15">
        <v>0</v>
      </c>
      <c r="AL81" s="15">
        <v>3.4722222222222251E-3</v>
      </c>
      <c r="AM81" s="15">
        <v>2.7777777777777801E-2</v>
      </c>
      <c r="AN81" s="15">
        <v>5.5555555555555601E-2</v>
      </c>
      <c r="AO81" s="15">
        <v>8.3333333333333301E-2</v>
      </c>
      <c r="AP81" s="15">
        <v>0.11284722222222222</v>
      </c>
      <c r="AQ81" s="20">
        <f t="shared" ref="AQ81:AQ82" si="24">SUM(C81:AP81)</f>
        <v>1.0347222222222225</v>
      </c>
    </row>
    <row r="82" spans="1:43">
      <c r="B82" s="7">
        <v>35</v>
      </c>
      <c r="C82" s="15">
        <f t="shared" si="22"/>
        <v>0.12326388888888891</v>
      </c>
      <c r="D82" s="15">
        <v>0.13888888888888901</v>
      </c>
      <c r="E82" s="15">
        <v>0.16666666666666699</v>
      </c>
      <c r="F82" s="15">
        <v>0.13888888888888901</v>
      </c>
      <c r="G82" s="15">
        <v>0.11284722222222222</v>
      </c>
      <c r="H82" s="15">
        <v>8.8541666666666671E-2</v>
      </c>
      <c r="I82" s="15">
        <v>5.5555555555555601E-2</v>
      </c>
      <c r="J82" s="15">
        <v>2.7777777777777801E-2</v>
      </c>
      <c r="K82" s="15">
        <v>0</v>
      </c>
      <c r="L82" s="15">
        <v>0</v>
      </c>
      <c r="M82" s="15">
        <f t="shared" si="23"/>
        <v>1.2152777777777799E-2</v>
      </c>
      <c r="N82" s="15">
        <v>1.7361111111111125E-3</v>
      </c>
      <c r="O82" s="15">
        <v>1.7361111111111125E-3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1.7361111111111125E-3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2.7777777777777801E-2</v>
      </c>
      <c r="AO82" s="15">
        <v>5.5555555555555601E-2</v>
      </c>
      <c r="AP82" s="15">
        <v>8.5069444444444448E-2</v>
      </c>
      <c r="AQ82" s="20">
        <f t="shared" si="24"/>
        <v>1.0381944444444453</v>
      </c>
    </row>
    <row r="83" spans="1:43">
      <c r="B83" s="19">
        <v>36</v>
      </c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20"/>
    </row>
    <row r="84" spans="1:43">
      <c r="B84" s="7">
        <v>37</v>
      </c>
      <c r="C84" s="15">
        <f t="shared" si="22"/>
        <v>6.7708333333333315E-2</v>
      </c>
      <c r="D84" s="15">
        <v>8.3333333333333301E-2</v>
      </c>
      <c r="E84" s="15">
        <v>0.11111111111111099</v>
      </c>
      <c r="F84" s="15">
        <v>0.13888888888888901</v>
      </c>
      <c r="G84" s="15">
        <v>0.171875</v>
      </c>
      <c r="H84" s="15">
        <v>0.1545138888888889</v>
      </c>
      <c r="I84" s="15">
        <v>0.11111111111111099</v>
      </c>
      <c r="J84" s="15">
        <v>8.3333333333333301E-2</v>
      </c>
      <c r="K84" s="15">
        <v>5.5555555555555601E-2</v>
      </c>
      <c r="L84" s="15">
        <v>2.7777777777777801E-2</v>
      </c>
      <c r="M84" s="15">
        <f t="shared" si="23"/>
        <v>1.2152777777777769E-2</v>
      </c>
      <c r="N84" s="15">
        <v>5.2083333333333313E-3</v>
      </c>
      <c r="O84" s="15">
        <v>5.2083333333333313E-3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5.2083333333333313E-3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3.2986111111111105E-2</v>
      </c>
      <c r="AQ84" s="20">
        <f t="shared" ref="AQ84:AQ86" si="25">SUM(C84:AP84)</f>
        <v>1.0659722222222219</v>
      </c>
    </row>
    <row r="85" spans="1:43">
      <c r="B85" s="7">
        <v>38</v>
      </c>
      <c r="C85" s="15">
        <f t="shared" si="22"/>
        <v>3.9930555555555539E-2</v>
      </c>
      <c r="D85" s="15">
        <v>5.5555555555555601E-2</v>
      </c>
      <c r="E85" s="15">
        <v>8.3333333333333301E-2</v>
      </c>
      <c r="F85" s="15">
        <v>0.11111111111111099</v>
      </c>
      <c r="G85" s="15">
        <v>0.14583333333333334</v>
      </c>
      <c r="H85" s="15">
        <v>0.18749999999999997</v>
      </c>
      <c r="I85" s="15">
        <v>0.13888888888888901</v>
      </c>
      <c r="J85" s="15">
        <v>0.11111111111111099</v>
      </c>
      <c r="K85" s="15">
        <v>8.3333333333333301E-2</v>
      </c>
      <c r="L85" s="15">
        <v>5.5555555555555601E-2</v>
      </c>
      <c r="M85" s="15">
        <f t="shared" si="23"/>
        <v>3.9930555555555539E-2</v>
      </c>
      <c r="N85" s="15">
        <v>6.9444444444444371E-3</v>
      </c>
      <c r="O85" s="15">
        <v>6.9444444444444371E-3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6.9444444444444371E-3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6.9444444444444371E-3</v>
      </c>
      <c r="AQ85" s="20">
        <f t="shared" si="25"/>
        <v>1.0798611111111107</v>
      </c>
    </row>
    <row r="86" spans="1:43">
      <c r="B86" s="7">
        <v>39</v>
      </c>
      <c r="C86" s="15">
        <f t="shared" si="22"/>
        <v>1.2152777777777788E-2</v>
      </c>
      <c r="D86" s="15">
        <v>2.7777777777777801E-2</v>
      </c>
      <c r="E86" s="15">
        <v>5.5555555555555601E-2</v>
      </c>
      <c r="F86" s="15">
        <v>8.3333333333333301E-2</v>
      </c>
      <c r="G86" s="15">
        <v>0.11979166666666667</v>
      </c>
      <c r="H86" s="15">
        <v>0.16493055555555558</v>
      </c>
      <c r="I86" s="15">
        <v>0.16666666666666699</v>
      </c>
      <c r="J86" s="15">
        <v>0.13888888888888901</v>
      </c>
      <c r="K86" s="15">
        <v>0.11111111111111099</v>
      </c>
      <c r="L86" s="15">
        <v>8.3333333333333301E-2</v>
      </c>
      <c r="M86" s="15">
        <f t="shared" si="23"/>
        <v>6.7708333333333343E-2</v>
      </c>
      <c r="N86" s="15">
        <v>3.6458333333333343E-2</v>
      </c>
      <c r="O86" s="15">
        <v>8.6805555555555629E-3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8.6805555555555629E-3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15">
        <v>0</v>
      </c>
      <c r="AP86" s="15">
        <v>8.6805555555555629E-3</v>
      </c>
      <c r="AQ86" s="20">
        <f t="shared" si="25"/>
        <v>1.0937500000000002</v>
      </c>
    </row>
    <row r="89" spans="1:43">
      <c r="B89" t="s">
        <v>214</v>
      </c>
      <c r="AQ89" t="s">
        <v>153</v>
      </c>
    </row>
    <row r="90" spans="1:43">
      <c r="C90" s="8">
        <v>0</v>
      </c>
      <c r="D90" s="8">
        <v>1</v>
      </c>
      <c r="E90" s="18">
        <v>2</v>
      </c>
      <c r="F90" s="8">
        <v>3</v>
      </c>
      <c r="G90" s="8">
        <v>4</v>
      </c>
      <c r="H90" s="8">
        <v>5</v>
      </c>
      <c r="I90" s="8">
        <v>6</v>
      </c>
      <c r="J90" s="19">
        <v>7</v>
      </c>
      <c r="K90" s="8">
        <v>8</v>
      </c>
      <c r="L90" s="8">
        <v>9</v>
      </c>
      <c r="M90" s="8">
        <v>10</v>
      </c>
      <c r="N90" s="8">
        <v>11</v>
      </c>
      <c r="O90" s="8">
        <v>12</v>
      </c>
      <c r="P90" s="8">
        <v>13</v>
      </c>
      <c r="Q90" s="8">
        <v>14</v>
      </c>
      <c r="R90" s="8">
        <v>15</v>
      </c>
      <c r="S90" s="8">
        <v>16</v>
      </c>
      <c r="T90" s="18">
        <v>17</v>
      </c>
      <c r="U90" s="8">
        <v>18</v>
      </c>
      <c r="V90" s="8">
        <v>19</v>
      </c>
      <c r="W90" s="8">
        <v>20</v>
      </c>
      <c r="X90" s="8">
        <v>21</v>
      </c>
      <c r="Y90" s="19">
        <v>22</v>
      </c>
      <c r="Z90" s="8">
        <v>23</v>
      </c>
      <c r="AA90" s="8">
        <v>24</v>
      </c>
      <c r="AB90" s="8">
        <v>25</v>
      </c>
      <c r="AC90" s="8">
        <v>26</v>
      </c>
      <c r="AD90" s="8">
        <v>27</v>
      </c>
      <c r="AE90" s="8">
        <v>28</v>
      </c>
      <c r="AF90" s="8">
        <v>29</v>
      </c>
      <c r="AG90" s="8">
        <v>30</v>
      </c>
      <c r="AH90" s="8">
        <v>31</v>
      </c>
      <c r="AI90" s="8">
        <v>32</v>
      </c>
      <c r="AJ90" s="18">
        <v>33</v>
      </c>
      <c r="AK90" s="8">
        <v>34</v>
      </c>
      <c r="AL90" s="8">
        <v>35</v>
      </c>
      <c r="AM90" s="19">
        <v>36</v>
      </c>
      <c r="AN90" s="8">
        <v>37</v>
      </c>
      <c r="AO90" s="8">
        <v>38</v>
      </c>
      <c r="AP90" s="8">
        <v>39</v>
      </c>
    </row>
    <row r="91" spans="1:43">
      <c r="A91" t="s">
        <v>206</v>
      </c>
      <c r="B91" s="7">
        <v>0</v>
      </c>
      <c r="C91" s="15">
        <v>1.2152777777777776E-2</v>
      </c>
      <c r="D91" s="15">
        <v>0</v>
      </c>
      <c r="E91" s="47">
        <f>E47*7/8</f>
        <v>2.4305555555555552E-2</v>
      </c>
      <c r="F91" s="15">
        <v>5.5555555555555552E-2</v>
      </c>
      <c r="G91" s="15">
        <v>9.375E-2</v>
      </c>
      <c r="H91" s="15">
        <v>0.1423611111111111</v>
      </c>
      <c r="I91" s="15">
        <v>0.1388888888888889</v>
      </c>
      <c r="J91" s="46">
        <f>J47*3/8</f>
        <v>6.25E-2</v>
      </c>
      <c r="K91" s="15">
        <v>0.1388888888888889</v>
      </c>
      <c r="L91" s="15">
        <v>0.1111111111111111</v>
      </c>
      <c r="M91" s="15">
        <v>9.5486111111111105E-2</v>
      </c>
      <c r="N91" s="15">
        <v>6.5972222222222224E-2</v>
      </c>
      <c r="O91" s="15">
        <v>3.8194444444444441E-2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1.0416666666666666E-2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1.0416666666666666E-2</v>
      </c>
      <c r="AQ91" s="41">
        <f>SUM(C91:AP91)</f>
        <v>0.99999999999999989</v>
      </c>
    </row>
    <row r="92" spans="1:43">
      <c r="A92" s="9" t="s">
        <v>177</v>
      </c>
      <c r="B92" s="7">
        <v>1</v>
      </c>
      <c r="C92" s="15">
        <v>8.6805555555555629E-3</v>
      </c>
      <c r="D92" s="15">
        <v>0</v>
      </c>
      <c r="E92" s="15">
        <v>0</v>
      </c>
      <c r="F92" s="15">
        <v>2.7777777777777801E-2</v>
      </c>
      <c r="G92" s="15">
        <v>6.4236111111111119E-2</v>
      </c>
      <c r="H92" s="15">
        <v>0.10937500000000003</v>
      </c>
      <c r="I92" s="15">
        <v>0.11111111111111099</v>
      </c>
      <c r="J92" s="46">
        <f t="shared" ref="J92:J96" si="26">J48*3/8</f>
        <v>5.2083333333333377E-2</v>
      </c>
      <c r="K92" s="15">
        <v>0.16666666666666699</v>
      </c>
      <c r="L92" s="15">
        <v>0.13888888888888901</v>
      </c>
      <c r="M92" s="15">
        <v>0.11979166666666667</v>
      </c>
      <c r="N92" s="15">
        <v>9.2013888888888895E-2</v>
      </c>
      <c r="O92" s="15">
        <v>6.4236111111111119E-2</v>
      </c>
      <c r="P92" s="15">
        <v>2.7777777777777801E-2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8.6805555555555629E-3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0</v>
      </c>
      <c r="AN92" s="15">
        <v>0</v>
      </c>
      <c r="AO92" s="15">
        <v>0</v>
      </c>
      <c r="AP92" s="15">
        <v>8.6805555555555629E-3</v>
      </c>
      <c r="AQ92" s="41">
        <f t="shared" ref="AQ92:AQ130" si="27">SUM(C92:AP92)</f>
        <v>1.0000000000000004</v>
      </c>
    </row>
    <row r="93" spans="1:43">
      <c r="A93" s="9" t="s">
        <v>177</v>
      </c>
      <c r="B93" s="18">
        <v>2</v>
      </c>
      <c r="C93" s="15"/>
      <c r="D93" s="15"/>
      <c r="E93" s="15"/>
      <c r="F93" s="15"/>
      <c r="G93" s="15"/>
      <c r="H93" s="15"/>
      <c r="I93" s="15"/>
      <c r="J93" s="46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41"/>
    </row>
    <row r="94" spans="1:43">
      <c r="A94" s="9" t="s">
        <v>177</v>
      </c>
      <c r="B94" s="7">
        <v>3</v>
      </c>
      <c r="C94" s="15">
        <v>5.2083333333333313E-3</v>
      </c>
      <c r="D94" s="15">
        <v>0</v>
      </c>
      <c r="E94" s="15">
        <v>0</v>
      </c>
      <c r="F94" s="15">
        <v>0</v>
      </c>
      <c r="G94" s="15">
        <v>5.2083333333333313E-3</v>
      </c>
      <c r="H94" s="15">
        <v>4.3402777777777769E-2</v>
      </c>
      <c r="I94" s="15">
        <v>5.5555555555555601E-2</v>
      </c>
      <c r="J94" s="46">
        <f t="shared" si="26"/>
        <v>3.1249999999999986E-2</v>
      </c>
      <c r="K94" s="15">
        <v>0.11111111111111099</v>
      </c>
      <c r="L94" s="15">
        <v>0.13888888888888901</v>
      </c>
      <c r="M94" s="15">
        <v>0.171875</v>
      </c>
      <c r="N94" s="15">
        <v>0.14409722222222224</v>
      </c>
      <c r="O94" s="15">
        <v>0.11631944444444443</v>
      </c>
      <c r="P94" s="15">
        <v>8.3333333333333301E-2</v>
      </c>
      <c r="Q94" s="15">
        <v>5.5555555555555601E-2</v>
      </c>
      <c r="R94" s="15">
        <v>2.7777777777777801E-2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5.2083333333333313E-3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  <c r="AK94" s="15">
        <v>0</v>
      </c>
      <c r="AL94" s="15">
        <v>0</v>
      </c>
      <c r="AM94" s="15">
        <v>0</v>
      </c>
      <c r="AN94" s="15">
        <v>0</v>
      </c>
      <c r="AO94" s="15">
        <v>0</v>
      </c>
      <c r="AP94" s="15">
        <v>5.2083333333333313E-3</v>
      </c>
      <c r="AQ94" s="41">
        <f t="shared" si="27"/>
        <v>1</v>
      </c>
    </row>
    <row r="95" spans="1:43">
      <c r="A95" s="9" t="s">
        <v>177</v>
      </c>
      <c r="B95" s="7">
        <v>4</v>
      </c>
      <c r="C95" s="15">
        <v>3.4722222222222251E-3</v>
      </c>
      <c r="D95" s="15">
        <v>0</v>
      </c>
      <c r="E95" s="15">
        <v>0</v>
      </c>
      <c r="F95" s="15">
        <v>0</v>
      </c>
      <c r="G95" s="15">
        <v>3.4722222222222251E-3</v>
      </c>
      <c r="H95" s="15">
        <v>1.0416666666666675E-2</v>
      </c>
      <c r="I95" s="15">
        <v>2.7777777777777801E-2</v>
      </c>
      <c r="J95" s="46">
        <f t="shared" si="26"/>
        <v>2.083333333333335E-2</v>
      </c>
      <c r="K95" s="15">
        <v>8.3333333333333301E-2</v>
      </c>
      <c r="L95" s="15">
        <v>0.11111111111111099</v>
      </c>
      <c r="M95" s="15">
        <v>0.14236111111111113</v>
      </c>
      <c r="N95" s="15">
        <v>0.1701388888888889</v>
      </c>
      <c r="O95" s="15">
        <v>0.14236111111111113</v>
      </c>
      <c r="P95" s="15">
        <v>0.11111111111111099</v>
      </c>
      <c r="Q95" s="15">
        <v>8.3333333333333301E-2</v>
      </c>
      <c r="R95" s="15">
        <v>5.5555555555555601E-2</v>
      </c>
      <c r="S95" s="15">
        <v>2.7777777777777801E-2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3.4722222222222251E-3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0</v>
      </c>
      <c r="AN95" s="15">
        <v>0</v>
      </c>
      <c r="AO95" s="15">
        <v>0</v>
      </c>
      <c r="AP95" s="15">
        <v>3.4722222222222251E-3</v>
      </c>
      <c r="AQ95" s="41">
        <f t="shared" si="27"/>
        <v>0.99999999999999967</v>
      </c>
    </row>
    <row r="96" spans="1:43">
      <c r="A96" s="9" t="s">
        <v>207</v>
      </c>
      <c r="B96" s="7">
        <v>5</v>
      </c>
      <c r="C96" s="15">
        <v>3.4722222222222251E-3</v>
      </c>
      <c r="D96" s="42">
        <v>0</v>
      </c>
      <c r="E96" s="42">
        <v>0</v>
      </c>
      <c r="F96" s="42">
        <v>0</v>
      </c>
      <c r="G96" s="42">
        <v>1.7361111111111125E-3</v>
      </c>
      <c r="H96" s="15">
        <v>5.2083333333333374E-3</v>
      </c>
      <c r="I96" s="15">
        <v>0</v>
      </c>
      <c r="J96" s="46">
        <f t="shared" si="26"/>
        <v>1.0416666666666675E-2</v>
      </c>
      <c r="K96" s="15">
        <v>5.5555555555555601E-2</v>
      </c>
      <c r="L96" s="15">
        <v>8.3333333333333301E-2</v>
      </c>
      <c r="M96" s="15">
        <v>0.11458333333333334</v>
      </c>
      <c r="N96" s="15">
        <v>0.140625</v>
      </c>
      <c r="O96" s="15">
        <v>0.16840277777777776</v>
      </c>
      <c r="P96" s="15">
        <v>0.13888888888888901</v>
      </c>
      <c r="Q96" s="15">
        <v>0.11111111111111099</v>
      </c>
      <c r="R96" s="15">
        <v>8.3333333333333301E-2</v>
      </c>
      <c r="S96" s="15">
        <v>5.5555555555555601E-2</v>
      </c>
      <c r="T96" s="47">
        <f>T52*7/8</f>
        <v>2.4305555555555577E-2</v>
      </c>
      <c r="U96" s="15">
        <v>0</v>
      </c>
      <c r="V96" s="15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1.7361111111111125E-3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5">
        <v>0</v>
      </c>
      <c r="AP96" s="15">
        <v>1.7361111111111125E-3</v>
      </c>
      <c r="AQ96" s="41">
        <f t="shared" si="27"/>
        <v>1</v>
      </c>
    </row>
    <row r="97" spans="1:43">
      <c r="A97" s="9"/>
      <c r="B97" s="7">
        <v>6</v>
      </c>
      <c r="C97" s="15">
        <v>3.4722222222222251E-3</v>
      </c>
      <c r="D97" s="43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2.7777777777777801E-2</v>
      </c>
      <c r="L97" s="15">
        <v>5.5555555555555601E-2</v>
      </c>
      <c r="M97" s="15">
        <v>8.6805555555555525E-2</v>
      </c>
      <c r="N97" s="15">
        <v>0.11111111111111099</v>
      </c>
      <c r="O97" s="15">
        <v>0.13888888888888901</v>
      </c>
      <c r="P97" s="15">
        <v>0.16666666666666699</v>
      </c>
      <c r="Q97" s="15">
        <v>0.13888888888888901</v>
      </c>
      <c r="R97" s="15">
        <v>0.11111111111111099</v>
      </c>
      <c r="S97" s="15">
        <v>8.3333333333333301E-2</v>
      </c>
      <c r="T97" s="47">
        <f t="shared" ref="T97:T106" si="28">T53*7/8</f>
        <v>4.8611111111111154E-2</v>
      </c>
      <c r="U97" s="15">
        <v>2.7777777777777801E-2</v>
      </c>
      <c r="V97" s="15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0</v>
      </c>
      <c r="AL97" s="15">
        <v>0</v>
      </c>
      <c r="AM97" s="15">
        <v>0</v>
      </c>
      <c r="AN97" s="15">
        <v>0</v>
      </c>
      <c r="AO97" s="15">
        <v>0</v>
      </c>
      <c r="AP97" s="15">
        <v>0</v>
      </c>
      <c r="AQ97" s="41">
        <f t="shared" si="27"/>
        <v>1.0000000000000004</v>
      </c>
    </row>
    <row r="98" spans="1:43">
      <c r="A98" s="9"/>
      <c r="B98" s="19">
        <v>7</v>
      </c>
      <c r="C98" s="15"/>
      <c r="D98" s="43"/>
      <c r="E98" s="15"/>
      <c r="F98" s="15"/>
      <c r="G98" s="15"/>
      <c r="H98" s="15"/>
      <c r="I98" s="15"/>
      <c r="J98" s="15"/>
      <c r="K98" s="15"/>
      <c r="L98" s="15"/>
      <c r="M98" s="15">
        <v>0</v>
      </c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41"/>
    </row>
    <row r="99" spans="1:43">
      <c r="A99" s="9"/>
      <c r="B99" s="7">
        <v>8</v>
      </c>
      <c r="C99" s="15">
        <v>6.9444444444444371E-3</v>
      </c>
      <c r="D99" s="43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3.4722222222222238E-2</v>
      </c>
      <c r="N99" s="15">
        <v>5.5555555555555601E-2</v>
      </c>
      <c r="O99" s="15">
        <v>8.3333333333333301E-2</v>
      </c>
      <c r="P99" s="15">
        <v>0.11111111111111099</v>
      </c>
      <c r="Q99" s="15">
        <v>0.13888888888888901</v>
      </c>
      <c r="R99" s="15">
        <v>0.16666666666666699</v>
      </c>
      <c r="S99" s="15">
        <v>0.13888888888888901</v>
      </c>
      <c r="T99" s="47">
        <f t="shared" si="28"/>
        <v>9.7222222222222127E-2</v>
      </c>
      <c r="U99" s="15">
        <v>8.3333333333333301E-2</v>
      </c>
      <c r="V99" s="15">
        <v>5.5555555555555601E-2</v>
      </c>
      <c r="W99" s="15">
        <v>2.7777777777777801E-2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41">
        <f t="shared" si="27"/>
        <v>1.0000000000000004</v>
      </c>
    </row>
    <row r="100" spans="1:43">
      <c r="A100" s="9"/>
      <c r="B100" s="7">
        <v>9</v>
      </c>
      <c r="C100" s="15">
        <v>8.6805555555555629E-3</v>
      </c>
      <c r="D100" s="43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8.6805555555555629E-3</v>
      </c>
      <c r="N100" s="15">
        <v>2.7777777777777801E-2</v>
      </c>
      <c r="O100" s="15">
        <v>5.5555555555555601E-2</v>
      </c>
      <c r="P100" s="15">
        <v>8.3333333333333301E-2</v>
      </c>
      <c r="Q100" s="15">
        <v>0.11111111111111099</v>
      </c>
      <c r="R100" s="15">
        <v>0.13888888888888901</v>
      </c>
      <c r="S100" s="15">
        <v>0.16666666666666699</v>
      </c>
      <c r="T100" s="47">
        <f t="shared" si="28"/>
        <v>0.12152777777777787</v>
      </c>
      <c r="U100" s="15">
        <v>0.11111111111111099</v>
      </c>
      <c r="V100" s="15">
        <v>8.3333333333333301E-2</v>
      </c>
      <c r="W100" s="15">
        <v>5.5555555555555601E-2</v>
      </c>
      <c r="X100" s="15">
        <v>2.7777777777777801E-2</v>
      </c>
      <c r="Y100" s="15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41">
        <f t="shared" si="27"/>
        <v>1.0000000000000004</v>
      </c>
    </row>
    <row r="101" spans="1:43">
      <c r="A101" s="9"/>
      <c r="B101" s="7">
        <v>10</v>
      </c>
      <c r="C101" s="15">
        <v>1.2152777777777799E-2</v>
      </c>
      <c r="D101" s="43">
        <v>0</v>
      </c>
      <c r="E101" s="15">
        <v>0</v>
      </c>
      <c r="F101" s="15">
        <v>0</v>
      </c>
      <c r="G101" s="15">
        <v>0</v>
      </c>
      <c r="H101" s="15">
        <v>1.7361111111111125E-3</v>
      </c>
      <c r="I101" s="15">
        <v>0</v>
      </c>
      <c r="J101" s="15">
        <v>0</v>
      </c>
      <c r="K101" s="15">
        <v>0</v>
      </c>
      <c r="L101" s="15">
        <v>0</v>
      </c>
      <c r="M101" s="15">
        <v>1.2152777777777799E-2</v>
      </c>
      <c r="N101" s="15">
        <v>1.7361111111111125E-3</v>
      </c>
      <c r="O101" s="15">
        <v>2.7777777777777801E-2</v>
      </c>
      <c r="P101" s="15">
        <v>5.5555555555555601E-2</v>
      </c>
      <c r="Q101" s="15">
        <v>8.3333333333333301E-2</v>
      </c>
      <c r="R101" s="15">
        <v>0.11111111111111099</v>
      </c>
      <c r="S101" s="15">
        <v>0.13888888888888901</v>
      </c>
      <c r="T101" s="47">
        <f t="shared" si="28"/>
        <v>0.14583333333333362</v>
      </c>
      <c r="U101" s="15">
        <v>0.13888888888888901</v>
      </c>
      <c r="V101" s="15">
        <v>0.11284722222222222</v>
      </c>
      <c r="W101" s="15">
        <v>8.3333333333333301E-2</v>
      </c>
      <c r="X101" s="15">
        <v>5.5555555555555601E-2</v>
      </c>
      <c r="Y101" s="46">
        <f>Y57*3/8</f>
        <v>1.0416666666666675E-2</v>
      </c>
      <c r="Z101" s="15">
        <v>0</v>
      </c>
      <c r="AA101" s="15">
        <v>1.7361111111111125E-3</v>
      </c>
      <c r="AB101" s="15">
        <v>3.4722222222222251E-3</v>
      </c>
      <c r="AC101" s="15">
        <v>0</v>
      </c>
      <c r="AD101" s="15">
        <v>0</v>
      </c>
      <c r="AE101" s="15">
        <v>1.7361111111111125E-3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</v>
      </c>
      <c r="AP101" s="15">
        <v>1.7361111111111125E-3</v>
      </c>
      <c r="AQ101" s="41">
        <f t="shared" si="27"/>
        <v>1.0000000000000004</v>
      </c>
    </row>
    <row r="102" spans="1:43">
      <c r="A102" s="9"/>
      <c r="B102" s="7">
        <v>11</v>
      </c>
      <c r="C102" s="15">
        <v>1.2152777777777788E-2</v>
      </c>
      <c r="D102" s="43">
        <v>0</v>
      </c>
      <c r="E102" s="15">
        <v>0</v>
      </c>
      <c r="F102" s="15">
        <v>0</v>
      </c>
      <c r="G102" s="15">
        <v>0</v>
      </c>
      <c r="H102" s="15">
        <v>3.4722222222222251E-3</v>
      </c>
      <c r="I102" s="15">
        <v>0</v>
      </c>
      <c r="J102" s="15">
        <v>0</v>
      </c>
      <c r="K102" s="15">
        <v>0</v>
      </c>
      <c r="L102" s="15">
        <v>0</v>
      </c>
      <c r="M102" s="15">
        <v>1.2152777777777788E-2</v>
      </c>
      <c r="N102" s="15">
        <v>3.4722222222222251E-3</v>
      </c>
      <c r="O102" s="15">
        <v>0</v>
      </c>
      <c r="P102" s="15">
        <v>2.7777777777777801E-2</v>
      </c>
      <c r="Q102" s="15">
        <v>5.5555555555555601E-2</v>
      </c>
      <c r="R102" s="15">
        <v>8.3333333333333301E-2</v>
      </c>
      <c r="S102" s="15">
        <v>0.11111111111111099</v>
      </c>
      <c r="T102" s="47">
        <f t="shared" si="28"/>
        <v>0.12152777777777787</v>
      </c>
      <c r="U102" s="15">
        <v>0.16666666666666699</v>
      </c>
      <c r="V102" s="15">
        <v>0.14236111111111113</v>
      </c>
      <c r="W102" s="15">
        <v>0.11111111111111099</v>
      </c>
      <c r="X102" s="15">
        <v>8.3333333333333301E-2</v>
      </c>
      <c r="Y102" s="46">
        <f t="shared" ref="Y102:Y111" si="29">Y58*3/8</f>
        <v>2.083333333333335E-2</v>
      </c>
      <c r="Z102" s="15">
        <v>2.7777777777777801E-2</v>
      </c>
      <c r="AA102" s="15">
        <v>3.4722222222222251E-3</v>
      </c>
      <c r="AB102" s="15">
        <v>6.9444444444444501E-3</v>
      </c>
      <c r="AC102" s="15">
        <v>0</v>
      </c>
      <c r="AD102" s="15">
        <v>0</v>
      </c>
      <c r="AE102" s="15">
        <v>3.4722222222222251E-3</v>
      </c>
      <c r="AF102" s="15">
        <v>0</v>
      </c>
      <c r="AG102" s="15">
        <v>0</v>
      </c>
      <c r="AH102" s="15">
        <v>0</v>
      </c>
      <c r="AI102" s="15">
        <v>0</v>
      </c>
      <c r="AJ102" s="15">
        <v>0</v>
      </c>
      <c r="AK102" s="15">
        <v>0</v>
      </c>
      <c r="AL102" s="15">
        <v>0</v>
      </c>
      <c r="AM102" s="15">
        <v>0</v>
      </c>
      <c r="AN102" s="15">
        <v>0</v>
      </c>
      <c r="AO102" s="15">
        <v>0</v>
      </c>
      <c r="AP102" s="15">
        <v>3.4722222222222251E-3</v>
      </c>
      <c r="AQ102" s="41">
        <f t="shared" si="27"/>
        <v>1.0000000000000002</v>
      </c>
    </row>
    <row r="103" spans="1:43">
      <c r="A103" s="9"/>
      <c r="B103" s="7">
        <v>12</v>
      </c>
      <c r="C103" s="15">
        <v>1.2152777777777769E-2</v>
      </c>
      <c r="D103" s="43">
        <v>0</v>
      </c>
      <c r="E103" s="15">
        <v>0</v>
      </c>
      <c r="F103" s="15">
        <v>0</v>
      </c>
      <c r="G103" s="15">
        <v>0</v>
      </c>
      <c r="H103" s="15">
        <v>5.2083333333333313E-3</v>
      </c>
      <c r="I103" s="15">
        <v>0</v>
      </c>
      <c r="J103" s="15">
        <v>0</v>
      </c>
      <c r="K103" s="15">
        <v>0</v>
      </c>
      <c r="L103" s="15">
        <v>0</v>
      </c>
      <c r="M103" s="15">
        <v>1.2152777777777769E-2</v>
      </c>
      <c r="N103" s="15">
        <v>5.2083333333333313E-3</v>
      </c>
      <c r="O103" s="15">
        <v>0</v>
      </c>
      <c r="P103" s="15">
        <v>0</v>
      </c>
      <c r="Q103" s="15">
        <v>2.7777777777777801E-2</v>
      </c>
      <c r="R103" s="15">
        <v>5.5555555555555601E-2</v>
      </c>
      <c r="S103" s="15">
        <v>8.3333333333333301E-2</v>
      </c>
      <c r="T103" s="47">
        <f t="shared" si="28"/>
        <v>9.7222222222222127E-2</v>
      </c>
      <c r="U103" s="15">
        <v>0.13888888888888901</v>
      </c>
      <c r="V103" s="15">
        <v>0.171875</v>
      </c>
      <c r="W103" s="15">
        <v>0.13888888888888901</v>
      </c>
      <c r="X103" s="15">
        <v>0.11111111111111099</v>
      </c>
      <c r="Y103" s="46">
        <f t="shared" si="29"/>
        <v>3.1249999999999986E-2</v>
      </c>
      <c r="Z103" s="15">
        <v>5.5555555555555601E-2</v>
      </c>
      <c r="AA103" s="15">
        <v>3.2986111111111105E-2</v>
      </c>
      <c r="AB103" s="15">
        <v>1.0416666666666663E-2</v>
      </c>
      <c r="AC103" s="15">
        <v>0</v>
      </c>
      <c r="AD103" s="15">
        <v>0</v>
      </c>
      <c r="AE103" s="15">
        <v>5.2083333333333313E-3</v>
      </c>
      <c r="AF103" s="15">
        <v>0</v>
      </c>
      <c r="AG103" s="15">
        <v>0</v>
      </c>
      <c r="AH103" s="15">
        <v>0</v>
      </c>
      <c r="AI103" s="15">
        <v>0</v>
      </c>
      <c r="AJ103" s="15">
        <v>0</v>
      </c>
      <c r="AK103" s="15">
        <v>0</v>
      </c>
      <c r="AL103" s="15">
        <v>0</v>
      </c>
      <c r="AM103" s="15">
        <v>0</v>
      </c>
      <c r="AN103" s="15">
        <v>0</v>
      </c>
      <c r="AO103" s="15">
        <v>0</v>
      </c>
      <c r="AP103" s="15">
        <v>5.2083333333333313E-3</v>
      </c>
      <c r="AQ103" s="41">
        <f t="shared" si="27"/>
        <v>1</v>
      </c>
    </row>
    <row r="104" spans="1:43">
      <c r="A104" s="9"/>
      <c r="B104" s="7">
        <v>13</v>
      </c>
      <c r="C104" s="15">
        <v>1.2152777777777769E-2</v>
      </c>
      <c r="D104" s="43">
        <v>0</v>
      </c>
      <c r="E104" s="15">
        <v>0</v>
      </c>
      <c r="F104" s="15">
        <v>0</v>
      </c>
      <c r="G104" s="15">
        <v>0</v>
      </c>
      <c r="H104" s="15">
        <v>6.9444444444444371E-3</v>
      </c>
      <c r="I104" s="15">
        <v>0</v>
      </c>
      <c r="J104" s="15">
        <v>0</v>
      </c>
      <c r="K104" s="15">
        <v>0</v>
      </c>
      <c r="L104" s="15">
        <v>0</v>
      </c>
      <c r="M104" s="15">
        <v>1.2152777777777769E-2</v>
      </c>
      <c r="N104" s="15">
        <v>6.9444444444444371E-3</v>
      </c>
      <c r="O104" s="15">
        <v>0</v>
      </c>
      <c r="P104" s="15">
        <v>0</v>
      </c>
      <c r="Q104" s="15">
        <v>0</v>
      </c>
      <c r="R104" s="15">
        <v>2.7777777777777801E-2</v>
      </c>
      <c r="S104" s="15">
        <v>5.5555555555555601E-2</v>
      </c>
      <c r="T104" s="47">
        <f t="shared" si="28"/>
        <v>7.2916666666666644E-2</v>
      </c>
      <c r="U104" s="15">
        <v>0.11111111111111099</v>
      </c>
      <c r="V104" s="15">
        <v>0.14583333333333334</v>
      </c>
      <c r="W104" s="15">
        <v>0.16666666666666699</v>
      </c>
      <c r="X104" s="15">
        <v>0.13888888888888901</v>
      </c>
      <c r="Y104" s="46">
        <f t="shared" si="29"/>
        <v>4.1666666666666623E-2</v>
      </c>
      <c r="Z104" s="15">
        <v>8.3333333333333301E-2</v>
      </c>
      <c r="AA104" s="15">
        <v>6.2499999999999986E-2</v>
      </c>
      <c r="AB104" s="15">
        <v>4.166666666666665E-2</v>
      </c>
      <c r="AC104" s="15">
        <v>0</v>
      </c>
      <c r="AD104" s="15">
        <v>0</v>
      </c>
      <c r="AE104" s="15">
        <v>6.9444444444444371E-3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6.9444444444444371E-3</v>
      </c>
      <c r="AQ104" s="41">
        <f t="shared" si="27"/>
        <v>1.0000000000000002</v>
      </c>
    </row>
    <row r="105" spans="1:43">
      <c r="A105" s="9"/>
      <c r="B105" s="7">
        <v>14</v>
      </c>
      <c r="C105" s="15">
        <v>1.2152777777777788E-2</v>
      </c>
      <c r="D105" s="43">
        <v>0</v>
      </c>
      <c r="E105" s="15">
        <v>0</v>
      </c>
      <c r="F105" s="15">
        <v>0</v>
      </c>
      <c r="G105" s="15">
        <v>0</v>
      </c>
      <c r="H105" s="15">
        <v>8.6805555555555629E-3</v>
      </c>
      <c r="I105" s="15">
        <v>0</v>
      </c>
      <c r="J105" s="15">
        <v>0</v>
      </c>
      <c r="K105" s="15">
        <v>0</v>
      </c>
      <c r="L105" s="15">
        <v>0</v>
      </c>
      <c r="M105" s="15">
        <v>1.2152777777777788E-2</v>
      </c>
      <c r="N105" s="15">
        <v>8.6805555555555629E-3</v>
      </c>
      <c r="O105" s="15">
        <v>0</v>
      </c>
      <c r="P105" s="15">
        <v>0</v>
      </c>
      <c r="Q105" s="15">
        <v>0</v>
      </c>
      <c r="R105" s="15">
        <v>0</v>
      </c>
      <c r="S105" s="15">
        <v>2.7777777777777801E-2</v>
      </c>
      <c r="T105" s="47">
        <f t="shared" si="28"/>
        <v>4.8611111111111154E-2</v>
      </c>
      <c r="U105" s="15">
        <v>8.3333333333333301E-2</v>
      </c>
      <c r="V105" s="15">
        <v>0.11979166666666667</v>
      </c>
      <c r="W105" s="15">
        <v>0.13888888888888901</v>
      </c>
      <c r="X105" s="15">
        <v>0.16666666666666699</v>
      </c>
      <c r="Y105" s="46">
        <f t="shared" si="29"/>
        <v>5.2083333333333377E-2</v>
      </c>
      <c r="Z105" s="15">
        <v>0.11111111111111099</v>
      </c>
      <c r="AA105" s="15">
        <v>9.2013888888888895E-2</v>
      </c>
      <c r="AB105" s="15">
        <v>7.2916666666666685E-2</v>
      </c>
      <c r="AC105" s="15">
        <v>2.7777777777777801E-2</v>
      </c>
      <c r="AD105" s="15">
        <v>0</v>
      </c>
      <c r="AE105" s="15">
        <v>8.6805555555555629E-3</v>
      </c>
      <c r="AF105" s="15">
        <v>0</v>
      </c>
      <c r="AG105" s="15">
        <v>0</v>
      </c>
      <c r="AH105" s="15">
        <v>0</v>
      </c>
      <c r="AI105" s="15">
        <v>0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8.6805555555555629E-3</v>
      </c>
      <c r="AQ105" s="41">
        <f t="shared" si="27"/>
        <v>1.0000000000000004</v>
      </c>
    </row>
    <row r="106" spans="1:43">
      <c r="A106" s="9"/>
      <c r="B106" s="7">
        <v>15</v>
      </c>
      <c r="C106" s="15">
        <v>1.2152777777777799E-2</v>
      </c>
      <c r="D106" s="15">
        <v>0</v>
      </c>
      <c r="E106" s="15">
        <v>0</v>
      </c>
      <c r="F106" s="15">
        <v>0</v>
      </c>
      <c r="G106" s="15">
        <v>0</v>
      </c>
      <c r="H106" s="15">
        <v>1.0416666666666687E-2</v>
      </c>
      <c r="I106" s="15">
        <v>0</v>
      </c>
      <c r="J106" s="15">
        <v>0</v>
      </c>
      <c r="K106" s="15">
        <v>0</v>
      </c>
      <c r="L106" s="15">
        <v>0</v>
      </c>
      <c r="M106" s="15">
        <v>1.2152777777777799E-2</v>
      </c>
      <c r="N106" s="15">
        <v>1.0416666666666687E-2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47">
        <f t="shared" si="28"/>
        <v>2.4305555555555577E-2</v>
      </c>
      <c r="U106" s="15">
        <v>5.5555555555555601E-2</v>
      </c>
      <c r="V106" s="15">
        <v>9.3750000000000014E-2</v>
      </c>
      <c r="W106" s="15">
        <v>0.11111111111111099</v>
      </c>
      <c r="X106" s="15">
        <v>0.13888888888888901</v>
      </c>
      <c r="Y106" s="46">
        <f t="shared" si="29"/>
        <v>6.2500000000000125E-2</v>
      </c>
      <c r="Z106" s="15">
        <v>0.13888888888888901</v>
      </c>
      <c r="AA106" s="15">
        <v>0.12152777777777779</v>
      </c>
      <c r="AB106" s="15">
        <v>0.1041666666666667</v>
      </c>
      <c r="AC106" s="15">
        <v>5.5555555555555601E-2</v>
      </c>
      <c r="AD106" s="15">
        <v>2.7777777777777801E-2</v>
      </c>
      <c r="AE106" s="15">
        <v>1.0416666666666687E-2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15">
        <v>1.0416666666666687E-2</v>
      </c>
      <c r="AQ106" s="41">
        <f t="shared" si="27"/>
        <v>1.0000000000000007</v>
      </c>
    </row>
    <row r="107" spans="1:43">
      <c r="A107" s="9" t="s">
        <v>177</v>
      </c>
      <c r="B107" s="7">
        <v>16</v>
      </c>
      <c r="C107" s="15">
        <v>8.6805555555555629E-3</v>
      </c>
      <c r="D107" s="15">
        <v>0</v>
      </c>
      <c r="E107" s="15">
        <v>0</v>
      </c>
      <c r="F107" s="15">
        <v>0</v>
      </c>
      <c r="G107" s="15">
        <v>0</v>
      </c>
      <c r="H107" s="15">
        <v>8.6805555555555629E-3</v>
      </c>
      <c r="I107" s="15">
        <v>0</v>
      </c>
      <c r="J107" s="15">
        <v>0</v>
      </c>
      <c r="K107" s="15">
        <v>0</v>
      </c>
      <c r="L107" s="15">
        <v>0</v>
      </c>
      <c r="M107" s="15">
        <v>8.6805555555555629E-3</v>
      </c>
      <c r="N107" s="15">
        <v>8.6805555555555629E-3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2.7777777777777801E-2</v>
      </c>
      <c r="V107" s="15">
        <v>6.4236111111111119E-2</v>
      </c>
      <c r="W107" s="15">
        <v>8.3333333333333301E-2</v>
      </c>
      <c r="X107" s="15">
        <v>0.11111111111111099</v>
      </c>
      <c r="Y107" s="46">
        <f t="shared" si="29"/>
        <v>5.2083333333333377E-2</v>
      </c>
      <c r="Z107" s="15">
        <v>0.16666666666666699</v>
      </c>
      <c r="AA107" s="15">
        <v>0.14756944444444445</v>
      </c>
      <c r="AB107" s="15">
        <v>0.12847222222222224</v>
      </c>
      <c r="AC107" s="15">
        <v>8.3333333333333301E-2</v>
      </c>
      <c r="AD107" s="15">
        <v>5.5555555555555601E-2</v>
      </c>
      <c r="AE107" s="15">
        <v>3.6458333333333343E-2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v>8.6805555555555629E-3</v>
      </c>
      <c r="AQ107" s="41">
        <f t="shared" si="27"/>
        <v>1.0000000000000002</v>
      </c>
    </row>
    <row r="108" spans="1:43">
      <c r="A108" s="9" t="s">
        <v>177</v>
      </c>
      <c r="B108" s="18">
        <v>17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41">
        <f t="shared" si="27"/>
        <v>0</v>
      </c>
    </row>
    <row r="109" spans="1:43">
      <c r="A109" s="9" t="s">
        <v>177</v>
      </c>
      <c r="B109" s="7">
        <v>18</v>
      </c>
      <c r="C109" s="15">
        <v>5.2083333333333313E-3</v>
      </c>
      <c r="D109" s="44">
        <v>0</v>
      </c>
      <c r="E109" s="15">
        <v>0</v>
      </c>
      <c r="F109" s="15">
        <v>0</v>
      </c>
      <c r="G109" s="15">
        <v>0</v>
      </c>
      <c r="H109" s="15">
        <v>5.2083333333333313E-3</v>
      </c>
      <c r="I109" s="15">
        <v>0</v>
      </c>
      <c r="J109" s="15">
        <v>0</v>
      </c>
      <c r="K109" s="15">
        <v>0</v>
      </c>
      <c r="L109" s="15">
        <v>0</v>
      </c>
      <c r="M109" s="15">
        <v>5.2083333333333313E-3</v>
      </c>
      <c r="N109" s="15">
        <v>5.2083333333333313E-3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5.2083333333333313E-3</v>
      </c>
      <c r="W109" s="15">
        <v>2.7777777777777801E-2</v>
      </c>
      <c r="X109" s="15">
        <v>5.5555555555555601E-2</v>
      </c>
      <c r="Y109" s="46">
        <f t="shared" si="29"/>
        <v>3.1249999999999986E-2</v>
      </c>
      <c r="Z109" s="15">
        <v>0.11111111111111099</v>
      </c>
      <c r="AA109" s="15">
        <v>0.14409722222222224</v>
      </c>
      <c r="AB109" s="15">
        <v>0.17708333333333331</v>
      </c>
      <c r="AC109" s="15">
        <v>0.13888888888888901</v>
      </c>
      <c r="AD109" s="15">
        <v>0.11111111111111099</v>
      </c>
      <c r="AE109" s="15">
        <v>8.8541666666666657E-2</v>
      </c>
      <c r="AF109" s="15">
        <v>5.5555555555555601E-2</v>
      </c>
      <c r="AG109" s="15">
        <v>2.7777777777777801E-2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5.2083333333333313E-3</v>
      </c>
      <c r="AQ109" s="41">
        <f t="shared" si="27"/>
        <v>0.99999999999999989</v>
      </c>
    </row>
    <row r="110" spans="1:43">
      <c r="A110" s="9" t="s">
        <v>177</v>
      </c>
      <c r="B110" s="7">
        <v>19</v>
      </c>
      <c r="C110" s="15">
        <v>3.4722222222222251E-3</v>
      </c>
      <c r="D110" s="15">
        <v>0</v>
      </c>
      <c r="E110" s="15">
        <v>0</v>
      </c>
      <c r="F110" s="15">
        <v>0</v>
      </c>
      <c r="G110" s="15">
        <v>0</v>
      </c>
      <c r="H110" s="15">
        <v>3.4722222222222251E-3</v>
      </c>
      <c r="I110" s="15">
        <v>0</v>
      </c>
      <c r="J110" s="15">
        <v>0</v>
      </c>
      <c r="K110" s="15">
        <v>0</v>
      </c>
      <c r="L110" s="15">
        <v>0</v>
      </c>
      <c r="M110" s="15">
        <v>3.4722222222222251E-3</v>
      </c>
      <c r="N110" s="15">
        <v>3.4722222222222251E-3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3.4722222222222251E-3</v>
      </c>
      <c r="W110" s="15">
        <v>0</v>
      </c>
      <c r="X110" s="15">
        <v>2.7777777777777801E-2</v>
      </c>
      <c r="Y110" s="46">
        <f>Y66*3/8</f>
        <v>2.083333333333335E-2</v>
      </c>
      <c r="Z110" s="15">
        <v>8.3333333333333301E-2</v>
      </c>
      <c r="AA110" s="15">
        <v>0.11458333333333333</v>
      </c>
      <c r="AB110" s="15">
        <v>0.14583333333333334</v>
      </c>
      <c r="AC110" s="15">
        <v>0.16666666666666699</v>
      </c>
      <c r="AD110" s="15">
        <v>0.13888888888888901</v>
      </c>
      <c r="AE110" s="15">
        <v>0.11458333333333333</v>
      </c>
      <c r="AF110" s="15">
        <v>8.3333333333333301E-2</v>
      </c>
      <c r="AG110" s="15">
        <v>5.5555555555555601E-2</v>
      </c>
      <c r="AH110" s="15">
        <v>2.7777777777777801E-2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3.4722222222222251E-3</v>
      </c>
      <c r="AQ110" s="41">
        <f t="shared" si="27"/>
        <v>1.0000000000000004</v>
      </c>
    </row>
    <row r="111" spans="1:43">
      <c r="A111" s="9" t="s">
        <v>177</v>
      </c>
      <c r="B111" s="7">
        <v>20</v>
      </c>
      <c r="C111" s="15">
        <v>1.7361111111111125E-3</v>
      </c>
      <c r="D111" s="15">
        <v>0</v>
      </c>
      <c r="E111" s="15">
        <v>0</v>
      </c>
      <c r="F111" s="15">
        <v>0</v>
      </c>
      <c r="G111" s="15">
        <v>0</v>
      </c>
      <c r="H111" s="15">
        <v>1.7361111111111125E-3</v>
      </c>
      <c r="I111" s="15">
        <v>0</v>
      </c>
      <c r="J111" s="15">
        <v>0</v>
      </c>
      <c r="K111" s="15">
        <v>0</v>
      </c>
      <c r="L111" s="15">
        <v>0</v>
      </c>
      <c r="M111" s="15">
        <v>1.7361111111111125E-3</v>
      </c>
      <c r="N111" s="15">
        <v>1.7361111111111125E-3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1.7361111111111125E-3</v>
      </c>
      <c r="W111" s="15">
        <v>0</v>
      </c>
      <c r="X111" s="15">
        <v>0</v>
      </c>
      <c r="Y111" s="46">
        <f t="shared" si="29"/>
        <v>1.0416666666666675E-2</v>
      </c>
      <c r="Z111" s="15">
        <v>5.5555555555555601E-2</v>
      </c>
      <c r="AA111" s="15">
        <v>8.5069444444444448E-2</v>
      </c>
      <c r="AB111" s="15">
        <v>0.11458333333333333</v>
      </c>
      <c r="AC111" s="15">
        <v>0.13888888888888901</v>
      </c>
      <c r="AD111" s="15">
        <v>0.16666666666666699</v>
      </c>
      <c r="AE111" s="15">
        <v>0.140625</v>
      </c>
      <c r="AF111" s="15">
        <v>0.11111111111111099</v>
      </c>
      <c r="AG111" s="15">
        <v>8.3333333333333301E-2</v>
      </c>
      <c r="AH111" s="15">
        <v>5.5555555555555601E-2</v>
      </c>
      <c r="AI111" s="15">
        <v>2.7777777777777801E-2</v>
      </c>
      <c r="AJ111" s="15">
        <v>0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1.7361111111111125E-3</v>
      </c>
      <c r="AQ111" s="41">
        <f t="shared" si="27"/>
        <v>1.0000000000000002</v>
      </c>
    </row>
    <row r="112" spans="1:43">
      <c r="A112" t="s">
        <v>208</v>
      </c>
      <c r="B112" s="7">
        <v>21</v>
      </c>
      <c r="C112" s="15">
        <v>1.7361111111111125E-3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1.7361111111111125E-3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2.7777777777777801E-2</v>
      </c>
      <c r="AA112" s="15">
        <v>5.5555555555555601E-2</v>
      </c>
      <c r="AB112" s="15">
        <v>8.3333333333333301E-2</v>
      </c>
      <c r="AC112" s="15">
        <v>0.11111111111111099</v>
      </c>
      <c r="AD112" s="15">
        <v>0.13888888888888901</v>
      </c>
      <c r="AE112" s="15">
        <v>0.16666666666666699</v>
      </c>
      <c r="AF112" s="15">
        <v>0.13888888888888901</v>
      </c>
      <c r="AG112" s="15">
        <v>0.11111111111111099</v>
      </c>
      <c r="AH112" s="15">
        <v>8.3333333333333301E-2</v>
      </c>
      <c r="AI112" s="15">
        <v>5.5555555555555601E-2</v>
      </c>
      <c r="AJ112" s="47">
        <f>AJ68*7/8</f>
        <v>2.4305555555555577E-2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15">
        <v>0</v>
      </c>
      <c r="AQ112" s="41">
        <f t="shared" si="27"/>
        <v>1.0000000000000002</v>
      </c>
    </row>
    <row r="113" spans="1:43">
      <c r="B113" s="19">
        <v>22</v>
      </c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41"/>
    </row>
    <row r="114" spans="1:43">
      <c r="B114" s="7">
        <v>23</v>
      </c>
      <c r="C114" s="15">
        <v>5.2083333333333313E-3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5.2083333333333313E-3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0</v>
      </c>
      <c r="AB114" s="15">
        <v>2.7777777777777801E-2</v>
      </c>
      <c r="AC114" s="15">
        <v>5.5555555555555601E-2</v>
      </c>
      <c r="AD114" s="15">
        <v>8.3333333333333301E-2</v>
      </c>
      <c r="AE114" s="15">
        <v>0.11111111111111099</v>
      </c>
      <c r="AF114" s="15">
        <v>0.13888888888888901</v>
      </c>
      <c r="AG114" s="15">
        <v>0.16666666666666699</v>
      </c>
      <c r="AH114" s="15">
        <v>0.13888888888888901</v>
      </c>
      <c r="AI114" s="15">
        <v>0.11111111111111099</v>
      </c>
      <c r="AJ114" s="47">
        <f t="shared" ref="AJ114:AJ120" si="30">AJ70*7/8</f>
        <v>7.2916666666666644E-2</v>
      </c>
      <c r="AK114" s="15">
        <v>5.5555555555555601E-2</v>
      </c>
      <c r="AL114" s="15">
        <v>2.7777777777777801E-2</v>
      </c>
      <c r="AM114" s="15">
        <v>0</v>
      </c>
      <c r="AN114" s="15">
        <v>0</v>
      </c>
      <c r="AO114" s="15">
        <v>0</v>
      </c>
      <c r="AP114" s="15">
        <v>0</v>
      </c>
      <c r="AQ114" s="41">
        <f t="shared" si="27"/>
        <v>1.0000000000000002</v>
      </c>
    </row>
    <row r="115" spans="1:43">
      <c r="B115" s="7">
        <v>24</v>
      </c>
      <c r="C115" s="15">
        <v>8.7890625000000017E-3</v>
      </c>
      <c r="D115" s="15">
        <v>0</v>
      </c>
      <c r="E115" s="15">
        <v>0</v>
      </c>
      <c r="F115" s="15">
        <v>0</v>
      </c>
      <c r="G115" s="15">
        <v>0</v>
      </c>
      <c r="H115" s="15">
        <v>1.7361111111111125E-3</v>
      </c>
      <c r="I115" s="15">
        <v>0</v>
      </c>
      <c r="J115" s="15">
        <v>0</v>
      </c>
      <c r="K115" s="15">
        <v>0</v>
      </c>
      <c r="L115" s="15">
        <v>0</v>
      </c>
      <c r="M115" s="15">
        <v>8.7890625000000017E-3</v>
      </c>
      <c r="N115" s="15">
        <v>1.7361111111111125E-3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0</v>
      </c>
      <c r="Y115" s="15">
        <v>0</v>
      </c>
      <c r="Z115" s="15">
        <v>0</v>
      </c>
      <c r="AA115" s="15">
        <v>1.7361111111111125E-3</v>
      </c>
      <c r="AB115" s="15">
        <v>0</v>
      </c>
      <c r="AC115" s="15">
        <v>2.7777777777777801E-2</v>
      </c>
      <c r="AD115" s="15">
        <v>5.5555555555555601E-2</v>
      </c>
      <c r="AE115" s="15">
        <v>8.5069444444444448E-2</v>
      </c>
      <c r="AF115" s="15">
        <v>0.11111111111111099</v>
      </c>
      <c r="AG115" s="15">
        <v>0.13888888888888901</v>
      </c>
      <c r="AH115" s="15">
        <v>0.16666666666666699</v>
      </c>
      <c r="AI115" s="15">
        <v>0.13888888888888901</v>
      </c>
      <c r="AJ115" s="47">
        <f t="shared" si="30"/>
        <v>9.8741319444444448E-2</v>
      </c>
      <c r="AK115" s="15">
        <v>8.3333333333333301E-2</v>
      </c>
      <c r="AL115" s="15">
        <v>5.9027777777777776E-2</v>
      </c>
      <c r="AM115" s="46">
        <f>AM71*3/8</f>
        <v>1.0416666666666675E-2</v>
      </c>
      <c r="AN115" s="15">
        <v>0</v>
      </c>
      <c r="AO115" s="15">
        <v>0</v>
      </c>
      <c r="AP115" s="15">
        <v>1.7361111111111125E-3</v>
      </c>
      <c r="AQ115" s="41">
        <f t="shared" si="27"/>
        <v>1.0000000000000004</v>
      </c>
    </row>
    <row r="116" spans="1:43">
      <c r="B116" s="7">
        <v>25</v>
      </c>
      <c r="C116" s="15">
        <v>1.2369791666666671E-2</v>
      </c>
      <c r="D116" s="15">
        <v>0</v>
      </c>
      <c r="E116" s="15">
        <v>0</v>
      </c>
      <c r="F116" s="15">
        <v>0</v>
      </c>
      <c r="G116" s="15">
        <v>0</v>
      </c>
      <c r="H116" s="15">
        <v>3.4722222222222251E-3</v>
      </c>
      <c r="I116" s="15">
        <v>0</v>
      </c>
      <c r="J116" s="15">
        <v>0</v>
      </c>
      <c r="K116" s="15">
        <v>0</v>
      </c>
      <c r="L116" s="15">
        <v>0</v>
      </c>
      <c r="M116" s="15">
        <v>1.2369791666666671E-2</v>
      </c>
      <c r="N116" s="15">
        <v>3.4722222222222251E-3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0</v>
      </c>
      <c r="Y116" s="15">
        <v>0</v>
      </c>
      <c r="Z116" s="15">
        <v>0</v>
      </c>
      <c r="AA116" s="15">
        <v>3.4722222222222251E-3</v>
      </c>
      <c r="AB116" s="15">
        <v>0</v>
      </c>
      <c r="AC116" s="15">
        <v>0</v>
      </c>
      <c r="AD116" s="15">
        <v>2.7777777777777801E-2</v>
      </c>
      <c r="AE116" s="15">
        <v>5.9027777777777776E-2</v>
      </c>
      <c r="AF116" s="15">
        <v>8.3333333333333301E-2</v>
      </c>
      <c r="AG116" s="15">
        <v>0.11111111111111099</v>
      </c>
      <c r="AH116" s="15">
        <v>0.13888888888888901</v>
      </c>
      <c r="AI116" s="15">
        <v>0.16666666666666699</v>
      </c>
      <c r="AJ116" s="47">
        <f t="shared" si="30"/>
        <v>0.12456597222222224</v>
      </c>
      <c r="AK116" s="15">
        <v>0.11111111111111099</v>
      </c>
      <c r="AL116" s="15">
        <v>9.0277777777777776E-2</v>
      </c>
      <c r="AM116" s="46">
        <f t="shared" ref="AM116:AM125" si="31">AM72*3/8</f>
        <v>2.083333333333335E-2</v>
      </c>
      <c r="AN116" s="15">
        <v>2.7777777777777801E-2</v>
      </c>
      <c r="AO116" s="15">
        <v>0</v>
      </c>
      <c r="AP116" s="15">
        <v>3.4722222222222251E-3</v>
      </c>
      <c r="AQ116" s="41">
        <f t="shared" si="27"/>
        <v>1.0000000000000002</v>
      </c>
    </row>
    <row r="117" spans="1:43">
      <c r="B117" s="7">
        <v>26</v>
      </c>
      <c r="C117" s="15">
        <v>1.5950520833333332E-2</v>
      </c>
      <c r="D117" s="15">
        <v>0</v>
      </c>
      <c r="E117" s="15">
        <v>0</v>
      </c>
      <c r="F117" s="15">
        <v>0</v>
      </c>
      <c r="G117" s="15">
        <v>0</v>
      </c>
      <c r="H117" s="15">
        <v>5.2083333333333313E-3</v>
      </c>
      <c r="I117" s="15">
        <v>0</v>
      </c>
      <c r="J117" s="15">
        <v>0</v>
      </c>
      <c r="K117" s="15">
        <v>0</v>
      </c>
      <c r="L117" s="15">
        <v>0</v>
      </c>
      <c r="M117" s="15">
        <v>1.5950520833333332E-2</v>
      </c>
      <c r="N117" s="15">
        <v>5.2083333333333313E-3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15">
        <v>0</v>
      </c>
      <c r="AA117" s="15">
        <v>5.2083333333333313E-3</v>
      </c>
      <c r="AB117" s="15">
        <v>0</v>
      </c>
      <c r="AC117" s="15">
        <v>0</v>
      </c>
      <c r="AD117" s="15">
        <v>0</v>
      </c>
      <c r="AE117" s="15">
        <v>3.2986111111111105E-2</v>
      </c>
      <c r="AF117" s="15">
        <v>5.5555555555555601E-2</v>
      </c>
      <c r="AG117" s="15">
        <v>8.3333333333333301E-2</v>
      </c>
      <c r="AH117" s="15">
        <v>0.11111111111111099</v>
      </c>
      <c r="AI117" s="15">
        <v>0.13888888888888901</v>
      </c>
      <c r="AJ117" s="47">
        <f t="shared" si="30"/>
        <v>0.150390625</v>
      </c>
      <c r="AK117" s="15">
        <v>0.13888888888888901</v>
      </c>
      <c r="AL117" s="15">
        <v>0.12152777777777776</v>
      </c>
      <c r="AM117" s="46">
        <f t="shared" si="31"/>
        <v>3.1249999999999986E-2</v>
      </c>
      <c r="AN117" s="15">
        <v>5.5555555555555601E-2</v>
      </c>
      <c r="AO117" s="15">
        <v>2.7777777777777801E-2</v>
      </c>
      <c r="AP117" s="15">
        <v>5.2083333333333313E-3</v>
      </c>
      <c r="AQ117" s="41">
        <f t="shared" si="27"/>
        <v>1.0000000000000002</v>
      </c>
    </row>
    <row r="118" spans="1:43">
      <c r="B118" s="7">
        <v>27</v>
      </c>
      <c r="C118" s="15">
        <v>1.6059027777777769E-2</v>
      </c>
      <c r="D118" s="45">
        <v>0</v>
      </c>
      <c r="E118" s="15">
        <v>0</v>
      </c>
      <c r="F118" s="15">
        <v>0</v>
      </c>
      <c r="G118" s="15">
        <v>0</v>
      </c>
      <c r="H118" s="15">
        <v>6.9444444444444371E-3</v>
      </c>
      <c r="I118" s="15">
        <v>0</v>
      </c>
      <c r="J118" s="15">
        <v>0</v>
      </c>
      <c r="K118" s="15">
        <v>0</v>
      </c>
      <c r="L118" s="15">
        <v>0</v>
      </c>
      <c r="M118" s="15">
        <v>1.6059027777777769E-2</v>
      </c>
      <c r="N118" s="15">
        <v>6.9444444444444371E-3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0</v>
      </c>
      <c r="Y118" s="15">
        <v>0</v>
      </c>
      <c r="Z118" s="15">
        <v>0</v>
      </c>
      <c r="AA118" s="15">
        <v>6.9444444444444371E-3</v>
      </c>
      <c r="AB118" s="15">
        <v>0</v>
      </c>
      <c r="AC118" s="15">
        <v>0</v>
      </c>
      <c r="AD118" s="15">
        <v>0</v>
      </c>
      <c r="AE118" s="15">
        <v>6.9444444444444371E-3</v>
      </c>
      <c r="AF118" s="15">
        <v>2.7777777777777801E-2</v>
      </c>
      <c r="AG118" s="15">
        <v>5.5555555555555601E-2</v>
      </c>
      <c r="AH118" s="15">
        <v>8.3333333333333301E-2</v>
      </c>
      <c r="AI118" s="15">
        <v>0.11111111111111099</v>
      </c>
      <c r="AJ118" s="47">
        <f t="shared" si="30"/>
        <v>0.12760416666666669</v>
      </c>
      <c r="AK118" s="15">
        <v>0.16666666666666699</v>
      </c>
      <c r="AL118" s="15">
        <v>0.15277777777777776</v>
      </c>
      <c r="AM118" s="46">
        <f t="shared" si="31"/>
        <v>4.1666666666666623E-2</v>
      </c>
      <c r="AN118" s="15">
        <v>8.3333333333333301E-2</v>
      </c>
      <c r="AO118" s="15">
        <v>5.5555555555555601E-2</v>
      </c>
      <c r="AP118" s="15">
        <v>3.472222222222221E-2</v>
      </c>
      <c r="AQ118" s="41">
        <f t="shared" si="27"/>
        <v>1</v>
      </c>
    </row>
    <row r="119" spans="1:43">
      <c r="A119" s="9"/>
      <c r="B119" s="7">
        <v>28</v>
      </c>
      <c r="C119" s="15">
        <v>4.3945312500000007E-2</v>
      </c>
      <c r="D119" s="45">
        <v>0</v>
      </c>
      <c r="E119" s="15">
        <v>0</v>
      </c>
      <c r="F119" s="15">
        <v>0</v>
      </c>
      <c r="G119" s="15">
        <v>0</v>
      </c>
      <c r="H119" s="15">
        <v>8.6805555555555629E-3</v>
      </c>
      <c r="I119" s="15">
        <v>0</v>
      </c>
      <c r="J119" s="15">
        <v>0</v>
      </c>
      <c r="K119" s="15">
        <v>0</v>
      </c>
      <c r="L119" s="15">
        <v>0</v>
      </c>
      <c r="M119" s="15">
        <v>1.6167534722222231E-2</v>
      </c>
      <c r="N119" s="15">
        <v>8.6805555555555629E-3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8.6805555555555629E-3</v>
      </c>
      <c r="AB119" s="15">
        <v>0</v>
      </c>
      <c r="AC119" s="15">
        <v>0</v>
      </c>
      <c r="AD119" s="15">
        <v>0</v>
      </c>
      <c r="AE119" s="15">
        <v>8.6805555555555629E-3</v>
      </c>
      <c r="AF119" s="15">
        <v>0</v>
      </c>
      <c r="AG119" s="15">
        <v>2.7777777777777801E-2</v>
      </c>
      <c r="AH119" s="15">
        <v>5.5555555555555601E-2</v>
      </c>
      <c r="AI119" s="15">
        <v>8.3333333333333301E-2</v>
      </c>
      <c r="AJ119" s="47">
        <f t="shared" si="30"/>
        <v>0.10481770833333334</v>
      </c>
      <c r="AK119" s="15">
        <v>0.13888888888888901</v>
      </c>
      <c r="AL119" s="15">
        <v>0.18402777777777779</v>
      </c>
      <c r="AM119" s="46">
        <f t="shared" si="31"/>
        <v>5.2083333333333377E-2</v>
      </c>
      <c r="AN119" s="15">
        <v>0.11111111111111099</v>
      </c>
      <c r="AO119" s="15">
        <v>8.3333333333333301E-2</v>
      </c>
      <c r="AP119" s="15">
        <v>6.4236111111111119E-2</v>
      </c>
      <c r="AQ119" s="41">
        <f t="shared" si="27"/>
        <v>1</v>
      </c>
    </row>
    <row r="120" spans="1:43">
      <c r="A120" s="9"/>
      <c r="B120" s="7">
        <v>29</v>
      </c>
      <c r="C120" s="15">
        <v>7.1831597222222238E-2</v>
      </c>
      <c r="D120" s="45">
        <v>2.7777777777777801E-2</v>
      </c>
      <c r="E120" s="15">
        <v>0</v>
      </c>
      <c r="F120" s="15">
        <v>0</v>
      </c>
      <c r="G120" s="15">
        <v>0</v>
      </c>
      <c r="H120" s="15">
        <v>1.0416666666666687E-2</v>
      </c>
      <c r="I120" s="15">
        <v>0</v>
      </c>
      <c r="J120" s="15">
        <v>0</v>
      </c>
      <c r="K120" s="15">
        <v>0</v>
      </c>
      <c r="L120" s="15">
        <v>0</v>
      </c>
      <c r="M120" s="15">
        <v>1.6276041666666689E-2</v>
      </c>
      <c r="N120" s="15">
        <v>1.0416666666666687E-2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15">
        <v>0</v>
      </c>
      <c r="AA120" s="15">
        <v>1.0416666666666687E-2</v>
      </c>
      <c r="AB120" s="15">
        <v>0</v>
      </c>
      <c r="AC120" s="15">
        <v>0</v>
      </c>
      <c r="AD120" s="15">
        <v>0</v>
      </c>
      <c r="AE120" s="15">
        <v>1.0416666666666687E-2</v>
      </c>
      <c r="AF120" s="15">
        <v>0</v>
      </c>
      <c r="AG120" s="15">
        <v>0</v>
      </c>
      <c r="AH120" s="15">
        <v>2.7777777777777801E-2</v>
      </c>
      <c r="AI120" s="15">
        <v>5.5555555555555601E-2</v>
      </c>
      <c r="AJ120" s="47">
        <f t="shared" si="30"/>
        <v>8.2031250000000014E-2</v>
      </c>
      <c r="AK120" s="15">
        <v>0.11111111111111099</v>
      </c>
      <c r="AL120" s="15">
        <v>0.15972222222222227</v>
      </c>
      <c r="AM120" s="46">
        <f t="shared" si="31"/>
        <v>6.2500000000000125E-2</v>
      </c>
      <c r="AN120" s="15">
        <v>0.13888888888888901</v>
      </c>
      <c r="AO120" s="15">
        <v>0.11111111111111099</v>
      </c>
      <c r="AP120" s="15">
        <v>9.3750000000000014E-2</v>
      </c>
      <c r="AQ120" s="41">
        <f t="shared" si="27"/>
        <v>1.0000000000000002</v>
      </c>
    </row>
    <row r="121" spans="1:43">
      <c r="A121" s="9"/>
      <c r="B121" s="7">
        <v>30</v>
      </c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>
        <v>1</v>
      </c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41">
        <f t="shared" si="27"/>
        <v>1</v>
      </c>
    </row>
    <row r="122" spans="1:43">
      <c r="A122" s="9" t="s">
        <v>213</v>
      </c>
      <c r="B122" s="7">
        <v>31</v>
      </c>
      <c r="C122" s="15">
        <v>0.12152777777777776</v>
      </c>
      <c r="D122" s="15">
        <v>8.3333333333333301E-2</v>
      </c>
      <c r="E122" s="47">
        <f>E78*7/8</f>
        <v>4.8611111111111154E-2</v>
      </c>
      <c r="F122" s="15">
        <v>2.7777777777777801E-2</v>
      </c>
      <c r="G122" s="15">
        <v>0</v>
      </c>
      <c r="H122" s="15">
        <v>6.9444444444444371E-3</v>
      </c>
      <c r="I122" s="15">
        <v>0</v>
      </c>
      <c r="J122" s="15">
        <v>0</v>
      </c>
      <c r="K122" s="15">
        <v>0</v>
      </c>
      <c r="L122" s="15">
        <v>0</v>
      </c>
      <c r="M122" s="15">
        <v>1.0416666666666663E-2</v>
      </c>
      <c r="N122" s="15">
        <v>6.9444444444444371E-3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0</v>
      </c>
      <c r="Y122" s="15">
        <v>0</v>
      </c>
      <c r="Z122" s="15">
        <v>0</v>
      </c>
      <c r="AA122" s="15">
        <v>6.9444444444444371E-3</v>
      </c>
      <c r="AB122" s="15">
        <v>0</v>
      </c>
      <c r="AC122" s="15">
        <v>0</v>
      </c>
      <c r="AD122" s="15">
        <v>0</v>
      </c>
      <c r="AE122" s="15">
        <v>6.9444444444444371E-3</v>
      </c>
      <c r="AF122" s="15">
        <v>0</v>
      </c>
      <c r="AG122" s="15">
        <v>0</v>
      </c>
      <c r="AH122" s="15">
        <v>0</v>
      </c>
      <c r="AI122" s="15">
        <v>0</v>
      </c>
      <c r="AJ122" s="15">
        <v>3.472222222222221E-2</v>
      </c>
      <c r="AK122" s="15">
        <v>5.5555555555555601E-2</v>
      </c>
      <c r="AL122" s="15">
        <v>9.722222222222221E-2</v>
      </c>
      <c r="AM122" s="46">
        <f t="shared" si="31"/>
        <v>4.1666666666666623E-2</v>
      </c>
      <c r="AN122" s="15">
        <v>0.13888888888888901</v>
      </c>
      <c r="AO122" s="15">
        <v>0.16666666666666699</v>
      </c>
      <c r="AP122" s="15">
        <v>0.14583333333333334</v>
      </c>
      <c r="AQ122" s="41">
        <f t="shared" si="27"/>
        <v>1.0000000000000002</v>
      </c>
    </row>
    <row r="123" spans="1:43">
      <c r="B123" s="7">
        <v>32</v>
      </c>
      <c r="C123" s="15">
        <v>0.14930555555555558</v>
      </c>
      <c r="D123" s="15">
        <v>0.11111111111111099</v>
      </c>
      <c r="E123" s="47">
        <f t="shared" ref="E123:E130" si="32">E79*7/8</f>
        <v>7.2916666666666644E-2</v>
      </c>
      <c r="F123" s="15">
        <v>5.5555555555555601E-2</v>
      </c>
      <c r="G123" s="15">
        <v>2.7777777777777801E-2</v>
      </c>
      <c r="H123" s="15">
        <v>5.2083333333333313E-3</v>
      </c>
      <c r="I123" s="15">
        <v>0</v>
      </c>
      <c r="J123" s="15">
        <v>0</v>
      </c>
      <c r="K123" s="15">
        <v>0</v>
      </c>
      <c r="L123" s="15">
        <v>0</v>
      </c>
      <c r="M123" s="15">
        <v>1.0416666666666663E-2</v>
      </c>
      <c r="N123" s="15">
        <v>5.2083333333333313E-3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15">
        <v>0</v>
      </c>
      <c r="AA123" s="15">
        <v>5.2083333333333313E-3</v>
      </c>
      <c r="AB123" s="15">
        <v>0</v>
      </c>
      <c r="AC123" s="15">
        <v>0</v>
      </c>
      <c r="AD123" s="15">
        <v>0</v>
      </c>
      <c r="AE123" s="15">
        <v>5.2083333333333313E-3</v>
      </c>
      <c r="AF123" s="15">
        <v>0</v>
      </c>
      <c r="AG123" s="15">
        <v>0</v>
      </c>
      <c r="AH123" s="15">
        <v>0</v>
      </c>
      <c r="AI123" s="15">
        <v>0</v>
      </c>
      <c r="AJ123" s="15">
        <v>5.2083333333333313E-3</v>
      </c>
      <c r="AK123" s="15">
        <v>2.7777777777777801E-2</v>
      </c>
      <c r="AL123" s="15">
        <v>6.597222222222221E-2</v>
      </c>
      <c r="AM123" s="46">
        <f t="shared" si="31"/>
        <v>3.1249999999999986E-2</v>
      </c>
      <c r="AN123" s="15">
        <v>0.11111111111111099</v>
      </c>
      <c r="AO123" s="15">
        <v>0.13888888888888901</v>
      </c>
      <c r="AP123" s="15">
        <v>0.171875</v>
      </c>
      <c r="AQ123" s="41">
        <f t="shared" si="27"/>
        <v>0.99999999999999978</v>
      </c>
    </row>
    <row r="124" spans="1:43">
      <c r="B124" s="18">
        <v>33</v>
      </c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41"/>
    </row>
    <row r="125" spans="1:43">
      <c r="B125" s="7">
        <v>34</v>
      </c>
      <c r="C125" s="15">
        <v>0.14930555555555555</v>
      </c>
      <c r="D125" s="15">
        <v>0.16666666666666699</v>
      </c>
      <c r="E125" s="47">
        <f t="shared" si="32"/>
        <v>0.12152777777777787</v>
      </c>
      <c r="F125" s="15">
        <v>0.11111111111111099</v>
      </c>
      <c r="G125" s="15">
        <v>8.3333333333333301E-2</v>
      </c>
      <c r="H125" s="15">
        <v>5.7291666666666664E-2</v>
      </c>
      <c r="I125" s="15">
        <v>2.7777777777777801E-2</v>
      </c>
      <c r="J125" s="15">
        <v>0</v>
      </c>
      <c r="K125" s="15">
        <v>0</v>
      </c>
      <c r="L125" s="15">
        <v>0</v>
      </c>
      <c r="M125" s="15">
        <v>1.0416666666666675E-2</v>
      </c>
      <c r="N125" s="15">
        <v>1.7361111111111125E-3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15">
        <v>0</v>
      </c>
      <c r="AA125" s="15">
        <v>1.7361111111111125E-3</v>
      </c>
      <c r="AB125" s="15">
        <v>0</v>
      </c>
      <c r="AC125" s="15">
        <v>0</v>
      </c>
      <c r="AD125" s="15">
        <v>0</v>
      </c>
      <c r="AE125" s="15">
        <v>1.7361111111111125E-3</v>
      </c>
      <c r="AF125" s="15">
        <v>0</v>
      </c>
      <c r="AG125" s="15">
        <v>0</v>
      </c>
      <c r="AH125" s="15">
        <v>0</v>
      </c>
      <c r="AI125" s="15">
        <v>0</v>
      </c>
      <c r="AJ125" s="15">
        <v>1.7361111111111125E-3</v>
      </c>
      <c r="AK125" s="15">
        <v>0</v>
      </c>
      <c r="AL125" s="15">
        <v>3.4722222222222251E-3</v>
      </c>
      <c r="AM125" s="46">
        <f t="shared" si="31"/>
        <v>1.0416666666666675E-2</v>
      </c>
      <c r="AN125" s="15">
        <v>5.5555555555555601E-2</v>
      </c>
      <c r="AO125" s="15">
        <v>8.3333333333333301E-2</v>
      </c>
      <c r="AP125" s="15">
        <v>0.11284722222222222</v>
      </c>
      <c r="AQ125" s="41">
        <f t="shared" si="27"/>
        <v>1.0000000000000002</v>
      </c>
    </row>
    <row r="126" spans="1:43">
      <c r="B126" s="7">
        <v>35</v>
      </c>
      <c r="C126" s="15">
        <v>0.12326388888888891</v>
      </c>
      <c r="D126" s="15">
        <v>0.13888888888888901</v>
      </c>
      <c r="E126" s="47">
        <f t="shared" si="32"/>
        <v>0.14583333333333362</v>
      </c>
      <c r="F126" s="15">
        <v>0.13888888888888901</v>
      </c>
      <c r="G126" s="15">
        <v>0.11284722222222222</v>
      </c>
      <c r="H126" s="15">
        <v>8.8541666666666671E-2</v>
      </c>
      <c r="I126" s="15">
        <v>5.5555555555555601E-2</v>
      </c>
      <c r="J126" s="46">
        <f>J82*3/8</f>
        <v>1.0416666666666675E-2</v>
      </c>
      <c r="K126" s="15">
        <v>0</v>
      </c>
      <c r="L126" s="15">
        <v>0</v>
      </c>
      <c r="M126" s="15">
        <v>1.2152777777777799E-2</v>
      </c>
      <c r="N126" s="15">
        <v>1.7361111111111125E-3</v>
      </c>
      <c r="O126" s="15">
        <v>1.7361111111111125E-3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0</v>
      </c>
      <c r="X126" s="15">
        <v>0</v>
      </c>
      <c r="Y126" s="15">
        <v>0</v>
      </c>
      <c r="Z126" s="15">
        <v>0</v>
      </c>
      <c r="AA126" s="15">
        <v>1.7361111111111125E-3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0</v>
      </c>
      <c r="AK126" s="15">
        <v>0</v>
      </c>
      <c r="AL126" s="15">
        <v>0</v>
      </c>
      <c r="AM126" s="15">
        <v>0</v>
      </c>
      <c r="AN126" s="15">
        <v>2.7777777777777801E-2</v>
      </c>
      <c r="AO126" s="15">
        <v>5.5555555555555601E-2</v>
      </c>
      <c r="AP126" s="15">
        <v>8.5069444444444448E-2</v>
      </c>
      <c r="AQ126" s="41">
        <f t="shared" si="27"/>
        <v>1.0000000000000007</v>
      </c>
    </row>
    <row r="127" spans="1:43">
      <c r="B127" s="19">
        <v>36</v>
      </c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41"/>
    </row>
    <row r="128" spans="1:43">
      <c r="B128" s="7">
        <v>37</v>
      </c>
      <c r="C128" s="15">
        <v>6.7708333333333315E-2</v>
      </c>
      <c r="D128" s="15">
        <v>8.3333333333333301E-2</v>
      </c>
      <c r="E128" s="47">
        <f t="shared" si="32"/>
        <v>9.7222222222222127E-2</v>
      </c>
      <c r="F128" s="15">
        <v>0.13888888888888901</v>
      </c>
      <c r="G128" s="15">
        <v>0.171875</v>
      </c>
      <c r="H128" s="15">
        <v>0.1545138888888889</v>
      </c>
      <c r="I128" s="15">
        <v>0.11111111111111099</v>
      </c>
      <c r="J128" s="46">
        <f t="shared" ref="J128:J130" si="33">J84*3/8</f>
        <v>3.1249999999999986E-2</v>
      </c>
      <c r="K128" s="15">
        <v>5.5555555555555601E-2</v>
      </c>
      <c r="L128" s="15">
        <v>2.7777777777777801E-2</v>
      </c>
      <c r="M128" s="15">
        <v>1.2152777777777769E-2</v>
      </c>
      <c r="N128" s="15">
        <v>5.2083333333333313E-3</v>
      </c>
      <c r="O128" s="15">
        <v>5.2083333333333313E-3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0</v>
      </c>
      <c r="Z128" s="15">
        <v>0</v>
      </c>
      <c r="AA128" s="15">
        <v>5.2083333333333313E-3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0</v>
      </c>
      <c r="AK128" s="15">
        <v>0</v>
      </c>
      <c r="AL128" s="15">
        <v>0</v>
      </c>
      <c r="AM128" s="15">
        <v>0</v>
      </c>
      <c r="AN128" s="15">
        <v>0</v>
      </c>
      <c r="AO128" s="15">
        <v>0</v>
      </c>
      <c r="AP128" s="15">
        <v>3.2986111111111105E-2</v>
      </c>
      <c r="AQ128" s="41">
        <f t="shared" si="27"/>
        <v>1</v>
      </c>
    </row>
    <row r="129" spans="2:43">
      <c r="B129" s="7">
        <v>38</v>
      </c>
      <c r="C129" s="15">
        <v>3.9930555555555539E-2</v>
      </c>
      <c r="D129" s="15">
        <v>5.5555555555555601E-2</v>
      </c>
      <c r="E129" s="47">
        <f t="shared" si="32"/>
        <v>7.2916666666666644E-2</v>
      </c>
      <c r="F129" s="15">
        <v>0.11111111111111099</v>
      </c>
      <c r="G129" s="15">
        <v>0.14583333333333334</v>
      </c>
      <c r="H129" s="15">
        <v>0.18749999999999997</v>
      </c>
      <c r="I129" s="15">
        <v>0.13888888888888901</v>
      </c>
      <c r="J129" s="46">
        <f t="shared" si="33"/>
        <v>4.1666666666666623E-2</v>
      </c>
      <c r="K129" s="15">
        <v>8.3333333333333301E-2</v>
      </c>
      <c r="L129" s="15">
        <v>5.5555555555555601E-2</v>
      </c>
      <c r="M129" s="15">
        <v>3.9930555555555539E-2</v>
      </c>
      <c r="N129" s="15">
        <v>6.9444444444444371E-3</v>
      </c>
      <c r="O129" s="15">
        <v>6.9444444444444371E-3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6.9444444444444371E-3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6.9444444444444371E-3</v>
      </c>
      <c r="AQ129" s="41">
        <f t="shared" si="27"/>
        <v>0.99999999999999989</v>
      </c>
    </row>
    <row r="130" spans="2:43">
      <c r="B130" s="7">
        <v>39</v>
      </c>
      <c r="C130" s="15">
        <v>1.2152777777777788E-2</v>
      </c>
      <c r="D130" s="15">
        <v>2.7777777777777801E-2</v>
      </c>
      <c r="E130" s="47">
        <f t="shared" si="32"/>
        <v>4.8611111111111154E-2</v>
      </c>
      <c r="F130" s="15">
        <v>8.3333333333333301E-2</v>
      </c>
      <c r="G130" s="15">
        <v>0.11979166666666667</v>
      </c>
      <c r="H130" s="15">
        <v>0.16493055555555558</v>
      </c>
      <c r="I130" s="15">
        <v>0.16666666666666699</v>
      </c>
      <c r="J130" s="46">
        <f t="shared" si="33"/>
        <v>5.2083333333333377E-2</v>
      </c>
      <c r="K130" s="15">
        <v>0.11111111111111099</v>
      </c>
      <c r="L130" s="15">
        <v>8.3333333333333301E-2</v>
      </c>
      <c r="M130" s="15">
        <v>6.7708333333333343E-2</v>
      </c>
      <c r="N130" s="15">
        <v>3.6458333333333343E-2</v>
      </c>
      <c r="O130" s="15">
        <v>8.6805555555555629E-3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8.6805555555555629E-3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  <c r="AK130" s="15">
        <v>0</v>
      </c>
      <c r="AL130" s="15">
        <v>0</v>
      </c>
      <c r="AM130" s="15">
        <v>0</v>
      </c>
      <c r="AN130" s="15">
        <v>0</v>
      </c>
      <c r="AO130" s="15">
        <v>0</v>
      </c>
      <c r="AP130" s="15">
        <v>8.6805555555555629E-3</v>
      </c>
      <c r="AQ130" s="41">
        <f t="shared" si="27"/>
        <v>1.0000000000000004</v>
      </c>
    </row>
    <row r="132" spans="2:43">
      <c r="B132" t="s">
        <v>215</v>
      </c>
    </row>
    <row r="133" spans="2:43">
      <c r="C133" s="8">
        <v>0</v>
      </c>
      <c r="D133" s="8">
        <v>1</v>
      </c>
      <c r="E133" s="18">
        <v>2</v>
      </c>
      <c r="F133" s="8">
        <v>3</v>
      </c>
      <c r="G133" s="8">
        <v>4</v>
      </c>
      <c r="H133" s="8">
        <v>5</v>
      </c>
      <c r="I133" s="8">
        <v>6</v>
      </c>
      <c r="J133" s="19">
        <v>7</v>
      </c>
      <c r="K133" s="8">
        <v>8</v>
      </c>
      <c r="L133" s="8">
        <v>9</v>
      </c>
      <c r="M133" s="8">
        <v>10</v>
      </c>
      <c r="N133" s="8">
        <v>11</v>
      </c>
      <c r="O133" s="8">
        <v>12</v>
      </c>
      <c r="P133" s="8">
        <v>13</v>
      </c>
      <c r="Q133" s="8">
        <v>14</v>
      </c>
      <c r="R133" s="8">
        <v>15</v>
      </c>
      <c r="S133" s="8">
        <v>16</v>
      </c>
      <c r="T133" s="18">
        <v>17</v>
      </c>
      <c r="U133" s="8">
        <v>18</v>
      </c>
      <c r="V133" s="8">
        <v>19</v>
      </c>
      <c r="W133" s="8">
        <v>20</v>
      </c>
      <c r="X133" s="8">
        <v>21</v>
      </c>
      <c r="Y133" s="19">
        <v>22</v>
      </c>
      <c r="Z133" s="8">
        <v>23</v>
      </c>
      <c r="AA133" s="8">
        <v>24</v>
      </c>
      <c r="AB133" s="8">
        <v>25</v>
      </c>
      <c r="AC133" s="8">
        <v>26</v>
      </c>
      <c r="AD133" s="8">
        <v>27</v>
      </c>
      <c r="AE133" s="8">
        <v>28</v>
      </c>
      <c r="AF133" s="8">
        <v>29</v>
      </c>
      <c r="AG133" s="8">
        <v>30</v>
      </c>
      <c r="AH133" s="8">
        <v>31</v>
      </c>
      <c r="AI133" s="8">
        <v>32</v>
      </c>
      <c r="AJ133" s="18">
        <v>33</v>
      </c>
      <c r="AK133" s="8">
        <v>34</v>
      </c>
      <c r="AL133" s="8">
        <v>35</v>
      </c>
      <c r="AM133" s="19">
        <v>36</v>
      </c>
      <c r="AN133" s="8">
        <v>37</v>
      </c>
      <c r="AO133" s="8">
        <v>38</v>
      </c>
      <c r="AP133" s="8">
        <v>39</v>
      </c>
      <c r="AQ133" t="s">
        <v>216</v>
      </c>
    </row>
    <row r="134" spans="2:43">
      <c r="B134" s="7">
        <v>0</v>
      </c>
      <c r="C134">
        <v>1.2152777777777776E-2</v>
      </c>
      <c r="D134">
        <v>0</v>
      </c>
      <c r="E134">
        <v>2.4305555555555552E-2</v>
      </c>
      <c r="F134">
        <v>5.5555555555555552E-2</v>
      </c>
      <c r="G134">
        <v>9.375E-2</v>
      </c>
      <c r="H134">
        <v>0.1423611111111111</v>
      </c>
      <c r="I134">
        <v>0.1388888888888889</v>
      </c>
      <c r="J134">
        <v>6.25E-2</v>
      </c>
      <c r="K134">
        <v>0.1388888888888889</v>
      </c>
      <c r="L134">
        <v>0.1111111111111111</v>
      </c>
      <c r="M134">
        <v>9.5486111111111105E-2</v>
      </c>
      <c r="N134">
        <v>6.5972222222222224E-2</v>
      </c>
      <c r="O134">
        <v>3.8194444444444441E-2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1.0416666666666666E-2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1.0416666666666666E-2</v>
      </c>
      <c r="AQ134">
        <f>SUM(C134:AP134)</f>
        <v>0.99999999999999989</v>
      </c>
    </row>
    <row r="135" spans="2:43">
      <c r="B135" s="7">
        <v>1</v>
      </c>
      <c r="C135">
        <v>8.6805555555555629E-3</v>
      </c>
      <c r="D135">
        <v>0</v>
      </c>
      <c r="E135">
        <v>0</v>
      </c>
      <c r="F135">
        <v>2.7777777777777801E-2</v>
      </c>
      <c r="G135">
        <v>6.4236111111111119E-2</v>
      </c>
      <c r="H135">
        <v>0.10937500000000003</v>
      </c>
      <c r="I135">
        <v>0.11111111111111099</v>
      </c>
      <c r="J135">
        <v>5.2083333333333377E-2</v>
      </c>
      <c r="K135">
        <v>0.16666666666666699</v>
      </c>
      <c r="L135">
        <v>0.13888888888888901</v>
      </c>
      <c r="M135">
        <v>0.11979166666666667</v>
      </c>
      <c r="N135">
        <v>9.2013888888888895E-2</v>
      </c>
      <c r="O135">
        <v>6.4236111111111119E-2</v>
      </c>
      <c r="P135">
        <v>2.7777777777777801E-2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8.6805555555555629E-3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8.6805555555555629E-3</v>
      </c>
      <c r="AQ135">
        <f t="shared" ref="AQ135:AQ173" si="34">SUM(C135:AP135)</f>
        <v>1.0000000000000004</v>
      </c>
    </row>
    <row r="136" spans="2:43">
      <c r="B136" s="18">
        <v>2</v>
      </c>
    </row>
    <row r="137" spans="2:43">
      <c r="B137" s="7">
        <v>3</v>
      </c>
      <c r="C137">
        <v>5.2083333333333313E-3</v>
      </c>
      <c r="D137">
        <v>0</v>
      </c>
      <c r="E137">
        <v>0</v>
      </c>
      <c r="F137">
        <v>0</v>
      </c>
      <c r="G137">
        <v>5.2083333333333313E-3</v>
      </c>
      <c r="H137">
        <v>4.3402777777777769E-2</v>
      </c>
      <c r="I137">
        <v>5.5555555555555601E-2</v>
      </c>
      <c r="J137">
        <v>3.1249999999999986E-2</v>
      </c>
      <c r="K137">
        <v>0.11111111111111099</v>
      </c>
      <c r="L137">
        <v>0.13888888888888901</v>
      </c>
      <c r="M137">
        <v>0.171875</v>
      </c>
      <c r="N137">
        <v>0.14409722222222224</v>
      </c>
      <c r="O137">
        <v>0.11631944444444443</v>
      </c>
      <c r="P137">
        <v>8.3333333333333301E-2</v>
      </c>
      <c r="Q137">
        <v>5.5555555555555601E-2</v>
      </c>
      <c r="R137">
        <v>2.7777777777777801E-2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5.2083333333333313E-3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5.2083333333333313E-3</v>
      </c>
      <c r="AQ137">
        <f t="shared" si="34"/>
        <v>1</v>
      </c>
    </row>
    <row r="138" spans="2:43">
      <c r="B138" s="7">
        <v>4</v>
      </c>
      <c r="C138">
        <v>3.4722222222222251E-3</v>
      </c>
      <c r="D138">
        <v>0</v>
      </c>
      <c r="E138">
        <v>0</v>
      </c>
      <c r="F138">
        <v>0</v>
      </c>
      <c r="G138">
        <v>3.4722222222222251E-3</v>
      </c>
      <c r="H138">
        <v>1.0416666666666675E-2</v>
      </c>
      <c r="I138">
        <v>2.7777777777777801E-2</v>
      </c>
      <c r="J138">
        <v>2.083333333333335E-2</v>
      </c>
      <c r="K138">
        <v>8.3333333333333301E-2</v>
      </c>
      <c r="L138">
        <v>0.11111111111111099</v>
      </c>
      <c r="M138">
        <v>0.14236111111111113</v>
      </c>
      <c r="N138">
        <v>0.1701388888888889</v>
      </c>
      <c r="O138">
        <v>0.14236111111111113</v>
      </c>
      <c r="P138">
        <v>0.11111111111111099</v>
      </c>
      <c r="Q138">
        <v>8.3333333333333301E-2</v>
      </c>
      <c r="R138">
        <v>5.5555555555555601E-2</v>
      </c>
      <c r="S138">
        <v>2.7777777777777801E-2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3.4722222222222251E-3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3.4722222222222251E-3</v>
      </c>
      <c r="AQ138">
        <f t="shared" si="34"/>
        <v>0.99999999999999967</v>
      </c>
    </row>
    <row r="139" spans="2:43">
      <c r="B139" s="7">
        <v>5</v>
      </c>
      <c r="C139">
        <v>3.4722222222222251E-3</v>
      </c>
      <c r="D139">
        <v>0</v>
      </c>
      <c r="E139">
        <v>0</v>
      </c>
      <c r="F139">
        <v>0</v>
      </c>
      <c r="G139">
        <v>1.7361111111111125E-3</v>
      </c>
      <c r="H139">
        <v>5.2083333333333374E-3</v>
      </c>
      <c r="I139">
        <v>0</v>
      </c>
      <c r="J139">
        <v>1.0416666666666675E-2</v>
      </c>
      <c r="K139">
        <v>5.5555555555555601E-2</v>
      </c>
      <c r="L139">
        <v>8.3333333333333301E-2</v>
      </c>
      <c r="M139">
        <v>0.11458333333333334</v>
      </c>
      <c r="N139">
        <v>0.140625</v>
      </c>
      <c r="O139">
        <v>0.16840277777777776</v>
      </c>
      <c r="P139">
        <v>0.13888888888888901</v>
      </c>
      <c r="Q139">
        <v>0.11111111111111099</v>
      </c>
      <c r="R139">
        <v>8.3333333333333301E-2</v>
      </c>
      <c r="S139">
        <v>5.5555555555555601E-2</v>
      </c>
      <c r="T139">
        <v>2.4305555555555577E-2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1.7361111111111125E-3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1.7361111111111125E-3</v>
      </c>
      <c r="AQ139">
        <f t="shared" si="34"/>
        <v>1</v>
      </c>
    </row>
    <row r="140" spans="2:43">
      <c r="B140" s="7">
        <v>6</v>
      </c>
      <c r="C140">
        <v>3.4722222222222251E-3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2.7777777777777801E-2</v>
      </c>
      <c r="L140">
        <v>5.5555555555555601E-2</v>
      </c>
      <c r="M140">
        <v>8.6805555555555525E-2</v>
      </c>
      <c r="N140">
        <v>0.11111111111111099</v>
      </c>
      <c r="O140">
        <v>0.13888888888888901</v>
      </c>
      <c r="P140">
        <v>0.16666666666666699</v>
      </c>
      <c r="Q140">
        <v>0.13888888888888901</v>
      </c>
      <c r="R140">
        <v>0.11111111111111099</v>
      </c>
      <c r="S140">
        <v>8.3333333333333301E-2</v>
      </c>
      <c r="T140">
        <v>4.8611111111111154E-2</v>
      </c>
      <c r="U140">
        <v>2.7777777777777801E-2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f t="shared" si="34"/>
        <v>1.0000000000000004</v>
      </c>
    </row>
    <row r="141" spans="2:43">
      <c r="B141" s="19">
        <v>7</v>
      </c>
      <c r="M141">
        <v>0</v>
      </c>
    </row>
    <row r="142" spans="2:43">
      <c r="B142" s="7">
        <v>8</v>
      </c>
      <c r="C142">
        <v>6.9444444444444371E-3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3.4722222222222238E-2</v>
      </c>
      <c r="N142">
        <v>5.5555555555555601E-2</v>
      </c>
      <c r="O142">
        <v>8.3333333333333301E-2</v>
      </c>
      <c r="P142">
        <v>0.11111111111111099</v>
      </c>
      <c r="Q142">
        <v>0.13888888888888901</v>
      </c>
      <c r="R142">
        <v>0.16666666666666699</v>
      </c>
      <c r="S142">
        <v>0.13888888888888901</v>
      </c>
      <c r="T142">
        <v>9.7222222222222127E-2</v>
      </c>
      <c r="U142">
        <v>8.3333333333333301E-2</v>
      </c>
      <c r="V142">
        <v>5.5555555555555601E-2</v>
      </c>
      <c r="W142">
        <v>2.7777777777777801E-2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f t="shared" si="34"/>
        <v>1.0000000000000004</v>
      </c>
    </row>
    <row r="143" spans="2:43">
      <c r="B143" s="7">
        <v>9</v>
      </c>
      <c r="C143">
        <v>8.6805555555555629E-3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8.6805555555555629E-3</v>
      </c>
      <c r="N143">
        <v>2.7777777777777801E-2</v>
      </c>
      <c r="O143">
        <v>5.5555555555555601E-2</v>
      </c>
      <c r="P143">
        <v>8.3333333333333301E-2</v>
      </c>
      <c r="Q143">
        <v>0.11111111111111099</v>
      </c>
      <c r="R143">
        <v>0.13888888888888901</v>
      </c>
      <c r="S143">
        <v>0.16666666666666699</v>
      </c>
      <c r="T143">
        <v>0.12152777777777787</v>
      </c>
      <c r="U143">
        <v>0.11111111111111099</v>
      </c>
      <c r="V143">
        <v>8.3333333333333301E-2</v>
      </c>
      <c r="W143">
        <v>5.5555555555555601E-2</v>
      </c>
      <c r="X143">
        <v>2.7777777777777801E-2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f t="shared" si="34"/>
        <v>1.0000000000000004</v>
      </c>
    </row>
    <row r="144" spans="2:43">
      <c r="B144" s="7">
        <v>10</v>
      </c>
      <c r="C144">
        <v>1.2152777777777799E-2</v>
      </c>
      <c r="D144">
        <v>0</v>
      </c>
      <c r="E144">
        <v>0</v>
      </c>
      <c r="F144">
        <v>0</v>
      </c>
      <c r="G144">
        <v>0</v>
      </c>
      <c r="H144">
        <v>1.7361111111111125E-3</v>
      </c>
      <c r="I144">
        <v>0</v>
      </c>
      <c r="J144">
        <v>0</v>
      </c>
      <c r="K144">
        <v>0</v>
      </c>
      <c r="L144">
        <v>0</v>
      </c>
      <c r="M144">
        <v>1.2152777777777799E-2</v>
      </c>
      <c r="N144">
        <v>1.7361111111111125E-3</v>
      </c>
      <c r="O144">
        <v>2.7777777777777801E-2</v>
      </c>
      <c r="P144">
        <v>5.5555555555555601E-2</v>
      </c>
      <c r="Q144">
        <v>8.3333333333333301E-2</v>
      </c>
      <c r="R144">
        <v>0.11111111111111099</v>
      </c>
      <c r="S144">
        <v>0.13888888888888901</v>
      </c>
      <c r="T144">
        <v>0.14583333333333362</v>
      </c>
      <c r="U144">
        <v>0.13888888888888901</v>
      </c>
      <c r="V144">
        <v>0.11284722222222222</v>
      </c>
      <c r="W144">
        <v>8.3333333333333301E-2</v>
      </c>
      <c r="X144">
        <v>5.5555555555555601E-2</v>
      </c>
      <c r="Y144">
        <v>1.0416666666666675E-2</v>
      </c>
      <c r="Z144">
        <v>0</v>
      </c>
      <c r="AA144">
        <v>1.7361111111111125E-3</v>
      </c>
      <c r="AB144">
        <v>3.4722222222222251E-3</v>
      </c>
      <c r="AC144">
        <v>0</v>
      </c>
      <c r="AD144">
        <v>0</v>
      </c>
      <c r="AE144">
        <v>1.7361111111111125E-3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1.7361111111111125E-3</v>
      </c>
      <c r="AQ144">
        <f t="shared" si="34"/>
        <v>1.0000000000000004</v>
      </c>
    </row>
    <row r="145" spans="2:43">
      <c r="B145" s="7">
        <v>11</v>
      </c>
      <c r="C145">
        <v>1.2152777777777788E-2</v>
      </c>
      <c r="D145">
        <v>0</v>
      </c>
      <c r="E145">
        <v>0</v>
      </c>
      <c r="F145">
        <v>0</v>
      </c>
      <c r="G145">
        <v>0</v>
      </c>
      <c r="H145">
        <v>3.4722222222222251E-3</v>
      </c>
      <c r="I145">
        <v>0</v>
      </c>
      <c r="J145">
        <v>0</v>
      </c>
      <c r="K145">
        <v>0</v>
      </c>
      <c r="L145">
        <v>0</v>
      </c>
      <c r="M145">
        <v>1.2152777777777788E-2</v>
      </c>
      <c r="N145">
        <v>3.4722222222222251E-3</v>
      </c>
      <c r="O145">
        <v>0</v>
      </c>
      <c r="P145">
        <v>2.7777777777777801E-2</v>
      </c>
      <c r="Q145">
        <v>5.5555555555555601E-2</v>
      </c>
      <c r="R145">
        <v>8.3333333333333301E-2</v>
      </c>
      <c r="S145">
        <v>0.11111111111111099</v>
      </c>
      <c r="T145">
        <v>0.12152777777777787</v>
      </c>
      <c r="U145">
        <v>0.16666666666666699</v>
      </c>
      <c r="V145">
        <v>0.14236111111111113</v>
      </c>
      <c r="W145">
        <v>0.11111111111111099</v>
      </c>
      <c r="X145">
        <v>8.3333333333333301E-2</v>
      </c>
      <c r="Y145">
        <v>2.083333333333335E-2</v>
      </c>
      <c r="Z145">
        <v>2.7777777777777801E-2</v>
      </c>
      <c r="AA145">
        <v>3.4722222222222251E-3</v>
      </c>
      <c r="AB145">
        <v>6.9444444444444501E-3</v>
      </c>
      <c r="AC145">
        <v>0</v>
      </c>
      <c r="AD145">
        <v>0</v>
      </c>
      <c r="AE145">
        <v>3.4722222222222251E-3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3.4722222222222251E-3</v>
      </c>
      <c r="AQ145">
        <f t="shared" si="34"/>
        <v>1.0000000000000002</v>
      </c>
    </row>
    <row r="146" spans="2:43">
      <c r="B146" s="7">
        <v>12</v>
      </c>
      <c r="C146">
        <v>1.2152777777777769E-2</v>
      </c>
      <c r="D146">
        <v>0</v>
      </c>
      <c r="E146">
        <v>0</v>
      </c>
      <c r="F146">
        <v>0</v>
      </c>
      <c r="G146">
        <v>0</v>
      </c>
      <c r="H146">
        <v>5.2083333333333313E-3</v>
      </c>
      <c r="I146">
        <v>0</v>
      </c>
      <c r="J146">
        <v>0</v>
      </c>
      <c r="K146">
        <v>0</v>
      </c>
      <c r="L146">
        <v>0</v>
      </c>
      <c r="M146">
        <v>1.2152777777777769E-2</v>
      </c>
      <c r="N146">
        <v>5.2083333333333313E-3</v>
      </c>
      <c r="O146">
        <v>0</v>
      </c>
      <c r="P146">
        <v>0</v>
      </c>
      <c r="Q146">
        <v>2.7777777777777801E-2</v>
      </c>
      <c r="R146">
        <v>5.5555555555555601E-2</v>
      </c>
      <c r="S146">
        <v>8.3333333333333301E-2</v>
      </c>
      <c r="T146">
        <v>9.7222222222222127E-2</v>
      </c>
      <c r="U146">
        <v>0.13888888888888901</v>
      </c>
      <c r="V146">
        <v>0.171875</v>
      </c>
      <c r="W146">
        <v>0.13888888888888901</v>
      </c>
      <c r="X146">
        <v>0.11111111111111099</v>
      </c>
      <c r="Y146">
        <v>3.1249999999999986E-2</v>
      </c>
      <c r="Z146">
        <v>5.5555555555555601E-2</v>
      </c>
      <c r="AA146">
        <v>3.2986111111111105E-2</v>
      </c>
      <c r="AB146">
        <v>1.0416666666666663E-2</v>
      </c>
      <c r="AC146">
        <v>0</v>
      </c>
      <c r="AD146">
        <v>0</v>
      </c>
      <c r="AE146">
        <v>5.2083333333333313E-3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5.2083333333333313E-3</v>
      </c>
      <c r="AQ146">
        <f t="shared" si="34"/>
        <v>1</v>
      </c>
    </row>
    <row r="147" spans="2:43">
      <c r="B147" s="7">
        <v>13</v>
      </c>
      <c r="C147">
        <v>1.2152777777777769E-2</v>
      </c>
      <c r="D147">
        <v>0</v>
      </c>
      <c r="E147">
        <v>0</v>
      </c>
      <c r="F147">
        <v>0</v>
      </c>
      <c r="G147">
        <v>0</v>
      </c>
      <c r="H147">
        <v>6.9444444444444371E-3</v>
      </c>
      <c r="I147">
        <v>0</v>
      </c>
      <c r="J147">
        <v>0</v>
      </c>
      <c r="K147">
        <v>0</v>
      </c>
      <c r="L147">
        <v>0</v>
      </c>
      <c r="M147">
        <v>1.2152777777777769E-2</v>
      </c>
      <c r="N147">
        <v>6.9444444444444371E-3</v>
      </c>
      <c r="O147">
        <v>0</v>
      </c>
      <c r="P147">
        <v>0</v>
      </c>
      <c r="Q147">
        <v>0</v>
      </c>
      <c r="R147">
        <v>2.7777777777777801E-2</v>
      </c>
      <c r="S147">
        <v>5.5555555555555601E-2</v>
      </c>
      <c r="T147">
        <v>7.2916666666666644E-2</v>
      </c>
      <c r="U147">
        <v>0.11111111111111099</v>
      </c>
      <c r="V147">
        <v>0.14583333333333334</v>
      </c>
      <c r="W147">
        <v>0.16666666666666699</v>
      </c>
      <c r="X147">
        <v>0.13888888888888901</v>
      </c>
      <c r="Y147">
        <v>4.1666666666666623E-2</v>
      </c>
      <c r="Z147">
        <v>8.3333333333333301E-2</v>
      </c>
      <c r="AA147">
        <v>6.2499999999999986E-2</v>
      </c>
      <c r="AB147">
        <v>4.166666666666665E-2</v>
      </c>
      <c r="AC147">
        <v>0</v>
      </c>
      <c r="AD147">
        <v>0</v>
      </c>
      <c r="AE147">
        <v>6.9444444444444371E-3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6.9444444444444371E-3</v>
      </c>
      <c r="AQ147">
        <f t="shared" si="34"/>
        <v>1.0000000000000002</v>
      </c>
    </row>
    <row r="148" spans="2:43">
      <c r="B148" s="7">
        <v>14</v>
      </c>
      <c r="C148">
        <v>1.2152777777777788E-2</v>
      </c>
      <c r="D148">
        <v>0</v>
      </c>
      <c r="E148">
        <v>0</v>
      </c>
      <c r="F148">
        <v>0</v>
      </c>
      <c r="G148">
        <v>0</v>
      </c>
      <c r="H148">
        <v>8.6805555555555629E-3</v>
      </c>
      <c r="I148">
        <v>0</v>
      </c>
      <c r="J148">
        <v>0</v>
      </c>
      <c r="K148">
        <v>0</v>
      </c>
      <c r="L148">
        <v>0</v>
      </c>
      <c r="M148">
        <v>1.2152777777777788E-2</v>
      </c>
      <c r="N148">
        <v>8.6805555555555629E-3</v>
      </c>
      <c r="O148">
        <v>0</v>
      </c>
      <c r="P148">
        <v>0</v>
      </c>
      <c r="Q148">
        <v>0</v>
      </c>
      <c r="R148">
        <v>0</v>
      </c>
      <c r="S148">
        <v>2.7777777777777801E-2</v>
      </c>
      <c r="T148">
        <v>4.8611111111111154E-2</v>
      </c>
      <c r="U148">
        <v>8.3333333333333301E-2</v>
      </c>
      <c r="V148">
        <v>0.11979166666666667</v>
      </c>
      <c r="W148">
        <v>0.13888888888888901</v>
      </c>
      <c r="X148">
        <v>0.16666666666666699</v>
      </c>
      <c r="Y148">
        <v>5.2083333333333377E-2</v>
      </c>
      <c r="Z148">
        <v>0.11111111111111099</v>
      </c>
      <c r="AA148">
        <v>9.2013888888888895E-2</v>
      </c>
      <c r="AB148">
        <v>7.2916666666666685E-2</v>
      </c>
      <c r="AC148">
        <v>2.7777777777777801E-2</v>
      </c>
      <c r="AD148">
        <v>0</v>
      </c>
      <c r="AE148">
        <v>8.6805555555555629E-3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8.6805555555555629E-3</v>
      </c>
      <c r="AQ148">
        <f t="shared" si="34"/>
        <v>1.0000000000000004</v>
      </c>
    </row>
    <row r="149" spans="2:43">
      <c r="B149" s="7">
        <v>15</v>
      </c>
      <c r="C149">
        <v>1.2152777777777799E-2</v>
      </c>
      <c r="D149">
        <v>0</v>
      </c>
      <c r="E149">
        <v>0</v>
      </c>
      <c r="F149">
        <v>0</v>
      </c>
      <c r="G149">
        <v>0</v>
      </c>
      <c r="H149">
        <v>1.0416666666666687E-2</v>
      </c>
      <c r="I149">
        <v>0</v>
      </c>
      <c r="J149">
        <v>0</v>
      </c>
      <c r="K149">
        <v>0</v>
      </c>
      <c r="L149">
        <v>0</v>
      </c>
      <c r="M149">
        <v>1.2152777777777799E-2</v>
      </c>
      <c r="N149">
        <v>1.0416666666666687E-2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2.4305555555555577E-2</v>
      </c>
      <c r="U149">
        <v>5.5555555555555601E-2</v>
      </c>
      <c r="V149">
        <v>9.3750000000000014E-2</v>
      </c>
      <c r="W149">
        <v>0.11111111111111099</v>
      </c>
      <c r="X149">
        <v>0.13888888888888901</v>
      </c>
      <c r="Y149">
        <v>6.2500000000000125E-2</v>
      </c>
      <c r="Z149">
        <v>0.13888888888888901</v>
      </c>
      <c r="AA149">
        <v>0.12152777777777779</v>
      </c>
      <c r="AB149">
        <v>0.1041666666666667</v>
      </c>
      <c r="AC149">
        <v>5.5555555555555601E-2</v>
      </c>
      <c r="AD149">
        <v>2.7777777777777801E-2</v>
      </c>
      <c r="AE149">
        <v>1.0416666666666687E-2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1.0416666666666687E-2</v>
      </c>
      <c r="AQ149">
        <f t="shared" si="34"/>
        <v>1.0000000000000007</v>
      </c>
    </row>
    <row r="150" spans="2:43">
      <c r="B150" s="7">
        <v>16</v>
      </c>
      <c r="C150">
        <v>8.6805555555555629E-3</v>
      </c>
      <c r="D150">
        <v>0</v>
      </c>
      <c r="E150">
        <v>0</v>
      </c>
      <c r="F150">
        <v>0</v>
      </c>
      <c r="G150">
        <v>0</v>
      </c>
      <c r="H150">
        <v>8.6805555555555629E-3</v>
      </c>
      <c r="I150">
        <v>0</v>
      </c>
      <c r="J150">
        <v>0</v>
      </c>
      <c r="K150">
        <v>0</v>
      </c>
      <c r="L150">
        <v>0</v>
      </c>
      <c r="M150">
        <v>8.6805555555555629E-3</v>
      </c>
      <c r="N150">
        <v>8.6805555555555629E-3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2.7777777777777801E-2</v>
      </c>
      <c r="V150">
        <v>6.4236111111111119E-2</v>
      </c>
      <c r="W150">
        <v>8.3333333333333301E-2</v>
      </c>
      <c r="X150">
        <v>0.11111111111111099</v>
      </c>
      <c r="Y150">
        <v>5.2083333333333377E-2</v>
      </c>
      <c r="Z150">
        <v>0.16666666666666699</v>
      </c>
      <c r="AA150">
        <v>0.14756944444444445</v>
      </c>
      <c r="AB150">
        <v>0.12847222222222224</v>
      </c>
      <c r="AC150">
        <v>8.3333333333333301E-2</v>
      </c>
      <c r="AD150">
        <v>5.5555555555555601E-2</v>
      </c>
      <c r="AE150">
        <v>3.6458333333333343E-2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8.6805555555555629E-3</v>
      </c>
      <c r="AQ150">
        <f t="shared" si="34"/>
        <v>1.0000000000000002</v>
      </c>
    </row>
    <row r="151" spans="2:43">
      <c r="B151" s="18">
        <v>17</v>
      </c>
    </row>
    <row r="152" spans="2:43">
      <c r="B152" s="7">
        <v>18</v>
      </c>
      <c r="C152">
        <v>5.2083333333333313E-3</v>
      </c>
      <c r="D152">
        <v>0</v>
      </c>
      <c r="E152">
        <v>0</v>
      </c>
      <c r="F152">
        <v>0</v>
      </c>
      <c r="G152">
        <v>0</v>
      </c>
      <c r="H152">
        <v>5.2083333333333313E-3</v>
      </c>
      <c r="I152">
        <v>0</v>
      </c>
      <c r="J152">
        <v>0</v>
      </c>
      <c r="K152">
        <v>0</v>
      </c>
      <c r="L152">
        <v>0</v>
      </c>
      <c r="M152">
        <v>5.2083333333333313E-3</v>
      </c>
      <c r="N152">
        <v>5.2083333333333313E-3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5.2083333333333313E-3</v>
      </c>
      <c r="W152">
        <v>2.7777777777777801E-2</v>
      </c>
      <c r="X152">
        <v>5.5555555555555601E-2</v>
      </c>
      <c r="Y152">
        <v>3.1249999999999986E-2</v>
      </c>
      <c r="Z152">
        <v>0.11111111111111099</v>
      </c>
      <c r="AA152">
        <v>0.14409722222222224</v>
      </c>
      <c r="AB152">
        <v>0.17708333333333331</v>
      </c>
      <c r="AC152">
        <v>0.13888888888888901</v>
      </c>
      <c r="AD152">
        <v>0.11111111111111099</v>
      </c>
      <c r="AE152">
        <v>8.8541666666666657E-2</v>
      </c>
      <c r="AF152">
        <v>5.5555555555555601E-2</v>
      </c>
      <c r="AG152">
        <v>2.7777777777777801E-2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5.2083333333333313E-3</v>
      </c>
      <c r="AQ152">
        <f t="shared" si="34"/>
        <v>0.99999999999999989</v>
      </c>
    </row>
    <row r="153" spans="2:43">
      <c r="B153" s="7">
        <v>19</v>
      </c>
      <c r="C153">
        <v>3.4722222222222251E-3</v>
      </c>
      <c r="D153">
        <v>0</v>
      </c>
      <c r="E153">
        <v>0</v>
      </c>
      <c r="F153">
        <v>0</v>
      </c>
      <c r="G153">
        <v>0</v>
      </c>
      <c r="H153">
        <v>3.4722222222222251E-3</v>
      </c>
      <c r="I153">
        <v>0</v>
      </c>
      <c r="J153">
        <v>0</v>
      </c>
      <c r="K153">
        <v>0</v>
      </c>
      <c r="L153">
        <v>0</v>
      </c>
      <c r="M153">
        <v>3.4722222222222251E-3</v>
      </c>
      <c r="N153">
        <v>3.4722222222222251E-3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3.4722222222222251E-3</v>
      </c>
      <c r="W153">
        <v>0</v>
      </c>
      <c r="X153">
        <v>2.7777777777777801E-2</v>
      </c>
      <c r="Y153">
        <v>2.083333333333335E-2</v>
      </c>
      <c r="Z153">
        <v>8.3333333333333301E-2</v>
      </c>
      <c r="AA153">
        <v>0.11458333333333333</v>
      </c>
      <c r="AB153">
        <v>0.14583333333333334</v>
      </c>
      <c r="AC153">
        <v>0.16666666666666699</v>
      </c>
      <c r="AD153">
        <v>0.13888888888888901</v>
      </c>
      <c r="AE153">
        <v>0.11458333333333333</v>
      </c>
      <c r="AF153">
        <v>8.3333333333333301E-2</v>
      </c>
      <c r="AG153">
        <v>5.5555555555555601E-2</v>
      </c>
      <c r="AH153">
        <v>2.7777777777777801E-2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3.4722222222222251E-3</v>
      </c>
      <c r="AQ153">
        <f t="shared" si="34"/>
        <v>1.0000000000000004</v>
      </c>
    </row>
    <row r="154" spans="2:43">
      <c r="B154" s="7">
        <v>20</v>
      </c>
      <c r="C154">
        <v>1.7361111111111125E-3</v>
      </c>
      <c r="D154">
        <v>0</v>
      </c>
      <c r="E154">
        <v>0</v>
      </c>
      <c r="F154">
        <v>0</v>
      </c>
      <c r="G154">
        <v>0</v>
      </c>
      <c r="H154">
        <v>1.7361111111111125E-3</v>
      </c>
      <c r="I154">
        <v>0</v>
      </c>
      <c r="J154">
        <v>0</v>
      </c>
      <c r="K154">
        <v>0</v>
      </c>
      <c r="L154">
        <v>0</v>
      </c>
      <c r="M154">
        <v>1.7361111111111125E-3</v>
      </c>
      <c r="N154">
        <v>1.7361111111111125E-3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1.7361111111111125E-3</v>
      </c>
      <c r="W154">
        <v>0</v>
      </c>
      <c r="X154">
        <v>0</v>
      </c>
      <c r="Y154">
        <v>1.0416666666666675E-2</v>
      </c>
      <c r="Z154">
        <v>5.5555555555555601E-2</v>
      </c>
      <c r="AA154">
        <v>8.5069444444444448E-2</v>
      </c>
      <c r="AB154">
        <v>0.11458333333333333</v>
      </c>
      <c r="AC154">
        <v>0.13888888888888901</v>
      </c>
      <c r="AD154">
        <v>0.16666666666666699</v>
      </c>
      <c r="AE154">
        <v>0.140625</v>
      </c>
      <c r="AF154">
        <v>0.11111111111111099</v>
      </c>
      <c r="AG154">
        <v>8.3333333333333301E-2</v>
      </c>
      <c r="AH154">
        <v>5.5555555555555601E-2</v>
      </c>
      <c r="AI154">
        <v>2.7777777777777801E-2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1.7361111111111125E-3</v>
      </c>
      <c r="AQ154">
        <f t="shared" si="34"/>
        <v>1.0000000000000002</v>
      </c>
    </row>
    <row r="155" spans="2:43">
      <c r="B155" s="7">
        <v>21</v>
      </c>
      <c r="C155">
        <v>1.7361111111111125E-3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1.7361111111111125E-3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2.7777777777777801E-2</v>
      </c>
      <c r="AA155">
        <v>5.5555555555555601E-2</v>
      </c>
      <c r="AB155">
        <v>8.3333333333333301E-2</v>
      </c>
      <c r="AC155">
        <v>0.11111111111111099</v>
      </c>
      <c r="AD155">
        <v>0.13888888888888901</v>
      </c>
      <c r="AE155">
        <v>0.16666666666666699</v>
      </c>
      <c r="AF155">
        <v>0.13888888888888901</v>
      </c>
      <c r="AG155">
        <v>0.11111111111111099</v>
      </c>
      <c r="AH155">
        <v>8.3333333333333301E-2</v>
      </c>
      <c r="AI155">
        <v>5.5555555555555601E-2</v>
      </c>
      <c r="AJ155">
        <v>2.4305555555555577E-2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f t="shared" si="34"/>
        <v>1.0000000000000002</v>
      </c>
    </row>
    <row r="156" spans="2:43">
      <c r="B156" s="19">
        <v>22</v>
      </c>
    </row>
    <row r="157" spans="2:43">
      <c r="B157" s="7">
        <v>23</v>
      </c>
      <c r="C157">
        <v>5.2083333333333313E-3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5.2083333333333313E-3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2.7777777777777801E-2</v>
      </c>
      <c r="AC157">
        <v>5.5555555555555601E-2</v>
      </c>
      <c r="AD157">
        <v>8.3333333333333301E-2</v>
      </c>
      <c r="AE157">
        <v>0.11111111111111099</v>
      </c>
      <c r="AF157">
        <v>0.13888888888888901</v>
      </c>
      <c r="AG157">
        <v>0.16666666666666699</v>
      </c>
      <c r="AH157">
        <v>0.13888888888888901</v>
      </c>
      <c r="AI157">
        <v>0.11111111111111099</v>
      </c>
      <c r="AJ157">
        <v>7.2916666666666644E-2</v>
      </c>
      <c r="AK157">
        <v>5.5555555555555601E-2</v>
      </c>
      <c r="AL157">
        <v>2.7777777777777801E-2</v>
      </c>
      <c r="AM157">
        <v>0</v>
      </c>
      <c r="AN157">
        <v>0</v>
      </c>
      <c r="AO157">
        <v>0</v>
      </c>
      <c r="AP157">
        <v>0</v>
      </c>
      <c r="AQ157">
        <f t="shared" si="34"/>
        <v>1.0000000000000002</v>
      </c>
    </row>
    <row r="158" spans="2:43">
      <c r="B158" s="7">
        <v>24</v>
      </c>
      <c r="C158">
        <v>8.7890625000000017E-3</v>
      </c>
      <c r="D158">
        <v>0</v>
      </c>
      <c r="E158">
        <v>0</v>
      </c>
      <c r="F158">
        <v>0</v>
      </c>
      <c r="G158">
        <v>0</v>
      </c>
      <c r="H158">
        <v>1.7361111111111125E-3</v>
      </c>
      <c r="I158">
        <v>0</v>
      </c>
      <c r="J158">
        <v>0</v>
      </c>
      <c r="K158">
        <v>0</v>
      </c>
      <c r="L158">
        <v>0</v>
      </c>
      <c r="M158">
        <v>8.7890625000000017E-3</v>
      </c>
      <c r="N158">
        <v>1.7361111111111125E-3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1.7361111111111125E-3</v>
      </c>
      <c r="AB158">
        <v>0</v>
      </c>
      <c r="AC158">
        <v>2.7777777777777801E-2</v>
      </c>
      <c r="AD158">
        <v>5.5555555555555601E-2</v>
      </c>
      <c r="AE158">
        <v>8.5069444444444448E-2</v>
      </c>
      <c r="AF158">
        <v>0.11111111111111099</v>
      </c>
      <c r="AG158">
        <v>0.13888888888888901</v>
      </c>
      <c r="AH158">
        <v>0.16666666666666699</v>
      </c>
      <c r="AI158">
        <v>0.13888888888888901</v>
      </c>
      <c r="AJ158">
        <v>9.8741319444444448E-2</v>
      </c>
      <c r="AK158">
        <v>8.3333333333333301E-2</v>
      </c>
      <c r="AL158">
        <v>5.9027777777777776E-2</v>
      </c>
      <c r="AM158">
        <v>1.0416666666666675E-2</v>
      </c>
      <c r="AN158">
        <v>0</v>
      </c>
      <c r="AO158">
        <v>0</v>
      </c>
      <c r="AP158">
        <v>1.7361111111111125E-3</v>
      </c>
      <c r="AQ158">
        <f t="shared" si="34"/>
        <v>1.0000000000000004</v>
      </c>
    </row>
    <row r="159" spans="2:43">
      <c r="B159" s="7">
        <v>25</v>
      </c>
      <c r="C159">
        <v>1.2369791666666671E-2</v>
      </c>
      <c r="D159">
        <v>0</v>
      </c>
      <c r="E159">
        <v>0</v>
      </c>
      <c r="F159">
        <v>0</v>
      </c>
      <c r="G159">
        <v>0</v>
      </c>
      <c r="H159">
        <v>3.4722222222222251E-3</v>
      </c>
      <c r="I159">
        <v>0</v>
      </c>
      <c r="J159">
        <v>0</v>
      </c>
      <c r="K159">
        <v>0</v>
      </c>
      <c r="L159">
        <v>0</v>
      </c>
      <c r="M159">
        <v>1.2369791666666671E-2</v>
      </c>
      <c r="N159">
        <v>3.4722222222222251E-3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3.4722222222222251E-3</v>
      </c>
      <c r="AB159">
        <v>0</v>
      </c>
      <c r="AC159">
        <v>0</v>
      </c>
      <c r="AD159">
        <v>2.7777777777777801E-2</v>
      </c>
      <c r="AE159">
        <v>5.9027777777777776E-2</v>
      </c>
      <c r="AF159">
        <v>8.3333333333333301E-2</v>
      </c>
      <c r="AG159">
        <v>0.11111111111111099</v>
      </c>
      <c r="AH159">
        <v>0.13888888888888901</v>
      </c>
      <c r="AI159">
        <v>0.16666666666666699</v>
      </c>
      <c r="AJ159">
        <v>0.12456597222222224</v>
      </c>
      <c r="AK159">
        <v>0.11111111111111099</v>
      </c>
      <c r="AL159">
        <v>9.0277777777777776E-2</v>
      </c>
      <c r="AM159">
        <v>2.083333333333335E-2</v>
      </c>
      <c r="AN159">
        <v>2.7777777777777801E-2</v>
      </c>
      <c r="AO159">
        <v>0</v>
      </c>
      <c r="AP159">
        <v>3.4722222222222251E-3</v>
      </c>
      <c r="AQ159">
        <f t="shared" si="34"/>
        <v>1.0000000000000002</v>
      </c>
    </row>
    <row r="160" spans="2:43">
      <c r="B160" s="7">
        <v>26</v>
      </c>
      <c r="C160">
        <v>1.5950520833333332E-2</v>
      </c>
      <c r="D160">
        <v>0</v>
      </c>
      <c r="E160">
        <v>0</v>
      </c>
      <c r="F160">
        <v>0</v>
      </c>
      <c r="G160">
        <v>0</v>
      </c>
      <c r="H160">
        <v>5.2083333333333313E-3</v>
      </c>
      <c r="I160">
        <v>0</v>
      </c>
      <c r="J160">
        <v>0</v>
      </c>
      <c r="K160">
        <v>0</v>
      </c>
      <c r="L160">
        <v>0</v>
      </c>
      <c r="M160">
        <v>1.5950520833333332E-2</v>
      </c>
      <c r="N160">
        <v>5.2083333333333313E-3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5.2083333333333313E-3</v>
      </c>
      <c r="AB160">
        <v>0</v>
      </c>
      <c r="AC160">
        <v>0</v>
      </c>
      <c r="AD160">
        <v>0</v>
      </c>
      <c r="AE160">
        <v>3.2986111111111105E-2</v>
      </c>
      <c r="AF160">
        <v>5.5555555555555601E-2</v>
      </c>
      <c r="AG160">
        <v>8.3333333333333301E-2</v>
      </c>
      <c r="AH160">
        <v>0.11111111111111099</v>
      </c>
      <c r="AI160">
        <v>0.13888888888888901</v>
      </c>
      <c r="AJ160">
        <v>0.150390625</v>
      </c>
      <c r="AK160">
        <v>0.13888888888888901</v>
      </c>
      <c r="AL160">
        <v>0.12152777777777776</v>
      </c>
      <c r="AM160">
        <v>3.1249999999999986E-2</v>
      </c>
      <c r="AN160">
        <v>5.5555555555555601E-2</v>
      </c>
      <c r="AO160">
        <v>2.7777777777777801E-2</v>
      </c>
      <c r="AP160">
        <v>5.2083333333333313E-3</v>
      </c>
      <c r="AQ160">
        <f t="shared" si="34"/>
        <v>1.0000000000000002</v>
      </c>
    </row>
    <row r="161" spans="2:43">
      <c r="B161" s="7">
        <v>27</v>
      </c>
      <c r="C161">
        <v>1.6059027777777769E-2</v>
      </c>
      <c r="D161">
        <v>0</v>
      </c>
      <c r="E161">
        <v>0</v>
      </c>
      <c r="F161">
        <v>0</v>
      </c>
      <c r="G161">
        <v>0</v>
      </c>
      <c r="H161">
        <v>6.9444444444444371E-3</v>
      </c>
      <c r="I161">
        <v>0</v>
      </c>
      <c r="J161">
        <v>0</v>
      </c>
      <c r="K161">
        <v>0</v>
      </c>
      <c r="L161">
        <v>0</v>
      </c>
      <c r="M161">
        <v>1.6059027777777769E-2</v>
      </c>
      <c r="N161">
        <v>6.9444444444444371E-3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6.9444444444444371E-3</v>
      </c>
      <c r="AB161">
        <v>0</v>
      </c>
      <c r="AC161">
        <v>0</v>
      </c>
      <c r="AD161">
        <v>0</v>
      </c>
      <c r="AE161">
        <v>6.9444444444444371E-3</v>
      </c>
      <c r="AF161">
        <v>2.7777777777777801E-2</v>
      </c>
      <c r="AG161">
        <v>5.5555555555555601E-2</v>
      </c>
      <c r="AH161">
        <v>8.3333333333333301E-2</v>
      </c>
      <c r="AI161">
        <v>0.11111111111111099</v>
      </c>
      <c r="AJ161">
        <v>0.12760416666666669</v>
      </c>
      <c r="AK161">
        <v>0.16666666666666699</v>
      </c>
      <c r="AL161">
        <v>0.15277777777777776</v>
      </c>
      <c r="AM161">
        <v>4.1666666666666623E-2</v>
      </c>
      <c r="AN161">
        <v>8.3333333333333301E-2</v>
      </c>
      <c r="AO161">
        <v>5.5555555555555601E-2</v>
      </c>
      <c r="AP161">
        <v>3.472222222222221E-2</v>
      </c>
      <c r="AQ161">
        <f t="shared" si="34"/>
        <v>1</v>
      </c>
    </row>
    <row r="162" spans="2:43">
      <c r="B162" s="7">
        <v>28</v>
      </c>
      <c r="C162">
        <v>4.3945312500000007E-2</v>
      </c>
      <c r="D162">
        <v>0</v>
      </c>
      <c r="E162">
        <v>0</v>
      </c>
      <c r="F162">
        <v>0</v>
      </c>
      <c r="G162">
        <v>0</v>
      </c>
      <c r="H162">
        <v>8.6805555555555629E-3</v>
      </c>
      <c r="I162">
        <v>0</v>
      </c>
      <c r="J162">
        <v>0</v>
      </c>
      <c r="K162">
        <v>0</v>
      </c>
      <c r="L162">
        <v>0</v>
      </c>
      <c r="M162">
        <v>1.6167534722222231E-2</v>
      </c>
      <c r="N162">
        <v>8.6805555555555629E-3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8.6805555555555629E-3</v>
      </c>
      <c r="AB162">
        <v>0</v>
      </c>
      <c r="AC162">
        <v>0</v>
      </c>
      <c r="AD162">
        <v>0</v>
      </c>
      <c r="AE162">
        <v>8.6805555555555629E-3</v>
      </c>
      <c r="AF162">
        <v>0</v>
      </c>
      <c r="AG162">
        <v>2.7777777777777801E-2</v>
      </c>
      <c r="AH162">
        <v>5.5555555555555601E-2</v>
      </c>
      <c r="AI162">
        <v>8.3333333333333301E-2</v>
      </c>
      <c r="AJ162">
        <v>0.10481770833333334</v>
      </c>
      <c r="AK162">
        <v>0.13888888888888901</v>
      </c>
      <c r="AL162">
        <v>0.18402777777777779</v>
      </c>
      <c r="AM162">
        <v>5.2083333333333377E-2</v>
      </c>
      <c r="AN162">
        <v>0.11111111111111099</v>
      </c>
      <c r="AO162">
        <v>8.3333333333333301E-2</v>
      </c>
      <c r="AP162">
        <v>6.4236111111111119E-2</v>
      </c>
      <c r="AQ162">
        <f t="shared" si="34"/>
        <v>1</v>
      </c>
    </row>
    <row r="163" spans="2:43">
      <c r="B163" s="7">
        <v>29</v>
      </c>
      <c r="C163">
        <v>7.1831597222222238E-2</v>
      </c>
      <c r="D163">
        <v>2.7777777777777801E-2</v>
      </c>
      <c r="E163">
        <v>0</v>
      </c>
      <c r="F163">
        <v>0</v>
      </c>
      <c r="G163">
        <v>0</v>
      </c>
      <c r="H163">
        <v>1.0416666666666687E-2</v>
      </c>
      <c r="I163">
        <v>0</v>
      </c>
      <c r="J163">
        <v>0</v>
      </c>
      <c r="K163">
        <v>0</v>
      </c>
      <c r="L163">
        <v>0</v>
      </c>
      <c r="M163">
        <v>1.6276041666666689E-2</v>
      </c>
      <c r="N163">
        <v>1.0416666666666687E-2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1.0416666666666687E-2</v>
      </c>
      <c r="AB163">
        <v>0</v>
      </c>
      <c r="AC163">
        <v>0</v>
      </c>
      <c r="AD163">
        <v>0</v>
      </c>
      <c r="AE163">
        <v>1.0416666666666687E-2</v>
      </c>
      <c r="AF163">
        <v>0</v>
      </c>
      <c r="AG163">
        <v>0</v>
      </c>
      <c r="AH163">
        <v>2.7777777777777801E-2</v>
      </c>
      <c r="AI163">
        <v>5.5555555555555601E-2</v>
      </c>
      <c r="AJ163">
        <v>8.2031250000000014E-2</v>
      </c>
      <c r="AK163">
        <v>0.11111111111111099</v>
      </c>
      <c r="AL163">
        <v>0.15972222222222227</v>
      </c>
      <c r="AM163">
        <v>6.2500000000000125E-2</v>
      </c>
      <c r="AN163">
        <v>0.13888888888888901</v>
      </c>
      <c r="AO163">
        <v>0.11111111111111099</v>
      </c>
      <c r="AP163">
        <v>9.3750000000000014E-2</v>
      </c>
      <c r="AQ163">
        <f t="shared" si="34"/>
        <v>1.0000000000000002</v>
      </c>
    </row>
    <row r="164" spans="2:43">
      <c r="B164" s="7">
        <v>30</v>
      </c>
      <c r="M164">
        <v>1</v>
      </c>
      <c r="AQ164">
        <f t="shared" si="34"/>
        <v>1</v>
      </c>
    </row>
    <row r="165" spans="2:43">
      <c r="B165" s="7">
        <v>31</v>
      </c>
      <c r="C165">
        <v>0.12152777777777776</v>
      </c>
      <c r="D165">
        <v>8.3333333333333301E-2</v>
      </c>
      <c r="E165">
        <v>4.8611111111111154E-2</v>
      </c>
      <c r="F165">
        <v>2.7777777777777801E-2</v>
      </c>
      <c r="G165">
        <v>0</v>
      </c>
      <c r="H165">
        <v>6.9444444444444371E-3</v>
      </c>
      <c r="I165">
        <v>0</v>
      </c>
      <c r="J165">
        <v>0</v>
      </c>
      <c r="K165">
        <v>0</v>
      </c>
      <c r="L165">
        <v>0</v>
      </c>
      <c r="M165">
        <v>1.0416666666666663E-2</v>
      </c>
      <c r="N165">
        <v>6.9444444444444371E-3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6.9444444444444371E-3</v>
      </c>
      <c r="AB165">
        <v>0</v>
      </c>
      <c r="AC165">
        <v>0</v>
      </c>
      <c r="AD165">
        <v>0</v>
      </c>
      <c r="AE165">
        <v>6.9444444444444371E-3</v>
      </c>
      <c r="AF165">
        <v>0</v>
      </c>
      <c r="AG165">
        <v>0</v>
      </c>
      <c r="AH165">
        <v>0</v>
      </c>
      <c r="AI165">
        <v>0</v>
      </c>
      <c r="AJ165">
        <v>3.472222222222221E-2</v>
      </c>
      <c r="AK165">
        <v>5.5555555555555601E-2</v>
      </c>
      <c r="AL165">
        <v>9.722222222222221E-2</v>
      </c>
      <c r="AM165">
        <v>4.1666666666666623E-2</v>
      </c>
      <c r="AN165">
        <v>0.13888888888888901</v>
      </c>
      <c r="AO165">
        <v>0.16666666666666699</v>
      </c>
      <c r="AP165">
        <v>0.14583333333333334</v>
      </c>
      <c r="AQ165">
        <f t="shared" si="34"/>
        <v>1.0000000000000002</v>
      </c>
    </row>
    <row r="166" spans="2:43">
      <c r="B166" s="7">
        <v>32</v>
      </c>
      <c r="C166">
        <v>0.14930555555555558</v>
      </c>
      <c r="D166">
        <v>0.11111111111111099</v>
      </c>
      <c r="E166">
        <v>7.2916666666666644E-2</v>
      </c>
      <c r="F166">
        <v>5.5555555555555601E-2</v>
      </c>
      <c r="G166">
        <v>2.7777777777777801E-2</v>
      </c>
      <c r="H166">
        <v>5.2083333333333313E-3</v>
      </c>
      <c r="I166">
        <v>0</v>
      </c>
      <c r="J166">
        <v>0</v>
      </c>
      <c r="K166">
        <v>0</v>
      </c>
      <c r="L166">
        <v>0</v>
      </c>
      <c r="M166">
        <v>1.0416666666666663E-2</v>
      </c>
      <c r="N166">
        <v>5.2083333333333313E-3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5.2083333333333313E-3</v>
      </c>
      <c r="AB166">
        <v>0</v>
      </c>
      <c r="AC166">
        <v>0</v>
      </c>
      <c r="AD166">
        <v>0</v>
      </c>
      <c r="AE166">
        <v>5.2083333333333313E-3</v>
      </c>
      <c r="AF166">
        <v>0</v>
      </c>
      <c r="AG166">
        <v>0</v>
      </c>
      <c r="AH166">
        <v>0</v>
      </c>
      <c r="AI166">
        <v>0</v>
      </c>
      <c r="AJ166">
        <v>5.2083333333333313E-3</v>
      </c>
      <c r="AK166">
        <v>2.7777777777777801E-2</v>
      </c>
      <c r="AL166">
        <v>6.597222222222221E-2</v>
      </c>
      <c r="AM166">
        <v>3.1249999999999986E-2</v>
      </c>
      <c r="AN166">
        <v>0.11111111111111099</v>
      </c>
      <c r="AO166">
        <v>0.13888888888888901</v>
      </c>
      <c r="AP166">
        <v>0.171875</v>
      </c>
      <c r="AQ166">
        <f t="shared" si="34"/>
        <v>0.99999999999999978</v>
      </c>
    </row>
    <row r="167" spans="2:43">
      <c r="B167" s="18">
        <v>33</v>
      </c>
    </row>
    <row r="168" spans="2:43">
      <c r="B168" s="7">
        <v>34</v>
      </c>
      <c r="C168">
        <v>0.14930555555555555</v>
      </c>
      <c r="D168">
        <v>0.16666666666666699</v>
      </c>
      <c r="E168">
        <v>0.12152777777777787</v>
      </c>
      <c r="F168">
        <v>0.11111111111111099</v>
      </c>
      <c r="G168">
        <v>8.3333333333333301E-2</v>
      </c>
      <c r="H168">
        <v>5.7291666666666664E-2</v>
      </c>
      <c r="I168">
        <v>2.7777777777777801E-2</v>
      </c>
      <c r="J168">
        <v>0</v>
      </c>
      <c r="K168">
        <v>0</v>
      </c>
      <c r="L168">
        <v>0</v>
      </c>
      <c r="M168">
        <v>1.0416666666666675E-2</v>
      </c>
      <c r="N168">
        <v>1.7361111111111125E-3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1.7361111111111125E-3</v>
      </c>
      <c r="AB168">
        <v>0</v>
      </c>
      <c r="AC168">
        <v>0</v>
      </c>
      <c r="AD168">
        <v>0</v>
      </c>
      <c r="AE168">
        <v>1.7361111111111125E-3</v>
      </c>
      <c r="AF168">
        <v>0</v>
      </c>
      <c r="AG168">
        <v>0</v>
      </c>
      <c r="AH168">
        <v>0</v>
      </c>
      <c r="AI168">
        <v>0</v>
      </c>
      <c r="AJ168">
        <v>1.7361111111111125E-3</v>
      </c>
      <c r="AK168">
        <v>0</v>
      </c>
      <c r="AL168">
        <v>3.4722222222222251E-3</v>
      </c>
      <c r="AM168">
        <v>1.0416666666666675E-2</v>
      </c>
      <c r="AN168">
        <v>5.5555555555555601E-2</v>
      </c>
      <c r="AO168">
        <v>8.3333333333333301E-2</v>
      </c>
      <c r="AP168">
        <v>0.11284722222222222</v>
      </c>
      <c r="AQ168">
        <f t="shared" si="34"/>
        <v>1.0000000000000002</v>
      </c>
    </row>
    <row r="169" spans="2:43">
      <c r="B169" s="7">
        <v>35</v>
      </c>
      <c r="C169">
        <v>0.12326388888888891</v>
      </c>
      <c r="D169">
        <v>0.13888888888888901</v>
      </c>
      <c r="E169">
        <v>0.14583333333333362</v>
      </c>
      <c r="F169">
        <v>0.13888888888888901</v>
      </c>
      <c r="G169">
        <v>0.11284722222222222</v>
      </c>
      <c r="H169">
        <v>8.8541666666666671E-2</v>
      </c>
      <c r="I169">
        <v>5.5555555555555601E-2</v>
      </c>
      <c r="J169">
        <v>1.0416666666666675E-2</v>
      </c>
      <c r="K169">
        <v>0</v>
      </c>
      <c r="L169">
        <v>0</v>
      </c>
      <c r="M169">
        <v>1.2152777777777799E-2</v>
      </c>
      <c r="N169">
        <v>1.7361111111111125E-3</v>
      </c>
      <c r="O169">
        <v>1.7361111111111125E-3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1.7361111111111125E-3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2.7777777777777801E-2</v>
      </c>
      <c r="AO169">
        <v>5.5555555555555601E-2</v>
      </c>
      <c r="AP169">
        <v>8.5069444444444448E-2</v>
      </c>
      <c r="AQ169">
        <f t="shared" si="34"/>
        <v>1.0000000000000007</v>
      </c>
    </row>
    <row r="170" spans="2:43">
      <c r="B170" s="19">
        <v>36</v>
      </c>
    </row>
    <row r="171" spans="2:43">
      <c r="B171" s="7">
        <v>37</v>
      </c>
      <c r="C171">
        <v>6.7708333333333315E-2</v>
      </c>
      <c r="D171">
        <v>8.3333333333333301E-2</v>
      </c>
      <c r="E171">
        <v>9.7222222222222127E-2</v>
      </c>
      <c r="F171">
        <v>0.13888888888888901</v>
      </c>
      <c r="G171">
        <v>0.171875</v>
      </c>
      <c r="H171">
        <v>0.1545138888888889</v>
      </c>
      <c r="I171">
        <v>0.11111111111111099</v>
      </c>
      <c r="J171">
        <v>3.1249999999999986E-2</v>
      </c>
      <c r="K171">
        <v>5.5555555555555601E-2</v>
      </c>
      <c r="L171">
        <v>2.7777777777777801E-2</v>
      </c>
      <c r="M171">
        <v>1.2152777777777769E-2</v>
      </c>
      <c r="N171">
        <v>5.2083333333333313E-3</v>
      </c>
      <c r="O171">
        <v>5.2083333333333313E-3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5.2083333333333313E-3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3.2986111111111105E-2</v>
      </c>
      <c r="AQ171">
        <f t="shared" si="34"/>
        <v>1</v>
      </c>
    </row>
    <row r="172" spans="2:43">
      <c r="B172" s="7">
        <v>38</v>
      </c>
      <c r="C172">
        <v>3.9930555555555539E-2</v>
      </c>
      <c r="D172">
        <v>5.5555555555555601E-2</v>
      </c>
      <c r="E172">
        <v>7.2916666666666644E-2</v>
      </c>
      <c r="F172">
        <v>0.11111111111111099</v>
      </c>
      <c r="G172">
        <v>0.14583333333333334</v>
      </c>
      <c r="H172">
        <v>0.18749999999999997</v>
      </c>
      <c r="I172">
        <v>0.13888888888888901</v>
      </c>
      <c r="J172">
        <v>4.1666666666666623E-2</v>
      </c>
      <c r="K172">
        <v>8.3333333333333301E-2</v>
      </c>
      <c r="L172">
        <v>5.5555555555555601E-2</v>
      </c>
      <c r="M172">
        <v>3.9930555555555539E-2</v>
      </c>
      <c r="N172">
        <v>6.9444444444444371E-3</v>
      </c>
      <c r="O172">
        <v>6.9444444444444371E-3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6.9444444444444371E-3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6.9444444444444371E-3</v>
      </c>
      <c r="AQ172">
        <f t="shared" si="34"/>
        <v>0.99999999999999989</v>
      </c>
    </row>
    <row r="173" spans="2:43">
      <c r="B173" s="7">
        <v>39</v>
      </c>
      <c r="C173">
        <v>1.2152777777777788E-2</v>
      </c>
      <c r="D173">
        <v>2.7777777777777801E-2</v>
      </c>
      <c r="E173">
        <v>4.8611111111111154E-2</v>
      </c>
      <c r="F173">
        <v>8.3333333333333301E-2</v>
      </c>
      <c r="G173">
        <v>0.11979166666666667</v>
      </c>
      <c r="H173">
        <v>0.16493055555555558</v>
      </c>
      <c r="I173">
        <v>0.16666666666666699</v>
      </c>
      <c r="J173">
        <v>5.2083333333333377E-2</v>
      </c>
      <c r="K173">
        <v>0.11111111111111099</v>
      </c>
      <c r="L173">
        <v>8.3333333333333301E-2</v>
      </c>
      <c r="M173">
        <v>6.7708333333333343E-2</v>
      </c>
      <c r="N173">
        <v>3.6458333333333343E-2</v>
      </c>
      <c r="O173">
        <v>8.6805555555555629E-3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8.6805555555555629E-3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8.6805555555555629E-3</v>
      </c>
      <c r="AQ173">
        <f t="shared" si="34"/>
        <v>1.0000000000000004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DD415-EB14-4137-ADFE-4BEC7FCE2F37}">
  <dimension ref="A2:AO55"/>
  <sheetViews>
    <sheetView topLeftCell="A15" zoomScale="110" workbookViewId="0">
      <selection activeCell="A61" sqref="A61"/>
    </sheetView>
  </sheetViews>
  <sheetFormatPr defaultColWidth="8.85546875" defaultRowHeight="15"/>
  <cols>
    <col min="1" max="1" width="11.85546875" customWidth="1"/>
  </cols>
  <sheetData>
    <row r="2" spans="1:41">
      <c r="B2" s="55"/>
    </row>
    <row r="3" spans="1:41">
      <c r="A3" t="s">
        <v>217</v>
      </c>
      <c r="B3" s="56">
        <v>0</v>
      </c>
      <c r="C3" s="57">
        <v>1</v>
      </c>
      <c r="D3" s="57">
        <v>2</v>
      </c>
      <c r="E3" s="57">
        <v>3</v>
      </c>
      <c r="F3" s="57">
        <v>4</v>
      </c>
      <c r="G3" s="57">
        <v>5</v>
      </c>
      <c r="H3" s="57">
        <v>6</v>
      </c>
      <c r="I3" s="57">
        <v>7</v>
      </c>
      <c r="J3" s="57">
        <v>8</v>
      </c>
      <c r="K3" s="57">
        <v>9</v>
      </c>
      <c r="L3" s="57">
        <v>10</v>
      </c>
      <c r="M3" s="57">
        <v>11</v>
      </c>
      <c r="N3" s="57">
        <v>12</v>
      </c>
      <c r="O3" s="57">
        <v>13</v>
      </c>
      <c r="P3" s="57">
        <v>14</v>
      </c>
      <c r="Q3" s="57">
        <v>15</v>
      </c>
      <c r="R3" s="57">
        <v>16</v>
      </c>
      <c r="S3" s="57">
        <v>17</v>
      </c>
      <c r="T3" s="57">
        <v>18</v>
      </c>
      <c r="U3" s="57">
        <v>19</v>
      </c>
      <c r="V3" s="57">
        <v>20</v>
      </c>
      <c r="W3" s="57">
        <v>21</v>
      </c>
      <c r="X3" s="57">
        <v>22</v>
      </c>
      <c r="Y3" s="57">
        <v>23</v>
      </c>
      <c r="Z3" s="57">
        <v>24</v>
      </c>
      <c r="AA3" s="57">
        <v>25</v>
      </c>
      <c r="AB3" s="57">
        <v>26</v>
      </c>
      <c r="AC3" s="57">
        <v>27</v>
      </c>
      <c r="AD3" s="57">
        <v>28</v>
      </c>
      <c r="AE3" s="57">
        <v>29</v>
      </c>
      <c r="AF3" s="57">
        <v>30</v>
      </c>
      <c r="AG3" s="57">
        <v>31</v>
      </c>
      <c r="AH3" s="57">
        <v>32</v>
      </c>
      <c r="AI3" s="57">
        <v>33</v>
      </c>
      <c r="AJ3" s="57">
        <v>34</v>
      </c>
      <c r="AK3" s="57">
        <v>35</v>
      </c>
      <c r="AL3" s="57">
        <v>36</v>
      </c>
      <c r="AM3" s="57">
        <v>37</v>
      </c>
      <c r="AN3" s="57">
        <v>38</v>
      </c>
      <c r="AO3" s="58">
        <v>39</v>
      </c>
    </row>
    <row r="4" spans="1:41">
      <c r="A4" t="s">
        <v>218</v>
      </c>
      <c r="B4" s="60">
        <v>2.0081288018370808E-2</v>
      </c>
      <c r="C4" s="60">
        <v>1.3890698466837126E-2</v>
      </c>
      <c r="D4" s="60">
        <v>1.2347574367646027E-2</v>
      </c>
      <c r="E4" s="60">
        <v>1.411305839685144E-2</v>
      </c>
      <c r="F4" s="60">
        <v>1.499334160724289E-2</v>
      </c>
      <c r="G4" s="60">
        <v>1.8972754192223665E-2</v>
      </c>
      <c r="H4" s="60">
        <v>1.4354326230068161E-2</v>
      </c>
      <c r="I4" s="60">
        <v>5.2724315394869978E-3</v>
      </c>
      <c r="J4" s="60">
        <v>1.3607218755704449E-2</v>
      </c>
      <c r="K4" s="60">
        <v>1.2991463895397454E-2</v>
      </c>
      <c r="L4" s="60">
        <v>4.2122450636430185E-2</v>
      </c>
      <c r="M4" s="60">
        <v>1.5593854057063299E-2</v>
      </c>
      <c r="N4" s="60">
        <v>1.4020037060887175E-2</v>
      </c>
      <c r="O4" s="60">
        <v>1.3602202972840205E-2</v>
      </c>
      <c r="P4" s="60">
        <v>1.4212673554314492E-2</v>
      </c>
      <c r="Q4" s="60">
        <v>1.5585658770836845E-2</v>
      </c>
      <c r="R4" s="60">
        <v>1.6598040349253523E-2</v>
      </c>
      <c r="S4" s="60">
        <v>1.5499294678794216E-2</v>
      </c>
      <c r="T4" s="60">
        <v>1.7368574212880381E-2</v>
      </c>
      <c r="U4" s="60">
        <v>1.7699531626186614E-2</v>
      </c>
      <c r="V4" s="60">
        <v>8.048555986210798E-2</v>
      </c>
      <c r="W4" s="60">
        <v>1.5258183153759404E-2</v>
      </c>
      <c r="X4" s="60">
        <v>6.0878650242076043E-3</v>
      </c>
      <c r="Y4" s="60">
        <v>1.7129397880703449E-2</v>
      </c>
      <c r="Z4" s="60">
        <v>2.1307728279154586E-2</v>
      </c>
      <c r="AA4" s="60">
        <v>2.2351592977181499E-2</v>
      </c>
      <c r="AB4" s="60">
        <v>2.2388927599123861E-2</v>
      </c>
      <c r="AC4" s="60">
        <v>2.4470936436132625E-2</v>
      </c>
      <c r="AD4" s="60">
        <v>2.5260487258792503E-2</v>
      </c>
      <c r="AE4" s="60">
        <v>2.2000780386862172E-2</v>
      </c>
      <c r="AF4" s="60">
        <v>2.2058947343374252E-2</v>
      </c>
      <c r="AG4" s="60">
        <v>2.1777137901187477E-2</v>
      </c>
      <c r="AH4" s="60">
        <v>2.0795106928506703E-2</v>
      </c>
      <c r="AI4" s="60">
        <v>1.832134922700324E-2</v>
      </c>
      <c r="AJ4" s="60">
        <v>2.0108234242218526E-2</v>
      </c>
      <c r="AK4" s="60">
        <v>2.189870041298371E-2</v>
      </c>
      <c r="AL4" s="60">
        <v>6.8537011537247242E-3</v>
      </c>
      <c r="AM4" s="60">
        <v>1.6801000279654983E-2</v>
      </c>
      <c r="AN4" s="60">
        <v>1.5916433526156654E-2</v>
      </c>
      <c r="AO4" s="60">
        <v>1.7945452512394246E-2</v>
      </c>
    </row>
    <row r="5" spans="1:41">
      <c r="B5" s="55"/>
    </row>
    <row r="6" spans="1:41">
      <c r="B6" s="59">
        <v>0</v>
      </c>
      <c r="C6" s="8">
        <v>1</v>
      </c>
      <c r="D6" s="8">
        <v>2</v>
      </c>
      <c r="E6" s="8">
        <v>3</v>
      </c>
      <c r="F6" s="8">
        <v>4</v>
      </c>
      <c r="G6" s="8">
        <v>5</v>
      </c>
      <c r="H6" s="8">
        <v>6</v>
      </c>
      <c r="I6" s="8">
        <v>7</v>
      </c>
      <c r="J6" s="8">
        <v>8</v>
      </c>
      <c r="K6" s="8">
        <v>9</v>
      </c>
      <c r="L6" s="8">
        <v>10</v>
      </c>
      <c r="M6" s="8">
        <v>11</v>
      </c>
      <c r="N6" s="8">
        <v>12</v>
      </c>
      <c r="O6" s="8">
        <v>13</v>
      </c>
      <c r="P6" s="8">
        <v>14</v>
      </c>
      <c r="Q6" s="8">
        <v>15</v>
      </c>
      <c r="R6" s="8">
        <v>16</v>
      </c>
      <c r="S6" s="8">
        <v>17</v>
      </c>
      <c r="T6" s="8">
        <v>18</v>
      </c>
      <c r="U6" s="8">
        <v>19</v>
      </c>
      <c r="V6" s="8">
        <v>20</v>
      </c>
      <c r="W6" s="8">
        <v>21</v>
      </c>
      <c r="X6" s="8">
        <v>22</v>
      </c>
      <c r="Y6" s="8">
        <v>23</v>
      </c>
      <c r="Z6" s="8">
        <v>24</v>
      </c>
      <c r="AA6" s="8">
        <v>25</v>
      </c>
      <c r="AB6" s="8">
        <v>26</v>
      </c>
      <c r="AC6" s="8">
        <v>27</v>
      </c>
      <c r="AD6" s="8">
        <v>28</v>
      </c>
      <c r="AE6" s="8">
        <v>29</v>
      </c>
      <c r="AF6" s="8">
        <v>30</v>
      </c>
      <c r="AG6" s="8">
        <v>31</v>
      </c>
      <c r="AH6" s="8">
        <v>32</v>
      </c>
      <c r="AI6" s="8">
        <v>33</v>
      </c>
      <c r="AJ6" s="8">
        <v>34</v>
      </c>
      <c r="AK6" s="8">
        <v>35</v>
      </c>
      <c r="AL6" s="8">
        <v>36</v>
      </c>
      <c r="AM6" s="8">
        <v>37</v>
      </c>
      <c r="AN6" s="8">
        <v>38</v>
      </c>
      <c r="AO6" s="8">
        <v>39</v>
      </c>
    </row>
    <row r="7" spans="1:41">
      <c r="A7" s="7">
        <v>0</v>
      </c>
      <c r="B7" s="55">
        <v>1.2134052388289676E-2</v>
      </c>
      <c r="C7">
        <v>0</v>
      </c>
      <c r="D7">
        <v>2.4268104776579352E-2</v>
      </c>
      <c r="E7">
        <v>5.5469953775038522E-2</v>
      </c>
      <c r="F7">
        <v>9.3605546995377514E-2</v>
      </c>
      <c r="G7">
        <v>0.14214175654853622</v>
      </c>
      <c r="H7">
        <v>0.13867488443759632</v>
      </c>
      <c r="I7">
        <v>6.2403697996918341E-2</v>
      </c>
      <c r="J7">
        <v>0.13867488443759632</v>
      </c>
      <c r="K7">
        <v>0.11093990755007704</v>
      </c>
      <c r="L7">
        <v>9.6879815100154087E-2</v>
      </c>
      <c r="M7">
        <v>6.5870570107858253E-2</v>
      </c>
      <c r="N7">
        <v>3.8135593220338986E-2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1.0400616332819723E-2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1.0400616332819723E-2</v>
      </c>
    </row>
    <row r="8" spans="1:41">
      <c r="A8" s="7">
        <v>1</v>
      </c>
      <c r="B8" s="55">
        <v>8.6671802773497768E-3</v>
      </c>
      <c r="C8">
        <v>0</v>
      </c>
      <c r="D8">
        <v>0</v>
      </c>
      <c r="E8">
        <v>2.7734976887519285E-2</v>
      </c>
      <c r="F8">
        <v>6.41371340523883E-2</v>
      </c>
      <c r="G8">
        <v>0.10920647149460712</v>
      </c>
      <c r="H8">
        <v>0.11093990755007693</v>
      </c>
      <c r="I8">
        <v>5.2003081664098658E-2</v>
      </c>
      <c r="J8">
        <v>0.1664098613251159</v>
      </c>
      <c r="K8">
        <v>0.13867488443759643</v>
      </c>
      <c r="L8">
        <v>0.12114791987673344</v>
      </c>
      <c r="M8">
        <v>9.1872110939907561E-2</v>
      </c>
      <c r="N8">
        <v>6.41371340523883E-2</v>
      </c>
      <c r="O8">
        <v>2.7734976887519285E-2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8.6671802773497768E-3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8.6671802773497768E-3</v>
      </c>
    </row>
    <row r="9" spans="1:41">
      <c r="A9" s="7">
        <v>2</v>
      </c>
      <c r="B9" s="55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 s="7">
        <v>3</v>
      </c>
      <c r="B10" s="55">
        <v>5.2003081664098597E-3</v>
      </c>
      <c r="C10">
        <v>0</v>
      </c>
      <c r="D10">
        <v>0</v>
      </c>
      <c r="E10">
        <v>0</v>
      </c>
      <c r="F10">
        <v>5.2003081664098597E-3</v>
      </c>
      <c r="G10">
        <v>4.3335901386748837E-2</v>
      </c>
      <c r="H10">
        <v>5.546995377503857E-2</v>
      </c>
      <c r="I10">
        <v>3.1201848998459156E-2</v>
      </c>
      <c r="J10">
        <v>0.11093990755007693</v>
      </c>
      <c r="K10">
        <v>0.13867488443759643</v>
      </c>
      <c r="L10">
        <v>0.17315100154083207</v>
      </c>
      <c r="M10">
        <v>0.14387519260400619</v>
      </c>
      <c r="N10">
        <v>0.1161402157164869</v>
      </c>
      <c r="O10">
        <v>8.3204930662557755E-2</v>
      </c>
      <c r="P10">
        <v>5.546995377503857E-2</v>
      </c>
      <c r="Q10">
        <v>2.7734976887519285E-2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5.2003081664098597E-3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5.2003081664098597E-3</v>
      </c>
    </row>
    <row r="11" spans="1:41">
      <c r="A11" s="7">
        <v>4</v>
      </c>
      <c r="B11" s="55">
        <v>3.4668721109399107E-3</v>
      </c>
      <c r="C11">
        <v>0</v>
      </c>
      <c r="D11">
        <v>0</v>
      </c>
      <c r="E11">
        <v>0</v>
      </c>
      <c r="F11">
        <v>3.4668721109399107E-3</v>
      </c>
      <c r="G11">
        <v>1.0400616332819732E-2</v>
      </c>
      <c r="H11">
        <v>2.7734976887519285E-2</v>
      </c>
      <c r="I11">
        <v>2.0801232665639463E-2</v>
      </c>
      <c r="J11">
        <v>8.3204930662557755E-2</v>
      </c>
      <c r="K11">
        <v>0.11093990755007693</v>
      </c>
      <c r="L11">
        <v>0.14368258859784289</v>
      </c>
      <c r="M11">
        <v>0.1698767334360555</v>
      </c>
      <c r="N11">
        <v>0.14214175654853625</v>
      </c>
      <c r="O11">
        <v>0.11093990755007693</v>
      </c>
      <c r="P11">
        <v>8.3204930662557755E-2</v>
      </c>
      <c r="Q11">
        <v>5.546995377503857E-2</v>
      </c>
      <c r="R11">
        <v>2.7734976887519285E-2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3.4668721109399107E-3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3.4668721109399107E-3</v>
      </c>
    </row>
    <row r="12" spans="1:41">
      <c r="A12" s="7">
        <v>5</v>
      </c>
      <c r="B12" s="55">
        <v>3.4668721109399107E-3</v>
      </c>
      <c r="C12">
        <v>0</v>
      </c>
      <c r="D12">
        <v>0</v>
      </c>
      <c r="E12">
        <v>0</v>
      </c>
      <c r="F12">
        <v>1.7334360554699553E-3</v>
      </c>
      <c r="G12">
        <v>5.2003081664098658E-3</v>
      </c>
      <c r="H12">
        <v>0</v>
      </c>
      <c r="I12">
        <v>1.0400616332819732E-2</v>
      </c>
      <c r="J12">
        <v>5.546995377503857E-2</v>
      </c>
      <c r="K12">
        <v>8.3204930662557755E-2</v>
      </c>
      <c r="L12">
        <v>0.1159476117103236</v>
      </c>
      <c r="M12">
        <v>0.14040832049306626</v>
      </c>
      <c r="N12">
        <v>0.1681432973805855</v>
      </c>
      <c r="O12">
        <v>0.13867488443759643</v>
      </c>
      <c r="P12">
        <v>0.11093990755007693</v>
      </c>
      <c r="Q12">
        <v>8.3204930662557755E-2</v>
      </c>
      <c r="R12">
        <v>5.546995377503857E-2</v>
      </c>
      <c r="S12">
        <v>2.4268104776579376E-2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1.7334360554699553E-3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1.7334360554699553E-3</v>
      </c>
    </row>
    <row r="13" spans="1:41">
      <c r="A13" s="7">
        <v>6</v>
      </c>
      <c r="B13" s="55">
        <v>3.4668721109399107E-3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2.7734976887519285E-2</v>
      </c>
      <c r="K13">
        <v>5.546995377503857E-2</v>
      </c>
      <c r="L13">
        <v>8.8212634822804295E-2</v>
      </c>
      <c r="M13">
        <v>0.11093990755007693</v>
      </c>
      <c r="N13">
        <v>0.13867488443759643</v>
      </c>
      <c r="O13">
        <v>0.1664098613251159</v>
      </c>
      <c r="P13">
        <v>0.13867488443759643</v>
      </c>
      <c r="Q13">
        <v>0.11093990755007693</v>
      </c>
      <c r="R13">
        <v>8.3204930662557755E-2</v>
      </c>
      <c r="S13">
        <v>4.8536209553158752E-2</v>
      </c>
      <c r="T13">
        <v>2.7734976887519285E-2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 s="7">
        <v>7</v>
      </c>
      <c r="B14" s="55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 s="7">
        <v>8</v>
      </c>
      <c r="B15" s="55">
        <v>6.9337442218798083E-3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3.6209553158705721E-2</v>
      </c>
      <c r="M15">
        <v>5.546995377503857E-2</v>
      </c>
      <c r="N15">
        <v>8.3204930662557755E-2</v>
      </c>
      <c r="O15">
        <v>0.11093990755007693</v>
      </c>
      <c r="P15">
        <v>0.13867488443759643</v>
      </c>
      <c r="Q15">
        <v>0.1664098613251159</v>
      </c>
      <c r="R15">
        <v>0.13867488443759643</v>
      </c>
      <c r="S15">
        <v>9.7072419106317323E-2</v>
      </c>
      <c r="T15">
        <v>8.3204930662557755E-2</v>
      </c>
      <c r="U15">
        <v>5.546995377503857E-2</v>
      </c>
      <c r="V15">
        <v>2.7734976887519285E-2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 s="7">
        <v>9</v>
      </c>
      <c r="B16" s="55">
        <v>8.6671802773497768E-3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1.0208012326656402E-2</v>
      </c>
      <c r="M16">
        <v>2.7734976887519285E-2</v>
      </c>
      <c r="N16">
        <v>5.546995377503857E-2</v>
      </c>
      <c r="O16">
        <v>8.3204930662557755E-2</v>
      </c>
      <c r="P16">
        <v>0.11093990755007693</v>
      </c>
      <c r="Q16">
        <v>0.13867488443759643</v>
      </c>
      <c r="R16">
        <v>0.1664098613251159</v>
      </c>
      <c r="S16">
        <v>0.12134052388289687</v>
      </c>
      <c r="T16">
        <v>0.11093990755007693</v>
      </c>
      <c r="U16">
        <v>8.3204930662557755E-2</v>
      </c>
      <c r="V16">
        <v>5.546995377503857E-2</v>
      </c>
      <c r="W16">
        <v>2.7734976887519285E-2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 s="7">
        <v>10</v>
      </c>
      <c r="B17" s="55">
        <v>1.2134052388289698E-2</v>
      </c>
      <c r="C17">
        <v>0</v>
      </c>
      <c r="D17">
        <v>0</v>
      </c>
      <c r="E17">
        <v>0</v>
      </c>
      <c r="F17">
        <v>0</v>
      </c>
      <c r="G17">
        <v>1.7334360554699553E-3</v>
      </c>
      <c r="H17">
        <v>0</v>
      </c>
      <c r="I17">
        <v>0</v>
      </c>
      <c r="J17">
        <v>0</v>
      </c>
      <c r="K17">
        <v>0</v>
      </c>
      <c r="L17">
        <v>1.3674884437596324E-2</v>
      </c>
      <c r="M17">
        <v>1.7334360554699553E-3</v>
      </c>
      <c r="N17">
        <v>2.7734976887519285E-2</v>
      </c>
      <c r="O17">
        <v>5.546995377503857E-2</v>
      </c>
      <c r="P17">
        <v>8.3204930662557755E-2</v>
      </c>
      <c r="Q17">
        <v>0.11093990755007693</v>
      </c>
      <c r="R17">
        <v>0.13867488443759643</v>
      </c>
      <c r="S17">
        <v>0.14560862865947641</v>
      </c>
      <c r="T17">
        <v>0.13867488443759643</v>
      </c>
      <c r="U17">
        <v>0.11267334360554701</v>
      </c>
      <c r="V17">
        <v>8.3204930662557755E-2</v>
      </c>
      <c r="W17">
        <v>5.546995377503857E-2</v>
      </c>
      <c r="X17">
        <v>1.0400616332819732E-2</v>
      </c>
      <c r="Y17">
        <v>0</v>
      </c>
      <c r="Z17">
        <v>1.7334360554699553E-3</v>
      </c>
      <c r="AA17">
        <v>3.4668721109399107E-3</v>
      </c>
      <c r="AB17">
        <v>0</v>
      </c>
      <c r="AC17">
        <v>0</v>
      </c>
      <c r="AD17">
        <v>1.7334360554699553E-3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1.7334360554699553E-3</v>
      </c>
    </row>
    <row r="18" spans="1:41">
      <c r="A18" s="7">
        <v>11</v>
      </c>
      <c r="B18" s="55">
        <v>1.2134052388289688E-2</v>
      </c>
      <c r="C18">
        <v>0</v>
      </c>
      <c r="D18">
        <v>0</v>
      </c>
      <c r="E18">
        <v>0</v>
      </c>
      <c r="F18">
        <v>0</v>
      </c>
      <c r="G18">
        <v>3.4668721109399107E-3</v>
      </c>
      <c r="H18">
        <v>0</v>
      </c>
      <c r="I18">
        <v>0</v>
      </c>
      <c r="J18">
        <v>0</v>
      </c>
      <c r="K18">
        <v>0</v>
      </c>
      <c r="L18">
        <v>1.3674884437596313E-2</v>
      </c>
      <c r="M18">
        <v>3.4668721109399107E-3</v>
      </c>
      <c r="N18">
        <v>0</v>
      </c>
      <c r="O18">
        <v>2.7734976887519285E-2</v>
      </c>
      <c r="P18">
        <v>5.546995377503857E-2</v>
      </c>
      <c r="Q18">
        <v>8.3204930662557755E-2</v>
      </c>
      <c r="R18">
        <v>0.11093990755007693</v>
      </c>
      <c r="S18">
        <v>0.12134052388289687</v>
      </c>
      <c r="T18">
        <v>0.1664098613251159</v>
      </c>
      <c r="U18">
        <v>0.14214175654853625</v>
      </c>
      <c r="V18">
        <v>0.11093990755007693</v>
      </c>
      <c r="W18">
        <v>8.3204930662557755E-2</v>
      </c>
      <c r="X18">
        <v>2.0801232665639463E-2</v>
      </c>
      <c r="Y18">
        <v>2.7734976887519285E-2</v>
      </c>
      <c r="Z18">
        <v>3.4668721109399107E-3</v>
      </c>
      <c r="AA18">
        <v>6.9337442218798213E-3</v>
      </c>
      <c r="AB18">
        <v>0</v>
      </c>
      <c r="AC18">
        <v>0</v>
      </c>
      <c r="AD18">
        <v>3.4668721109399107E-3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3.4668721109399107E-3</v>
      </c>
    </row>
    <row r="19" spans="1:41">
      <c r="A19" s="7">
        <v>12</v>
      </c>
      <c r="B19" s="55">
        <v>1.2134052388289669E-2</v>
      </c>
      <c r="C19">
        <v>0</v>
      </c>
      <c r="D19">
        <v>0</v>
      </c>
      <c r="E19">
        <v>0</v>
      </c>
      <c r="F19">
        <v>0</v>
      </c>
      <c r="G19">
        <v>5.2003081664098597E-3</v>
      </c>
      <c r="H19">
        <v>0</v>
      </c>
      <c r="I19">
        <v>0</v>
      </c>
      <c r="J19">
        <v>0</v>
      </c>
      <c r="K19">
        <v>0</v>
      </c>
      <c r="L19">
        <v>1.3674884437596294E-2</v>
      </c>
      <c r="M19">
        <v>5.2003081664098597E-3</v>
      </c>
      <c r="N19">
        <v>0</v>
      </c>
      <c r="O19">
        <v>0</v>
      </c>
      <c r="P19">
        <v>2.7734976887519285E-2</v>
      </c>
      <c r="Q19">
        <v>5.546995377503857E-2</v>
      </c>
      <c r="R19">
        <v>8.3204930662557755E-2</v>
      </c>
      <c r="S19">
        <v>9.7072419106317323E-2</v>
      </c>
      <c r="T19">
        <v>0.13867488443759643</v>
      </c>
      <c r="U19">
        <v>0.17161016949152544</v>
      </c>
      <c r="V19">
        <v>0.13867488443759643</v>
      </c>
      <c r="W19">
        <v>0.11093990755007693</v>
      </c>
      <c r="X19">
        <v>3.1201848998459156E-2</v>
      </c>
      <c r="Y19">
        <v>5.546995377503857E-2</v>
      </c>
      <c r="Z19">
        <v>3.293528505392912E-2</v>
      </c>
      <c r="AA19">
        <v>1.0400616332819719E-2</v>
      </c>
      <c r="AB19">
        <v>0</v>
      </c>
      <c r="AC19">
        <v>0</v>
      </c>
      <c r="AD19">
        <v>5.2003081664098597E-3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5.2003081664098597E-3</v>
      </c>
    </row>
    <row r="20" spans="1:41">
      <c r="A20" s="7">
        <v>13</v>
      </c>
      <c r="B20" s="55">
        <v>1.2134052388289669E-2</v>
      </c>
      <c r="C20">
        <v>0</v>
      </c>
      <c r="D20">
        <v>0</v>
      </c>
      <c r="E20">
        <v>0</v>
      </c>
      <c r="F20">
        <v>0</v>
      </c>
      <c r="G20">
        <v>6.9337442218798083E-3</v>
      </c>
      <c r="H20">
        <v>0</v>
      </c>
      <c r="I20">
        <v>0</v>
      </c>
      <c r="J20">
        <v>0</v>
      </c>
      <c r="K20">
        <v>0</v>
      </c>
      <c r="L20">
        <v>1.3674884437596294E-2</v>
      </c>
      <c r="M20">
        <v>6.9337442218798083E-3</v>
      </c>
      <c r="N20">
        <v>0</v>
      </c>
      <c r="O20">
        <v>0</v>
      </c>
      <c r="P20">
        <v>0</v>
      </c>
      <c r="Q20">
        <v>2.7734976887519285E-2</v>
      </c>
      <c r="R20">
        <v>5.546995377503857E-2</v>
      </c>
      <c r="S20">
        <v>7.2804314329738037E-2</v>
      </c>
      <c r="T20">
        <v>0.11093990755007693</v>
      </c>
      <c r="U20">
        <v>0.14560862865947613</v>
      </c>
      <c r="V20">
        <v>0.1664098613251159</v>
      </c>
      <c r="W20">
        <v>0.13867488443759643</v>
      </c>
      <c r="X20">
        <v>4.160246533127885E-2</v>
      </c>
      <c r="Y20">
        <v>8.3204930662557755E-2</v>
      </c>
      <c r="Z20">
        <v>6.2403697996918327E-2</v>
      </c>
      <c r="AA20">
        <v>4.1602465331278878E-2</v>
      </c>
      <c r="AB20">
        <v>0</v>
      </c>
      <c r="AC20">
        <v>0</v>
      </c>
      <c r="AD20">
        <v>6.9337442218798083E-3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6.9337442218798083E-3</v>
      </c>
    </row>
    <row r="21" spans="1:41">
      <c r="A21" s="7">
        <v>14</v>
      </c>
      <c r="B21" s="55">
        <v>1.2134052388289688E-2</v>
      </c>
      <c r="C21">
        <v>0</v>
      </c>
      <c r="D21">
        <v>0</v>
      </c>
      <c r="E21">
        <v>0</v>
      </c>
      <c r="F21">
        <v>0</v>
      </c>
      <c r="G21">
        <v>8.6671802773497768E-3</v>
      </c>
      <c r="H21">
        <v>0</v>
      </c>
      <c r="I21">
        <v>0</v>
      </c>
      <c r="J21">
        <v>0</v>
      </c>
      <c r="K21">
        <v>0</v>
      </c>
      <c r="L21">
        <v>1.3674884437596313E-2</v>
      </c>
      <c r="M21">
        <v>8.6671802773497768E-3</v>
      </c>
      <c r="N21">
        <v>0</v>
      </c>
      <c r="O21">
        <v>0</v>
      </c>
      <c r="P21">
        <v>0</v>
      </c>
      <c r="Q21">
        <v>0</v>
      </c>
      <c r="R21">
        <v>2.7734976887519285E-2</v>
      </c>
      <c r="S21">
        <v>4.8536209553158752E-2</v>
      </c>
      <c r="T21">
        <v>8.3204930662557755E-2</v>
      </c>
      <c r="U21">
        <v>0.11960708782742682</v>
      </c>
      <c r="V21">
        <v>0.13867488443759643</v>
      </c>
      <c r="W21">
        <v>0.1664098613251159</v>
      </c>
      <c r="X21">
        <v>5.2003081664098658E-2</v>
      </c>
      <c r="Y21">
        <v>0.11093990755007693</v>
      </c>
      <c r="Z21">
        <v>9.1872110939907561E-2</v>
      </c>
      <c r="AA21">
        <v>7.2804314329738079E-2</v>
      </c>
      <c r="AB21">
        <v>2.7734976887519285E-2</v>
      </c>
      <c r="AC21">
        <v>0</v>
      </c>
      <c r="AD21">
        <v>8.6671802773497768E-3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8.6671802773497768E-3</v>
      </c>
    </row>
    <row r="22" spans="1:41">
      <c r="A22" s="7">
        <v>15</v>
      </c>
      <c r="B22" s="55">
        <v>1.2134052388289698E-2</v>
      </c>
      <c r="C22">
        <v>0</v>
      </c>
      <c r="D22">
        <v>0</v>
      </c>
      <c r="E22">
        <v>0</v>
      </c>
      <c r="F22">
        <v>0</v>
      </c>
      <c r="G22">
        <v>1.0400616332819744E-2</v>
      </c>
      <c r="H22">
        <v>0</v>
      </c>
      <c r="I22">
        <v>0</v>
      </c>
      <c r="J22">
        <v>0</v>
      </c>
      <c r="K22">
        <v>0</v>
      </c>
      <c r="L22">
        <v>1.3674884437596324E-2</v>
      </c>
      <c r="M22">
        <v>1.0400616332819744E-2</v>
      </c>
      <c r="N22">
        <v>0</v>
      </c>
      <c r="O22">
        <v>0</v>
      </c>
      <c r="P22">
        <v>0</v>
      </c>
      <c r="Q22">
        <v>0</v>
      </c>
      <c r="R22">
        <v>0</v>
      </c>
      <c r="S22">
        <v>2.4268104776579376E-2</v>
      </c>
      <c r="T22">
        <v>5.546995377503857E-2</v>
      </c>
      <c r="U22">
        <v>9.3605546995377528E-2</v>
      </c>
      <c r="V22">
        <v>0.11093990755007693</v>
      </c>
      <c r="W22">
        <v>0.13867488443759643</v>
      </c>
      <c r="X22">
        <v>6.2403697996918465E-2</v>
      </c>
      <c r="Y22">
        <v>0.13867488443759643</v>
      </c>
      <c r="Z22">
        <v>0.12134052388289679</v>
      </c>
      <c r="AA22">
        <v>0.10400616332819726</v>
      </c>
      <c r="AB22">
        <v>5.546995377503857E-2</v>
      </c>
      <c r="AC22">
        <v>2.7734976887519285E-2</v>
      </c>
      <c r="AD22">
        <v>1.0400616332819744E-2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1.0400616332819744E-2</v>
      </c>
    </row>
    <row r="23" spans="1:41">
      <c r="A23" s="7">
        <v>16</v>
      </c>
      <c r="B23" s="55">
        <v>8.6671802773497768E-3</v>
      </c>
      <c r="C23">
        <v>0</v>
      </c>
      <c r="D23">
        <v>0</v>
      </c>
      <c r="E23">
        <v>0</v>
      </c>
      <c r="F23">
        <v>0</v>
      </c>
      <c r="G23">
        <v>8.6671802773497768E-3</v>
      </c>
      <c r="H23">
        <v>0</v>
      </c>
      <c r="I23">
        <v>0</v>
      </c>
      <c r="J23">
        <v>0</v>
      </c>
      <c r="K23">
        <v>0</v>
      </c>
      <c r="L23">
        <v>1.0208012326656402E-2</v>
      </c>
      <c r="M23">
        <v>8.6671802773497768E-3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2.7734976887519285E-2</v>
      </c>
      <c r="U23">
        <v>6.41371340523883E-2</v>
      </c>
      <c r="V23">
        <v>8.3204930662557755E-2</v>
      </c>
      <c r="W23">
        <v>0.11093990755007693</v>
      </c>
      <c r="X23">
        <v>5.2003081664098658E-2</v>
      </c>
      <c r="Y23">
        <v>0.1664098613251159</v>
      </c>
      <c r="Z23">
        <v>0.1473420647149461</v>
      </c>
      <c r="AA23">
        <v>0.1282742681047766</v>
      </c>
      <c r="AB23">
        <v>8.3204930662557755E-2</v>
      </c>
      <c r="AC23">
        <v>5.546995377503857E-2</v>
      </c>
      <c r="AD23">
        <v>3.640215716486904E-2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8.6671802773497768E-3</v>
      </c>
    </row>
    <row r="24" spans="1:41">
      <c r="A24" s="7">
        <v>17</v>
      </c>
      <c r="B24" s="55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 s="7">
        <v>18</v>
      </c>
      <c r="B25" s="55">
        <v>5.2003081664098597E-3</v>
      </c>
      <c r="C25">
        <v>0</v>
      </c>
      <c r="D25">
        <v>0</v>
      </c>
      <c r="E25">
        <v>0</v>
      </c>
      <c r="F25">
        <v>0</v>
      </c>
      <c r="G25">
        <v>5.2003081664098597E-3</v>
      </c>
      <c r="H25">
        <v>0</v>
      </c>
      <c r="I25">
        <v>0</v>
      </c>
      <c r="J25">
        <v>0</v>
      </c>
      <c r="K25">
        <v>0</v>
      </c>
      <c r="L25">
        <v>6.7411402157164851E-3</v>
      </c>
      <c r="M25">
        <v>5.2003081664098597E-3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5.2003081664098597E-3</v>
      </c>
      <c r="V25">
        <v>2.7734976887519285E-2</v>
      </c>
      <c r="W25">
        <v>5.546995377503857E-2</v>
      </c>
      <c r="X25">
        <v>3.1201848998459156E-2</v>
      </c>
      <c r="Y25">
        <v>0.11093990755007693</v>
      </c>
      <c r="Z25">
        <v>0.14387519260400619</v>
      </c>
      <c r="AA25">
        <v>0.17681047765793528</v>
      </c>
      <c r="AB25">
        <v>0.13867488443759643</v>
      </c>
      <c r="AC25">
        <v>0.11093990755007693</v>
      </c>
      <c r="AD25">
        <v>8.8405238828967642E-2</v>
      </c>
      <c r="AE25">
        <v>5.546995377503857E-2</v>
      </c>
      <c r="AF25">
        <v>2.7734976887519285E-2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5.2003081664098597E-3</v>
      </c>
    </row>
    <row r="26" spans="1:41">
      <c r="A26" s="7">
        <v>19</v>
      </c>
      <c r="B26" s="55">
        <v>3.4668721109399107E-3</v>
      </c>
      <c r="C26">
        <v>0</v>
      </c>
      <c r="D26">
        <v>0</v>
      </c>
      <c r="E26">
        <v>0</v>
      </c>
      <c r="F26">
        <v>0</v>
      </c>
      <c r="G26">
        <v>3.4668721109399107E-3</v>
      </c>
      <c r="H26">
        <v>0</v>
      </c>
      <c r="I26">
        <v>0</v>
      </c>
      <c r="J26">
        <v>0</v>
      </c>
      <c r="K26">
        <v>0</v>
      </c>
      <c r="L26">
        <v>5.0077041602465365E-3</v>
      </c>
      <c r="M26">
        <v>3.4668721109399107E-3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3.4668721109399107E-3</v>
      </c>
      <c r="V26">
        <v>0</v>
      </c>
      <c r="W26">
        <v>2.7734976887519285E-2</v>
      </c>
      <c r="X26">
        <v>2.0801232665639463E-2</v>
      </c>
      <c r="Y26">
        <v>8.3204930662557755E-2</v>
      </c>
      <c r="Z26">
        <v>0.11440677966101695</v>
      </c>
      <c r="AA26">
        <v>0.14560862865947613</v>
      </c>
      <c r="AB26">
        <v>0.1664098613251159</v>
      </c>
      <c r="AC26">
        <v>0.13867488443759643</v>
      </c>
      <c r="AD26">
        <v>0.11440677966101695</v>
      </c>
      <c r="AE26">
        <v>8.3204930662557755E-2</v>
      </c>
      <c r="AF26">
        <v>5.546995377503857E-2</v>
      </c>
      <c r="AG26">
        <v>2.7734976887519285E-2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3.4668721109399107E-3</v>
      </c>
    </row>
    <row r="27" spans="1:41">
      <c r="A27" s="7">
        <v>20</v>
      </c>
      <c r="B27" s="55">
        <v>1.7334360554699553E-3</v>
      </c>
      <c r="C27">
        <v>0</v>
      </c>
      <c r="D27">
        <v>0</v>
      </c>
      <c r="E27">
        <v>0</v>
      </c>
      <c r="F27">
        <v>0</v>
      </c>
      <c r="G27">
        <v>1.7334360554699553E-3</v>
      </c>
      <c r="H27">
        <v>0</v>
      </c>
      <c r="I27">
        <v>0</v>
      </c>
      <c r="J27">
        <v>0</v>
      </c>
      <c r="K27">
        <v>0</v>
      </c>
      <c r="L27">
        <v>3.274268104776581E-3</v>
      </c>
      <c r="M27">
        <v>1.7334360554699553E-3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1.7334360554699553E-3</v>
      </c>
      <c r="V27">
        <v>0</v>
      </c>
      <c r="W27">
        <v>0</v>
      </c>
      <c r="X27">
        <v>1.0400616332819732E-2</v>
      </c>
      <c r="Y27">
        <v>5.546995377503857E-2</v>
      </c>
      <c r="Z27">
        <v>8.493836671802775E-2</v>
      </c>
      <c r="AA27">
        <v>0.11440677966101695</v>
      </c>
      <c r="AB27">
        <v>0.13867488443759643</v>
      </c>
      <c r="AC27">
        <v>0.1664098613251159</v>
      </c>
      <c r="AD27">
        <v>0.14040832049306626</v>
      </c>
      <c r="AE27">
        <v>0.11093990755007693</v>
      </c>
      <c r="AF27">
        <v>8.3204930662557755E-2</v>
      </c>
      <c r="AG27">
        <v>5.546995377503857E-2</v>
      </c>
      <c r="AH27">
        <v>2.7734976887519285E-2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1.7334360554699553E-3</v>
      </c>
    </row>
    <row r="28" spans="1:41">
      <c r="A28" s="7">
        <v>21</v>
      </c>
      <c r="B28" s="55">
        <v>1.7334360554699553E-3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3.274268104776581E-3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2.7734976887519285E-2</v>
      </c>
      <c r="Z28">
        <v>5.546995377503857E-2</v>
      </c>
      <c r="AA28">
        <v>8.3204930662557755E-2</v>
      </c>
      <c r="AB28">
        <v>0.11093990755007693</v>
      </c>
      <c r="AC28">
        <v>0.13867488443759643</v>
      </c>
      <c r="AD28">
        <v>0.1664098613251159</v>
      </c>
      <c r="AE28">
        <v>0.13867488443759643</v>
      </c>
      <c r="AF28">
        <v>0.11093990755007693</v>
      </c>
      <c r="AG28">
        <v>8.3204930662557755E-2</v>
      </c>
      <c r="AH28">
        <v>5.546995377503857E-2</v>
      </c>
      <c r="AI28">
        <v>2.4268104776579376E-2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 s="7">
        <v>22</v>
      </c>
      <c r="B29" s="55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 s="7">
        <v>23</v>
      </c>
      <c r="B30" s="55">
        <v>5.2003081664098597E-3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6.7411402157164851E-3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2.7734976887519285E-2</v>
      </c>
      <c r="AB30">
        <v>5.546995377503857E-2</v>
      </c>
      <c r="AC30">
        <v>8.3204930662557755E-2</v>
      </c>
      <c r="AD30">
        <v>0.11093990755007693</v>
      </c>
      <c r="AE30">
        <v>0.13867488443759643</v>
      </c>
      <c r="AF30">
        <v>0.1664098613251159</v>
      </c>
      <c r="AG30">
        <v>0.13867488443759643</v>
      </c>
      <c r="AH30">
        <v>0.11093990755007693</v>
      </c>
      <c r="AI30">
        <v>7.2804314329738037E-2</v>
      </c>
      <c r="AJ30">
        <v>5.546995377503857E-2</v>
      </c>
      <c r="AK30">
        <v>2.7734976887519285E-2</v>
      </c>
      <c r="AL30">
        <v>0</v>
      </c>
      <c r="AM30">
        <v>0</v>
      </c>
      <c r="AN30">
        <v>0</v>
      </c>
      <c r="AO30">
        <v>0</v>
      </c>
    </row>
    <row r="31" spans="1:41">
      <c r="A31" s="7">
        <v>24</v>
      </c>
      <c r="B31" s="55">
        <v>8.7755200308166428E-3</v>
      </c>
      <c r="C31">
        <v>0</v>
      </c>
      <c r="D31">
        <v>0</v>
      </c>
      <c r="E31">
        <v>0</v>
      </c>
      <c r="F31">
        <v>0</v>
      </c>
      <c r="G31">
        <v>1.7334360554699553E-3</v>
      </c>
      <c r="H31">
        <v>0</v>
      </c>
      <c r="I31">
        <v>0</v>
      </c>
      <c r="J31">
        <v>0</v>
      </c>
      <c r="K31">
        <v>0</v>
      </c>
      <c r="L31">
        <v>1.0316352080123268E-2</v>
      </c>
      <c r="M31">
        <v>1.7334360554699553E-3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1.7334360554699553E-3</v>
      </c>
      <c r="AA31">
        <v>0</v>
      </c>
      <c r="AB31">
        <v>2.7734976887519285E-2</v>
      </c>
      <c r="AC31">
        <v>5.546995377503857E-2</v>
      </c>
      <c r="AD31">
        <v>8.493836671802775E-2</v>
      </c>
      <c r="AE31">
        <v>0.11093990755007693</v>
      </c>
      <c r="AF31">
        <v>0.13867488443759643</v>
      </c>
      <c r="AG31">
        <v>0.1664098613251159</v>
      </c>
      <c r="AH31">
        <v>0.13867488443759643</v>
      </c>
      <c r="AI31">
        <v>9.8589175654853631E-2</v>
      </c>
      <c r="AJ31">
        <v>8.3204930662557755E-2</v>
      </c>
      <c r="AK31">
        <v>5.8936825885978435E-2</v>
      </c>
      <c r="AL31">
        <v>1.0400616332819732E-2</v>
      </c>
      <c r="AM31">
        <v>0</v>
      </c>
      <c r="AN31">
        <v>0</v>
      </c>
      <c r="AO31">
        <v>1.7334360554699553E-3</v>
      </c>
    </row>
    <row r="32" spans="1:41">
      <c r="A32" s="7">
        <v>25</v>
      </c>
      <c r="B32" s="55">
        <v>1.2350731895223427E-2</v>
      </c>
      <c r="C32">
        <v>0</v>
      </c>
      <c r="D32">
        <v>0</v>
      </c>
      <c r="E32">
        <v>0</v>
      </c>
      <c r="F32">
        <v>0</v>
      </c>
      <c r="G32">
        <v>3.4668721109399107E-3</v>
      </c>
      <c r="H32">
        <v>0</v>
      </c>
      <c r="I32">
        <v>0</v>
      </c>
      <c r="J32">
        <v>0</v>
      </c>
      <c r="K32">
        <v>0</v>
      </c>
      <c r="L32">
        <v>1.3891563944530052E-2</v>
      </c>
      <c r="M32">
        <v>3.4668721109399107E-3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3.4668721109399107E-3</v>
      </c>
      <c r="AA32">
        <v>0</v>
      </c>
      <c r="AB32">
        <v>0</v>
      </c>
      <c r="AC32">
        <v>2.7734976887519285E-2</v>
      </c>
      <c r="AD32">
        <v>5.8936825885978435E-2</v>
      </c>
      <c r="AE32">
        <v>8.3204930662557755E-2</v>
      </c>
      <c r="AF32">
        <v>0.11093990755007693</v>
      </c>
      <c r="AG32">
        <v>0.13867488443759643</v>
      </c>
      <c r="AH32">
        <v>0.1664098613251159</v>
      </c>
      <c r="AI32">
        <v>0.12437403697996921</v>
      </c>
      <c r="AJ32">
        <v>0.11093990755007693</v>
      </c>
      <c r="AK32">
        <v>9.0138674884437608E-2</v>
      </c>
      <c r="AL32">
        <v>2.0801232665639463E-2</v>
      </c>
      <c r="AM32">
        <v>2.7734976887519285E-2</v>
      </c>
      <c r="AN32">
        <v>0</v>
      </c>
      <c r="AO32">
        <v>3.4668721109399107E-3</v>
      </c>
    </row>
    <row r="33" spans="1:41">
      <c r="A33" s="7">
        <v>26</v>
      </c>
      <c r="B33" s="55">
        <v>1.59259437596302E-2</v>
      </c>
      <c r="C33">
        <v>0</v>
      </c>
      <c r="D33">
        <v>0</v>
      </c>
      <c r="E33">
        <v>0</v>
      </c>
      <c r="F33">
        <v>0</v>
      </c>
      <c r="G33">
        <v>5.2003081664098597E-3</v>
      </c>
      <c r="H33">
        <v>0</v>
      </c>
      <c r="I33">
        <v>0</v>
      </c>
      <c r="J33">
        <v>0</v>
      </c>
      <c r="K33">
        <v>0</v>
      </c>
      <c r="L33">
        <v>1.7466775808936828E-2</v>
      </c>
      <c r="M33">
        <v>5.2003081664098597E-3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5.2003081664098597E-3</v>
      </c>
      <c r="AA33">
        <v>0</v>
      </c>
      <c r="AB33">
        <v>0</v>
      </c>
      <c r="AC33">
        <v>0</v>
      </c>
      <c r="AD33">
        <v>3.293528505392912E-2</v>
      </c>
      <c r="AE33">
        <v>5.546995377503857E-2</v>
      </c>
      <c r="AF33">
        <v>8.3204930662557755E-2</v>
      </c>
      <c r="AG33">
        <v>0.11093990755007693</v>
      </c>
      <c r="AH33">
        <v>0.13867488443759643</v>
      </c>
      <c r="AI33">
        <v>0.15015889830508475</v>
      </c>
      <c r="AJ33">
        <v>0.13867488443759643</v>
      </c>
      <c r="AK33">
        <v>0.12134052388289676</v>
      </c>
      <c r="AL33">
        <v>3.1201848998459156E-2</v>
      </c>
      <c r="AM33">
        <v>5.546995377503857E-2</v>
      </c>
      <c r="AN33">
        <v>2.7734976887519285E-2</v>
      </c>
      <c r="AO33">
        <v>5.2003081664098597E-3</v>
      </c>
    </row>
    <row r="34" spans="1:41">
      <c r="A34" s="7">
        <v>27</v>
      </c>
      <c r="B34" s="55">
        <v>1.6034283513097065E-2</v>
      </c>
      <c r="C34">
        <v>0</v>
      </c>
      <c r="D34">
        <v>0</v>
      </c>
      <c r="E34">
        <v>0</v>
      </c>
      <c r="F34">
        <v>0</v>
      </c>
      <c r="G34">
        <v>6.9337442218798083E-3</v>
      </c>
      <c r="H34">
        <v>0</v>
      </c>
      <c r="I34">
        <v>0</v>
      </c>
      <c r="J34">
        <v>0</v>
      </c>
      <c r="K34">
        <v>0</v>
      </c>
      <c r="L34">
        <v>1.7575115562403692E-2</v>
      </c>
      <c r="M34">
        <v>6.9337442218798083E-3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6.9337442218798083E-3</v>
      </c>
      <c r="AA34">
        <v>0</v>
      </c>
      <c r="AB34">
        <v>0</v>
      </c>
      <c r="AC34">
        <v>0</v>
      </c>
      <c r="AD34">
        <v>6.9337442218798083E-3</v>
      </c>
      <c r="AE34">
        <v>2.7734976887519285E-2</v>
      </c>
      <c r="AF34">
        <v>5.546995377503857E-2</v>
      </c>
      <c r="AG34">
        <v>8.3204930662557755E-2</v>
      </c>
      <c r="AH34">
        <v>0.11093990755007693</v>
      </c>
      <c r="AI34">
        <v>0.12740755007704163</v>
      </c>
      <c r="AJ34">
        <v>0.1664098613251159</v>
      </c>
      <c r="AK34">
        <v>0.15254237288135594</v>
      </c>
      <c r="AL34">
        <v>4.160246533127885E-2</v>
      </c>
      <c r="AM34">
        <v>8.3204930662557755E-2</v>
      </c>
      <c r="AN34">
        <v>5.546995377503857E-2</v>
      </c>
      <c r="AO34">
        <v>3.4668721109399066E-2</v>
      </c>
    </row>
    <row r="35" spans="1:41">
      <c r="A35" s="7">
        <v>28</v>
      </c>
      <c r="B35" s="55">
        <v>4.3877600154083214E-2</v>
      </c>
      <c r="C35">
        <v>0</v>
      </c>
      <c r="D35">
        <v>0</v>
      </c>
      <c r="E35">
        <v>0</v>
      </c>
      <c r="F35">
        <v>0</v>
      </c>
      <c r="G35">
        <v>8.6671802773497768E-3</v>
      </c>
      <c r="H35">
        <v>0</v>
      </c>
      <c r="I35">
        <v>0</v>
      </c>
      <c r="J35">
        <v>0</v>
      </c>
      <c r="K35">
        <v>0</v>
      </c>
      <c r="L35">
        <v>1.768345531587058E-2</v>
      </c>
      <c r="M35">
        <v>8.6671802773497768E-3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8.6671802773497768E-3</v>
      </c>
      <c r="AA35">
        <v>0</v>
      </c>
      <c r="AB35">
        <v>0</v>
      </c>
      <c r="AC35">
        <v>0</v>
      </c>
      <c r="AD35">
        <v>8.6671802773497768E-3</v>
      </c>
      <c r="AE35">
        <v>0</v>
      </c>
      <c r="AF35">
        <v>2.7734976887519285E-2</v>
      </c>
      <c r="AG35">
        <v>5.546995377503857E-2</v>
      </c>
      <c r="AH35">
        <v>8.3204930662557755E-2</v>
      </c>
      <c r="AI35">
        <v>0.10465620184899847</v>
      </c>
      <c r="AJ35">
        <v>0.13867488443759643</v>
      </c>
      <c r="AK35">
        <v>0.18374422187981512</v>
      </c>
      <c r="AL35">
        <v>5.2003081664098658E-2</v>
      </c>
      <c r="AM35">
        <v>0.11093990755007693</v>
      </c>
      <c r="AN35">
        <v>8.3204930662557755E-2</v>
      </c>
      <c r="AO35">
        <v>6.41371340523883E-2</v>
      </c>
    </row>
    <row r="36" spans="1:41">
      <c r="A36" s="7">
        <v>29</v>
      </c>
      <c r="B36" s="55">
        <v>7.1720916795069353E-2</v>
      </c>
      <c r="C36">
        <v>2.7734976887519285E-2</v>
      </c>
      <c r="D36">
        <v>0</v>
      </c>
      <c r="E36">
        <v>0</v>
      </c>
      <c r="F36">
        <v>0</v>
      </c>
      <c r="G36">
        <v>1.0400616332819744E-2</v>
      </c>
      <c r="H36">
        <v>0</v>
      </c>
      <c r="I36">
        <v>0</v>
      </c>
      <c r="J36">
        <v>0</v>
      </c>
      <c r="K36">
        <v>0</v>
      </c>
      <c r="L36">
        <v>1.7791795069337465E-2</v>
      </c>
      <c r="M36">
        <v>1.0400616332819744E-2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1.0400616332819744E-2</v>
      </c>
      <c r="AA36">
        <v>0</v>
      </c>
      <c r="AB36">
        <v>0</v>
      </c>
      <c r="AC36">
        <v>0</v>
      </c>
      <c r="AD36">
        <v>1.0400616332819744E-2</v>
      </c>
      <c r="AE36">
        <v>0</v>
      </c>
      <c r="AF36">
        <v>0</v>
      </c>
      <c r="AG36">
        <v>2.7734976887519285E-2</v>
      </c>
      <c r="AH36">
        <v>5.546995377503857E-2</v>
      </c>
      <c r="AI36">
        <v>8.1904853620955342E-2</v>
      </c>
      <c r="AJ36">
        <v>0.11093990755007693</v>
      </c>
      <c r="AK36">
        <v>0.15947611710323581</v>
      </c>
      <c r="AL36">
        <v>6.2403697996918465E-2</v>
      </c>
      <c r="AM36">
        <v>0.13867488443759643</v>
      </c>
      <c r="AN36">
        <v>0.11093990755007693</v>
      </c>
      <c r="AO36">
        <v>9.3605546995377528E-2</v>
      </c>
    </row>
    <row r="37" spans="1:41">
      <c r="A37" s="7">
        <v>30</v>
      </c>
      <c r="B37" s="55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 s="7">
        <v>31</v>
      </c>
      <c r="B38" s="55">
        <v>0.12134052388289676</v>
      </c>
      <c r="C38">
        <v>8.3204930662557755E-2</v>
      </c>
      <c r="D38">
        <v>4.8536209553158752E-2</v>
      </c>
      <c r="E38">
        <v>2.7734976887519285E-2</v>
      </c>
      <c r="F38">
        <v>0</v>
      </c>
      <c r="G38">
        <v>6.9337442218798083E-3</v>
      </c>
      <c r="H38">
        <v>0</v>
      </c>
      <c r="I38">
        <v>0</v>
      </c>
      <c r="J38">
        <v>0</v>
      </c>
      <c r="K38">
        <v>0</v>
      </c>
      <c r="L38">
        <v>1.1941448382126345E-2</v>
      </c>
      <c r="M38">
        <v>6.9337442218798083E-3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6.9337442218798083E-3</v>
      </c>
      <c r="AA38">
        <v>0</v>
      </c>
      <c r="AB38">
        <v>0</v>
      </c>
      <c r="AC38">
        <v>0</v>
      </c>
      <c r="AD38">
        <v>6.9337442218798083E-3</v>
      </c>
      <c r="AE38">
        <v>0</v>
      </c>
      <c r="AF38">
        <v>0</v>
      </c>
      <c r="AG38">
        <v>0</v>
      </c>
      <c r="AH38">
        <v>0</v>
      </c>
      <c r="AI38">
        <v>3.4668721109399066E-2</v>
      </c>
      <c r="AJ38">
        <v>5.546995377503857E-2</v>
      </c>
      <c r="AK38">
        <v>9.7072419106317406E-2</v>
      </c>
      <c r="AL38">
        <v>4.160246533127885E-2</v>
      </c>
      <c r="AM38">
        <v>0.13867488443759643</v>
      </c>
      <c r="AN38">
        <v>0.1664098613251159</v>
      </c>
      <c r="AO38">
        <v>0.14560862865947613</v>
      </c>
    </row>
    <row r="39" spans="1:41">
      <c r="A39" s="7">
        <v>32</v>
      </c>
      <c r="B39" s="55">
        <v>0.14907550077041606</v>
      </c>
      <c r="C39">
        <v>0.11093990755007693</v>
      </c>
      <c r="D39">
        <v>7.2804314329738037E-2</v>
      </c>
      <c r="E39">
        <v>5.546995377503857E-2</v>
      </c>
      <c r="F39">
        <v>2.7734976887519285E-2</v>
      </c>
      <c r="G39">
        <v>5.2003081664098597E-3</v>
      </c>
      <c r="H39">
        <v>0</v>
      </c>
      <c r="I39">
        <v>0</v>
      </c>
      <c r="J39">
        <v>0</v>
      </c>
      <c r="K39">
        <v>0</v>
      </c>
      <c r="L39">
        <v>1.1941448382126345E-2</v>
      </c>
      <c r="M39">
        <v>5.2003081664098597E-3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5.2003081664098597E-3</v>
      </c>
      <c r="AA39">
        <v>0</v>
      </c>
      <c r="AB39">
        <v>0</v>
      </c>
      <c r="AC39">
        <v>0</v>
      </c>
      <c r="AD39">
        <v>5.2003081664098597E-3</v>
      </c>
      <c r="AE39">
        <v>0</v>
      </c>
      <c r="AF39">
        <v>0</v>
      </c>
      <c r="AG39">
        <v>0</v>
      </c>
      <c r="AH39">
        <v>0</v>
      </c>
      <c r="AI39">
        <v>5.2003081664098597E-3</v>
      </c>
      <c r="AJ39">
        <v>2.7734976887519285E-2</v>
      </c>
      <c r="AK39">
        <v>6.587057010785824E-2</v>
      </c>
      <c r="AL39">
        <v>3.1201848998459156E-2</v>
      </c>
      <c r="AM39">
        <v>0.11093990755007693</v>
      </c>
      <c r="AN39">
        <v>0.13867488443759643</v>
      </c>
      <c r="AO39">
        <v>0.17161016949152544</v>
      </c>
    </row>
    <row r="40" spans="1:41">
      <c r="A40" s="7">
        <v>33</v>
      </c>
      <c r="B40" s="55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 s="7">
        <v>34</v>
      </c>
      <c r="B41" s="55">
        <v>0.14907550077041604</v>
      </c>
      <c r="C41">
        <v>0.1664098613251159</v>
      </c>
      <c r="D41">
        <v>0.12134052388289687</v>
      </c>
      <c r="E41">
        <v>0.11093990755007693</v>
      </c>
      <c r="F41">
        <v>8.3204930662557755E-2</v>
      </c>
      <c r="G41">
        <v>5.7203389830508475E-2</v>
      </c>
      <c r="H41">
        <v>2.7734976887519285E-2</v>
      </c>
      <c r="I41">
        <v>0</v>
      </c>
      <c r="J41">
        <v>0</v>
      </c>
      <c r="K41">
        <v>0</v>
      </c>
      <c r="L41">
        <v>1.1941448382126357E-2</v>
      </c>
      <c r="M41">
        <v>1.7334360554699553E-3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1.7334360554699553E-3</v>
      </c>
      <c r="AA41">
        <v>0</v>
      </c>
      <c r="AB41">
        <v>0</v>
      </c>
      <c r="AC41">
        <v>0</v>
      </c>
      <c r="AD41">
        <v>1.7334360554699553E-3</v>
      </c>
      <c r="AE41">
        <v>0</v>
      </c>
      <c r="AF41">
        <v>0</v>
      </c>
      <c r="AG41">
        <v>0</v>
      </c>
      <c r="AH41">
        <v>0</v>
      </c>
      <c r="AI41">
        <v>1.7334360554699553E-3</v>
      </c>
      <c r="AJ41">
        <v>0</v>
      </c>
      <c r="AK41">
        <v>3.4668721109399107E-3</v>
      </c>
      <c r="AL41">
        <v>1.0400616332819732E-2</v>
      </c>
      <c r="AM41">
        <v>5.546995377503857E-2</v>
      </c>
      <c r="AN41">
        <v>8.3204930662557755E-2</v>
      </c>
      <c r="AO41">
        <v>0.11267334360554701</v>
      </c>
    </row>
    <row r="42" spans="1:41">
      <c r="A42" s="7">
        <v>35</v>
      </c>
      <c r="B42">
        <v>0.12307395993836674</v>
      </c>
      <c r="C42">
        <v>0.13867488443759643</v>
      </c>
      <c r="D42">
        <v>0.14560862865947641</v>
      </c>
      <c r="E42">
        <v>0.13867488443759643</v>
      </c>
      <c r="F42">
        <v>0.11267334360554701</v>
      </c>
      <c r="G42">
        <v>8.8405238828967656E-2</v>
      </c>
      <c r="H42">
        <v>5.546995377503857E-2</v>
      </c>
      <c r="I42">
        <v>1.0400616332819732E-2</v>
      </c>
      <c r="J42">
        <v>0</v>
      </c>
      <c r="K42">
        <v>0</v>
      </c>
      <c r="L42">
        <v>1.3674884437596324E-2</v>
      </c>
      <c r="M42">
        <v>1.7334360554699553E-3</v>
      </c>
      <c r="N42">
        <v>1.7334360554699553E-3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1.7334360554699553E-3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2.7734976887519285E-2</v>
      </c>
      <c r="AN42">
        <v>5.546995377503857E-2</v>
      </c>
      <c r="AO42">
        <v>8.493836671802775E-2</v>
      </c>
    </row>
    <row r="43" spans="1:41">
      <c r="A43" s="7">
        <v>36</v>
      </c>
      <c r="B43" s="55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>
      <c r="A44" s="7">
        <v>37</v>
      </c>
      <c r="B44">
        <v>6.7604006163328179E-2</v>
      </c>
      <c r="C44">
        <v>8.3204930662557755E-2</v>
      </c>
      <c r="D44">
        <v>9.7072419106317323E-2</v>
      </c>
      <c r="E44">
        <v>0.13867488443759643</v>
      </c>
      <c r="F44">
        <v>0.17161016949152544</v>
      </c>
      <c r="G44">
        <v>0.15427580893682591</v>
      </c>
      <c r="H44">
        <v>0.11093990755007693</v>
      </c>
      <c r="I44">
        <v>3.1201848998459156E-2</v>
      </c>
      <c r="J44">
        <v>5.546995377503857E-2</v>
      </c>
      <c r="K44">
        <v>2.7734976887519285E-2</v>
      </c>
      <c r="L44">
        <v>1.3674884437596294E-2</v>
      </c>
      <c r="M44">
        <v>5.2003081664098597E-3</v>
      </c>
      <c r="N44">
        <v>5.2003081664098597E-3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5.2003081664098597E-3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3.293528505392912E-2</v>
      </c>
    </row>
    <row r="45" spans="1:41">
      <c r="A45" s="7">
        <v>38</v>
      </c>
      <c r="B45">
        <v>3.9869029275808925E-2</v>
      </c>
      <c r="C45">
        <v>5.546995377503857E-2</v>
      </c>
      <c r="D45">
        <v>7.2804314329738037E-2</v>
      </c>
      <c r="E45">
        <v>0.11093990755007693</v>
      </c>
      <c r="F45">
        <v>0.14560862865947613</v>
      </c>
      <c r="G45">
        <v>0.187211093990755</v>
      </c>
      <c r="H45">
        <v>0.13867488443759643</v>
      </c>
      <c r="I45">
        <v>4.160246533127885E-2</v>
      </c>
      <c r="J45">
        <v>8.3204930662557755E-2</v>
      </c>
      <c r="K45">
        <v>5.546995377503857E-2</v>
      </c>
      <c r="L45">
        <v>4.1409861325115552E-2</v>
      </c>
      <c r="M45">
        <v>6.9337442218798083E-3</v>
      </c>
      <c r="N45">
        <v>6.9337442218798083E-3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6.9337442218798083E-3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6.9337442218798083E-3</v>
      </c>
    </row>
    <row r="46" spans="1:41">
      <c r="A46" s="7">
        <v>39</v>
      </c>
      <c r="B46">
        <v>1.2134052388289688E-2</v>
      </c>
      <c r="C46">
        <v>2.7734976887519285E-2</v>
      </c>
      <c r="D46">
        <v>4.8536209553158752E-2</v>
      </c>
      <c r="E46">
        <v>8.3204930662557755E-2</v>
      </c>
      <c r="F46">
        <v>0.11960708782742682</v>
      </c>
      <c r="G46">
        <v>0.16467642526964565</v>
      </c>
      <c r="H46">
        <v>0.1664098613251159</v>
      </c>
      <c r="I46">
        <v>5.2003081664098658E-2</v>
      </c>
      <c r="J46">
        <v>0.11093990755007693</v>
      </c>
      <c r="K46">
        <v>8.3204930662557755E-2</v>
      </c>
      <c r="L46">
        <v>6.914483821263484E-2</v>
      </c>
      <c r="M46">
        <v>3.640215716486904E-2</v>
      </c>
      <c r="N46">
        <v>8.6671802773497768E-3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8.6671802773497768E-3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8.6671802773497768E-3</v>
      </c>
    </row>
    <row r="48" spans="1:41">
      <c r="B48" t="s">
        <v>219</v>
      </c>
    </row>
    <row r="49" spans="1:41">
      <c r="B49" t="s">
        <v>220</v>
      </c>
    </row>
    <row r="50" spans="1:41">
      <c r="A50" s="9" t="s">
        <v>221</v>
      </c>
      <c r="B50" s="82">
        <f t="array" ref="B50:AO50">MMULT(B4:AO4,B7:AO46)</f>
        <v>2.0081288030768432E-2</v>
      </c>
      <c r="C50" s="82">
        <v>1.3890698451578384E-2</v>
      </c>
      <c r="D50" s="82">
        <v>1.2347574459198686E-2</v>
      </c>
      <c r="E50" s="82">
        <v>1.4113058320557502E-2</v>
      </c>
      <c r="F50" s="82">
        <v>1.4993341567188569E-2</v>
      </c>
      <c r="G50" s="82">
        <v>1.8972754152169292E-2</v>
      </c>
      <c r="H50" s="82">
        <v>1.4354326352138456E-2</v>
      </c>
      <c r="I50" s="82">
        <v>5.2724315623751787E-3</v>
      </c>
      <c r="J50" s="82">
        <v>1.3607218847257177E-2</v>
      </c>
      <c r="K50" s="82">
        <v>1.2991463742809571E-2</v>
      </c>
      <c r="L50" s="82">
        <v>4.2122450989289982E-2</v>
      </c>
      <c r="M50" s="82">
        <v>1.5593854220141557E-2</v>
      </c>
      <c r="N50" s="82">
        <v>1.4020037078053327E-2</v>
      </c>
      <c r="O50" s="82">
        <v>1.3602203125428102E-2</v>
      </c>
      <c r="P50" s="82">
        <v>1.4212673416985361E-2</v>
      </c>
      <c r="Q50" s="82">
        <v>1.5585658694542932E-2</v>
      </c>
      <c r="R50" s="82">
        <v>1.6598040349253506E-2</v>
      </c>
      <c r="S50" s="82">
        <v>1.5499294419394721E-2</v>
      </c>
      <c r="T50" s="82">
        <v>1.7368574182362796E-2</v>
      </c>
      <c r="U50" s="82">
        <v>1.7699531736812817E-2</v>
      </c>
      <c r="V50" s="82">
        <v>1.6103344047672514E-2</v>
      </c>
      <c r="W50" s="82">
        <v>1.5258183062206698E-2</v>
      </c>
      <c r="X50" s="82">
        <v>6.087865039466565E-3</v>
      </c>
      <c r="Y50" s="82">
        <v>1.7129398018032073E-2</v>
      </c>
      <c r="Z50" s="82">
        <v>2.1307728210492934E-2</v>
      </c>
      <c r="AA50" s="82">
        <v>2.2351592820777311E-2</v>
      </c>
      <c r="AB50" s="82">
        <v>2.2388927766972849E-2</v>
      </c>
      <c r="AC50" s="82">
        <v>2.4470936558205269E-2</v>
      </c>
      <c r="AD50" s="82">
        <v>2.5260487315057922E-2</v>
      </c>
      <c r="AE50" s="82">
        <v>2.2000780722553119E-2</v>
      </c>
      <c r="AF50" s="82">
        <v>2.2058947114495776E-2</v>
      </c>
      <c r="AG50" s="82">
        <v>2.1777137733338572E-2</v>
      </c>
      <c r="AH50" s="82">
        <v>2.0795106653848972E-2</v>
      </c>
      <c r="AI50" s="82">
        <v>1.8321349408200769E-2</v>
      </c>
      <c r="AJ50" s="82">
        <v>2.0108234043854374E-2</v>
      </c>
      <c r="AK50" s="82">
        <v>2.1898700500721544E-2</v>
      </c>
      <c r="AL50" s="82">
        <v>6.8537010926895941E-3</v>
      </c>
      <c r="AM50" s="82">
        <v>1.6801000157584706E-2</v>
      </c>
      <c r="AN50" s="82">
        <v>1.5916433419345063E-2</v>
      </c>
      <c r="AO50" s="82">
        <v>1.794545239986059E-2</v>
      </c>
    </row>
    <row r="52" spans="1:41">
      <c r="B52" t="s">
        <v>222</v>
      </c>
    </row>
    <row r="53" spans="1:41">
      <c r="B53">
        <f>SUM(B4:AO4)</f>
        <v>0.76214399577454617</v>
      </c>
      <c r="C53" t="s">
        <v>223</v>
      </c>
      <c r="D53">
        <v>1</v>
      </c>
    </row>
    <row r="55" spans="1:41">
      <c r="B55" t="s">
        <v>224</v>
      </c>
      <c r="C55">
        <f>0</f>
        <v>0</v>
      </c>
    </row>
  </sheetData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86ABEA40-38B6-7B4F-AD74-9B87B9C8A509}">
          <xm:f>'Find stationary state'!1:1048576</xm:f>
        </x15:webExtension>
        <x15:webExtension appRef="{085556AB-A431-6541-8BAE-08225569FF0C}">
          <xm:f>'Find stationary state'!XFD1048550:XFD1048575</xm:f>
        </x15:webExtension>
      </x15:webExtens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9DF78-2CEB-4B42-B284-6DB551E9B837}">
  <dimension ref="A1:AN41"/>
  <sheetViews>
    <sheetView topLeftCell="C17" workbookViewId="0">
      <selection activeCell="D5" sqref="D5"/>
    </sheetView>
  </sheetViews>
  <sheetFormatPr defaultColWidth="11.42578125" defaultRowHeight="15"/>
  <sheetData>
    <row r="1" spans="1:40">
      <c r="A1" s="59">
        <v>0</v>
      </c>
      <c r="B1" s="8">
        <v>1</v>
      </c>
      <c r="C1" s="8">
        <v>2</v>
      </c>
      <c r="D1" s="8">
        <v>3</v>
      </c>
      <c r="E1" s="8">
        <v>4</v>
      </c>
      <c r="F1" s="8">
        <v>5</v>
      </c>
      <c r="G1" s="8">
        <v>6</v>
      </c>
      <c r="H1" s="8">
        <v>7</v>
      </c>
      <c r="I1" s="8">
        <v>8</v>
      </c>
      <c r="J1" s="8">
        <v>9</v>
      </c>
      <c r="K1" s="8">
        <v>10</v>
      </c>
      <c r="L1" s="8">
        <v>11</v>
      </c>
      <c r="M1" s="8">
        <v>12</v>
      </c>
      <c r="N1" s="8">
        <v>13</v>
      </c>
      <c r="O1" s="8">
        <v>14</v>
      </c>
      <c r="P1" s="8">
        <v>15</v>
      </c>
      <c r="Q1" s="8">
        <v>16</v>
      </c>
      <c r="R1" s="8">
        <v>17</v>
      </c>
      <c r="S1" s="8">
        <v>18</v>
      </c>
      <c r="T1" s="8">
        <v>19</v>
      </c>
      <c r="U1" s="8">
        <v>20</v>
      </c>
      <c r="V1" s="8">
        <v>21</v>
      </c>
      <c r="W1" s="8">
        <v>22</v>
      </c>
      <c r="X1" s="8">
        <v>23</v>
      </c>
      <c r="Y1" s="8">
        <v>24</v>
      </c>
      <c r="Z1" s="8">
        <v>25</v>
      </c>
      <c r="AA1" s="8">
        <v>26</v>
      </c>
      <c r="AB1" s="8">
        <v>27</v>
      </c>
      <c r="AC1" s="8">
        <v>28</v>
      </c>
      <c r="AD1" s="8">
        <v>29</v>
      </c>
      <c r="AE1" s="8">
        <v>30</v>
      </c>
      <c r="AF1" s="8">
        <v>31</v>
      </c>
      <c r="AG1" s="8">
        <v>32</v>
      </c>
      <c r="AH1" s="8">
        <v>33</v>
      </c>
      <c r="AI1" s="8">
        <v>34</v>
      </c>
      <c r="AJ1" s="8">
        <v>35</v>
      </c>
      <c r="AK1" s="8">
        <v>36</v>
      </c>
      <c r="AL1" s="8">
        <v>37</v>
      </c>
      <c r="AM1" s="8">
        <v>38</v>
      </c>
      <c r="AN1" s="8">
        <v>39</v>
      </c>
    </row>
    <row r="2" spans="1:40">
      <c r="A2" s="55">
        <v>1.2134052388289676E-2</v>
      </c>
      <c r="B2">
        <v>0</v>
      </c>
      <c r="C2">
        <v>2.4268104776579352E-2</v>
      </c>
      <c r="D2">
        <v>5.5469953775038522E-2</v>
      </c>
      <c r="E2">
        <v>9.3605546995377514E-2</v>
      </c>
      <c r="F2">
        <v>0.14214175654853622</v>
      </c>
      <c r="G2">
        <v>0.13867488443759632</v>
      </c>
      <c r="H2">
        <v>6.2403697996918341E-2</v>
      </c>
      <c r="I2">
        <v>0.13867488443759632</v>
      </c>
      <c r="J2">
        <v>0.11093990755007704</v>
      </c>
      <c r="K2">
        <v>9.6879815100154087E-2</v>
      </c>
      <c r="L2">
        <v>6.5870570107858253E-2</v>
      </c>
      <c r="M2">
        <v>3.8135593220338986E-2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1.0400616332819723E-2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1.0400616332819723E-2</v>
      </c>
    </row>
    <row r="3" spans="1:40">
      <c r="A3" s="55">
        <v>8.6671802773497768E-3</v>
      </c>
      <c r="B3">
        <v>0</v>
      </c>
      <c r="C3">
        <v>0</v>
      </c>
      <c r="D3">
        <v>2.7734976887519285E-2</v>
      </c>
      <c r="E3">
        <v>6.41371340523883E-2</v>
      </c>
      <c r="F3">
        <v>0.10920647149460712</v>
      </c>
      <c r="G3">
        <v>0.11093990755007693</v>
      </c>
      <c r="H3">
        <v>5.2003081664098658E-2</v>
      </c>
      <c r="I3">
        <v>0.1664098613251159</v>
      </c>
      <c r="J3">
        <v>0.13867488443759643</v>
      </c>
      <c r="K3">
        <v>0.12114791987673344</v>
      </c>
      <c r="L3">
        <v>9.1872110939907561E-2</v>
      </c>
      <c r="M3">
        <v>6.41371340523883E-2</v>
      </c>
      <c r="N3">
        <v>2.7734976887519285E-2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8.6671802773497768E-3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8.6671802773497768E-3</v>
      </c>
    </row>
    <row r="4" spans="1:40">
      <c r="A4" s="55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>
      <c r="A5" s="55">
        <v>5.2003081664098597E-3</v>
      </c>
      <c r="B5">
        <v>0</v>
      </c>
      <c r="C5">
        <v>0</v>
      </c>
      <c r="D5">
        <v>0</v>
      </c>
      <c r="E5">
        <v>5.2003081664098597E-3</v>
      </c>
      <c r="F5">
        <v>4.3335901386748837E-2</v>
      </c>
      <c r="G5">
        <v>5.546995377503857E-2</v>
      </c>
      <c r="H5">
        <v>3.1201848998459156E-2</v>
      </c>
      <c r="I5">
        <v>0.11093990755007693</v>
      </c>
      <c r="J5">
        <v>0.13867488443759643</v>
      </c>
      <c r="K5">
        <v>0.17315100154083207</v>
      </c>
      <c r="L5">
        <v>0.14387519260400619</v>
      </c>
      <c r="M5">
        <v>0.1161402157164869</v>
      </c>
      <c r="N5">
        <v>8.3204930662557755E-2</v>
      </c>
      <c r="O5">
        <v>5.546995377503857E-2</v>
      </c>
      <c r="P5">
        <v>2.7734976887519285E-2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5.2003081664098597E-3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5.2003081664098597E-3</v>
      </c>
    </row>
    <row r="6" spans="1:40">
      <c r="A6" s="55">
        <v>3.4668721109399107E-3</v>
      </c>
      <c r="B6">
        <v>0</v>
      </c>
      <c r="C6">
        <v>0</v>
      </c>
      <c r="D6">
        <v>0</v>
      </c>
      <c r="E6">
        <v>3.4668721109399107E-3</v>
      </c>
      <c r="F6">
        <v>1.0400616332819732E-2</v>
      </c>
      <c r="G6">
        <v>2.7734976887519285E-2</v>
      </c>
      <c r="H6">
        <v>2.0801232665639463E-2</v>
      </c>
      <c r="I6">
        <v>8.3204930662557755E-2</v>
      </c>
      <c r="J6">
        <v>0.11093990755007693</v>
      </c>
      <c r="K6">
        <v>0.14368258859784289</v>
      </c>
      <c r="L6">
        <v>0.1698767334360555</v>
      </c>
      <c r="M6">
        <v>0.14214175654853625</v>
      </c>
      <c r="N6">
        <v>0.11093990755007693</v>
      </c>
      <c r="O6">
        <v>8.3204930662557755E-2</v>
      </c>
      <c r="P6">
        <v>5.546995377503857E-2</v>
      </c>
      <c r="Q6">
        <v>2.7734976887519285E-2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3.4668721109399107E-3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3.4668721109399107E-3</v>
      </c>
    </row>
    <row r="7" spans="1:40">
      <c r="A7" s="55">
        <v>3.4668721109399107E-3</v>
      </c>
      <c r="B7">
        <v>0</v>
      </c>
      <c r="C7">
        <v>0</v>
      </c>
      <c r="D7">
        <v>0</v>
      </c>
      <c r="E7">
        <v>1.7334360554699553E-3</v>
      </c>
      <c r="F7">
        <v>5.2003081664098658E-3</v>
      </c>
      <c r="G7">
        <v>0</v>
      </c>
      <c r="H7">
        <v>1.0400616332819732E-2</v>
      </c>
      <c r="I7">
        <v>5.546995377503857E-2</v>
      </c>
      <c r="J7">
        <v>8.3204930662557755E-2</v>
      </c>
      <c r="K7">
        <v>0.1159476117103236</v>
      </c>
      <c r="L7">
        <v>0.14040832049306626</v>
      </c>
      <c r="M7">
        <v>0.1681432973805855</v>
      </c>
      <c r="N7">
        <v>0.13867488443759643</v>
      </c>
      <c r="O7">
        <v>0.11093990755007693</v>
      </c>
      <c r="P7">
        <v>8.3204930662557755E-2</v>
      </c>
      <c r="Q7">
        <v>5.546995377503857E-2</v>
      </c>
      <c r="R7">
        <v>2.4268104776579376E-2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1.7334360554699553E-3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1.7334360554699553E-3</v>
      </c>
    </row>
    <row r="8" spans="1:40">
      <c r="A8" s="55">
        <v>3.4668721109399107E-3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2.7734976887519285E-2</v>
      </c>
      <c r="J8">
        <v>5.546995377503857E-2</v>
      </c>
      <c r="K8">
        <v>8.8212634822804295E-2</v>
      </c>
      <c r="L8">
        <v>0.11093990755007693</v>
      </c>
      <c r="M8">
        <v>0.13867488443759643</v>
      </c>
      <c r="N8">
        <v>0.1664098613251159</v>
      </c>
      <c r="O8">
        <v>0.13867488443759643</v>
      </c>
      <c r="P8">
        <v>0.11093990755007693</v>
      </c>
      <c r="Q8">
        <v>8.3204930662557755E-2</v>
      </c>
      <c r="R8">
        <v>4.8536209553158752E-2</v>
      </c>
      <c r="S8">
        <v>2.7734976887519285E-2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>
      <c r="A9" s="5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>
      <c r="A10" s="55">
        <v>6.9337442218798083E-3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3.6209553158705721E-2</v>
      </c>
      <c r="L10">
        <v>5.546995377503857E-2</v>
      </c>
      <c r="M10">
        <v>8.3204930662557755E-2</v>
      </c>
      <c r="N10">
        <v>0.11093990755007693</v>
      </c>
      <c r="O10">
        <v>0.13867488443759643</v>
      </c>
      <c r="P10">
        <v>0.1664098613251159</v>
      </c>
      <c r="Q10">
        <v>0.13867488443759643</v>
      </c>
      <c r="R10">
        <v>9.7072419106317323E-2</v>
      </c>
      <c r="S10">
        <v>8.3204930662557755E-2</v>
      </c>
      <c r="T10">
        <v>5.546995377503857E-2</v>
      </c>
      <c r="U10">
        <v>2.7734976887519285E-2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>
      <c r="A11" s="55">
        <v>8.6671802773497768E-3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1.0208012326656402E-2</v>
      </c>
      <c r="L11">
        <v>2.7734976887519285E-2</v>
      </c>
      <c r="M11">
        <v>5.546995377503857E-2</v>
      </c>
      <c r="N11">
        <v>8.3204930662557755E-2</v>
      </c>
      <c r="O11">
        <v>0.11093990755007693</v>
      </c>
      <c r="P11">
        <v>0.13867488443759643</v>
      </c>
      <c r="Q11">
        <v>0.1664098613251159</v>
      </c>
      <c r="R11">
        <v>0.12134052388289687</v>
      </c>
      <c r="S11">
        <v>0.11093990755007693</v>
      </c>
      <c r="T11">
        <v>8.3204930662557755E-2</v>
      </c>
      <c r="U11">
        <v>5.546995377503857E-2</v>
      </c>
      <c r="V11">
        <v>2.7734976887519285E-2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>
      <c r="A12" s="55">
        <v>1.2134052388289698E-2</v>
      </c>
      <c r="B12">
        <v>0</v>
      </c>
      <c r="C12">
        <v>0</v>
      </c>
      <c r="D12">
        <v>0</v>
      </c>
      <c r="E12">
        <v>0</v>
      </c>
      <c r="F12">
        <v>1.7334360554699553E-3</v>
      </c>
      <c r="G12">
        <v>0</v>
      </c>
      <c r="H12">
        <v>0</v>
      </c>
      <c r="I12">
        <v>0</v>
      </c>
      <c r="J12">
        <v>0</v>
      </c>
      <c r="K12">
        <v>1.3674884437596324E-2</v>
      </c>
      <c r="L12">
        <v>1.7334360554699553E-3</v>
      </c>
      <c r="M12">
        <v>2.7734976887519285E-2</v>
      </c>
      <c r="N12">
        <v>5.546995377503857E-2</v>
      </c>
      <c r="O12">
        <v>8.3204930662557755E-2</v>
      </c>
      <c r="P12">
        <v>0.11093990755007693</v>
      </c>
      <c r="Q12">
        <v>0.13867488443759643</v>
      </c>
      <c r="R12">
        <v>0.14560862865947641</v>
      </c>
      <c r="S12">
        <v>0.13867488443759643</v>
      </c>
      <c r="T12">
        <v>0.11267334360554701</v>
      </c>
      <c r="U12">
        <v>8.3204930662557755E-2</v>
      </c>
      <c r="V12">
        <v>5.546995377503857E-2</v>
      </c>
      <c r="W12">
        <v>1.0400616332819732E-2</v>
      </c>
      <c r="X12">
        <v>0</v>
      </c>
      <c r="Y12">
        <v>1.7334360554699553E-3</v>
      </c>
      <c r="Z12">
        <v>3.4668721109399107E-3</v>
      </c>
      <c r="AA12">
        <v>0</v>
      </c>
      <c r="AB12">
        <v>0</v>
      </c>
      <c r="AC12">
        <v>1.7334360554699553E-3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1.7334360554699553E-3</v>
      </c>
    </row>
    <row r="13" spans="1:40">
      <c r="A13" s="55">
        <v>1.2134052388289688E-2</v>
      </c>
      <c r="B13">
        <v>0</v>
      </c>
      <c r="C13">
        <v>0</v>
      </c>
      <c r="D13">
        <v>0</v>
      </c>
      <c r="E13">
        <v>0</v>
      </c>
      <c r="F13">
        <v>3.4668721109399107E-3</v>
      </c>
      <c r="G13">
        <v>0</v>
      </c>
      <c r="H13">
        <v>0</v>
      </c>
      <c r="I13">
        <v>0</v>
      </c>
      <c r="J13">
        <v>0</v>
      </c>
      <c r="K13">
        <v>1.3674884437596313E-2</v>
      </c>
      <c r="L13">
        <v>3.4668721109399107E-3</v>
      </c>
      <c r="M13">
        <v>0</v>
      </c>
      <c r="N13">
        <v>2.7734976887519285E-2</v>
      </c>
      <c r="O13">
        <v>5.546995377503857E-2</v>
      </c>
      <c r="P13">
        <v>8.3204930662557755E-2</v>
      </c>
      <c r="Q13">
        <v>0.11093990755007693</v>
      </c>
      <c r="R13">
        <v>0.12134052388289687</v>
      </c>
      <c r="S13">
        <v>0.1664098613251159</v>
      </c>
      <c r="T13">
        <v>0.14214175654853625</v>
      </c>
      <c r="U13">
        <v>0.11093990755007693</v>
      </c>
      <c r="V13">
        <v>8.3204930662557755E-2</v>
      </c>
      <c r="W13">
        <v>2.0801232665639463E-2</v>
      </c>
      <c r="X13">
        <v>2.7734976887519285E-2</v>
      </c>
      <c r="Y13">
        <v>3.4668721109399107E-3</v>
      </c>
      <c r="Z13">
        <v>6.9337442218798213E-3</v>
      </c>
      <c r="AA13">
        <v>0</v>
      </c>
      <c r="AB13">
        <v>0</v>
      </c>
      <c r="AC13">
        <v>3.4668721109399107E-3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3.4668721109399107E-3</v>
      </c>
    </row>
    <row r="14" spans="1:40">
      <c r="A14" s="55">
        <v>1.2134052388289669E-2</v>
      </c>
      <c r="B14">
        <v>0</v>
      </c>
      <c r="C14">
        <v>0</v>
      </c>
      <c r="D14">
        <v>0</v>
      </c>
      <c r="E14">
        <v>0</v>
      </c>
      <c r="F14">
        <v>5.2003081664098597E-3</v>
      </c>
      <c r="G14">
        <v>0</v>
      </c>
      <c r="H14">
        <v>0</v>
      </c>
      <c r="I14">
        <v>0</v>
      </c>
      <c r="J14">
        <v>0</v>
      </c>
      <c r="K14">
        <v>1.3674884437596294E-2</v>
      </c>
      <c r="L14">
        <v>5.2003081664098597E-3</v>
      </c>
      <c r="M14">
        <v>0</v>
      </c>
      <c r="N14">
        <v>0</v>
      </c>
      <c r="O14">
        <v>2.7734976887519285E-2</v>
      </c>
      <c r="P14">
        <v>5.546995377503857E-2</v>
      </c>
      <c r="Q14">
        <v>8.3204930662557755E-2</v>
      </c>
      <c r="R14">
        <v>9.7072419106317323E-2</v>
      </c>
      <c r="S14">
        <v>0.13867488443759643</v>
      </c>
      <c r="T14">
        <v>0.17161016949152544</v>
      </c>
      <c r="U14">
        <v>0.13867488443759643</v>
      </c>
      <c r="V14">
        <v>0.11093990755007693</v>
      </c>
      <c r="W14">
        <v>3.1201848998459156E-2</v>
      </c>
      <c r="X14">
        <v>5.546995377503857E-2</v>
      </c>
      <c r="Y14">
        <v>3.293528505392912E-2</v>
      </c>
      <c r="Z14">
        <v>1.0400616332819719E-2</v>
      </c>
      <c r="AA14">
        <v>0</v>
      </c>
      <c r="AB14">
        <v>0</v>
      </c>
      <c r="AC14">
        <v>5.2003081664098597E-3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5.2003081664098597E-3</v>
      </c>
    </row>
    <row r="15" spans="1:40">
      <c r="A15" s="55">
        <v>1.2134052388289669E-2</v>
      </c>
      <c r="B15">
        <v>0</v>
      </c>
      <c r="C15">
        <v>0</v>
      </c>
      <c r="D15">
        <v>0</v>
      </c>
      <c r="E15">
        <v>0</v>
      </c>
      <c r="F15">
        <v>6.9337442218798083E-3</v>
      </c>
      <c r="G15">
        <v>0</v>
      </c>
      <c r="H15">
        <v>0</v>
      </c>
      <c r="I15">
        <v>0</v>
      </c>
      <c r="J15">
        <v>0</v>
      </c>
      <c r="K15">
        <v>1.3674884437596294E-2</v>
      </c>
      <c r="L15">
        <v>6.9337442218798083E-3</v>
      </c>
      <c r="M15">
        <v>0</v>
      </c>
      <c r="N15">
        <v>0</v>
      </c>
      <c r="O15">
        <v>0</v>
      </c>
      <c r="P15">
        <v>2.7734976887519285E-2</v>
      </c>
      <c r="Q15">
        <v>5.546995377503857E-2</v>
      </c>
      <c r="R15">
        <v>7.2804314329738037E-2</v>
      </c>
      <c r="S15">
        <v>0.11093990755007693</v>
      </c>
      <c r="T15">
        <v>0.14560862865947613</v>
      </c>
      <c r="U15">
        <v>0.1664098613251159</v>
      </c>
      <c r="V15">
        <v>0.13867488443759643</v>
      </c>
      <c r="W15">
        <v>4.160246533127885E-2</v>
      </c>
      <c r="X15">
        <v>8.3204930662557755E-2</v>
      </c>
      <c r="Y15">
        <v>6.2403697996918327E-2</v>
      </c>
      <c r="Z15">
        <v>4.1602465331278878E-2</v>
      </c>
      <c r="AA15">
        <v>0</v>
      </c>
      <c r="AB15">
        <v>0</v>
      </c>
      <c r="AC15">
        <v>6.9337442218798083E-3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6.9337442218798083E-3</v>
      </c>
    </row>
    <row r="16" spans="1:40">
      <c r="A16" s="55">
        <v>1.2134052388289688E-2</v>
      </c>
      <c r="B16">
        <v>0</v>
      </c>
      <c r="C16">
        <v>0</v>
      </c>
      <c r="D16">
        <v>0</v>
      </c>
      <c r="E16">
        <v>0</v>
      </c>
      <c r="F16">
        <v>8.6671802773497768E-3</v>
      </c>
      <c r="G16">
        <v>0</v>
      </c>
      <c r="H16">
        <v>0</v>
      </c>
      <c r="I16">
        <v>0</v>
      </c>
      <c r="J16">
        <v>0</v>
      </c>
      <c r="K16">
        <v>1.3674884437596313E-2</v>
      </c>
      <c r="L16">
        <v>8.6671802773497768E-3</v>
      </c>
      <c r="M16">
        <v>0</v>
      </c>
      <c r="N16">
        <v>0</v>
      </c>
      <c r="O16">
        <v>0</v>
      </c>
      <c r="P16">
        <v>0</v>
      </c>
      <c r="Q16">
        <v>2.7734976887519285E-2</v>
      </c>
      <c r="R16">
        <v>4.8536209553158752E-2</v>
      </c>
      <c r="S16">
        <v>8.3204930662557755E-2</v>
      </c>
      <c r="T16">
        <v>0.11960708782742682</v>
      </c>
      <c r="U16">
        <v>0.13867488443759643</v>
      </c>
      <c r="V16">
        <v>0.1664098613251159</v>
      </c>
      <c r="W16">
        <v>5.2003081664098658E-2</v>
      </c>
      <c r="X16">
        <v>0.11093990755007693</v>
      </c>
      <c r="Y16">
        <v>9.1872110939907561E-2</v>
      </c>
      <c r="Z16">
        <v>7.2804314329738079E-2</v>
      </c>
      <c r="AA16">
        <v>2.7734976887519285E-2</v>
      </c>
      <c r="AB16">
        <v>0</v>
      </c>
      <c r="AC16">
        <v>8.6671802773497768E-3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8.6671802773497768E-3</v>
      </c>
    </row>
    <row r="17" spans="1:40">
      <c r="A17" s="55">
        <v>1.2134052388289698E-2</v>
      </c>
      <c r="B17">
        <v>0</v>
      </c>
      <c r="C17">
        <v>0</v>
      </c>
      <c r="D17">
        <v>0</v>
      </c>
      <c r="E17">
        <v>0</v>
      </c>
      <c r="F17">
        <v>1.0400616332819744E-2</v>
      </c>
      <c r="G17">
        <v>0</v>
      </c>
      <c r="H17">
        <v>0</v>
      </c>
      <c r="I17">
        <v>0</v>
      </c>
      <c r="J17">
        <v>0</v>
      </c>
      <c r="K17">
        <v>1.3674884437596324E-2</v>
      </c>
      <c r="L17">
        <v>1.0400616332819744E-2</v>
      </c>
      <c r="M17">
        <v>0</v>
      </c>
      <c r="N17">
        <v>0</v>
      </c>
      <c r="O17">
        <v>0</v>
      </c>
      <c r="P17">
        <v>0</v>
      </c>
      <c r="Q17">
        <v>0</v>
      </c>
      <c r="R17">
        <v>2.4268104776579376E-2</v>
      </c>
      <c r="S17">
        <v>5.546995377503857E-2</v>
      </c>
      <c r="T17">
        <v>9.3605546995377528E-2</v>
      </c>
      <c r="U17">
        <v>0.11093990755007693</v>
      </c>
      <c r="V17">
        <v>0.13867488443759643</v>
      </c>
      <c r="W17">
        <v>6.2403697996918465E-2</v>
      </c>
      <c r="X17">
        <v>0.13867488443759643</v>
      </c>
      <c r="Y17">
        <v>0.12134052388289679</v>
      </c>
      <c r="Z17">
        <v>0.10400616332819726</v>
      </c>
      <c r="AA17">
        <v>5.546995377503857E-2</v>
      </c>
      <c r="AB17">
        <v>2.7734976887519285E-2</v>
      </c>
      <c r="AC17">
        <v>1.0400616332819744E-2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1.0400616332819744E-2</v>
      </c>
    </row>
    <row r="18" spans="1:40">
      <c r="A18" s="55">
        <v>8.6671802773497768E-3</v>
      </c>
      <c r="B18">
        <v>0</v>
      </c>
      <c r="C18">
        <v>0</v>
      </c>
      <c r="D18">
        <v>0</v>
      </c>
      <c r="E18">
        <v>0</v>
      </c>
      <c r="F18">
        <v>8.6671802773497768E-3</v>
      </c>
      <c r="G18">
        <v>0</v>
      </c>
      <c r="H18">
        <v>0</v>
      </c>
      <c r="I18">
        <v>0</v>
      </c>
      <c r="J18">
        <v>0</v>
      </c>
      <c r="K18">
        <v>1.0208012326656402E-2</v>
      </c>
      <c r="L18">
        <v>8.6671802773497768E-3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2.7734976887519285E-2</v>
      </c>
      <c r="T18">
        <v>6.41371340523883E-2</v>
      </c>
      <c r="U18">
        <v>8.3204930662557755E-2</v>
      </c>
      <c r="V18">
        <v>0.11093990755007693</v>
      </c>
      <c r="W18">
        <v>5.2003081664098658E-2</v>
      </c>
      <c r="X18">
        <v>0.1664098613251159</v>
      </c>
      <c r="Y18">
        <v>0.1473420647149461</v>
      </c>
      <c r="Z18">
        <v>0.1282742681047766</v>
      </c>
      <c r="AA18">
        <v>8.3204930662557755E-2</v>
      </c>
      <c r="AB18">
        <v>5.546995377503857E-2</v>
      </c>
      <c r="AC18">
        <v>3.640215716486904E-2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8.6671802773497768E-3</v>
      </c>
    </row>
    <row r="19" spans="1:40">
      <c r="A19" s="55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>
      <c r="A20" s="55">
        <v>5.2003081664098597E-3</v>
      </c>
      <c r="B20">
        <v>0</v>
      </c>
      <c r="C20">
        <v>0</v>
      </c>
      <c r="D20">
        <v>0</v>
      </c>
      <c r="E20">
        <v>0</v>
      </c>
      <c r="F20">
        <v>5.2003081664098597E-3</v>
      </c>
      <c r="G20">
        <v>0</v>
      </c>
      <c r="H20">
        <v>0</v>
      </c>
      <c r="I20">
        <v>0</v>
      </c>
      <c r="J20">
        <v>0</v>
      </c>
      <c r="K20">
        <v>6.7411402157164851E-3</v>
      </c>
      <c r="L20">
        <v>5.2003081664098597E-3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5.2003081664098597E-3</v>
      </c>
      <c r="U20">
        <v>2.7734976887519285E-2</v>
      </c>
      <c r="V20">
        <v>5.546995377503857E-2</v>
      </c>
      <c r="W20">
        <v>3.1201848998459156E-2</v>
      </c>
      <c r="X20">
        <v>0.11093990755007693</v>
      </c>
      <c r="Y20">
        <v>0.14387519260400619</v>
      </c>
      <c r="Z20">
        <v>0.17681047765793528</v>
      </c>
      <c r="AA20">
        <v>0.13867488443759643</v>
      </c>
      <c r="AB20">
        <v>0.11093990755007693</v>
      </c>
      <c r="AC20">
        <v>8.8405238828967642E-2</v>
      </c>
      <c r="AD20">
        <v>5.546995377503857E-2</v>
      </c>
      <c r="AE20">
        <v>2.7734976887519285E-2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5.2003081664098597E-3</v>
      </c>
    </row>
    <row r="21" spans="1:40">
      <c r="A21" s="55">
        <v>3.4668721109399107E-3</v>
      </c>
      <c r="B21">
        <v>0</v>
      </c>
      <c r="C21">
        <v>0</v>
      </c>
      <c r="D21">
        <v>0</v>
      </c>
      <c r="E21">
        <v>0</v>
      </c>
      <c r="F21">
        <v>3.4668721109399107E-3</v>
      </c>
      <c r="G21">
        <v>0</v>
      </c>
      <c r="H21">
        <v>0</v>
      </c>
      <c r="I21">
        <v>0</v>
      </c>
      <c r="J21">
        <v>0</v>
      </c>
      <c r="K21">
        <v>5.0077041602465365E-3</v>
      </c>
      <c r="L21">
        <v>3.4668721109399107E-3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3.4668721109399107E-3</v>
      </c>
      <c r="U21">
        <v>0</v>
      </c>
      <c r="V21">
        <v>2.7734976887519285E-2</v>
      </c>
      <c r="W21">
        <v>2.0801232665639463E-2</v>
      </c>
      <c r="X21">
        <v>8.3204930662557755E-2</v>
      </c>
      <c r="Y21">
        <v>0.11440677966101695</v>
      </c>
      <c r="Z21">
        <v>0.14560862865947613</v>
      </c>
      <c r="AA21">
        <v>0.1664098613251159</v>
      </c>
      <c r="AB21">
        <v>0.13867488443759643</v>
      </c>
      <c r="AC21">
        <v>0.11440677966101695</v>
      </c>
      <c r="AD21">
        <v>8.3204930662557755E-2</v>
      </c>
      <c r="AE21">
        <v>5.546995377503857E-2</v>
      </c>
      <c r="AF21">
        <v>2.7734976887519285E-2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3.4668721109399107E-3</v>
      </c>
    </row>
    <row r="22" spans="1:40">
      <c r="A22" s="55">
        <v>1.7334360554699553E-3</v>
      </c>
      <c r="B22">
        <v>0</v>
      </c>
      <c r="C22">
        <v>0</v>
      </c>
      <c r="D22">
        <v>0</v>
      </c>
      <c r="E22">
        <v>0</v>
      </c>
      <c r="F22">
        <v>1.7334360554699553E-3</v>
      </c>
      <c r="G22">
        <v>0</v>
      </c>
      <c r="H22">
        <v>0</v>
      </c>
      <c r="I22">
        <v>0</v>
      </c>
      <c r="J22">
        <v>0</v>
      </c>
      <c r="K22">
        <v>3.274268104776581E-3</v>
      </c>
      <c r="L22">
        <v>1.7334360554699553E-3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1.7334360554699553E-3</v>
      </c>
      <c r="U22">
        <v>0</v>
      </c>
      <c r="V22">
        <v>0</v>
      </c>
      <c r="W22">
        <v>1.0400616332819732E-2</v>
      </c>
      <c r="X22">
        <v>5.546995377503857E-2</v>
      </c>
      <c r="Y22">
        <v>8.493836671802775E-2</v>
      </c>
      <c r="Z22">
        <v>0.11440677966101695</v>
      </c>
      <c r="AA22">
        <v>0.13867488443759643</v>
      </c>
      <c r="AB22">
        <v>0.1664098613251159</v>
      </c>
      <c r="AC22">
        <v>0.14040832049306626</v>
      </c>
      <c r="AD22">
        <v>0.11093990755007693</v>
      </c>
      <c r="AE22">
        <v>8.3204930662557755E-2</v>
      </c>
      <c r="AF22">
        <v>5.546995377503857E-2</v>
      </c>
      <c r="AG22">
        <v>2.7734976887519285E-2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1.7334360554699553E-3</v>
      </c>
    </row>
    <row r="23" spans="1:40">
      <c r="A23" s="55">
        <v>1.7334360554699553E-3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3.274268104776581E-3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2.7734976887519285E-2</v>
      </c>
      <c r="Y23">
        <v>5.546995377503857E-2</v>
      </c>
      <c r="Z23">
        <v>8.3204930662557755E-2</v>
      </c>
      <c r="AA23">
        <v>0.11093990755007693</v>
      </c>
      <c r="AB23">
        <v>0.13867488443759643</v>
      </c>
      <c r="AC23">
        <v>0.1664098613251159</v>
      </c>
      <c r="AD23">
        <v>0.13867488443759643</v>
      </c>
      <c r="AE23">
        <v>0.11093990755007693</v>
      </c>
      <c r="AF23">
        <v>8.3204930662557755E-2</v>
      </c>
      <c r="AG23">
        <v>5.546995377503857E-2</v>
      </c>
      <c r="AH23">
        <v>2.4268104776579376E-2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1:40">
      <c r="A24" s="55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1:40">
      <c r="A25" s="55">
        <v>5.2003081664098597E-3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6.7411402157164851E-3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2.7734976887519285E-2</v>
      </c>
      <c r="AA25">
        <v>5.546995377503857E-2</v>
      </c>
      <c r="AB25">
        <v>8.3204930662557755E-2</v>
      </c>
      <c r="AC25">
        <v>0.11093990755007693</v>
      </c>
      <c r="AD25">
        <v>0.13867488443759643</v>
      </c>
      <c r="AE25">
        <v>0.1664098613251159</v>
      </c>
      <c r="AF25">
        <v>0.13867488443759643</v>
      </c>
      <c r="AG25">
        <v>0.11093990755007693</v>
      </c>
      <c r="AH25">
        <v>7.2804314329738037E-2</v>
      </c>
      <c r="AI25">
        <v>5.546995377503857E-2</v>
      </c>
      <c r="AJ25">
        <v>2.7734976887519285E-2</v>
      </c>
      <c r="AK25">
        <v>0</v>
      </c>
      <c r="AL25">
        <v>0</v>
      </c>
      <c r="AM25">
        <v>0</v>
      </c>
      <c r="AN25">
        <v>0</v>
      </c>
    </row>
    <row r="26" spans="1:40">
      <c r="A26" s="55">
        <v>8.7755200308166428E-3</v>
      </c>
      <c r="B26">
        <v>0</v>
      </c>
      <c r="C26">
        <v>0</v>
      </c>
      <c r="D26">
        <v>0</v>
      </c>
      <c r="E26">
        <v>0</v>
      </c>
      <c r="F26">
        <v>1.7334360554699553E-3</v>
      </c>
      <c r="G26">
        <v>0</v>
      </c>
      <c r="H26">
        <v>0</v>
      </c>
      <c r="I26">
        <v>0</v>
      </c>
      <c r="J26">
        <v>0</v>
      </c>
      <c r="K26">
        <v>1.0316352080123268E-2</v>
      </c>
      <c r="L26">
        <v>1.7334360554699553E-3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1.7334360554699553E-3</v>
      </c>
      <c r="Z26">
        <v>0</v>
      </c>
      <c r="AA26">
        <v>2.7734976887519285E-2</v>
      </c>
      <c r="AB26">
        <v>5.546995377503857E-2</v>
      </c>
      <c r="AC26">
        <v>8.493836671802775E-2</v>
      </c>
      <c r="AD26">
        <v>0.11093990755007693</v>
      </c>
      <c r="AE26">
        <v>0.13867488443759643</v>
      </c>
      <c r="AF26">
        <v>0.1664098613251159</v>
      </c>
      <c r="AG26">
        <v>0.13867488443759643</v>
      </c>
      <c r="AH26">
        <v>9.8589175654853631E-2</v>
      </c>
      <c r="AI26">
        <v>8.3204930662557755E-2</v>
      </c>
      <c r="AJ26">
        <v>5.8936825885978435E-2</v>
      </c>
      <c r="AK26">
        <v>1.0400616332819732E-2</v>
      </c>
      <c r="AL26">
        <v>0</v>
      </c>
      <c r="AM26">
        <v>0</v>
      </c>
      <c r="AN26">
        <v>1.7334360554699553E-3</v>
      </c>
    </row>
    <row r="27" spans="1:40">
      <c r="A27" s="55">
        <v>1.2350731895223427E-2</v>
      </c>
      <c r="B27">
        <v>0</v>
      </c>
      <c r="C27">
        <v>0</v>
      </c>
      <c r="D27">
        <v>0</v>
      </c>
      <c r="E27">
        <v>0</v>
      </c>
      <c r="F27">
        <v>3.4668721109399107E-3</v>
      </c>
      <c r="G27">
        <v>0</v>
      </c>
      <c r="H27">
        <v>0</v>
      </c>
      <c r="I27">
        <v>0</v>
      </c>
      <c r="J27">
        <v>0</v>
      </c>
      <c r="K27">
        <v>1.3891563944530052E-2</v>
      </c>
      <c r="L27">
        <v>3.4668721109399107E-3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3.4668721109399107E-3</v>
      </c>
      <c r="Z27">
        <v>0</v>
      </c>
      <c r="AA27">
        <v>0</v>
      </c>
      <c r="AB27">
        <v>2.7734976887519285E-2</v>
      </c>
      <c r="AC27">
        <v>5.8936825885978435E-2</v>
      </c>
      <c r="AD27">
        <v>8.3204930662557755E-2</v>
      </c>
      <c r="AE27">
        <v>0.11093990755007693</v>
      </c>
      <c r="AF27">
        <v>0.13867488443759643</v>
      </c>
      <c r="AG27">
        <v>0.1664098613251159</v>
      </c>
      <c r="AH27">
        <v>0.12437403697996921</v>
      </c>
      <c r="AI27">
        <v>0.11093990755007693</v>
      </c>
      <c r="AJ27">
        <v>9.0138674884437608E-2</v>
      </c>
      <c r="AK27">
        <v>2.0801232665639463E-2</v>
      </c>
      <c r="AL27">
        <v>2.7734976887519285E-2</v>
      </c>
      <c r="AM27">
        <v>0</v>
      </c>
      <c r="AN27">
        <v>3.4668721109399107E-3</v>
      </c>
    </row>
    <row r="28" spans="1:40">
      <c r="A28" s="55">
        <v>1.59259437596302E-2</v>
      </c>
      <c r="B28">
        <v>0</v>
      </c>
      <c r="C28">
        <v>0</v>
      </c>
      <c r="D28">
        <v>0</v>
      </c>
      <c r="E28">
        <v>0</v>
      </c>
      <c r="F28">
        <v>5.2003081664098597E-3</v>
      </c>
      <c r="G28">
        <v>0</v>
      </c>
      <c r="H28">
        <v>0</v>
      </c>
      <c r="I28">
        <v>0</v>
      </c>
      <c r="J28">
        <v>0</v>
      </c>
      <c r="K28">
        <v>1.7466775808936828E-2</v>
      </c>
      <c r="L28">
        <v>5.2003081664098597E-3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5.2003081664098597E-3</v>
      </c>
      <c r="Z28">
        <v>0</v>
      </c>
      <c r="AA28">
        <v>0</v>
      </c>
      <c r="AB28">
        <v>0</v>
      </c>
      <c r="AC28">
        <v>3.293528505392912E-2</v>
      </c>
      <c r="AD28">
        <v>5.546995377503857E-2</v>
      </c>
      <c r="AE28">
        <v>8.3204930662557755E-2</v>
      </c>
      <c r="AF28">
        <v>0.11093990755007693</v>
      </c>
      <c r="AG28">
        <v>0.13867488443759643</v>
      </c>
      <c r="AH28">
        <v>0.15015889830508475</v>
      </c>
      <c r="AI28">
        <v>0.13867488443759643</v>
      </c>
      <c r="AJ28">
        <v>0.12134052388289676</v>
      </c>
      <c r="AK28">
        <v>3.1201848998459156E-2</v>
      </c>
      <c r="AL28">
        <v>5.546995377503857E-2</v>
      </c>
      <c r="AM28">
        <v>2.7734976887519285E-2</v>
      </c>
      <c r="AN28">
        <v>5.2003081664098597E-3</v>
      </c>
    </row>
    <row r="29" spans="1:40">
      <c r="A29" s="55">
        <v>1.6034283513097065E-2</v>
      </c>
      <c r="B29">
        <v>0</v>
      </c>
      <c r="C29">
        <v>0</v>
      </c>
      <c r="D29">
        <v>0</v>
      </c>
      <c r="E29">
        <v>0</v>
      </c>
      <c r="F29">
        <v>6.9337442218798083E-3</v>
      </c>
      <c r="G29">
        <v>0</v>
      </c>
      <c r="H29">
        <v>0</v>
      </c>
      <c r="I29">
        <v>0</v>
      </c>
      <c r="J29">
        <v>0</v>
      </c>
      <c r="K29">
        <v>1.7575115562403692E-2</v>
      </c>
      <c r="L29">
        <v>6.9337442218798083E-3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6.9337442218798083E-3</v>
      </c>
      <c r="Z29">
        <v>0</v>
      </c>
      <c r="AA29">
        <v>0</v>
      </c>
      <c r="AB29">
        <v>0</v>
      </c>
      <c r="AC29">
        <v>6.9337442218798083E-3</v>
      </c>
      <c r="AD29">
        <v>2.7734976887519285E-2</v>
      </c>
      <c r="AE29">
        <v>5.546995377503857E-2</v>
      </c>
      <c r="AF29">
        <v>8.3204930662557755E-2</v>
      </c>
      <c r="AG29">
        <v>0.11093990755007693</v>
      </c>
      <c r="AH29">
        <v>0.12740755007704163</v>
      </c>
      <c r="AI29">
        <v>0.1664098613251159</v>
      </c>
      <c r="AJ29">
        <v>0.15254237288135594</v>
      </c>
      <c r="AK29">
        <v>4.160246533127885E-2</v>
      </c>
      <c r="AL29">
        <v>8.3204930662557755E-2</v>
      </c>
      <c r="AM29">
        <v>5.546995377503857E-2</v>
      </c>
      <c r="AN29">
        <v>3.4668721109399066E-2</v>
      </c>
    </row>
    <row r="30" spans="1:40">
      <c r="A30" s="55">
        <v>4.3877600154083214E-2</v>
      </c>
      <c r="B30">
        <v>0</v>
      </c>
      <c r="C30">
        <v>0</v>
      </c>
      <c r="D30">
        <v>0</v>
      </c>
      <c r="E30">
        <v>0</v>
      </c>
      <c r="F30">
        <v>8.6671802773497768E-3</v>
      </c>
      <c r="G30">
        <v>0</v>
      </c>
      <c r="H30">
        <v>0</v>
      </c>
      <c r="I30">
        <v>0</v>
      </c>
      <c r="J30">
        <v>0</v>
      </c>
      <c r="K30">
        <v>1.768345531587058E-2</v>
      </c>
      <c r="L30">
        <v>8.6671802773497768E-3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8.6671802773497768E-3</v>
      </c>
      <c r="Z30">
        <v>0</v>
      </c>
      <c r="AA30">
        <v>0</v>
      </c>
      <c r="AB30">
        <v>0</v>
      </c>
      <c r="AC30">
        <v>8.6671802773497768E-3</v>
      </c>
      <c r="AD30">
        <v>0</v>
      </c>
      <c r="AE30">
        <v>2.7734976887519285E-2</v>
      </c>
      <c r="AF30">
        <v>5.546995377503857E-2</v>
      </c>
      <c r="AG30">
        <v>8.3204930662557755E-2</v>
      </c>
      <c r="AH30">
        <v>0.10465620184899847</v>
      </c>
      <c r="AI30">
        <v>0.13867488443759643</v>
      </c>
      <c r="AJ30">
        <v>0.18374422187981512</v>
      </c>
      <c r="AK30">
        <v>5.2003081664098658E-2</v>
      </c>
      <c r="AL30">
        <v>0.11093990755007693</v>
      </c>
      <c r="AM30">
        <v>8.3204930662557755E-2</v>
      </c>
      <c r="AN30">
        <v>6.41371340523883E-2</v>
      </c>
    </row>
    <row r="31" spans="1:40">
      <c r="A31" s="55">
        <v>7.1720916795069353E-2</v>
      </c>
      <c r="B31">
        <v>2.7734976887519285E-2</v>
      </c>
      <c r="C31">
        <v>0</v>
      </c>
      <c r="D31">
        <v>0</v>
      </c>
      <c r="E31">
        <v>0</v>
      </c>
      <c r="F31">
        <v>1.0400616332819744E-2</v>
      </c>
      <c r="G31">
        <v>0</v>
      </c>
      <c r="H31">
        <v>0</v>
      </c>
      <c r="I31">
        <v>0</v>
      </c>
      <c r="J31">
        <v>0</v>
      </c>
      <c r="K31">
        <v>1.7791795069337465E-2</v>
      </c>
      <c r="L31">
        <v>1.0400616332819744E-2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1.0400616332819744E-2</v>
      </c>
      <c r="Z31">
        <v>0</v>
      </c>
      <c r="AA31">
        <v>0</v>
      </c>
      <c r="AB31">
        <v>0</v>
      </c>
      <c r="AC31">
        <v>1.0400616332819744E-2</v>
      </c>
      <c r="AD31">
        <v>0</v>
      </c>
      <c r="AE31">
        <v>0</v>
      </c>
      <c r="AF31">
        <v>2.7734976887519285E-2</v>
      </c>
      <c r="AG31">
        <v>5.546995377503857E-2</v>
      </c>
      <c r="AH31">
        <v>8.1904853620955342E-2</v>
      </c>
      <c r="AI31">
        <v>0.11093990755007693</v>
      </c>
      <c r="AJ31">
        <v>0.15947611710323581</v>
      </c>
      <c r="AK31">
        <v>6.2403697996918465E-2</v>
      </c>
      <c r="AL31">
        <v>0.13867488443759643</v>
      </c>
      <c r="AM31">
        <v>0.11093990755007693</v>
      </c>
      <c r="AN31">
        <v>9.3605546995377528E-2</v>
      </c>
    </row>
    <row r="32" spans="1:40">
      <c r="A32" s="55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>
      <c r="A33" s="55">
        <v>0.12134052388289676</v>
      </c>
      <c r="B33">
        <v>8.3204930662557755E-2</v>
      </c>
      <c r="C33">
        <v>4.8536209553158752E-2</v>
      </c>
      <c r="D33">
        <v>2.7734976887519285E-2</v>
      </c>
      <c r="E33">
        <v>0</v>
      </c>
      <c r="F33">
        <v>6.9337442218798083E-3</v>
      </c>
      <c r="G33">
        <v>0</v>
      </c>
      <c r="H33">
        <v>0</v>
      </c>
      <c r="I33">
        <v>0</v>
      </c>
      <c r="J33">
        <v>0</v>
      </c>
      <c r="K33">
        <v>1.1941448382126345E-2</v>
      </c>
      <c r="L33">
        <v>6.9337442218798083E-3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6.9337442218798083E-3</v>
      </c>
      <c r="Z33">
        <v>0</v>
      </c>
      <c r="AA33">
        <v>0</v>
      </c>
      <c r="AB33">
        <v>0</v>
      </c>
      <c r="AC33">
        <v>6.9337442218798083E-3</v>
      </c>
      <c r="AD33">
        <v>0</v>
      </c>
      <c r="AE33">
        <v>0</v>
      </c>
      <c r="AF33">
        <v>0</v>
      </c>
      <c r="AG33">
        <v>0</v>
      </c>
      <c r="AH33">
        <v>3.4668721109399066E-2</v>
      </c>
      <c r="AI33">
        <v>5.546995377503857E-2</v>
      </c>
      <c r="AJ33">
        <v>9.7072419106317406E-2</v>
      </c>
      <c r="AK33">
        <v>4.160246533127885E-2</v>
      </c>
      <c r="AL33">
        <v>0.13867488443759643</v>
      </c>
      <c r="AM33">
        <v>0.1664098613251159</v>
      </c>
      <c r="AN33">
        <v>0.14560862865947613</v>
      </c>
    </row>
    <row r="34" spans="1:40">
      <c r="A34" s="55">
        <v>0.14907550077041606</v>
      </c>
      <c r="B34">
        <v>0.11093990755007693</v>
      </c>
      <c r="C34">
        <v>7.2804314329738037E-2</v>
      </c>
      <c r="D34">
        <v>5.546995377503857E-2</v>
      </c>
      <c r="E34">
        <v>2.7734976887519285E-2</v>
      </c>
      <c r="F34">
        <v>5.2003081664098597E-3</v>
      </c>
      <c r="G34">
        <v>0</v>
      </c>
      <c r="H34">
        <v>0</v>
      </c>
      <c r="I34">
        <v>0</v>
      </c>
      <c r="J34">
        <v>0</v>
      </c>
      <c r="K34">
        <v>1.1941448382126345E-2</v>
      </c>
      <c r="L34">
        <v>5.2003081664098597E-3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5.2003081664098597E-3</v>
      </c>
      <c r="Z34">
        <v>0</v>
      </c>
      <c r="AA34">
        <v>0</v>
      </c>
      <c r="AB34">
        <v>0</v>
      </c>
      <c r="AC34">
        <v>5.2003081664098597E-3</v>
      </c>
      <c r="AD34">
        <v>0</v>
      </c>
      <c r="AE34">
        <v>0</v>
      </c>
      <c r="AF34">
        <v>0</v>
      </c>
      <c r="AG34">
        <v>0</v>
      </c>
      <c r="AH34">
        <v>5.2003081664098597E-3</v>
      </c>
      <c r="AI34">
        <v>2.7734976887519285E-2</v>
      </c>
      <c r="AJ34">
        <v>6.587057010785824E-2</v>
      </c>
      <c r="AK34">
        <v>3.1201848998459156E-2</v>
      </c>
      <c r="AL34">
        <v>0.11093990755007693</v>
      </c>
      <c r="AM34">
        <v>0.13867488443759643</v>
      </c>
      <c r="AN34">
        <v>0.17161016949152544</v>
      </c>
    </row>
    <row r="35" spans="1:40">
      <c r="A35" s="5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</row>
    <row r="36" spans="1:40">
      <c r="A36" s="55">
        <v>0.14907550077041604</v>
      </c>
      <c r="B36">
        <v>0.1664098613251159</v>
      </c>
      <c r="C36">
        <v>0.12134052388289687</v>
      </c>
      <c r="D36">
        <v>0.11093990755007693</v>
      </c>
      <c r="E36">
        <v>8.3204930662557755E-2</v>
      </c>
      <c r="F36">
        <v>5.7203389830508475E-2</v>
      </c>
      <c r="G36">
        <v>2.7734976887519285E-2</v>
      </c>
      <c r="H36">
        <v>0</v>
      </c>
      <c r="I36">
        <v>0</v>
      </c>
      <c r="J36">
        <v>0</v>
      </c>
      <c r="K36">
        <v>1.1941448382126357E-2</v>
      </c>
      <c r="L36">
        <v>1.7334360554699553E-3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1.7334360554699553E-3</v>
      </c>
      <c r="Z36">
        <v>0</v>
      </c>
      <c r="AA36">
        <v>0</v>
      </c>
      <c r="AB36">
        <v>0</v>
      </c>
      <c r="AC36">
        <v>1.7334360554699553E-3</v>
      </c>
      <c r="AD36">
        <v>0</v>
      </c>
      <c r="AE36">
        <v>0</v>
      </c>
      <c r="AF36">
        <v>0</v>
      </c>
      <c r="AG36">
        <v>0</v>
      </c>
      <c r="AH36">
        <v>1.7334360554699553E-3</v>
      </c>
      <c r="AI36">
        <v>0</v>
      </c>
      <c r="AJ36">
        <v>3.4668721109399107E-3</v>
      </c>
      <c r="AK36">
        <v>1.0400616332819732E-2</v>
      </c>
      <c r="AL36">
        <v>5.546995377503857E-2</v>
      </c>
      <c r="AM36">
        <v>8.3204930662557755E-2</v>
      </c>
      <c r="AN36">
        <v>0.11267334360554701</v>
      </c>
    </row>
    <row r="37" spans="1:40">
      <c r="A37">
        <v>0.12307395993836674</v>
      </c>
      <c r="B37">
        <v>0.13867488443759643</v>
      </c>
      <c r="C37">
        <v>0.14560862865947641</v>
      </c>
      <c r="D37">
        <v>0.13867488443759643</v>
      </c>
      <c r="E37">
        <v>0.11267334360554701</v>
      </c>
      <c r="F37">
        <v>8.8405238828967656E-2</v>
      </c>
      <c r="G37">
        <v>5.546995377503857E-2</v>
      </c>
      <c r="H37">
        <v>1.0400616332819732E-2</v>
      </c>
      <c r="I37">
        <v>0</v>
      </c>
      <c r="J37">
        <v>0</v>
      </c>
      <c r="K37">
        <v>1.3674884437596324E-2</v>
      </c>
      <c r="L37">
        <v>1.7334360554699553E-3</v>
      </c>
      <c r="M37">
        <v>1.7334360554699553E-3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1.7334360554699553E-3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2.7734976887519285E-2</v>
      </c>
      <c r="AM37">
        <v>5.546995377503857E-2</v>
      </c>
      <c r="AN37">
        <v>8.493836671802775E-2</v>
      </c>
    </row>
    <row r="38" spans="1:40">
      <c r="A38" s="55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</row>
    <row r="39" spans="1:40">
      <c r="A39">
        <v>6.7604006163328179E-2</v>
      </c>
      <c r="B39">
        <v>8.3204930662557755E-2</v>
      </c>
      <c r="C39">
        <v>9.7072419106317323E-2</v>
      </c>
      <c r="D39">
        <v>0.13867488443759643</v>
      </c>
      <c r="E39">
        <v>0.17161016949152544</v>
      </c>
      <c r="F39">
        <v>0.15427580893682591</v>
      </c>
      <c r="G39">
        <v>0.11093990755007693</v>
      </c>
      <c r="H39">
        <v>3.1201848998459156E-2</v>
      </c>
      <c r="I39">
        <v>5.546995377503857E-2</v>
      </c>
      <c r="J39">
        <v>2.7734976887519285E-2</v>
      </c>
      <c r="K39">
        <v>1.3674884437596294E-2</v>
      </c>
      <c r="L39">
        <v>5.2003081664098597E-3</v>
      </c>
      <c r="M39">
        <v>5.2003081664098597E-3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5.2003081664098597E-3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3.293528505392912E-2</v>
      </c>
    </row>
    <row r="40" spans="1:40">
      <c r="A40">
        <v>3.9869029275808925E-2</v>
      </c>
      <c r="B40">
        <v>5.546995377503857E-2</v>
      </c>
      <c r="C40">
        <v>7.2804314329738037E-2</v>
      </c>
      <c r="D40">
        <v>0.11093990755007693</v>
      </c>
      <c r="E40">
        <v>0.14560862865947613</v>
      </c>
      <c r="F40">
        <v>0.187211093990755</v>
      </c>
      <c r="G40">
        <v>0.13867488443759643</v>
      </c>
      <c r="H40">
        <v>4.160246533127885E-2</v>
      </c>
      <c r="I40">
        <v>8.3204930662557755E-2</v>
      </c>
      <c r="J40">
        <v>5.546995377503857E-2</v>
      </c>
      <c r="K40">
        <v>4.1409861325115552E-2</v>
      </c>
      <c r="L40">
        <v>6.9337442218798083E-3</v>
      </c>
      <c r="M40">
        <v>6.9337442218798083E-3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6.9337442218798083E-3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6.9337442218798083E-3</v>
      </c>
    </row>
    <row r="41" spans="1:40">
      <c r="A41">
        <v>1.2134052388289688E-2</v>
      </c>
      <c r="B41">
        <v>2.7734976887519285E-2</v>
      </c>
      <c r="C41">
        <v>4.8536209553158752E-2</v>
      </c>
      <c r="D41">
        <v>8.3204930662557755E-2</v>
      </c>
      <c r="E41">
        <v>0.11960708782742682</v>
      </c>
      <c r="F41">
        <v>0.16467642526964565</v>
      </c>
      <c r="G41">
        <v>0.1664098613251159</v>
      </c>
      <c r="H41">
        <v>5.2003081664098658E-2</v>
      </c>
      <c r="I41">
        <v>0.11093990755007693</v>
      </c>
      <c r="J41">
        <v>8.3204930662557755E-2</v>
      </c>
      <c r="K41">
        <v>6.914483821263484E-2</v>
      </c>
      <c r="L41">
        <v>3.640215716486904E-2</v>
      </c>
      <c r="M41">
        <v>8.6671802773497768E-3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8.6671802773497768E-3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8.6671802773497768E-3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7FA1D-7BA3-47E7-A2EF-22ED2515BCCA}">
  <dimension ref="A1:K23"/>
  <sheetViews>
    <sheetView workbookViewId="0">
      <selection activeCell="J2" sqref="J2"/>
    </sheetView>
  </sheetViews>
  <sheetFormatPr defaultColWidth="8.85546875" defaultRowHeight="15"/>
  <sheetData>
    <row r="1" spans="1:11" ht="45.95">
      <c r="A1" s="62"/>
      <c r="B1" s="62" t="s">
        <v>174</v>
      </c>
      <c r="C1" s="62" t="s">
        <v>93</v>
      </c>
      <c r="D1" s="63" t="s">
        <v>94</v>
      </c>
      <c r="E1" s="62" t="s">
        <v>95</v>
      </c>
      <c r="F1" s="63" t="s">
        <v>96</v>
      </c>
      <c r="G1" s="63" t="s">
        <v>97</v>
      </c>
      <c r="H1" s="63" t="s">
        <v>98</v>
      </c>
      <c r="I1" s="63" t="s">
        <v>99</v>
      </c>
      <c r="J1" s="63" t="s">
        <v>225</v>
      </c>
      <c r="K1" s="62" t="s">
        <v>226</v>
      </c>
    </row>
    <row r="2" spans="1:11">
      <c r="A2" s="64"/>
      <c r="B2" s="65" t="s">
        <v>227</v>
      </c>
      <c r="C2" s="65">
        <v>60</v>
      </c>
      <c r="D2" s="65">
        <v>50</v>
      </c>
      <c r="E2" s="65">
        <v>2</v>
      </c>
      <c r="F2" s="65">
        <v>10</v>
      </c>
      <c r="G2" s="65">
        <v>30</v>
      </c>
      <c r="H2" s="65">
        <v>90</v>
      </c>
      <c r="I2" s="65">
        <v>160</v>
      </c>
      <c r="J2" s="65">
        <v>250</v>
      </c>
      <c r="K2" s="65">
        <v>30</v>
      </c>
    </row>
    <row r="3" spans="1:11">
      <c r="A3" s="64"/>
      <c r="B3" s="65" t="s">
        <v>228</v>
      </c>
      <c r="C3" s="65">
        <v>60</v>
      </c>
      <c r="D3" s="65">
        <v>50</v>
      </c>
      <c r="E3" s="65">
        <v>4</v>
      </c>
      <c r="F3" s="65">
        <v>20</v>
      </c>
      <c r="G3" s="65">
        <v>60</v>
      </c>
      <c r="H3" s="65">
        <v>180</v>
      </c>
      <c r="I3" s="65">
        <v>320</v>
      </c>
      <c r="J3" s="65">
        <v>450</v>
      </c>
      <c r="K3" s="65">
        <v>30</v>
      </c>
    </row>
    <row r="4" spans="1:11">
      <c r="A4" s="66"/>
      <c r="B4" s="65" t="s">
        <v>229</v>
      </c>
      <c r="C4" s="65">
        <v>100</v>
      </c>
      <c r="D4" s="65">
        <v>50</v>
      </c>
      <c r="E4" s="65">
        <v>6</v>
      </c>
      <c r="F4" s="65">
        <v>30</v>
      </c>
      <c r="G4" s="65">
        <v>90</v>
      </c>
      <c r="H4" s="65">
        <v>270</v>
      </c>
      <c r="I4" s="65">
        <v>400</v>
      </c>
      <c r="J4" s="65">
        <v>550</v>
      </c>
      <c r="K4" s="65">
        <v>50</v>
      </c>
    </row>
    <row r="5" spans="1:11">
      <c r="A5" s="66"/>
      <c r="B5" s="65" t="s">
        <v>230</v>
      </c>
      <c r="C5" s="65">
        <v>100</v>
      </c>
      <c r="D5" s="65">
        <v>50</v>
      </c>
      <c r="E5" s="65">
        <v>6</v>
      </c>
      <c r="F5" s="65">
        <v>30</v>
      </c>
      <c r="G5" s="65">
        <v>90</v>
      </c>
      <c r="H5" s="65">
        <v>270</v>
      </c>
      <c r="I5" s="65">
        <v>400</v>
      </c>
      <c r="J5" s="65">
        <v>550</v>
      </c>
      <c r="K5" s="65">
        <v>50</v>
      </c>
    </row>
    <row r="6" spans="1:11">
      <c r="A6" s="66"/>
      <c r="B6" s="65" t="s">
        <v>231</v>
      </c>
      <c r="C6" s="65">
        <v>120</v>
      </c>
      <c r="D6" s="65">
        <v>50</v>
      </c>
      <c r="E6" s="65">
        <v>8</v>
      </c>
      <c r="F6" s="65">
        <v>40</v>
      </c>
      <c r="G6" s="65">
        <v>100</v>
      </c>
      <c r="H6" s="65">
        <v>300</v>
      </c>
      <c r="I6" s="65">
        <v>450</v>
      </c>
      <c r="J6" s="65">
        <v>600</v>
      </c>
      <c r="K6" s="65">
        <v>60</v>
      </c>
    </row>
    <row r="7" spans="1:11">
      <c r="A7" s="67"/>
      <c r="B7" s="65" t="s">
        <v>232</v>
      </c>
      <c r="C7" s="65">
        <v>140</v>
      </c>
      <c r="D7" s="65">
        <v>100</v>
      </c>
      <c r="E7" s="65">
        <v>10</v>
      </c>
      <c r="F7" s="65">
        <v>50</v>
      </c>
      <c r="G7" s="65">
        <v>150</v>
      </c>
      <c r="H7" s="65">
        <v>450</v>
      </c>
      <c r="I7" s="65">
        <v>625</v>
      </c>
      <c r="J7" s="65">
        <v>750</v>
      </c>
      <c r="K7" s="65">
        <v>70</v>
      </c>
    </row>
    <row r="8" spans="1:11">
      <c r="A8" s="67"/>
      <c r="B8" s="65" t="s">
        <v>233</v>
      </c>
      <c r="C8" s="65">
        <v>140</v>
      </c>
      <c r="D8" s="65">
        <v>100</v>
      </c>
      <c r="E8" s="65">
        <v>10</v>
      </c>
      <c r="F8" s="65">
        <v>50</v>
      </c>
      <c r="G8" s="65">
        <v>150</v>
      </c>
      <c r="H8" s="65">
        <v>450</v>
      </c>
      <c r="I8" s="65">
        <v>625</v>
      </c>
      <c r="J8" s="65">
        <v>750</v>
      </c>
      <c r="K8" s="65">
        <v>70</v>
      </c>
    </row>
    <row r="9" spans="1:11">
      <c r="A9" s="67"/>
      <c r="B9" s="65" t="s">
        <v>234</v>
      </c>
      <c r="C9" s="65">
        <v>160</v>
      </c>
      <c r="D9" s="65">
        <v>100</v>
      </c>
      <c r="E9" s="65">
        <v>12</v>
      </c>
      <c r="F9" s="65">
        <v>60</v>
      </c>
      <c r="G9" s="65">
        <v>180</v>
      </c>
      <c r="H9" s="65">
        <v>500</v>
      </c>
      <c r="I9" s="65">
        <v>700</v>
      </c>
      <c r="J9" s="65">
        <v>900</v>
      </c>
      <c r="K9" s="65">
        <v>80</v>
      </c>
    </row>
    <row r="10" spans="1:11">
      <c r="A10" s="68"/>
      <c r="B10" s="65" t="s">
        <v>235</v>
      </c>
      <c r="C10" s="65">
        <v>180</v>
      </c>
      <c r="D10" s="65">
        <v>100</v>
      </c>
      <c r="E10" s="65">
        <v>14</v>
      </c>
      <c r="F10" s="65">
        <v>70</v>
      </c>
      <c r="G10" s="65">
        <v>200</v>
      </c>
      <c r="H10" s="65">
        <v>550</v>
      </c>
      <c r="I10" s="65">
        <v>750</v>
      </c>
      <c r="J10" s="65">
        <v>950</v>
      </c>
      <c r="K10" s="65">
        <v>90</v>
      </c>
    </row>
    <row r="11" spans="1:11">
      <c r="A11" s="68"/>
      <c r="B11" s="65" t="s">
        <v>236</v>
      </c>
      <c r="C11" s="65">
        <v>180</v>
      </c>
      <c r="D11" s="65">
        <v>100</v>
      </c>
      <c r="E11" s="65">
        <v>14</v>
      </c>
      <c r="F11" s="65">
        <v>70</v>
      </c>
      <c r="G11" s="65">
        <v>200</v>
      </c>
      <c r="H11" s="65">
        <v>550</v>
      </c>
      <c r="I11" s="65">
        <v>750</v>
      </c>
      <c r="J11" s="65">
        <v>950</v>
      </c>
      <c r="K11" s="65">
        <v>90</v>
      </c>
    </row>
    <row r="12" spans="1:11">
      <c r="A12" s="68"/>
      <c r="B12" s="65" t="s">
        <v>237</v>
      </c>
      <c r="C12" s="65">
        <v>200</v>
      </c>
      <c r="D12" s="65">
        <v>100</v>
      </c>
      <c r="E12" s="65">
        <v>16</v>
      </c>
      <c r="F12" s="65">
        <v>80</v>
      </c>
      <c r="G12" s="65">
        <v>220</v>
      </c>
      <c r="H12" s="65">
        <v>600</v>
      </c>
      <c r="I12" s="65">
        <v>800</v>
      </c>
      <c r="J12" s="65">
        <v>1000</v>
      </c>
      <c r="K12" s="65">
        <v>100</v>
      </c>
    </row>
    <row r="13" spans="1:11">
      <c r="A13" s="69"/>
      <c r="B13" s="65" t="s">
        <v>238</v>
      </c>
      <c r="C13" s="65">
        <v>220</v>
      </c>
      <c r="D13" s="65">
        <v>150</v>
      </c>
      <c r="E13" s="65">
        <v>18</v>
      </c>
      <c r="F13" s="65">
        <v>90</v>
      </c>
      <c r="G13" s="65">
        <v>250</v>
      </c>
      <c r="H13" s="65">
        <v>700</v>
      </c>
      <c r="I13" s="65">
        <v>875</v>
      </c>
      <c r="J13" s="65">
        <v>1050</v>
      </c>
      <c r="K13" s="65">
        <v>110</v>
      </c>
    </row>
    <row r="14" spans="1:11">
      <c r="A14" s="69"/>
      <c r="B14" s="65" t="s">
        <v>239</v>
      </c>
      <c r="C14" s="65">
        <v>220</v>
      </c>
      <c r="D14" s="65">
        <v>150</v>
      </c>
      <c r="E14" s="65">
        <v>18</v>
      </c>
      <c r="F14" s="65">
        <v>90</v>
      </c>
      <c r="G14" s="65">
        <v>250</v>
      </c>
      <c r="H14" s="65">
        <v>700</v>
      </c>
      <c r="I14" s="65">
        <v>875</v>
      </c>
      <c r="J14" s="65">
        <v>1050</v>
      </c>
      <c r="K14" s="65">
        <v>110</v>
      </c>
    </row>
    <row r="15" spans="1:11">
      <c r="A15" s="69"/>
      <c r="B15" s="65" t="s">
        <v>240</v>
      </c>
      <c r="C15" s="65">
        <v>240</v>
      </c>
      <c r="D15" s="65">
        <v>150</v>
      </c>
      <c r="E15" s="65">
        <v>20</v>
      </c>
      <c r="F15" s="65">
        <v>100</v>
      </c>
      <c r="G15" s="65">
        <v>300</v>
      </c>
      <c r="H15" s="65">
        <v>750</v>
      </c>
      <c r="I15" s="65">
        <v>925</v>
      </c>
      <c r="J15" s="65">
        <v>1100</v>
      </c>
      <c r="K15" s="65">
        <v>120</v>
      </c>
    </row>
    <row r="16" spans="1:11">
      <c r="A16" s="70"/>
      <c r="B16" s="65" t="s">
        <v>241</v>
      </c>
      <c r="C16" s="65">
        <v>260</v>
      </c>
      <c r="D16" s="65">
        <v>150</v>
      </c>
      <c r="E16" s="65">
        <v>22</v>
      </c>
      <c r="F16" s="65">
        <v>110</v>
      </c>
      <c r="G16" s="65">
        <v>330</v>
      </c>
      <c r="H16" s="65">
        <v>800</v>
      </c>
      <c r="I16" s="65">
        <v>975</v>
      </c>
      <c r="J16" s="65">
        <v>1150</v>
      </c>
      <c r="K16" s="65">
        <v>130</v>
      </c>
    </row>
    <row r="17" spans="1:11">
      <c r="A17" s="70"/>
      <c r="B17" s="65" t="s">
        <v>242</v>
      </c>
      <c r="C17" s="65">
        <v>260</v>
      </c>
      <c r="D17" s="65">
        <v>150</v>
      </c>
      <c r="E17" s="65">
        <v>22</v>
      </c>
      <c r="F17" s="65">
        <v>110</v>
      </c>
      <c r="G17" s="65">
        <v>330</v>
      </c>
      <c r="H17" s="65">
        <v>800</v>
      </c>
      <c r="I17" s="65">
        <v>975</v>
      </c>
      <c r="J17" s="65">
        <v>1150</v>
      </c>
      <c r="K17" s="65">
        <v>130</v>
      </c>
    </row>
    <row r="18" spans="1:11">
      <c r="A18" s="70"/>
      <c r="B18" s="65" t="s">
        <v>243</v>
      </c>
      <c r="C18" s="65">
        <v>280</v>
      </c>
      <c r="D18" s="65">
        <v>150</v>
      </c>
      <c r="E18" s="65">
        <v>24</v>
      </c>
      <c r="F18" s="65">
        <v>120</v>
      </c>
      <c r="G18" s="65">
        <v>360</v>
      </c>
      <c r="H18" s="65">
        <v>850</v>
      </c>
      <c r="I18" s="65">
        <v>1025</v>
      </c>
      <c r="J18" s="65">
        <v>1200</v>
      </c>
      <c r="K18" s="65">
        <v>140</v>
      </c>
    </row>
    <row r="19" spans="1:11">
      <c r="A19" s="71"/>
      <c r="B19" s="65" t="s">
        <v>244</v>
      </c>
      <c r="C19" s="65">
        <v>300</v>
      </c>
      <c r="D19" s="65">
        <v>200</v>
      </c>
      <c r="E19" s="65">
        <v>26</v>
      </c>
      <c r="F19" s="65">
        <v>130</v>
      </c>
      <c r="G19" s="65">
        <v>390</v>
      </c>
      <c r="H19" s="65">
        <v>900</v>
      </c>
      <c r="I19" s="65">
        <v>1100</v>
      </c>
      <c r="J19" s="65">
        <v>1275</v>
      </c>
      <c r="K19" s="65">
        <v>150</v>
      </c>
    </row>
    <row r="20" spans="1:11">
      <c r="A20" s="71"/>
      <c r="B20" s="65" t="s">
        <v>245</v>
      </c>
      <c r="C20" s="65">
        <v>300</v>
      </c>
      <c r="D20" s="65">
        <v>200</v>
      </c>
      <c r="E20" s="65">
        <v>26</v>
      </c>
      <c r="F20" s="65">
        <v>130</v>
      </c>
      <c r="G20" s="65">
        <v>390</v>
      </c>
      <c r="H20" s="65">
        <v>900</v>
      </c>
      <c r="I20" s="65">
        <v>1100</v>
      </c>
      <c r="J20" s="65">
        <v>1275</v>
      </c>
      <c r="K20" s="65">
        <v>150</v>
      </c>
    </row>
    <row r="21" spans="1:11">
      <c r="A21" s="71"/>
      <c r="B21" s="65" t="s">
        <v>246</v>
      </c>
      <c r="C21" s="65">
        <v>320</v>
      </c>
      <c r="D21" s="65">
        <v>200</v>
      </c>
      <c r="E21" s="65">
        <v>28</v>
      </c>
      <c r="F21" s="65">
        <v>150</v>
      </c>
      <c r="G21" s="65">
        <v>450</v>
      </c>
      <c r="H21" s="65">
        <v>1000</v>
      </c>
      <c r="I21" s="65">
        <v>1200</v>
      </c>
      <c r="J21" s="65">
        <v>1400</v>
      </c>
      <c r="K21" s="65">
        <v>160</v>
      </c>
    </row>
    <row r="22" spans="1:11">
      <c r="A22" s="72"/>
      <c r="B22" s="65" t="s">
        <v>247</v>
      </c>
      <c r="C22" s="65">
        <v>350</v>
      </c>
      <c r="D22" s="65">
        <v>200</v>
      </c>
      <c r="E22" s="65">
        <v>35</v>
      </c>
      <c r="F22" s="65">
        <v>175</v>
      </c>
      <c r="G22" s="65">
        <v>500</v>
      </c>
      <c r="H22" s="65">
        <v>1100</v>
      </c>
      <c r="I22" s="65">
        <v>1300</v>
      </c>
      <c r="J22" s="65">
        <v>1500</v>
      </c>
      <c r="K22" s="65">
        <v>175</v>
      </c>
    </row>
    <row r="23" spans="1:11">
      <c r="A23" s="72"/>
      <c r="B23" s="65" t="s">
        <v>248</v>
      </c>
      <c r="C23" s="65">
        <v>400</v>
      </c>
      <c r="D23" s="65">
        <v>200</v>
      </c>
      <c r="E23" s="65">
        <v>50</v>
      </c>
      <c r="F23" s="65">
        <v>200</v>
      </c>
      <c r="G23" s="65">
        <v>600</v>
      </c>
      <c r="H23" s="65">
        <v>1400</v>
      </c>
      <c r="I23" s="65">
        <v>1700</v>
      </c>
      <c r="J23" s="65">
        <v>2000</v>
      </c>
      <c r="K23" s="65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2024-04-16T09:42:53Z</dcterms:created>
  <dcterms:modified xsi:type="dcterms:W3CDTF">2024-05-11T18:55:04Z</dcterms:modified>
  <cp:category/>
  <cp:contentStatus/>
</cp:coreProperties>
</file>