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Maher\Desktop\"/>
    </mc:Choice>
  </mc:AlternateContent>
  <xr:revisionPtr revIDLastSave="0" documentId="13_ncr:1_{4FAED320-2BFD-4B68-9DCA-64574485BAD2}" xr6:coauthVersionLast="47" xr6:coauthVersionMax="47" xr10:uidLastSave="{00000000-0000-0000-0000-000000000000}"/>
  <bookViews>
    <workbookView xWindow="10590" yWindow="375" windowWidth="9900" windowHeight="10545" xr2:uid="{168E01E6-BEFF-4EA2-AA4A-85B5D4A24DFF}"/>
  </bookViews>
  <sheets>
    <sheet name="Problem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" i="2" l="1"/>
  <c r="K17" i="2"/>
  <c r="V3" i="2"/>
  <c r="T20" i="2"/>
  <c r="U3" i="2"/>
  <c r="E20" i="2"/>
  <c r="S20" i="2"/>
  <c r="O20" i="2"/>
  <c r="R13" i="2"/>
  <c r="R14" i="2"/>
  <c r="R15" i="2"/>
  <c r="R16" i="2"/>
  <c r="R17" i="2"/>
  <c r="R18" i="2"/>
  <c r="R12" i="2"/>
  <c r="R9" i="2"/>
  <c r="S9" i="2" s="1"/>
  <c r="R1" i="2"/>
  <c r="R2" i="2" s="1"/>
  <c r="N9" i="2"/>
  <c r="O9" i="2" s="1"/>
  <c r="N2" i="2"/>
  <c r="N3" i="2" s="1"/>
  <c r="N4" i="2" s="1"/>
  <c r="N5" i="2" s="1"/>
  <c r="N6" i="2" s="1"/>
  <c r="N7" i="2" s="1"/>
  <c r="N8" i="2" s="1"/>
  <c r="N1" i="2"/>
  <c r="O1" i="2" s="1"/>
  <c r="J1" i="2"/>
  <c r="J2" i="2" s="1"/>
  <c r="D1" i="2"/>
  <c r="E1" i="2" s="1"/>
  <c r="N10" i="2" l="1"/>
  <c r="D2" i="2"/>
  <c r="E2" i="2" s="1"/>
  <c r="R10" i="2"/>
  <c r="R3" i="2"/>
  <c r="S2" i="2"/>
  <c r="S1" i="2"/>
  <c r="O3" i="2"/>
  <c r="O2" i="2"/>
  <c r="K2" i="2"/>
  <c r="J3" i="2"/>
  <c r="K1" i="2"/>
  <c r="O10" i="2" l="1"/>
  <c r="N11" i="2"/>
  <c r="N12" i="2" s="1"/>
  <c r="N13" i="2" s="1"/>
  <c r="N14" i="2" s="1"/>
  <c r="N15" i="2" s="1"/>
  <c r="N16" i="2" s="1"/>
  <c r="N17" i="2" s="1"/>
  <c r="N18" i="2" s="1"/>
  <c r="O18" i="2" s="1"/>
  <c r="D3" i="2"/>
  <c r="E3" i="2" s="1"/>
  <c r="R11" i="2"/>
  <c r="S10" i="2"/>
  <c r="R4" i="2"/>
  <c r="S3" i="2"/>
  <c r="O4" i="2"/>
  <c r="J4" i="2"/>
  <c r="K3" i="2"/>
  <c r="D4" i="2"/>
  <c r="E4" i="2" s="1"/>
  <c r="O11" i="2" l="1"/>
  <c r="S11" i="2"/>
  <c r="R5" i="2"/>
  <c r="S4" i="2"/>
  <c r="O12" i="2"/>
  <c r="O5" i="2"/>
  <c r="K4" i="2"/>
  <c r="J5" i="2"/>
  <c r="D5" i="2"/>
  <c r="E5" i="2" s="1"/>
  <c r="S12" i="2" l="1"/>
  <c r="R6" i="2"/>
  <c r="S5" i="2"/>
  <c r="O13" i="2"/>
  <c r="O6" i="2"/>
  <c r="J6" i="2"/>
  <c r="K5" i="2"/>
  <c r="D6" i="2"/>
  <c r="E6" i="2" s="1"/>
  <c r="S13" i="2" l="1"/>
  <c r="R7" i="2"/>
  <c r="S6" i="2"/>
  <c r="O14" i="2"/>
  <c r="O7" i="2"/>
  <c r="K6" i="2"/>
  <c r="J7" i="2"/>
  <c r="D7" i="2"/>
  <c r="E7" i="2" s="1"/>
  <c r="S7" i="2" l="1"/>
  <c r="R8" i="2"/>
  <c r="S14" i="2"/>
  <c r="O15" i="2"/>
  <c r="J8" i="2"/>
  <c r="K7" i="2"/>
  <c r="D8" i="2"/>
  <c r="E8" i="2" s="1"/>
  <c r="S15" i="2" l="1"/>
  <c r="O17" i="2"/>
  <c r="O16" i="2"/>
  <c r="M19" i="2" s="1"/>
  <c r="K8" i="2"/>
  <c r="J9" i="2"/>
  <c r="D9" i="2"/>
  <c r="E9" i="2" s="1"/>
  <c r="S16" i="2" l="1"/>
  <c r="J10" i="2"/>
  <c r="K9" i="2"/>
  <c r="D10" i="2"/>
  <c r="E10" i="2" s="1"/>
  <c r="S17" i="2" l="1"/>
  <c r="Q19" i="2" s="1"/>
  <c r="S18" i="2"/>
  <c r="K10" i="2"/>
  <c r="J11" i="2"/>
  <c r="D11" i="2"/>
  <c r="E11" i="2" s="1"/>
  <c r="J12" i="2" l="1"/>
  <c r="K11" i="2"/>
  <c r="D12" i="2"/>
  <c r="E12" i="2" s="1"/>
  <c r="K12" i="2" l="1"/>
  <c r="J13" i="2"/>
  <c r="D13" i="2"/>
  <c r="E13" i="2" s="1"/>
  <c r="J14" i="2" l="1"/>
  <c r="K13" i="2"/>
  <c r="D14" i="2"/>
  <c r="E14" i="2" s="1"/>
  <c r="K14" i="2" l="1"/>
  <c r="J15" i="2"/>
  <c r="K15" i="2" s="1"/>
  <c r="J16" i="2" s="1"/>
  <c r="D15" i="2"/>
  <c r="E15" i="2" l="1"/>
  <c r="D16" i="2"/>
  <c r="D17" i="2" l="1"/>
  <c r="E16" i="2"/>
  <c r="D18" i="2" l="1"/>
  <c r="E18" i="2" s="1"/>
  <c r="D19" i="2" s="1"/>
  <c r="E17" i="2"/>
</calcChain>
</file>

<file path=xl/sharedStrings.xml><?xml version="1.0" encoding="utf-8"?>
<sst xmlns="http://schemas.openxmlformats.org/spreadsheetml/2006/main" count="13" uniqueCount="9">
  <si>
    <t>Decimal</t>
  </si>
  <si>
    <t>Validation:</t>
  </si>
  <si>
    <t>110111001.101011101</t>
  </si>
  <si>
    <t>1001100101.01101</t>
  </si>
  <si>
    <t>Single-Precision IEEE Standard Floating-Point Representation</t>
  </si>
  <si>
    <t>f (mantissa)</t>
  </si>
  <si>
    <t>c (biased exponent)</t>
  </si>
  <si>
    <t>s (sign)</t>
  </si>
  <si>
    <t>I actually would like to understand what happened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</si>
</sst>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/>
    <xf numFmtId="2" fontId="0" fillId="0" borderId="0" xfId="0" applyNumberForma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E81-80F5-43A1-A1A8-182BA6DEA7DC}">
  <dimension ref="A1:Z21"/>
  <sheetViews>
    <sheetView tabSelected="1" topLeftCell="S1" workbookViewId="0">
      <selection activeCell="U1" sqref="U1:Z1"/>
    </sheetView>
  </sheetViews>
  <sheetFormatPr defaultRowHeight="15" x14ac:dyDescent="0.25"/>
  <cols>
    <col min="2" max="2" width="11.140625" customWidth="1"/>
  </cols>
  <sheetData>
    <row r="1" spans="1:26" x14ac:dyDescent="0.25">
      <c r="A1" s="13" t="s">
        <v>2</v>
      </c>
      <c r="B1" s="13"/>
      <c r="C1">
        <v>1</v>
      </c>
      <c r="D1">
        <f>FIND(".",A1)-2</f>
        <v>8</v>
      </c>
      <c r="E1">
        <f>MID($A$1,IF((C1&gt;=FIND(".",$A$1)),C1+1,C1),1)*(2^D1)</f>
        <v>256</v>
      </c>
      <c r="G1" s="13" t="s">
        <v>3</v>
      </c>
      <c r="H1" s="13"/>
      <c r="I1">
        <v>1</v>
      </c>
      <c r="J1">
        <f>FIND(".",G1)-2</f>
        <v>9</v>
      </c>
      <c r="K1">
        <f>MID($G$1,IF((I1&gt;=FIND(".",$G$1)),I1+1,I1),1)*(2^J1)</f>
        <v>512</v>
      </c>
      <c r="M1">
        <v>100.01</v>
      </c>
      <c r="N1" t="str">
        <f>LEFT(M1,FIND(".",M1)-1)</f>
        <v>100</v>
      </c>
      <c r="O1">
        <f>MOD(N1,2)</f>
        <v>0</v>
      </c>
      <c r="Q1">
        <v>64.625</v>
      </c>
      <c r="R1" t="str">
        <f>LEFT(Q1,FIND(".",Q1)-1)</f>
        <v>64</v>
      </c>
      <c r="S1">
        <f>MOD(R1,2)</f>
        <v>0</v>
      </c>
      <c r="U1" s="8" t="s">
        <v>4</v>
      </c>
      <c r="V1" s="8"/>
      <c r="W1" s="8"/>
      <c r="X1" s="8"/>
      <c r="Y1" s="8"/>
      <c r="Z1" s="8"/>
    </row>
    <row r="2" spans="1:26" x14ac:dyDescent="0.25">
      <c r="C2">
        <v>2</v>
      </c>
      <c r="D2">
        <f>D1-1</f>
        <v>7</v>
      </c>
      <c r="E2">
        <f t="shared" ref="E2:E14" si="0">MID($A$1,IF((C2&gt;=FIND(".",$A$1)),C2+1,C2),1)*(2^D2)</f>
        <v>128</v>
      </c>
      <c r="I2">
        <v>2</v>
      </c>
      <c r="J2">
        <f>J1-1</f>
        <v>8</v>
      </c>
      <c r="K2">
        <f t="shared" ref="K2:K15" si="1">MID($G$1,IF((I2&gt;=FIND(".",$G$1)),I2+1,I2),1)*(2^J2)</f>
        <v>0</v>
      </c>
      <c r="N2">
        <f>IF((QUOTIENT(N1,2)=0),"STOP",QUOTIENT(N1,2))</f>
        <v>50</v>
      </c>
      <c r="O2">
        <f t="shared" ref="O2:O7" si="2">MOD(N2,2)</f>
        <v>0</v>
      </c>
      <c r="R2">
        <f>IF((QUOTIENT(R1,2)=0),"STOP",QUOTIENT(R1,2))</f>
        <v>32</v>
      </c>
      <c r="S2">
        <f t="shared" ref="S2:S7" si="3">MOD(R2,2)</f>
        <v>0</v>
      </c>
    </row>
    <row r="3" spans="1:26" x14ac:dyDescent="0.25">
      <c r="C3">
        <v>3</v>
      </c>
      <c r="D3">
        <f>D2-1</f>
        <v>6</v>
      </c>
      <c r="E3">
        <f t="shared" si="0"/>
        <v>0</v>
      </c>
      <c r="I3">
        <v>3</v>
      </c>
      <c r="J3">
        <f>J2-1</f>
        <v>7</v>
      </c>
      <c r="K3">
        <f t="shared" si="1"/>
        <v>0</v>
      </c>
      <c r="N3">
        <f>IF((QUOTIENT(N2,2)=0),"STOP",QUOTIENT(N2,2))</f>
        <v>25</v>
      </c>
      <c r="O3">
        <f t="shared" si="2"/>
        <v>1</v>
      </c>
      <c r="R3">
        <f>IF((QUOTIENT(R2,2)=0),"STOP",QUOTIENT(R2,2))</f>
        <v>16</v>
      </c>
      <c r="S3">
        <f t="shared" si="3"/>
        <v>0</v>
      </c>
      <c r="U3" s="5">
        <f>IF((S7*10^6+S6*10^5+S5*10^4+S4*10^3+S3*10^2+S2*10^1+S1*10^0+S9*10^-1+S10*10^-2+S11*10^-3+S12*10^-4+S13*10^-5+S14*10^-6+S15*10^-7+S16*10^-8+S17*10^-9+S18*10^-10 &gt; 0),0,1)</f>
        <v>0</v>
      </c>
      <c r="V3" s="11">
        <f>ROUND(DEC2BIN(LEN(S7*10^6+S6*10^5+S5*10^4+S4*10^3+S3*10^2+S2*10^1+S1*10^0+S9*10^-1+S10*10^-2+S11*10^-3+S12*10^-4+S13*10^-5+S14*10^-6+S15*10^-7+S16*10^-8+S17*10^-9+S18*10^-10)-1+127),8)</f>
        <v>10001001</v>
      </c>
      <c r="W3" s="11"/>
      <c r="X3" s="12" t="str">
        <f>MID((S7*10^6+S6*10^5+S5*10^4+S4*10^3+S3*10^2+S2*10^1+S1*10^0+S9*10^-1+S10*10^-2+S11*10^-3+S12*10^-4+S13*10^-5+S14*10^-6+S15*10^-7+S16*10^-8+S17*10^-9+S18*10^-10)*10^LEN(S7*10^6+S6*10^5+S5*10^4+S4*10^3+S3*10^2+S2*10^1+S1*10^0+S9*10^-1+S10*10^-2+S11*10^-3+S12*10^-4+S13*10^-5+S14*10^-6+S15*10^-7+S16*10^-8+S17*10^-9+S18*10^-10),2,23)</f>
        <v>00000010100000000</v>
      </c>
      <c r="Y3" s="12"/>
      <c r="Z3" s="12"/>
    </row>
    <row r="4" spans="1:26" x14ac:dyDescent="0.25">
      <c r="C4">
        <v>4</v>
      </c>
      <c r="D4">
        <f t="shared" ref="D4:D18" si="4">D3-1</f>
        <v>5</v>
      </c>
      <c r="E4">
        <f t="shared" si="0"/>
        <v>32</v>
      </c>
      <c r="I4">
        <v>4</v>
      </c>
      <c r="J4">
        <f t="shared" ref="J4:J15" si="5">J3-1</f>
        <v>6</v>
      </c>
      <c r="K4">
        <f t="shared" si="1"/>
        <v>64</v>
      </c>
      <c r="N4">
        <f>IF((QUOTIENT(N3,2)=0),"STOP",QUOTIENT(N3,2))</f>
        <v>12</v>
      </c>
      <c r="O4">
        <f>MOD(N4,2)</f>
        <v>0</v>
      </c>
      <c r="R4">
        <f>IF((QUOTIENT(R3,2)=0),"STOP",QUOTIENT(R3,2))</f>
        <v>8</v>
      </c>
      <c r="S4">
        <f>MOD(R4,2)</f>
        <v>0</v>
      </c>
      <c r="U4" s="1" t="s">
        <v>7</v>
      </c>
      <c r="V4" s="8" t="s">
        <v>6</v>
      </c>
      <c r="W4" s="8"/>
      <c r="X4" s="8" t="s">
        <v>5</v>
      </c>
      <c r="Y4" s="8"/>
      <c r="Z4" s="8"/>
    </row>
    <row r="5" spans="1:26" x14ac:dyDescent="0.25">
      <c r="C5">
        <v>5</v>
      </c>
      <c r="D5">
        <f t="shared" si="4"/>
        <v>4</v>
      </c>
      <c r="E5">
        <f t="shared" si="0"/>
        <v>16</v>
      </c>
      <c r="I5">
        <v>5</v>
      </c>
      <c r="J5">
        <f t="shared" si="5"/>
        <v>5</v>
      </c>
      <c r="K5">
        <f t="shared" si="1"/>
        <v>32</v>
      </c>
      <c r="N5">
        <f t="shared" ref="N5:N8" si="6">IF((QUOTIENT(N4,2)=0),"STOP",QUOTIENT(N4,2))</f>
        <v>6</v>
      </c>
      <c r="O5">
        <f t="shared" si="2"/>
        <v>0</v>
      </c>
      <c r="R5">
        <f t="shared" ref="R5:R8" si="7">IF((QUOTIENT(R4,2)=0),"STOP",QUOTIENT(R4,2))</f>
        <v>4</v>
      </c>
      <c r="S5">
        <f t="shared" si="3"/>
        <v>0</v>
      </c>
    </row>
    <row r="6" spans="1:26" x14ac:dyDescent="0.25">
      <c r="C6">
        <v>6</v>
      </c>
      <c r="D6">
        <f t="shared" si="4"/>
        <v>3</v>
      </c>
      <c r="E6">
        <f t="shared" si="0"/>
        <v>8</v>
      </c>
      <c r="I6">
        <v>6</v>
      </c>
      <c r="J6">
        <f t="shared" si="5"/>
        <v>4</v>
      </c>
      <c r="K6">
        <f t="shared" si="1"/>
        <v>0</v>
      </c>
      <c r="N6">
        <f t="shared" si="6"/>
        <v>3</v>
      </c>
      <c r="O6">
        <f t="shared" si="2"/>
        <v>1</v>
      </c>
      <c r="R6">
        <f t="shared" si="7"/>
        <v>2</v>
      </c>
      <c r="S6">
        <f t="shared" si="3"/>
        <v>0</v>
      </c>
    </row>
    <row r="7" spans="1:26" x14ac:dyDescent="0.25">
      <c r="C7">
        <v>7</v>
      </c>
      <c r="D7">
        <f t="shared" si="4"/>
        <v>2</v>
      </c>
      <c r="E7">
        <f t="shared" si="0"/>
        <v>0</v>
      </c>
      <c r="I7">
        <v>7</v>
      </c>
      <c r="J7">
        <f t="shared" si="5"/>
        <v>3</v>
      </c>
      <c r="K7">
        <f t="shared" si="1"/>
        <v>0</v>
      </c>
      <c r="N7">
        <f t="shared" si="6"/>
        <v>1</v>
      </c>
      <c r="O7">
        <f t="shared" si="2"/>
        <v>1</v>
      </c>
      <c r="R7">
        <f t="shared" si="7"/>
        <v>1</v>
      </c>
      <c r="S7">
        <f t="shared" si="3"/>
        <v>1</v>
      </c>
    </row>
    <row r="8" spans="1:26" x14ac:dyDescent="0.25">
      <c r="C8">
        <v>8</v>
      </c>
      <c r="D8">
        <f t="shared" si="4"/>
        <v>1</v>
      </c>
      <c r="E8">
        <f t="shared" si="0"/>
        <v>0</v>
      </c>
      <c r="I8">
        <v>8</v>
      </c>
      <c r="J8">
        <f t="shared" si="5"/>
        <v>2</v>
      </c>
      <c r="K8">
        <f t="shared" si="1"/>
        <v>4</v>
      </c>
      <c r="N8" t="str">
        <f t="shared" si="6"/>
        <v>STOP</v>
      </c>
      <c r="R8" t="str">
        <f t="shared" si="7"/>
        <v>STOP</v>
      </c>
    </row>
    <row r="9" spans="1:26" x14ac:dyDescent="0.25">
      <c r="C9">
        <v>9</v>
      </c>
      <c r="D9">
        <f t="shared" si="4"/>
        <v>0</v>
      </c>
      <c r="E9">
        <f t="shared" si="0"/>
        <v>1</v>
      </c>
      <c r="I9">
        <v>9</v>
      </c>
      <c r="J9">
        <f t="shared" si="5"/>
        <v>1</v>
      </c>
      <c r="K9">
        <f t="shared" si="1"/>
        <v>0</v>
      </c>
      <c r="N9">
        <f>(RIGHT(M1,LEN(M1)-FIND(".",M1))*10^-(LEN(M1)-FIND(".",M1)))*2</f>
        <v>0.02</v>
      </c>
      <c r="O9">
        <f>INT(N9)</f>
        <v>0</v>
      </c>
      <c r="R9">
        <f>(RIGHT(Q1,LEN(Q1)-FIND(".",Q1))*10^-(LEN(Q1)-FIND(".",Q1)))*2</f>
        <v>1.25</v>
      </c>
      <c r="S9">
        <f>INT(R9)</f>
        <v>1</v>
      </c>
    </row>
    <row r="10" spans="1:26" x14ac:dyDescent="0.25">
      <c r="C10">
        <v>10</v>
      </c>
      <c r="D10">
        <f t="shared" si="4"/>
        <v>-1</v>
      </c>
      <c r="E10">
        <f t="shared" si="0"/>
        <v>0.5</v>
      </c>
      <c r="I10">
        <v>10</v>
      </c>
      <c r="J10">
        <f t="shared" si="5"/>
        <v>0</v>
      </c>
      <c r="K10">
        <f t="shared" si="1"/>
        <v>1</v>
      </c>
      <c r="N10">
        <f>(RIGHT(N9,LEN(N9)-FIND(".",N9))*10^-(LEN(N9)-FIND(".",N9)))*2</f>
        <v>0.04</v>
      </c>
      <c r="O10">
        <f t="shared" ref="O10:O18" si="8">INT(N10)</f>
        <v>0</v>
      </c>
      <c r="R10" s="2">
        <f>(RIGHT(R9,LEN(R9)-FIND(".",R9))*10^-(LEN(R9)-FIND(".",R9)))*2</f>
        <v>0.5</v>
      </c>
      <c r="S10">
        <f t="shared" ref="S10:S18" si="9">INT(R10)</f>
        <v>0</v>
      </c>
    </row>
    <row r="11" spans="1:26" x14ac:dyDescent="0.25">
      <c r="C11">
        <v>11</v>
      </c>
      <c r="D11">
        <f t="shared" si="4"/>
        <v>-2</v>
      </c>
      <c r="E11">
        <f t="shared" si="0"/>
        <v>0</v>
      </c>
      <c r="I11">
        <v>11</v>
      </c>
      <c r="J11">
        <f t="shared" si="5"/>
        <v>-1</v>
      </c>
      <c r="K11">
        <f t="shared" si="1"/>
        <v>0</v>
      </c>
      <c r="N11">
        <f t="shared" ref="N11:N18" si="10">(RIGHT(N10,LEN(N10)-FIND(".",N10))*10^-(LEN(N10)-FIND(".",N10)))*2</f>
        <v>0.08</v>
      </c>
      <c r="O11">
        <f t="shared" si="8"/>
        <v>0</v>
      </c>
      <c r="R11" s="2">
        <f t="shared" ref="R11" si="11">(RIGHT(R10,LEN(R10)-FIND(".",R10))*10^-(LEN(R10)-FIND(".",R10)))*2</f>
        <v>1</v>
      </c>
      <c r="S11">
        <f t="shared" si="9"/>
        <v>1</v>
      </c>
    </row>
    <row r="12" spans="1:26" x14ac:dyDescent="0.25">
      <c r="C12">
        <v>12</v>
      </c>
      <c r="D12">
        <f t="shared" si="4"/>
        <v>-3</v>
      </c>
      <c r="E12">
        <f t="shared" si="0"/>
        <v>0.125</v>
      </c>
      <c r="I12">
        <v>12</v>
      </c>
      <c r="J12">
        <f t="shared" si="5"/>
        <v>-2</v>
      </c>
      <c r="K12">
        <f t="shared" si="1"/>
        <v>0.25</v>
      </c>
      <c r="N12">
        <f t="shared" si="10"/>
        <v>0.16</v>
      </c>
      <c r="O12">
        <f t="shared" si="8"/>
        <v>0</v>
      </c>
      <c r="R12" s="2">
        <f>0</f>
        <v>0</v>
      </c>
      <c r="S12">
        <f t="shared" si="9"/>
        <v>0</v>
      </c>
    </row>
    <row r="13" spans="1:26" x14ac:dyDescent="0.25">
      <c r="C13">
        <v>13</v>
      </c>
      <c r="D13">
        <f t="shared" si="4"/>
        <v>-4</v>
      </c>
      <c r="E13">
        <f t="shared" si="0"/>
        <v>0</v>
      </c>
      <c r="I13">
        <v>13</v>
      </c>
      <c r="J13">
        <f t="shared" si="5"/>
        <v>-3</v>
      </c>
      <c r="K13">
        <f t="shared" si="1"/>
        <v>0.125</v>
      </c>
      <c r="N13">
        <f t="shared" si="10"/>
        <v>0.32</v>
      </c>
      <c r="O13">
        <f t="shared" si="8"/>
        <v>0</v>
      </c>
      <c r="R13" s="2">
        <f>0</f>
        <v>0</v>
      </c>
      <c r="S13">
        <f t="shared" si="9"/>
        <v>0</v>
      </c>
    </row>
    <row r="14" spans="1:26" x14ac:dyDescent="0.25">
      <c r="C14">
        <v>14</v>
      </c>
      <c r="D14">
        <f t="shared" si="4"/>
        <v>-5</v>
      </c>
      <c r="E14">
        <f t="shared" si="0"/>
        <v>3.125E-2</v>
      </c>
      <c r="I14">
        <v>14</v>
      </c>
      <c r="J14">
        <f t="shared" si="5"/>
        <v>-4</v>
      </c>
      <c r="K14">
        <f t="shared" si="1"/>
        <v>0</v>
      </c>
      <c r="N14">
        <f t="shared" si="10"/>
        <v>0.64</v>
      </c>
      <c r="O14">
        <f t="shared" si="8"/>
        <v>0</v>
      </c>
      <c r="R14" s="2">
        <f>0</f>
        <v>0</v>
      </c>
      <c r="S14">
        <f t="shared" si="9"/>
        <v>0</v>
      </c>
    </row>
    <row r="15" spans="1:26" x14ac:dyDescent="0.25">
      <c r="C15">
        <v>15</v>
      </c>
      <c r="D15">
        <f t="shared" si="4"/>
        <v>-6</v>
      </c>
      <c r="E15">
        <f>MID($A$1,IF((C15&gt;=FIND(".",$A$1)),C15+1,C15),1)*(2^D15)</f>
        <v>1.5625E-2</v>
      </c>
      <c r="I15">
        <v>15</v>
      </c>
      <c r="J15">
        <f t="shared" si="5"/>
        <v>-5</v>
      </c>
      <c r="K15">
        <f t="shared" si="1"/>
        <v>3.125E-2</v>
      </c>
      <c r="N15">
        <f t="shared" si="10"/>
        <v>1.28</v>
      </c>
      <c r="O15">
        <f t="shared" si="8"/>
        <v>1</v>
      </c>
      <c r="R15" s="2">
        <f>0</f>
        <v>0</v>
      </c>
      <c r="S15">
        <f t="shared" si="9"/>
        <v>0</v>
      </c>
    </row>
    <row r="16" spans="1:26" x14ac:dyDescent="0.25">
      <c r="C16">
        <v>16</v>
      </c>
      <c r="D16">
        <f t="shared" si="4"/>
        <v>-7</v>
      </c>
      <c r="E16">
        <f>MID($A$1,IF((C16&gt;=FIND(".",$A$1)),C16+1,C16),1)*(2^D16)</f>
        <v>7.8125E-3</v>
      </c>
      <c r="I16" t="s">
        <v>0</v>
      </c>
      <c r="J16" s="7" t="str">
        <f>"("&amp;SUM(K1:K15)&amp;")₁₀"</f>
        <v>(613.40625)₁₀</v>
      </c>
      <c r="K16" s="7"/>
      <c r="N16">
        <f t="shared" si="10"/>
        <v>0.56000000000000005</v>
      </c>
      <c r="O16">
        <f t="shared" si="8"/>
        <v>0</v>
      </c>
      <c r="R16" s="2">
        <f>0</f>
        <v>0</v>
      </c>
      <c r="S16">
        <f t="shared" si="9"/>
        <v>0</v>
      </c>
    </row>
    <row r="17" spans="3:20" x14ac:dyDescent="0.25">
      <c r="C17">
        <v>17</v>
      </c>
      <c r="D17">
        <f t="shared" si="4"/>
        <v>-8</v>
      </c>
      <c r="E17">
        <f>MID($A$1,IF((C17&gt;=FIND(".",$A$1)),C17+1,C17),1)*(2^D17)</f>
        <v>0</v>
      </c>
      <c r="I17" s="9" t="s">
        <v>1</v>
      </c>
      <c r="J17" s="9"/>
      <c r="K17" s="6">
        <f>BIN2DEC(1001100101)</f>
        <v>-411</v>
      </c>
      <c r="N17">
        <f t="shared" si="10"/>
        <v>1.1200000000000001</v>
      </c>
      <c r="O17">
        <f t="shared" si="8"/>
        <v>1</v>
      </c>
      <c r="R17" s="2">
        <f>0</f>
        <v>0</v>
      </c>
      <c r="S17">
        <f t="shared" si="9"/>
        <v>0</v>
      </c>
    </row>
    <row r="18" spans="3:20" x14ac:dyDescent="0.25">
      <c r="C18">
        <v>18</v>
      </c>
      <c r="D18">
        <f t="shared" si="4"/>
        <v>-9</v>
      </c>
      <c r="E18">
        <f>MID($A$1,IF((C18&gt;=FIND(".",$A$1)),C18+1,C18),1)*(2^D18)</f>
        <v>1.953125E-3</v>
      </c>
      <c r="N18">
        <f t="shared" si="10"/>
        <v>0.24</v>
      </c>
      <c r="O18">
        <f t="shared" si="8"/>
        <v>0</v>
      </c>
      <c r="R18" s="2">
        <f>0</f>
        <v>0</v>
      </c>
      <c r="S18">
        <f t="shared" si="9"/>
        <v>0</v>
      </c>
    </row>
    <row r="19" spans="3:20" x14ac:dyDescent="0.25">
      <c r="C19" t="s">
        <v>0</v>
      </c>
      <c r="D19" s="8" t="str">
        <f>"("&amp;SUM(E1:E18)&amp;")₁₀"</f>
        <v>(441.681640625)₁₀</v>
      </c>
      <c r="E19" s="8"/>
      <c r="I19" s="10" t="s">
        <v>8</v>
      </c>
      <c r="J19" s="10"/>
      <c r="K19" s="10"/>
      <c r="M19" s="8" t="str">
        <f>"("&amp;O7&amp;O6&amp;O5&amp;O4&amp;O3&amp;O2&amp;O1&amp;"."&amp;O9&amp;O10&amp;O11&amp;O12&amp;O13&amp;O14&amp;O15&amp;O16&amp;O17&amp;O18&amp;")₂"</f>
        <v>(1100100.0000001010)₂</v>
      </c>
      <c r="N19" s="8"/>
      <c r="O19" s="8"/>
      <c r="Q19" s="8" t="str">
        <f>"("&amp;S7&amp;S6&amp;S5&amp;S4&amp;S3&amp;S2&amp;S1&amp;"."&amp;S9&amp;S10&amp;S11&amp;S12&amp;S13&amp;S14&amp;S15&amp;S16&amp;S17&amp;S18&amp;")₂"</f>
        <v>(1000000.1010000000)₂</v>
      </c>
      <c r="R19" s="8"/>
      <c r="S19" s="8"/>
    </row>
    <row r="20" spans="3:20" x14ac:dyDescent="0.25">
      <c r="C20" s="8" t="s">
        <v>1</v>
      </c>
      <c r="D20" s="8"/>
      <c r="E20">
        <f>BIN2DEC(LEFT(A1,D1+1))</f>
        <v>441</v>
      </c>
      <c r="I20" s="10"/>
      <c r="J20" s="10"/>
      <c r="K20" s="10"/>
      <c r="M20" s="8" t="s">
        <v>1</v>
      </c>
      <c r="N20" s="8"/>
      <c r="O20" s="3" t="str">
        <f>DEC2BIN(M1)</f>
        <v>1100100</v>
      </c>
      <c r="Q20" s="8" t="s">
        <v>1</v>
      </c>
      <c r="R20" s="8"/>
      <c r="S20" s="4" t="str">
        <f>DEC2BIN(Q1)</f>
        <v>1000000</v>
      </c>
      <c r="T20">
        <f>(S7*10^6+S6*10^5+S5*10^4+S4*10^3+S3*10^2+S2*10^1+S1*10^0+S9*10^-1+S10*10^-2+S11*10^-3+S12*10^-4+S13*10^-5+S14*10^-6+S15*10^-7+S16*10^-8+S17*10^-9+S18*10^-10)</f>
        <v>1000000.101</v>
      </c>
    </row>
    <row r="21" spans="3:20" x14ac:dyDescent="0.25">
      <c r="I21" s="10"/>
      <c r="J21" s="10"/>
      <c r="K21" s="10"/>
    </row>
  </sheetData>
  <mergeCells count="16">
    <mergeCell ref="A1:B1"/>
    <mergeCell ref="D19:E19"/>
    <mergeCell ref="G1:H1"/>
    <mergeCell ref="J16:K16"/>
    <mergeCell ref="M19:O19"/>
    <mergeCell ref="C20:D20"/>
    <mergeCell ref="U1:Z1"/>
    <mergeCell ref="V3:W3"/>
    <mergeCell ref="X3:Z3"/>
    <mergeCell ref="V4:W4"/>
    <mergeCell ref="X4:Z4"/>
    <mergeCell ref="I17:J17"/>
    <mergeCell ref="I19:K21"/>
    <mergeCell ref="Q19:S19"/>
    <mergeCell ref="Q20:R20"/>
    <mergeCell ref="M20:N20"/>
  </mergeCells>
  <pageMargins left="0.7" right="0.7" top="0.75" bottom="0.75" header="0.3" footer="0.3"/>
  <pageSetup orientation="portrait" r:id="rId1"/>
  <ignoredErrors>
    <ignoredError sqref="A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Maher</dc:creator>
  <cp:lastModifiedBy>Amr Maher</cp:lastModifiedBy>
  <dcterms:created xsi:type="dcterms:W3CDTF">2022-04-07T14:24:39Z</dcterms:created>
  <dcterms:modified xsi:type="dcterms:W3CDTF">2022-04-07T22:05:44Z</dcterms:modified>
</cp:coreProperties>
</file>