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amritr/Desktop/Comp Apps for Business - Assignments/"/>
    </mc:Choice>
  </mc:AlternateContent>
  <xr:revisionPtr revIDLastSave="0" documentId="13_ncr:1_{D074AD8E-AE22-8E43-8601-DD20B47B189C}" xr6:coauthVersionLast="47" xr6:coauthVersionMax="47" xr10:uidLastSave="{00000000-0000-0000-0000-000000000000}"/>
  <bookViews>
    <workbookView xWindow="5000" yWindow="760" windowWidth="25240" windowHeight="18880" activeTab="1" xr2:uid="{00000000-000D-0000-FFFF-FFFF00000000}"/>
  </bookViews>
  <sheets>
    <sheet name="Employee" sheetId="26" r:id="rId1"/>
    <sheet name="Formulas" sheetId="27" r:id="rId2"/>
  </sheets>
  <definedNames>
    <definedName name="_xlnm._FilterDatabase" localSheetId="0" hidden="1">Employee!$A$1:$R$152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7" l="1"/>
  <c r="C22" i="27"/>
  <c r="C28" i="27"/>
  <c r="F16" i="27"/>
  <c r="E16" i="27"/>
  <c r="D16" i="27"/>
  <c r="C16" i="27"/>
  <c r="C11" i="27"/>
  <c r="W18" i="26" l="1"/>
  <c r="W17" i="26"/>
  <c r="X5" i="26"/>
  <c r="V13" i="26" l="1"/>
  <c r="U13" i="26"/>
  <c r="X7" i="26"/>
  <c r="X6" i="26"/>
  <c r="X4" i="26"/>
  <c r="W7" i="26"/>
  <c r="W6" i="26"/>
  <c r="W5" i="26"/>
  <c r="W4" i="26"/>
  <c r="V7" i="26"/>
  <c r="V6" i="26"/>
  <c r="V5" i="26"/>
  <c r="V4" i="26"/>
  <c r="U11" i="26" l="1"/>
  <c r="U10" i="26"/>
  <c r="U4" i="26"/>
  <c r="U7" i="26"/>
  <c r="U6" i="26"/>
  <c r="U5" i="26"/>
  <c r="C3" i="27"/>
</calcChain>
</file>

<file path=xl/sharedStrings.xml><?xml version="1.0" encoding="utf-8"?>
<sst xmlns="http://schemas.openxmlformats.org/spreadsheetml/2006/main" count="1874" uniqueCount="969">
  <si>
    <r>
      <t>cm</t>
    </r>
    <r>
      <rPr>
        <vertAlign val="superscript"/>
        <sz val="10"/>
        <rFont val="Arial"/>
        <family val="2"/>
      </rPr>
      <t>2</t>
    </r>
  </si>
  <si>
    <t>π (pi)</t>
  </si>
  <si>
    <t>r</t>
  </si>
  <si>
    <t>Emp ID</t>
  </si>
  <si>
    <t>Name Prefix</t>
  </si>
  <si>
    <t>First Name</t>
  </si>
  <si>
    <t>Middle Initial</t>
  </si>
  <si>
    <t>Last Name</t>
  </si>
  <si>
    <t>Gender</t>
  </si>
  <si>
    <t>E Mail</t>
  </si>
  <si>
    <t>Date of Birth</t>
  </si>
  <si>
    <t>Age in Company (Years)</t>
  </si>
  <si>
    <t>Salary</t>
  </si>
  <si>
    <t>Last % Hike</t>
  </si>
  <si>
    <t xml:space="preserve">Phone No. </t>
  </si>
  <si>
    <t>Place Name</t>
  </si>
  <si>
    <t>County</t>
  </si>
  <si>
    <t>City</t>
  </si>
  <si>
    <t>State</t>
  </si>
  <si>
    <t>Zip</t>
  </si>
  <si>
    <t>Region</t>
  </si>
  <si>
    <t>Ms.</t>
  </si>
  <si>
    <t>Shawna</t>
  </si>
  <si>
    <t>W</t>
  </si>
  <si>
    <t>Buck</t>
  </si>
  <si>
    <t>F</t>
  </si>
  <si>
    <t>shawna.buck@gmail.com</t>
  </si>
  <si>
    <t>702-771-7149</t>
  </si>
  <si>
    <t>Las Vegas</t>
  </si>
  <si>
    <t>Clark</t>
  </si>
  <si>
    <t>NV</t>
  </si>
  <si>
    <t>West</t>
  </si>
  <si>
    <t>Mr.</t>
  </si>
  <si>
    <t>Nathaniel</t>
  </si>
  <si>
    <t>Z</t>
  </si>
  <si>
    <t>Burke</t>
  </si>
  <si>
    <t>M</t>
  </si>
  <si>
    <t>nathaniel.burke@walmart.com</t>
  </si>
  <si>
    <t>231-765-6923</t>
  </si>
  <si>
    <t>Irons</t>
  </si>
  <si>
    <t>Lake</t>
  </si>
  <si>
    <t>MI</t>
  </si>
  <si>
    <t>Midwest</t>
  </si>
  <si>
    <t>Drs.</t>
  </si>
  <si>
    <t>Elisabeth</t>
  </si>
  <si>
    <t>Foster</t>
  </si>
  <si>
    <t>elisabeth.foster@gmail.com</t>
  </si>
  <si>
    <t>270-749-4774</t>
  </si>
  <si>
    <t>Lexington</t>
  </si>
  <si>
    <t>Fayette</t>
  </si>
  <si>
    <t>KY</t>
  </si>
  <si>
    <t>South</t>
  </si>
  <si>
    <t>Mrs.</t>
  </si>
  <si>
    <t>Briana</t>
  </si>
  <si>
    <t>C</t>
  </si>
  <si>
    <t>Lancaster</t>
  </si>
  <si>
    <t>briana.lancaster@yahoo.com</t>
  </si>
  <si>
    <t>219-623-8216</t>
  </si>
  <si>
    <t>Munster</t>
  </si>
  <si>
    <t>IN</t>
  </si>
  <si>
    <t>Hon.</t>
  </si>
  <si>
    <t>Estella</t>
  </si>
  <si>
    <t>L</t>
  </si>
  <si>
    <t>Potter</t>
  </si>
  <si>
    <t>estella.potter@gmail.com</t>
  </si>
  <si>
    <t>907-677-8486</t>
  </si>
  <si>
    <t>Fairbanks</t>
  </si>
  <si>
    <t>Fairbanks North Star</t>
  </si>
  <si>
    <t>AK</t>
  </si>
  <si>
    <t>Lamont</t>
  </si>
  <si>
    <t>Woods</t>
  </si>
  <si>
    <t>lamont.woods@hotmail.com</t>
  </si>
  <si>
    <t>236-597-8196</t>
  </si>
  <si>
    <t>Purcellville</t>
  </si>
  <si>
    <t>Loudoun</t>
  </si>
  <si>
    <t>VA</t>
  </si>
  <si>
    <t>Melinda</t>
  </si>
  <si>
    <t>Lopez</t>
  </si>
  <si>
    <t>melinda.lopez@hotmail.com</t>
  </si>
  <si>
    <t>210-396-1493</t>
  </si>
  <si>
    <t>Stowell</t>
  </si>
  <si>
    <t>Chambers</t>
  </si>
  <si>
    <t>TX</t>
  </si>
  <si>
    <t>Shanna</t>
  </si>
  <si>
    <t>U</t>
  </si>
  <si>
    <t>Silva</t>
  </si>
  <si>
    <t>shanna.silva@gmail.com</t>
  </si>
  <si>
    <t>236-373-6712</t>
  </si>
  <si>
    <t>Herndon</t>
  </si>
  <si>
    <t>Fairfax</t>
  </si>
  <si>
    <t>Jasmine</t>
  </si>
  <si>
    <t>J</t>
  </si>
  <si>
    <t>Freeman</t>
  </si>
  <si>
    <t>jasmine.freeman@gmail.com</t>
  </si>
  <si>
    <t>423-796-1535</t>
  </si>
  <si>
    <t>Ocoee</t>
  </si>
  <si>
    <t>Polk</t>
  </si>
  <si>
    <t>TN</t>
  </si>
  <si>
    <t>Madge</t>
  </si>
  <si>
    <t>V</t>
  </si>
  <si>
    <t>Sargent</t>
  </si>
  <si>
    <t>madge.sargent@aol.com</t>
  </si>
  <si>
    <t>217-910-0644</t>
  </si>
  <si>
    <t>Springfield</t>
  </si>
  <si>
    <t>Sangamon</t>
  </si>
  <si>
    <t>IL</t>
  </si>
  <si>
    <t>Bethany</t>
  </si>
  <si>
    <t>Cline</t>
  </si>
  <si>
    <t>bethany.cline@yahoo.ca</t>
  </si>
  <si>
    <t>215-970-5881</t>
  </si>
  <si>
    <t>Montgomery</t>
  </si>
  <si>
    <t>Lycoming</t>
  </si>
  <si>
    <t>PA</t>
  </si>
  <si>
    <t>Northeast</t>
  </si>
  <si>
    <t>Prof.</t>
  </si>
  <si>
    <t>Reid</t>
  </si>
  <si>
    <t>Randolph</t>
  </si>
  <si>
    <t>reid.randolph@gmail.com</t>
  </si>
  <si>
    <t>209-996-8902</t>
  </si>
  <si>
    <t>Pacoima</t>
  </si>
  <si>
    <t>Los Angeles</t>
  </si>
  <si>
    <t>CA</t>
  </si>
  <si>
    <t>Antoine</t>
  </si>
  <si>
    <t>H</t>
  </si>
  <si>
    <t>Wiley</t>
  </si>
  <si>
    <t>antoine.wiley@verizon.net</t>
  </si>
  <si>
    <t>503-361-6334</t>
  </si>
  <si>
    <t>Canby</t>
  </si>
  <si>
    <t>Clackamas</t>
  </si>
  <si>
    <t>OR</t>
  </si>
  <si>
    <t>Dr.</t>
  </si>
  <si>
    <t>Mathew</t>
  </si>
  <si>
    <t>O</t>
  </si>
  <si>
    <t>Hodge</t>
  </si>
  <si>
    <t>mathew.hodge@hotmail.com</t>
  </si>
  <si>
    <t>209-294-7430</t>
  </si>
  <si>
    <t>Van Nuys</t>
  </si>
  <si>
    <t>Bernardo</t>
  </si>
  <si>
    <t>Austin</t>
  </si>
  <si>
    <t>bernardo.austin@hotmail.com</t>
  </si>
  <si>
    <t>319-716-4227</t>
  </si>
  <si>
    <t>Knoxville</t>
  </si>
  <si>
    <t>Marion</t>
  </si>
  <si>
    <t>IA</t>
  </si>
  <si>
    <t>Cole</t>
  </si>
  <si>
    <t>E</t>
  </si>
  <si>
    <t>Jensen</t>
  </si>
  <si>
    <t>cole.jensen@aol.com</t>
  </si>
  <si>
    <t>405-495-4201</t>
  </si>
  <si>
    <t>Oklahoma City</t>
  </si>
  <si>
    <t>Oklahoma</t>
  </si>
  <si>
    <t>OK</t>
  </si>
  <si>
    <t>Tonia</t>
  </si>
  <si>
    <t>Burns</t>
  </si>
  <si>
    <t>tonia.burns@gmail.com</t>
  </si>
  <si>
    <t>209-631-5424</t>
  </si>
  <si>
    <t>Friant</t>
  </si>
  <si>
    <t>Fresno</t>
  </si>
  <si>
    <t>Tod</t>
  </si>
  <si>
    <t>N</t>
  </si>
  <si>
    <t>Holcomb</t>
  </si>
  <si>
    <t>tod.holcomb@outlook.com</t>
  </si>
  <si>
    <t>240-364-4220</t>
  </si>
  <si>
    <t>Patuxent River</t>
  </si>
  <si>
    <t>St. Mary's</t>
  </si>
  <si>
    <t>MD</t>
  </si>
  <si>
    <t>Yesenia</t>
  </si>
  <si>
    <t>B</t>
  </si>
  <si>
    <t>Guerrero</t>
  </si>
  <si>
    <t>yesenia.guerrero@btinternet.com</t>
  </si>
  <si>
    <t>240-505-5321</t>
  </si>
  <si>
    <t>Reisterstown</t>
  </si>
  <si>
    <t>Baltimore</t>
  </si>
  <si>
    <t>Carey</t>
  </si>
  <si>
    <t>Ferrell</t>
  </si>
  <si>
    <t>carey.ferrell@yahoo.com</t>
  </si>
  <si>
    <t>212-495-4523</t>
  </si>
  <si>
    <t>New Baltimore</t>
  </si>
  <si>
    <t>Greene</t>
  </si>
  <si>
    <t>NY</t>
  </si>
  <si>
    <t>Aileen</t>
  </si>
  <si>
    <t>D</t>
  </si>
  <si>
    <t>Blanchard</t>
  </si>
  <si>
    <t>aileen.blanchard@gmail.com</t>
  </si>
  <si>
    <t>308-788-3843</t>
  </si>
  <si>
    <t>Herman</t>
  </si>
  <si>
    <t>Washington</t>
  </si>
  <si>
    <t>NE</t>
  </si>
  <si>
    <t>Marta</t>
  </si>
  <si>
    <t>Cervantes</t>
  </si>
  <si>
    <t>marta.cervantes@gmail.com</t>
  </si>
  <si>
    <t>206-858-9176</t>
  </si>
  <si>
    <t>Hoquiam</t>
  </si>
  <si>
    <t>Grays Harbor</t>
  </si>
  <si>
    <t>WA</t>
  </si>
  <si>
    <t>Arthur</t>
  </si>
  <si>
    <t>Q</t>
  </si>
  <si>
    <t>Holloway</t>
  </si>
  <si>
    <t>arthur.holloway@aol.com</t>
  </si>
  <si>
    <t>225-832-0451</t>
  </si>
  <si>
    <t>Dodson</t>
  </si>
  <si>
    <t>Winn</t>
  </si>
  <si>
    <t>LA</t>
  </si>
  <si>
    <t>Tara</t>
  </si>
  <si>
    <t>Y</t>
  </si>
  <si>
    <t>Forbes</t>
  </si>
  <si>
    <t>tara.forbes@gmail.com</t>
  </si>
  <si>
    <t>319-249-4281</t>
  </si>
  <si>
    <t>Sheldon</t>
  </si>
  <si>
    <t>O'Brien</t>
  </si>
  <si>
    <t>Josef</t>
  </si>
  <si>
    <t>S</t>
  </si>
  <si>
    <t>Griffin</t>
  </si>
  <si>
    <t>josef.griffin@yahoo.com</t>
  </si>
  <si>
    <t>209-441-9130</t>
  </si>
  <si>
    <t>Sacramento</t>
  </si>
  <si>
    <t>Keri</t>
  </si>
  <si>
    <t>Slater</t>
  </si>
  <si>
    <t>keri.slater@apple.com</t>
  </si>
  <si>
    <t>207-842-2965</t>
  </si>
  <si>
    <t>Friendship</t>
  </si>
  <si>
    <t>Knox</t>
  </si>
  <si>
    <t>ME</t>
  </si>
  <si>
    <t>Desmond</t>
  </si>
  <si>
    <t>R</t>
  </si>
  <si>
    <t>Wynn</t>
  </si>
  <si>
    <t>desmond.wynn@hotmail.com</t>
  </si>
  <si>
    <t>209-319-3405</t>
  </si>
  <si>
    <t>Adrienne</t>
  </si>
  <si>
    <t>Puckett</t>
  </si>
  <si>
    <t>adrienne.puckett@verizon.net</t>
  </si>
  <si>
    <t>209-235-0390</t>
  </si>
  <si>
    <t>Burlingame</t>
  </si>
  <si>
    <t>San Mateo</t>
  </si>
  <si>
    <t>Beatriz</t>
  </si>
  <si>
    <t>I</t>
  </si>
  <si>
    <t>Knowles</t>
  </si>
  <si>
    <t>beatriz.knowles@gmail.com</t>
  </si>
  <si>
    <t>406-923-1326</t>
  </si>
  <si>
    <t>Arlee</t>
  </si>
  <si>
    <t>MT</t>
  </si>
  <si>
    <t>Jermaine</t>
  </si>
  <si>
    <t>Sykes</t>
  </si>
  <si>
    <t>jermaine.sykes@apple.com</t>
  </si>
  <si>
    <t>239-204-8747</t>
  </si>
  <si>
    <t>Welaka</t>
  </si>
  <si>
    <t>Putnam</t>
  </si>
  <si>
    <t>FL</t>
  </si>
  <si>
    <t>Scott</t>
  </si>
  <si>
    <t>Best</t>
  </si>
  <si>
    <t>scott.best@cox.net</t>
  </si>
  <si>
    <t>307-504-4165</t>
  </si>
  <si>
    <t>Bairoil</t>
  </si>
  <si>
    <t>Sweetwater</t>
  </si>
  <si>
    <t>WY</t>
  </si>
  <si>
    <t>Isabel</t>
  </si>
  <si>
    <t>Espinoza</t>
  </si>
  <si>
    <t>isabel.espinoza@gmail.com</t>
  </si>
  <si>
    <t>405-622-8606</t>
  </si>
  <si>
    <t>Tupelo</t>
  </si>
  <si>
    <t>Coal</t>
  </si>
  <si>
    <t>Marcelino</t>
  </si>
  <si>
    <t>Kinney</t>
  </si>
  <si>
    <t>marcelino.kinney@gmail.com</t>
  </si>
  <si>
    <t>479-929-0873</t>
  </si>
  <si>
    <t>Little Rock</t>
  </si>
  <si>
    <t>AR</t>
  </si>
  <si>
    <t>Benjamin</t>
  </si>
  <si>
    <t>X</t>
  </si>
  <si>
    <t>Jennings</t>
  </si>
  <si>
    <t>benjamin.jennings@gmail.com</t>
  </si>
  <si>
    <t>907-621-7774</t>
  </si>
  <si>
    <t>Shungnak</t>
  </si>
  <si>
    <t>Northwest Arctic</t>
  </si>
  <si>
    <t>Marcia</t>
  </si>
  <si>
    <t>Casey</t>
  </si>
  <si>
    <t>marcia.casey@gmail.com</t>
  </si>
  <si>
    <t>210-804-3397</t>
  </si>
  <si>
    <t>Victoria</t>
  </si>
  <si>
    <t>Rudolph</t>
  </si>
  <si>
    <t>P</t>
  </si>
  <si>
    <t>Gordon</t>
  </si>
  <si>
    <t>rudolph.gordon@aol.com</t>
  </si>
  <si>
    <t>304-418-1131</t>
  </si>
  <si>
    <t>Shinnston</t>
  </si>
  <si>
    <t>Harrison</t>
  </si>
  <si>
    <t>WV</t>
  </si>
  <si>
    <t>Beverly</t>
  </si>
  <si>
    <t>Rosales</t>
  </si>
  <si>
    <t>beverly.rosales@yahoo.com</t>
  </si>
  <si>
    <t>217-490-8205</t>
  </si>
  <si>
    <t>Rossville</t>
  </si>
  <si>
    <t>Vermilion</t>
  </si>
  <si>
    <t>Marcus</t>
  </si>
  <si>
    <t>Bolton</t>
  </si>
  <si>
    <t>marcus.bolton@aol.com</t>
  </si>
  <si>
    <t>212-514-2721</t>
  </si>
  <si>
    <t>Bellerose</t>
  </si>
  <si>
    <t>Queens</t>
  </si>
  <si>
    <t>Priscilla</t>
  </si>
  <si>
    <t>Mays</t>
  </si>
  <si>
    <t>priscilla.mays@gmail.com</t>
  </si>
  <si>
    <t>231-346-3176</t>
  </si>
  <si>
    <t>Fairview</t>
  </si>
  <si>
    <t>Oscoda</t>
  </si>
  <si>
    <t>Lynn</t>
  </si>
  <si>
    <t>Pena</t>
  </si>
  <si>
    <t>lynn.pena@yahoo.co.in</t>
  </si>
  <si>
    <t>217-334-0502</t>
  </si>
  <si>
    <t>Castleton</t>
  </si>
  <si>
    <t>Stark</t>
  </si>
  <si>
    <t>Tessa</t>
  </si>
  <si>
    <t>Pace</t>
  </si>
  <si>
    <t>tessa.pace@aol.com</t>
  </si>
  <si>
    <t>319-672-2590</t>
  </si>
  <si>
    <t>Austinville</t>
  </si>
  <si>
    <t>Butler</t>
  </si>
  <si>
    <t>Rufus</t>
  </si>
  <si>
    <t>Guerra</t>
  </si>
  <si>
    <t>rufus.guerra@rediffmail.com</t>
  </si>
  <si>
    <t>212-472-1331</t>
  </si>
  <si>
    <t>Adams Basin</t>
  </si>
  <si>
    <t>Monroe</t>
  </si>
  <si>
    <t>Roman</t>
  </si>
  <si>
    <t>roman.clark@aol.com</t>
  </si>
  <si>
    <t>215-567-2136</t>
  </si>
  <si>
    <t>Lampeter</t>
  </si>
  <si>
    <t>Carmela</t>
  </si>
  <si>
    <t>Jefferson</t>
  </si>
  <si>
    <t>carmela.jefferson@walmart.com</t>
  </si>
  <si>
    <t>239-941-5976</t>
  </si>
  <si>
    <t>Keystone Heights</t>
  </si>
  <si>
    <t>Clay</t>
  </si>
  <si>
    <t>Thurman</t>
  </si>
  <si>
    <t>Good</t>
  </si>
  <si>
    <t>thurman.good@yahoo.com</t>
  </si>
  <si>
    <t>217-874-3909</t>
  </si>
  <si>
    <t>Eddyville</t>
  </si>
  <si>
    <t>Pope</t>
  </si>
  <si>
    <t>Lemuel</t>
  </si>
  <si>
    <t>lemuel.guerrero@aol.com</t>
  </si>
  <si>
    <t>215-226-4111</t>
  </si>
  <si>
    <t>Listie</t>
  </si>
  <si>
    <t>Somerset</t>
  </si>
  <si>
    <t>Clint</t>
  </si>
  <si>
    <t>A</t>
  </si>
  <si>
    <t>Bridges</t>
  </si>
  <si>
    <t>clint.bridges@aol.com</t>
  </si>
  <si>
    <t>217-331-1409</t>
  </si>
  <si>
    <t>Blue Island</t>
  </si>
  <si>
    <t>Cook</t>
  </si>
  <si>
    <t>Karyn</t>
  </si>
  <si>
    <t>Christian</t>
  </si>
  <si>
    <t>karyn.christian@aol.com</t>
  </si>
  <si>
    <t>206-731-9312</t>
  </si>
  <si>
    <t>Ardenvoir</t>
  </si>
  <si>
    <t>Chelan</t>
  </si>
  <si>
    <t>Lesa</t>
  </si>
  <si>
    <t>Hughes</t>
  </si>
  <si>
    <t>lesa.hughes@bp.com</t>
  </si>
  <si>
    <t>219-822-4544</t>
  </si>
  <si>
    <t>Terre Haute</t>
  </si>
  <si>
    <t>Vigo</t>
  </si>
  <si>
    <t>Rich</t>
  </si>
  <si>
    <t>Bates</t>
  </si>
  <si>
    <t>rich.bates@apple.com</t>
  </si>
  <si>
    <t>270-833-4069</t>
  </si>
  <si>
    <t>Maysville</t>
  </si>
  <si>
    <t>Mason</t>
  </si>
  <si>
    <t>Liz</t>
  </si>
  <si>
    <t>Frank</t>
  </si>
  <si>
    <t>liz.frank@hotmail.com</t>
  </si>
  <si>
    <t>339-926-4628</t>
  </si>
  <si>
    <t>Amherst</t>
  </si>
  <si>
    <t>Hampshire</t>
  </si>
  <si>
    <t>MA</t>
  </si>
  <si>
    <t>Kendra</t>
  </si>
  <si>
    <t>Villarreal</t>
  </si>
  <si>
    <t>kendra.villarreal@gmail.com</t>
  </si>
  <si>
    <t>319-625-4770</t>
  </si>
  <si>
    <t>Beaman</t>
  </si>
  <si>
    <t>Grundy</t>
  </si>
  <si>
    <t>Maryellen</t>
  </si>
  <si>
    <t>Mcfadden</t>
  </si>
  <si>
    <t>maryellen.mcfadden@hotmail.co.uk</t>
  </si>
  <si>
    <t>479-467-9379</t>
  </si>
  <si>
    <t>Tuckerman</t>
  </si>
  <si>
    <t>Jackson</t>
  </si>
  <si>
    <t>German</t>
  </si>
  <si>
    <t>Carney</t>
  </si>
  <si>
    <t>german.carney@aol.com</t>
  </si>
  <si>
    <t>231-975-6713</t>
  </si>
  <si>
    <t>Lakeview</t>
  </si>
  <si>
    <t>Montcalm</t>
  </si>
  <si>
    <t>Micheal</t>
  </si>
  <si>
    <t>Shannon</t>
  </si>
  <si>
    <t>micheal.shannon@earthlink.net</t>
  </si>
  <si>
    <t>217-864-7925</t>
  </si>
  <si>
    <t>Arlington</t>
  </si>
  <si>
    <t>Bureau</t>
  </si>
  <si>
    <t>Carlo</t>
  </si>
  <si>
    <t>Albert</t>
  </si>
  <si>
    <t>carlo.albert@gmail.com</t>
  </si>
  <si>
    <t>212-267-9103</t>
  </si>
  <si>
    <t>Liverpool</t>
  </si>
  <si>
    <t>Onondaga</t>
  </si>
  <si>
    <t>Bianca</t>
  </si>
  <si>
    <t>Langley</t>
  </si>
  <si>
    <t>bianca.langley@gmail.com</t>
  </si>
  <si>
    <t>228-683-5798</t>
  </si>
  <si>
    <t>Escatawpa</t>
  </si>
  <si>
    <t>MS</t>
  </si>
  <si>
    <t>Elias</t>
  </si>
  <si>
    <t>Cabrera</t>
  </si>
  <si>
    <t>elias.cabrera@yahoo.com</t>
  </si>
  <si>
    <t>215-258-0052</t>
  </si>
  <si>
    <t>Oaks</t>
  </si>
  <si>
    <t>Alberta</t>
  </si>
  <si>
    <t>Chapman</t>
  </si>
  <si>
    <t>alberta.chapman@comcast.net</t>
  </si>
  <si>
    <t>212-884-9934</t>
  </si>
  <si>
    <t>Rochester</t>
  </si>
  <si>
    <t>Erin</t>
  </si>
  <si>
    <t>Olsen</t>
  </si>
  <si>
    <t>erin.olsen@yahoo.ca</t>
  </si>
  <si>
    <t>215-325-1574</t>
  </si>
  <si>
    <t>Farmington</t>
  </si>
  <si>
    <t>Frederic</t>
  </si>
  <si>
    <t>Stephenson</t>
  </si>
  <si>
    <t>frederic.stephenson@gmail.com</t>
  </si>
  <si>
    <t>314-672-3681</t>
  </si>
  <si>
    <t>Seligman</t>
  </si>
  <si>
    <t>Barry</t>
  </si>
  <si>
    <t>MO</t>
  </si>
  <si>
    <t>Tanner</t>
  </si>
  <si>
    <t>T</t>
  </si>
  <si>
    <t>Caldwell</t>
  </si>
  <si>
    <t>tanner.caldwell@aol.com</t>
  </si>
  <si>
    <t>219-315-4592</t>
  </si>
  <si>
    <t>Michigan City</t>
  </si>
  <si>
    <t>LaPorte</t>
  </si>
  <si>
    <t>Clarence</t>
  </si>
  <si>
    <t>Powers</t>
  </si>
  <si>
    <t>clarence.powers@gmail.com</t>
  </si>
  <si>
    <t>229-748-1788</t>
  </si>
  <si>
    <t>Macon</t>
  </si>
  <si>
    <t>Bibb</t>
  </si>
  <si>
    <t>GA</t>
  </si>
  <si>
    <t>Sheppard</t>
  </si>
  <si>
    <t>german.sheppard@gmail.com</t>
  </si>
  <si>
    <t>252-794-3936</t>
  </si>
  <si>
    <t>Matthews</t>
  </si>
  <si>
    <t>Mecklenburg</t>
  </si>
  <si>
    <t>NC</t>
  </si>
  <si>
    <t>Dion</t>
  </si>
  <si>
    <t>Duffy</t>
  </si>
  <si>
    <t>dion.duffy@aol.com</t>
  </si>
  <si>
    <t>201-358-5413</t>
  </si>
  <si>
    <t>Plainfield</t>
  </si>
  <si>
    <t>Union</t>
  </si>
  <si>
    <t>NJ</t>
  </si>
  <si>
    <t>Cornelius</t>
  </si>
  <si>
    <t>Townsend</t>
  </si>
  <si>
    <t>cornelius.townsend@charter.net</t>
  </si>
  <si>
    <t>314-501-3342</t>
  </si>
  <si>
    <t>High Point</t>
  </si>
  <si>
    <t>Moniteau</t>
  </si>
  <si>
    <t>Patsy</t>
  </si>
  <si>
    <t>Koch</t>
  </si>
  <si>
    <t>patsy.koch@gmail.com</t>
  </si>
  <si>
    <t>229-844-7119</t>
  </si>
  <si>
    <t>Atlanta</t>
  </si>
  <si>
    <t>Fulton</t>
  </si>
  <si>
    <t>Waldo</t>
  </si>
  <si>
    <t>Shields</t>
  </si>
  <si>
    <t>waldo.shields@aol.com</t>
  </si>
  <si>
    <t>270-993-0450</t>
  </si>
  <si>
    <t>Wooton</t>
  </si>
  <si>
    <t>Leslie</t>
  </si>
  <si>
    <t>Damien</t>
  </si>
  <si>
    <t>Rose</t>
  </si>
  <si>
    <t>damien.rose@gmail.com</t>
  </si>
  <si>
    <t>304-392-5876</t>
  </si>
  <si>
    <t>Five Forks</t>
  </si>
  <si>
    <t>Curt</t>
  </si>
  <si>
    <t>curt.bridges@microsoft.com</t>
  </si>
  <si>
    <t>239-399-1809</t>
  </si>
  <si>
    <t>Monticello</t>
  </si>
  <si>
    <t>Brenton</t>
  </si>
  <si>
    <t>brenton.matthews@bellsouth.net</t>
  </si>
  <si>
    <t>216-585-2060</t>
  </si>
  <si>
    <t>Green Camp</t>
  </si>
  <si>
    <t>OH</t>
  </si>
  <si>
    <t>Miguel</t>
  </si>
  <si>
    <t>Finley</t>
  </si>
  <si>
    <t>miguel.finley@gmail.com</t>
  </si>
  <si>
    <t>405-566-7872</t>
  </si>
  <si>
    <t>Kingfisher</t>
  </si>
  <si>
    <t>Esperanza</t>
  </si>
  <si>
    <t>Paul</t>
  </si>
  <si>
    <t>esperanza.paul@aol.com</t>
  </si>
  <si>
    <t>236-750-2453</t>
  </si>
  <si>
    <t>Lexington (city)</t>
  </si>
  <si>
    <t>Patricia</t>
  </si>
  <si>
    <t>Briggs</t>
  </si>
  <si>
    <t>patricia.briggs@yahoo.com</t>
  </si>
  <si>
    <t>240-914-8001</t>
  </si>
  <si>
    <t>Easton</t>
  </si>
  <si>
    <t>Talbot</t>
  </si>
  <si>
    <t>Forrest</t>
  </si>
  <si>
    <t>Noel</t>
  </si>
  <si>
    <t>forrest.noel@hotmail.com</t>
  </si>
  <si>
    <t>239-609-5243</t>
  </si>
  <si>
    <t>Lee</t>
  </si>
  <si>
    <t>Madison</t>
  </si>
  <si>
    <t>Marjorie</t>
  </si>
  <si>
    <t>Wells</t>
  </si>
  <si>
    <t>marjorie.wells@bp.com</t>
  </si>
  <si>
    <t>316-282-5461</t>
  </si>
  <si>
    <t>Baldwin City</t>
  </si>
  <si>
    <t>Douglas</t>
  </si>
  <si>
    <t>KS</t>
  </si>
  <si>
    <t>Vivian</t>
  </si>
  <si>
    <t>Burnett</t>
  </si>
  <si>
    <t>vivian.burnett@gmail.com</t>
  </si>
  <si>
    <t>236-831-5026</t>
  </si>
  <si>
    <t>Hampden Sydney</t>
  </si>
  <si>
    <t>Prince Edward</t>
  </si>
  <si>
    <t>Duncan</t>
  </si>
  <si>
    <t>Chen</t>
  </si>
  <si>
    <t>duncan.chen@yahoo.co.uk</t>
  </si>
  <si>
    <t>239-879-2427</t>
  </si>
  <si>
    <t>West Palm Beach</t>
  </si>
  <si>
    <t>Palm Beach</t>
  </si>
  <si>
    <t>Miriam</t>
  </si>
  <si>
    <t>Barrett</t>
  </si>
  <si>
    <t>miriam.barrett@yahoo.ca</t>
  </si>
  <si>
    <t>210-779-7802</t>
  </si>
  <si>
    <t>Brady</t>
  </si>
  <si>
    <t>McCulloch</t>
  </si>
  <si>
    <t>Adam</t>
  </si>
  <si>
    <t>Kirby</t>
  </si>
  <si>
    <t>adam.kirby@yahoo.ca</t>
  </si>
  <si>
    <t>208-736-4975</t>
  </si>
  <si>
    <t>Potlatch</t>
  </si>
  <si>
    <t>Latah</t>
  </si>
  <si>
    <t>ID</t>
  </si>
  <si>
    <t>Macdonald</t>
  </si>
  <si>
    <t>benjamin.macdonald@gmail.com</t>
  </si>
  <si>
    <t>316-561-5979</t>
  </si>
  <si>
    <t>Tribune</t>
  </si>
  <si>
    <t>Greeley</t>
  </si>
  <si>
    <t>Neil</t>
  </si>
  <si>
    <t>Murray</t>
  </si>
  <si>
    <t>neil.murray@apple.com</t>
  </si>
  <si>
    <t>603-851-8092</t>
  </si>
  <si>
    <t>Milton</t>
  </si>
  <si>
    <t>Strafford</t>
  </si>
  <si>
    <t>NH</t>
  </si>
  <si>
    <t>Nichole</t>
  </si>
  <si>
    <t>Oneil</t>
  </si>
  <si>
    <t>nichole.oneil@shaw.ca</t>
  </si>
  <si>
    <t>209-683-3370</t>
  </si>
  <si>
    <t>Bangor</t>
  </si>
  <si>
    <t>Butte</t>
  </si>
  <si>
    <t>Jonathon</t>
  </si>
  <si>
    <t>Pearson</t>
  </si>
  <si>
    <t>jonathon.pearson@yahoo.com</t>
  </si>
  <si>
    <t>240-746-0671</t>
  </si>
  <si>
    <t>Silver Spring</t>
  </si>
  <si>
    <t>Brent</t>
  </si>
  <si>
    <t>Bryant</t>
  </si>
  <si>
    <t>brent.bryant@aol.com</t>
  </si>
  <si>
    <t>423-391-0195</t>
  </si>
  <si>
    <t>Adamsville</t>
  </si>
  <si>
    <t>McNairy</t>
  </si>
  <si>
    <t>Carlene</t>
  </si>
  <si>
    <t>Cain</t>
  </si>
  <si>
    <t>carlene.cain@rediffmail.com</t>
  </si>
  <si>
    <t>210-510-0508</t>
  </si>
  <si>
    <t>Houston</t>
  </si>
  <si>
    <t>Harris</t>
  </si>
  <si>
    <t>Arnulfo</t>
  </si>
  <si>
    <t>Pittman</t>
  </si>
  <si>
    <t>arnulfo.pittman@yahoo.ca</t>
  </si>
  <si>
    <t>215-333-8078</t>
  </si>
  <si>
    <t>Auburn</t>
  </si>
  <si>
    <t>Schuylkill</t>
  </si>
  <si>
    <t>Nickolas</t>
  </si>
  <si>
    <t>Williams</t>
  </si>
  <si>
    <t>nickolas.williams@gmail.com</t>
  </si>
  <si>
    <t>307-656-9306</t>
  </si>
  <si>
    <t>Hanna</t>
  </si>
  <si>
    <t>Carbon</t>
  </si>
  <si>
    <t>Raymundo</t>
  </si>
  <si>
    <t>Kramer</t>
  </si>
  <si>
    <t>raymundo.kramer@aol.com</t>
  </si>
  <si>
    <t>252-396-5055</t>
  </si>
  <si>
    <t>Toast</t>
  </si>
  <si>
    <t>Surry</t>
  </si>
  <si>
    <t>Jeremiah</t>
  </si>
  <si>
    <t>Dotson</t>
  </si>
  <si>
    <t>jeremiah.dotson@cox.net</t>
  </si>
  <si>
    <t>216-364-7679</t>
  </si>
  <si>
    <t>Shauck</t>
  </si>
  <si>
    <t>Morrow</t>
  </si>
  <si>
    <t>tanner.matthews@rediffmail.com</t>
  </si>
  <si>
    <t>907-768-0562</t>
  </si>
  <si>
    <t>Anchorage</t>
  </si>
  <si>
    <t>Anchorage Municipality</t>
  </si>
  <si>
    <t>Dorian</t>
  </si>
  <si>
    <t>dorian.foster@gmail.com</t>
  </si>
  <si>
    <t>304-937-0141</t>
  </si>
  <si>
    <t>Canebrake</t>
  </si>
  <si>
    <t>Nora</t>
  </si>
  <si>
    <t>Hansen</t>
  </si>
  <si>
    <t>nora.hansen@yahoo.co.uk</t>
  </si>
  <si>
    <t>319-877-0443</t>
  </si>
  <si>
    <t>Woolstock</t>
  </si>
  <si>
    <t>Wright</t>
  </si>
  <si>
    <t>Danial</t>
  </si>
  <si>
    <t>Watts</t>
  </si>
  <si>
    <t>danial.watts@hotmail.com</t>
  </si>
  <si>
    <t>206-245-0115</t>
  </si>
  <si>
    <t>Joyce</t>
  </si>
  <si>
    <t>Clallam</t>
  </si>
  <si>
    <t>Nelson</t>
  </si>
  <si>
    <t>Mcintosh</t>
  </si>
  <si>
    <t>nelson.mcintosh@bp.com</t>
  </si>
  <si>
    <t>239-650-1951</t>
  </si>
  <si>
    <t>Glen Saint Mary</t>
  </si>
  <si>
    <t>Baker</t>
  </si>
  <si>
    <t>Manuel</t>
  </si>
  <si>
    <t>manuel.fulton@gmail.com</t>
  </si>
  <si>
    <t>339-281-4930</t>
  </si>
  <si>
    <t>Peabody</t>
  </si>
  <si>
    <t>Dominic</t>
  </si>
  <si>
    <t>Henson</t>
  </si>
  <si>
    <t>dominic.henson@aol.com</t>
  </si>
  <si>
    <t>314-758-8742</t>
  </si>
  <si>
    <t>Sumner</t>
  </si>
  <si>
    <t>Chariton</t>
  </si>
  <si>
    <t>Lowell</t>
  </si>
  <si>
    <t>Erickson</t>
  </si>
  <si>
    <t>lowell.erickson@gmail.com</t>
  </si>
  <si>
    <t>308-308-0823</t>
  </si>
  <si>
    <t>Cheyenne</t>
  </si>
  <si>
    <t>Jayne</t>
  </si>
  <si>
    <t>Coleman</t>
  </si>
  <si>
    <t>jayne.coleman@yahoo.ca</t>
  </si>
  <si>
    <t>236-667-5880</t>
  </si>
  <si>
    <t>Norfolk</t>
  </si>
  <si>
    <t>Norfolk (city)</t>
  </si>
  <si>
    <t>Cornell</t>
  </si>
  <si>
    <t>G</t>
  </si>
  <si>
    <t>Daniel</t>
  </si>
  <si>
    <t>cornell.daniel@yahoo.com</t>
  </si>
  <si>
    <t>212-208-7933</t>
  </si>
  <si>
    <t>Woodhaven</t>
  </si>
  <si>
    <t>Doris</t>
  </si>
  <si>
    <t>Glenn</t>
  </si>
  <si>
    <t>doris.glenn@yahoo.co.uk</t>
  </si>
  <si>
    <t>270-590-4835</t>
  </si>
  <si>
    <t>Blaine</t>
  </si>
  <si>
    <t>Lawrence</t>
  </si>
  <si>
    <t>Tabatha</t>
  </si>
  <si>
    <t>Gonzales</t>
  </si>
  <si>
    <t>tabatha.gonzales@sbcglobal.net</t>
  </si>
  <si>
    <t>215-935-5310</t>
  </si>
  <si>
    <t>Steelville</t>
  </si>
  <si>
    <t>Chester</t>
  </si>
  <si>
    <t>Jerome</t>
  </si>
  <si>
    <t>Foreman</t>
  </si>
  <si>
    <t>jerome.foreman@verizon.net</t>
  </si>
  <si>
    <t>203-633-8482</t>
  </si>
  <si>
    <t>Cobalt</t>
  </si>
  <si>
    <t>Middlesex</t>
  </si>
  <si>
    <t>CT</t>
  </si>
  <si>
    <t>Elton</t>
  </si>
  <si>
    <t>Ferguson</t>
  </si>
  <si>
    <t>elton.ferguson@ibm.com</t>
  </si>
  <si>
    <t>217-662-5907</t>
  </si>
  <si>
    <t>Lombard</t>
  </si>
  <si>
    <t>DuPage</t>
  </si>
  <si>
    <t>Stacy</t>
  </si>
  <si>
    <t>stacy.jennings@gmail.com</t>
  </si>
  <si>
    <t>225-548-6104</t>
  </si>
  <si>
    <t>Enterprise</t>
  </si>
  <si>
    <t>Catahoula</t>
  </si>
  <si>
    <t>Rory</t>
  </si>
  <si>
    <t>Fowler</t>
  </si>
  <si>
    <t>rory.fowler@shaw.ca</t>
  </si>
  <si>
    <t>215-234-1586</t>
  </si>
  <si>
    <t>Templeton</t>
  </si>
  <si>
    <t>Armstrong</t>
  </si>
  <si>
    <t>Greg</t>
  </si>
  <si>
    <t>Kane</t>
  </si>
  <si>
    <t>greg.kane@bp.com</t>
  </si>
  <si>
    <t>270-884-8389</t>
  </si>
  <si>
    <t>Turners Station</t>
  </si>
  <si>
    <t>Henry</t>
  </si>
  <si>
    <t>Julian</t>
  </si>
  <si>
    <t>Russo</t>
  </si>
  <si>
    <t>julian.russo@gmail.com</t>
  </si>
  <si>
    <t>207-313-8110</t>
  </si>
  <si>
    <t>Lisbon Center</t>
  </si>
  <si>
    <t>Agnes</t>
  </si>
  <si>
    <t>agnes.herman@gmail.com</t>
  </si>
  <si>
    <t>303-834-2433</t>
  </si>
  <si>
    <t>Sugar City</t>
  </si>
  <si>
    <t>Crowley</t>
  </si>
  <si>
    <t>CO</t>
  </si>
  <si>
    <t>Nancy</t>
  </si>
  <si>
    <t>Gillespie</t>
  </si>
  <si>
    <t>nancy.gillespie@ibm.com</t>
  </si>
  <si>
    <t>217-435-0157</t>
  </si>
  <si>
    <t>Cypress</t>
  </si>
  <si>
    <t>Johnson</t>
  </si>
  <si>
    <t>Tyrone</t>
  </si>
  <si>
    <t>Soto</t>
  </si>
  <si>
    <t>tyrone.soto@yahoo.com</t>
  </si>
  <si>
    <t>215-785-6734</t>
  </si>
  <si>
    <t>Driftwood</t>
  </si>
  <si>
    <t>Cameron</t>
  </si>
  <si>
    <t>Bradley</t>
  </si>
  <si>
    <t>Chan</t>
  </si>
  <si>
    <t>bradley.chan@hotmail.com</t>
  </si>
  <si>
    <t>503-254-6301</t>
  </si>
  <si>
    <t>Portland</t>
  </si>
  <si>
    <t>Multnomah</t>
  </si>
  <si>
    <t>Emile</t>
  </si>
  <si>
    <t>Love</t>
  </si>
  <si>
    <t>emile.love@gmail.com</t>
  </si>
  <si>
    <t>236-371-6203</t>
  </si>
  <si>
    <t>Mears</t>
  </si>
  <si>
    <t>Accomack</t>
  </si>
  <si>
    <t>Zachary</t>
  </si>
  <si>
    <t>Gregory</t>
  </si>
  <si>
    <t>zachary.gregory@cox.net</t>
  </si>
  <si>
    <t>907-896-4031</t>
  </si>
  <si>
    <t>Gutierrez</t>
  </si>
  <si>
    <t>tara.gutierrez@aol.com</t>
  </si>
  <si>
    <t>239-922-7150</t>
  </si>
  <si>
    <t>Zephyrhills</t>
  </si>
  <si>
    <t>Pasco</t>
  </si>
  <si>
    <t>Aubrey</t>
  </si>
  <si>
    <t>Pugh</t>
  </si>
  <si>
    <t>aubrey.pugh@gmail.com</t>
  </si>
  <si>
    <t>239-405-4736</t>
  </si>
  <si>
    <t>Osprey</t>
  </si>
  <si>
    <t>Sarasota</t>
  </si>
  <si>
    <t>Carroll</t>
  </si>
  <si>
    <t>Sweeney</t>
  </si>
  <si>
    <t>carroll.sweeney@walmart.com</t>
  </si>
  <si>
    <t>218-412-2298</t>
  </si>
  <si>
    <t>Saint Martin</t>
  </si>
  <si>
    <t>Stearns</t>
  </si>
  <si>
    <t>MN</t>
  </si>
  <si>
    <t>Claudette</t>
  </si>
  <si>
    <t>Solomon</t>
  </si>
  <si>
    <t>claudette.solomon@yahoo.com</t>
  </si>
  <si>
    <t>308-298-8715</t>
  </si>
  <si>
    <t>Omaha</t>
  </si>
  <si>
    <t>Ricky</t>
  </si>
  <si>
    <t>Bowers</t>
  </si>
  <si>
    <t>ricky.bowers@hotmail.com</t>
  </si>
  <si>
    <t>205-610-5770</t>
  </si>
  <si>
    <t>Mount Hope</t>
  </si>
  <si>
    <t>AL</t>
  </si>
  <si>
    <t>Brian</t>
  </si>
  <si>
    <t>Fitzpatrick</t>
  </si>
  <si>
    <t>brian.fitzpatrick@gmail.com</t>
  </si>
  <si>
    <t>239-710-0174</t>
  </si>
  <si>
    <t>Orlando</t>
  </si>
  <si>
    <t>Orange</t>
  </si>
  <si>
    <t>Nicholas</t>
  </si>
  <si>
    <t>Branch</t>
  </si>
  <si>
    <t>nicholas.branch@gmail.com</t>
  </si>
  <si>
    <t>209-630-8100</t>
  </si>
  <si>
    <t>Pomona</t>
  </si>
  <si>
    <t>Eileen</t>
  </si>
  <si>
    <t>Hobbs</t>
  </si>
  <si>
    <t>eileen.hobbs@gmail.com</t>
  </si>
  <si>
    <t>262-747-2220</t>
  </si>
  <si>
    <t>Oshkosh</t>
  </si>
  <si>
    <t>Winnebago</t>
  </si>
  <si>
    <t>WI</t>
  </si>
  <si>
    <t>Colin</t>
  </si>
  <si>
    <t>Wilson</t>
  </si>
  <si>
    <t>colin.wilson@yahoo.com</t>
  </si>
  <si>
    <t>210-884-1227</t>
  </si>
  <si>
    <t>Conroe</t>
  </si>
  <si>
    <t>Rosario</t>
  </si>
  <si>
    <t>Trevino</t>
  </si>
  <si>
    <t>rosario.trevino@hotmail.co.uk</t>
  </si>
  <si>
    <t>239-837-1872</t>
  </si>
  <si>
    <t>Chattahoochee</t>
  </si>
  <si>
    <t>Gadsden</t>
  </si>
  <si>
    <t>Salvador</t>
  </si>
  <si>
    <t>salvador.gutierrez@hotmail.com</t>
  </si>
  <si>
    <t>270-927-3494</t>
  </si>
  <si>
    <t>Huddy</t>
  </si>
  <si>
    <t>Pike</t>
  </si>
  <si>
    <t>Aldo</t>
  </si>
  <si>
    <t>Medina</t>
  </si>
  <si>
    <t>aldo.medina@gmail.com</t>
  </si>
  <si>
    <t>701-676-5051</t>
  </si>
  <si>
    <t>Linton</t>
  </si>
  <si>
    <t>Emmons</t>
  </si>
  <si>
    <t>ND</t>
  </si>
  <si>
    <t>Bret</t>
  </si>
  <si>
    <t>Blevins</t>
  </si>
  <si>
    <t>bret.blevins@gmail.com</t>
  </si>
  <si>
    <t>231-210-4653</t>
  </si>
  <si>
    <t>Vassar</t>
  </si>
  <si>
    <t>Tuscola</t>
  </si>
  <si>
    <t>Mosley</t>
  </si>
  <si>
    <t>dominic.mosley@gmail.com</t>
  </si>
  <si>
    <t>206-882-1588</t>
  </si>
  <si>
    <t>Vancouver</t>
  </si>
  <si>
    <t>Karina</t>
  </si>
  <si>
    <t>Owens</t>
  </si>
  <si>
    <t>karina.owens@gmail.com</t>
  </si>
  <si>
    <t>605-328-0861</t>
  </si>
  <si>
    <t>Centerville</t>
  </si>
  <si>
    <t>Turner</t>
  </si>
  <si>
    <t>SD</t>
  </si>
  <si>
    <t>Marquis</t>
  </si>
  <si>
    <t>Perkins</t>
  </si>
  <si>
    <t>marquis.perkins@aol.com</t>
  </si>
  <si>
    <t>212-941-0218</t>
  </si>
  <si>
    <t>Manchester</t>
  </si>
  <si>
    <t>Ontario</t>
  </si>
  <si>
    <t>Damon</t>
  </si>
  <si>
    <t>damon.solomon@aol.com</t>
  </si>
  <si>
    <t>218-273-9680</t>
  </si>
  <si>
    <t>Chisago</t>
  </si>
  <si>
    <t>Leonel</t>
  </si>
  <si>
    <t>K</t>
  </si>
  <si>
    <t>Atkins</t>
  </si>
  <si>
    <t>leonel.atkins@hotmail.com</t>
  </si>
  <si>
    <t>304-862-3580</t>
  </si>
  <si>
    <t>Isaban</t>
  </si>
  <si>
    <t>McDowell</t>
  </si>
  <si>
    <t>Teddy</t>
  </si>
  <si>
    <t>Merritt</t>
  </si>
  <si>
    <t>teddy.merritt@msn.com</t>
  </si>
  <si>
    <t>215-283-5083</t>
  </si>
  <si>
    <t>Timblin</t>
  </si>
  <si>
    <t>Alexandria</t>
  </si>
  <si>
    <t>Long</t>
  </si>
  <si>
    <t>alexandria.long@hotmail.com</t>
  </si>
  <si>
    <t>217-924-3225</t>
  </si>
  <si>
    <t>Cooksville</t>
  </si>
  <si>
    <t>McLean</t>
  </si>
  <si>
    <t>Margaret</t>
  </si>
  <si>
    <t>Reilly</t>
  </si>
  <si>
    <t>margaret.reilly@yahoo.com</t>
  </si>
  <si>
    <t>239-788-2444</t>
  </si>
  <si>
    <t>Plant City</t>
  </si>
  <si>
    <t>Hillsborough</t>
  </si>
  <si>
    <t>Willis</t>
  </si>
  <si>
    <t>willis.rose@gmail.com</t>
  </si>
  <si>
    <t>236-423-4606</t>
  </si>
  <si>
    <t>Brunswick</t>
  </si>
  <si>
    <t>Donovan</t>
  </si>
  <si>
    <t>Bowman</t>
  </si>
  <si>
    <t>donovan.bowman@hotmail.com</t>
  </si>
  <si>
    <t>207-867-3545</t>
  </si>
  <si>
    <t>Kristina</t>
  </si>
  <si>
    <t>Mcgowan</t>
  </si>
  <si>
    <t>kristina.mcgowan@gmail.com</t>
  </si>
  <si>
    <t>209-530-2084</t>
  </si>
  <si>
    <t>Merced</t>
  </si>
  <si>
    <t>Garth</t>
  </si>
  <si>
    <t>Clarke</t>
  </si>
  <si>
    <t>garth.clarke@yahoo.com</t>
  </si>
  <si>
    <t>270-393-1575</t>
  </si>
  <si>
    <t>Phyllis</t>
  </si>
  <si>
    <t>Martin</t>
  </si>
  <si>
    <t>Buchanan</t>
  </si>
  <si>
    <t>martin.buchanan@charter.net</t>
  </si>
  <si>
    <t>205-434-3924</t>
  </si>
  <si>
    <t>Centre</t>
  </si>
  <si>
    <t>Cherokee</t>
  </si>
  <si>
    <t>Irwin</t>
  </si>
  <si>
    <t>Jenkins</t>
  </si>
  <si>
    <t>irwin.jenkins@aol.com</t>
  </si>
  <si>
    <t>231-682-6128</t>
  </si>
  <si>
    <t>Traverse City</t>
  </si>
  <si>
    <t>Grand Traverse</t>
  </si>
  <si>
    <t>Reynaldo</t>
  </si>
  <si>
    <t>Sosa</t>
  </si>
  <si>
    <t>reynaldo.sosa@gmail.com</t>
  </si>
  <si>
    <t>212-493-7300</t>
  </si>
  <si>
    <t>Jamaica</t>
  </si>
  <si>
    <t>Sherri</t>
  </si>
  <si>
    <t>Snyder</t>
  </si>
  <si>
    <t>sherri.snyder@gmail.com</t>
  </si>
  <si>
    <t>314-249-8205</t>
  </si>
  <si>
    <t>Saint Louis</t>
  </si>
  <si>
    <t>St. Louis</t>
  </si>
  <si>
    <t>Johnny</t>
  </si>
  <si>
    <t>Dunlap</t>
  </si>
  <si>
    <t>johnny.dunlap@gmail.com</t>
  </si>
  <si>
    <t>229-688-3291</t>
  </si>
  <si>
    <t>Irwinville</t>
  </si>
  <si>
    <t>Earnest</t>
  </si>
  <si>
    <t>Kirk</t>
  </si>
  <si>
    <t>earnest.kirk@gmail.com</t>
  </si>
  <si>
    <t>207-952-5215</t>
  </si>
  <si>
    <t>Masardis</t>
  </si>
  <si>
    <t>Aroostook</t>
  </si>
  <si>
    <t>Mcdowell</t>
  </si>
  <si>
    <t>bernardo.mcdowell@gmail.com</t>
  </si>
  <si>
    <t>239-768-1883</t>
  </si>
  <si>
    <t>Hollywood</t>
  </si>
  <si>
    <t>Broward</t>
  </si>
  <si>
    <t>Yvette</t>
  </si>
  <si>
    <t>Warner</t>
  </si>
  <si>
    <t>yvette.warner@yahoo.com</t>
  </si>
  <si>
    <t>215-245-5970</t>
  </si>
  <si>
    <t>Orviston</t>
  </si>
  <si>
    <t>Robby</t>
  </si>
  <si>
    <t>Jordan</t>
  </si>
  <si>
    <t>robby.jordan@comcast.net</t>
  </si>
  <si>
    <t>206-604-6965</t>
  </si>
  <si>
    <t>Metaline</t>
  </si>
  <si>
    <t>Pend Oreille</t>
  </si>
  <si>
    <t>Carolina</t>
  </si>
  <si>
    <t>carolina.coleman@aol.com</t>
  </si>
  <si>
    <t>239-928-5690</t>
  </si>
  <si>
    <t>Sanford</t>
  </si>
  <si>
    <t>Seminole</t>
  </si>
  <si>
    <t>Sonia</t>
  </si>
  <si>
    <t>sonia.cook@gmail.com</t>
  </si>
  <si>
    <t>236-937-1339</t>
  </si>
  <si>
    <t>Pearisburg</t>
  </si>
  <si>
    <t>Giles</t>
  </si>
  <si>
    <t>a</t>
  </si>
  <si>
    <t>d</t>
  </si>
  <si>
    <t>vi</t>
  </si>
  <si>
    <t>vf</t>
  </si>
  <si>
    <t>n</t>
  </si>
  <si>
    <t>Mr</t>
  </si>
  <si>
    <t>Chris</t>
  </si>
  <si>
    <t>Bean</t>
  </si>
  <si>
    <t>cj.bean@hotmail.com</t>
  </si>
  <si>
    <t>209-294-7439</t>
  </si>
  <si>
    <t>Memphis</t>
  </si>
  <si>
    <t>Count</t>
  </si>
  <si>
    <t>Average Tenure</t>
  </si>
  <si>
    <t>Average Salary</t>
  </si>
  <si>
    <t>High Salary</t>
  </si>
  <si>
    <t>Sum Employee Experience</t>
  </si>
  <si>
    <t>Average Employee Experience</t>
  </si>
  <si>
    <t xml:space="preserve">What is the Male to Female ratio?   </t>
  </si>
  <si>
    <t xml:space="preserve">Which employee has the most years at the company? </t>
  </si>
  <si>
    <t xml:space="preserve">Which state has the most employees?  </t>
  </si>
  <si>
    <t xml:space="preserve">How many employees got the biggest pay raise of 30%? </t>
  </si>
  <si>
    <t xml:space="preserve"> </t>
  </si>
  <si>
    <t xml:space="preserve">P </t>
  </si>
  <si>
    <t>Answer</t>
  </si>
  <si>
    <t>h</t>
  </si>
  <si>
    <t>b1</t>
  </si>
  <si>
    <t>b2</t>
  </si>
  <si>
    <t>Jasmine J. Freeman</t>
  </si>
  <si>
    <t>Florida</t>
  </si>
  <si>
    <t>How many employees got the smallest pay raise?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</si>
</sst>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2"/>
      <name val="Calibri"/>
      <family val="2"/>
      <scheme val="minor"/>
    </font>
    <font>
      <vertAlign val="superscript"/>
      <sz val="1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9" fontId="3" fillId="0" borderId="0" applyFont="0" applyFill="0" applyBorder="0" applyAlignment="0" applyProtection="0"/>
    <xf numFmtId="0" fontId="7" fillId="4" borderId="0" applyNumberFormat="0" applyBorder="0" applyAlignment="0" applyProtection="0"/>
    <xf numFmtId="0" fontId="8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3" applyNumberFormat="1" applyFont="1"/>
    <xf numFmtId="164" fontId="0" fillId="2" borderId="0" xfId="0" applyNumberFormat="1" applyFill="1"/>
    <xf numFmtId="14" fontId="0" fillId="0" borderId="0" xfId="0" applyNumberFormat="1"/>
    <xf numFmtId="9" fontId="0" fillId="0" borderId="0" xfId="0" applyNumberFormat="1"/>
    <xf numFmtId="0" fontId="0" fillId="3" borderId="0" xfId="0" applyFill="1"/>
    <xf numFmtId="9" fontId="0" fillId="0" borderId="0" xfId="3" applyFont="1"/>
    <xf numFmtId="0" fontId="8" fillId="0" borderId="0" xfId="5"/>
    <xf numFmtId="0" fontId="7" fillId="4" borderId="0" xfId="4"/>
    <xf numFmtId="0" fontId="5" fillId="0" borderId="0" xfId="0" applyFont="1" applyAlignment="1">
      <alignment horizontal="center"/>
    </xf>
    <xf numFmtId="44" fontId="7" fillId="4" borderId="0" xfId="6" applyFont="1" applyFill="1"/>
    <xf numFmtId="0" fontId="7" fillId="4" borderId="0" xfId="3" applyNumberFormat="1" applyFont="1" applyFill="1"/>
  </cellXfs>
  <cellStyles count="7">
    <cellStyle name="Currency" xfId="6" builtinId="4"/>
    <cellStyle name="Hyperlink" xfId="5" builtinId="8"/>
    <cellStyle name="Neutral" xfId="4" builtinId="28"/>
    <cellStyle name="Normal" xfId="0" builtinId="0"/>
    <cellStyle name="Normal 2" xfId="1" xr:uid="{00000000-0005-0000-0000-000004000000}"/>
    <cellStyle name="Normal 3" xfId="2" xr:uid="{00000000-0005-0000-0000-000005000000}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Average Salary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Employee!$T$4:$T$7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Employee!$W$4:$W$7</c:f>
              <c:numCache>
                <c:formatCode>_("$"* #,##0.00_);_("$"* \(#,##0.00\);_("$"* "-"??_);_(@_)</c:formatCode>
                <c:ptCount val="4"/>
                <c:pt idx="0">
                  <c:v>118576.05263157895</c:v>
                </c:pt>
                <c:pt idx="1">
                  <c:v>132703.57142857142</c:v>
                </c:pt>
                <c:pt idx="2">
                  <c:v>127911.13559322034</c:v>
                </c:pt>
                <c:pt idx="3">
                  <c:v>112243.11538461539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F-674F-AE2E-ACB991779921}"/>
            </c:ext>
          </c:extLst>
        </c:ser>
        <c:ser>
          <c:idx val="1"/>
          <c:order val="1"/>
          <c:tx>
            <c:v>High Salary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Employee!$T$4:$T$7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Employee!$X$4:$X$7</c:f>
              <c:numCache>
                <c:formatCode>_("$"* #,##0.00_);_("$"* \(#,##0.00\);_("$"* "-"??_);_(@_)</c:formatCode>
                <c:ptCount val="4"/>
                <c:pt idx="0">
                  <c:v>192498</c:v>
                </c:pt>
                <c:pt idx="1">
                  <c:v>199943</c:v>
                </c:pt>
                <c:pt idx="2">
                  <c:v>193315</c:v>
                </c:pt>
                <c:pt idx="3">
                  <c:v>193629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F-674F-AE2E-ACB99177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4128304"/>
        <c:axId val="1713418784"/>
        <c:axId val="0"/>
      </c:bar3DChart>
      <c:catAx>
        <c:axId val="16741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18784"/>
        <c:crosses val="autoZero"/>
        <c:auto val="1"/>
        <c:lblAlgn val="ctr"/>
        <c:lblOffset val="100"/>
        <c:noMultiLvlLbl val="0"/>
      </c:catAx>
      <c:valAx>
        <c:axId val="17134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Number of Employees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6B-C347-8AFC-65D9EDAE8F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6B-C347-8AFC-65D9EDAE8F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6B-C347-8AFC-65D9EDAE8F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26B-C347-8AFC-65D9EDAE8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Employee!$T$4:$T$7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Employee!$U$4:$U$7</c:f>
              <c:numCache>
                <c:formatCode>General</c:formatCode>
                <c:ptCount val="4"/>
                <c:pt idx="0">
                  <c:v>38</c:v>
                </c:pt>
                <c:pt idx="1">
                  <c:v>28</c:v>
                </c:pt>
                <c:pt idx="2">
                  <c:v>59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4-4F47-B04C-BF0EA937CE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Highest Salary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Employee!$T$4:$T$7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Employee!$X$4:$X$7</c:f>
              <c:numCache>
                <c:formatCode>_("$"* #,##0.00_);_("$"* \(#,##0.00\);_("$"* "-"??_);_(@_)</c:formatCode>
                <c:ptCount val="4"/>
                <c:pt idx="0">
                  <c:v>192498</c:v>
                </c:pt>
                <c:pt idx="1">
                  <c:v>199943</c:v>
                </c:pt>
                <c:pt idx="2">
                  <c:v>193315</c:v>
                </c:pt>
                <c:pt idx="3">
                  <c:v>193629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B-934A-82FA-057C4C24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37711"/>
        <c:axId val="18385039"/>
      </c:lineChart>
      <c:catAx>
        <c:axId val="19123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039"/>
        <c:crosses val="autoZero"/>
        <c:auto val="1"/>
        <c:lblAlgn val="ctr"/>
        <c:lblOffset val="100"/>
        <c:noMultiLvlLbl val="0"/>
      </c:catAx>
      <c:valAx>
        <c:axId val="183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20</xdr:row>
      <xdr:rowOff>12700</xdr:rowOff>
    </xdr:from>
    <xdr:to>
      <xdr:col>22</xdr:col>
      <xdr:colOff>444500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E1C03-ECA4-ADA3-D972-757F85C9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34</xdr:row>
      <xdr:rowOff>12700</xdr:rowOff>
    </xdr:from>
    <xdr:to>
      <xdr:col>22</xdr:col>
      <xdr:colOff>444500</xdr:colOff>
      <xdr:row>47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8CDAF-AB80-2843-8866-9590BEA04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546100</xdr:colOff>
      <xdr:row>27</xdr:row>
      <xdr:rowOff>12700</xdr:rowOff>
    </xdr:from>
    <xdr:to>
      <xdr:col>28</xdr:col>
      <xdr:colOff>266700</xdr:colOff>
      <xdr:row>40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3D429F-D8B7-16CB-2058-E42D7C16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1114425</xdr:colOff>
      <xdr:row>1</xdr:row>
      <xdr:rowOff>142875</xdr:rowOff>
    </xdr:from>
    <xdr:to>
      <xdr:col>0</xdr:col>
      <xdr:colOff>2114425</xdr:colOff>
      <xdr:row>4</xdr:row>
      <xdr:rowOff>152338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9EDCD7-168D-91CF-BD42-86E1B1F54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304800"/>
          <a:ext cx="1000000" cy="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1028700</xdr:colOff>
      <xdr:row>7</xdr:row>
      <xdr:rowOff>114300</xdr:rowOff>
    </xdr:from>
    <xdr:to>
      <xdr:col>0</xdr:col>
      <xdr:colOff>1990605</xdr:colOff>
      <xdr:row>10</xdr:row>
      <xdr:rowOff>66620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A3FDB-2D66-3424-B32D-FBE7E3883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247775"/>
          <a:ext cx="961905" cy="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1000125</xdr:colOff>
      <xdr:row>13</xdr:row>
      <xdr:rowOff>66675</xdr:rowOff>
    </xdr:from>
    <xdr:to>
      <xdr:col>0</xdr:col>
      <xdr:colOff>1609649</xdr:colOff>
      <xdr:row>16</xdr:row>
      <xdr:rowOff>18995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2E5D84-DD08-3652-7A62-1009E9DA9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2190750"/>
          <a:ext cx="609524" cy="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19</xdr:row>
      <xdr:rowOff>123825</xdr:rowOff>
    </xdr:from>
    <xdr:to>
      <xdr:col>0</xdr:col>
      <xdr:colOff>2476218</xdr:colOff>
      <xdr:row>22</xdr:row>
      <xdr:rowOff>76145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45E4FD-D504-EBC5-B526-0FC2FAA05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3219450"/>
          <a:ext cx="2257143" cy="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25</xdr:row>
      <xdr:rowOff>0</xdr:rowOff>
    </xdr:from>
    <xdr:to>
      <xdr:col>0</xdr:col>
      <xdr:colOff>2428662</xdr:colOff>
      <xdr:row>28</xdr:row>
      <xdr:rowOff>57082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E5787B-4FDF-6AD8-6316-D36BD5188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4067175"/>
          <a:ext cx="1704762" cy="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j.bean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4205-93B5-40F0-9D66-DCAFC3541060}">
  <sheetPr>
    <tabColor rgb="FFFF0000"/>
  </sheetPr>
  <dimension ref="A1:X152"/>
  <sheetViews>
    <sheetView topLeftCell="G1" zoomScaleNormal="100" workbookViewId="0">
      <selection activeCell="W25" sqref="W25"/>
    </sheetView>
  </sheetViews>
  <sheetFormatPr baseColWidth="10" defaultColWidth="9.1640625" defaultRowHeight="16" x14ac:dyDescent="0.2"/>
  <cols>
    <col min="1" max="1" width="9.1640625" style="3"/>
    <col min="2" max="2" width="12.83203125" style="3" customWidth="1"/>
    <col min="3" max="6" width="9.1640625" style="3"/>
    <col min="7" max="7" width="29.5" style="3" customWidth="1"/>
    <col min="8" max="8" width="11.33203125" style="3" bestFit="1" customWidth="1"/>
    <col min="9" max="9" width="10.83203125" style="3" customWidth="1"/>
    <col min="10" max="10" width="9.1640625" style="3"/>
    <col min="11" max="11" width="10.33203125" style="3" customWidth="1"/>
    <col min="12" max="12" width="12.1640625" style="3" bestFit="1" customWidth="1"/>
    <col min="13" max="13" width="16.33203125" style="3" bestFit="1" customWidth="1"/>
    <col min="14" max="19" width="9.1640625" style="3"/>
    <col min="20" max="20" width="29.5" style="3" bestFit="1" customWidth="1"/>
    <col min="21" max="21" width="9.1640625" style="3"/>
    <col min="22" max="22" width="15.6640625" style="3" bestFit="1" customWidth="1"/>
    <col min="23" max="23" width="14.83203125" style="3" bestFit="1" customWidth="1"/>
    <col min="24" max="24" width="12.1640625" style="3" bestFit="1" customWidth="1"/>
    <col min="25" max="16384" width="9.1640625" style="3"/>
  </cols>
  <sheetData>
    <row r="1" spans="1:24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24" x14ac:dyDescent="0.2">
      <c r="A2">
        <v>850297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s="8">
        <v>26279</v>
      </c>
      <c r="I2">
        <v>6.61</v>
      </c>
      <c r="J2">
        <v>119090</v>
      </c>
      <c r="K2" s="9">
        <v>0.17</v>
      </c>
      <c r="L2" t="s">
        <v>27</v>
      </c>
      <c r="M2" t="s">
        <v>28</v>
      </c>
      <c r="N2" t="s">
        <v>29</v>
      </c>
      <c r="O2" t="s">
        <v>28</v>
      </c>
      <c r="P2" t="s">
        <v>30</v>
      </c>
      <c r="Q2">
        <v>89128</v>
      </c>
      <c r="R2" t="s">
        <v>31</v>
      </c>
    </row>
    <row r="3" spans="1:24" x14ac:dyDescent="0.2">
      <c r="A3">
        <v>304721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s="8">
        <v>34273</v>
      </c>
      <c r="I3">
        <v>0.26</v>
      </c>
      <c r="J3">
        <v>117991</v>
      </c>
      <c r="K3" s="9">
        <v>0.14000000000000001</v>
      </c>
      <c r="L3" t="s">
        <v>38</v>
      </c>
      <c r="M3" t="s">
        <v>39</v>
      </c>
      <c r="N3" t="s">
        <v>40</v>
      </c>
      <c r="O3" t="s">
        <v>39</v>
      </c>
      <c r="P3" t="s">
        <v>41</v>
      </c>
      <c r="Q3">
        <v>49644</v>
      </c>
      <c r="R3" t="s">
        <v>42</v>
      </c>
      <c r="T3" s="3" t="s">
        <v>20</v>
      </c>
      <c r="U3" s="3" t="s">
        <v>950</v>
      </c>
      <c r="V3" s="3" t="s">
        <v>951</v>
      </c>
      <c r="W3" s="3" t="s">
        <v>952</v>
      </c>
      <c r="X3" s="3" t="s">
        <v>953</v>
      </c>
    </row>
    <row r="4" spans="1:24" x14ac:dyDescent="0.2">
      <c r="A4">
        <v>412317</v>
      </c>
      <c r="B4" t="s">
        <v>43</v>
      </c>
      <c r="C4" t="s">
        <v>44</v>
      </c>
      <c r="D4" t="s">
        <v>23</v>
      </c>
      <c r="E4" t="s">
        <v>45</v>
      </c>
      <c r="F4" t="s">
        <v>25</v>
      </c>
      <c r="G4" t="s">
        <v>46</v>
      </c>
      <c r="H4" s="8">
        <v>34664</v>
      </c>
      <c r="I4">
        <v>0.34</v>
      </c>
      <c r="J4">
        <v>161045</v>
      </c>
      <c r="K4" s="9">
        <v>0.28000000000000003</v>
      </c>
      <c r="L4" t="s">
        <v>47</v>
      </c>
      <c r="M4" t="s">
        <v>48</v>
      </c>
      <c r="N4" t="s">
        <v>49</v>
      </c>
      <c r="O4" t="s">
        <v>48</v>
      </c>
      <c r="P4" t="s">
        <v>50</v>
      </c>
      <c r="Q4">
        <v>40501</v>
      </c>
      <c r="R4" t="s">
        <v>51</v>
      </c>
      <c r="T4" s="3" t="s">
        <v>42</v>
      </c>
      <c r="U4" s="13">
        <f>COUNTIF(R2:R152,"="&amp;T4)</f>
        <v>38</v>
      </c>
      <c r="V4" s="13">
        <f>AVERAGEIF($R$2:$R$152,"="&amp;T4,$I$2:$I$152)</f>
        <v>9.3468421052631587</v>
      </c>
      <c r="W4" s="15">
        <f>AVERAGEIF($R$2:$R$152,"="&amp;T4,$J$2:$J$152)</f>
        <v>118576.05263157895</v>
      </c>
      <c r="X4" s="15">
        <f>_xlfn.MAXIFS($J$2:$J$152,$R$2:$R$152,"="&amp;T4)</f>
        <v>192498</v>
      </c>
    </row>
    <row r="5" spans="1:24" x14ac:dyDescent="0.2">
      <c r="A5">
        <v>621375</v>
      </c>
      <c r="B5" t="s">
        <v>52</v>
      </c>
      <c r="C5" t="s">
        <v>53</v>
      </c>
      <c r="D5" t="s">
        <v>54</v>
      </c>
      <c r="E5" t="s">
        <v>55</v>
      </c>
      <c r="F5" t="s">
        <v>25</v>
      </c>
      <c r="G5" t="s">
        <v>56</v>
      </c>
      <c r="H5" s="8">
        <v>27722</v>
      </c>
      <c r="I5">
        <v>14.43</v>
      </c>
      <c r="J5">
        <v>142616</v>
      </c>
      <c r="K5" s="9">
        <v>0.16</v>
      </c>
      <c r="L5" t="s">
        <v>57</v>
      </c>
      <c r="M5" t="s">
        <v>58</v>
      </c>
      <c r="N5" t="s">
        <v>40</v>
      </c>
      <c r="O5" t="s">
        <v>58</v>
      </c>
      <c r="P5" t="s">
        <v>59</v>
      </c>
      <c r="Q5">
        <v>46321</v>
      </c>
      <c r="R5" t="s">
        <v>42</v>
      </c>
      <c r="T5" s="3" t="s">
        <v>113</v>
      </c>
      <c r="U5" s="13">
        <f>COUNTIF(R2:R152,"="&amp;T5)</f>
        <v>28</v>
      </c>
      <c r="V5" s="13">
        <f>AVERAGEIF($R$2:$R$152,"="&amp;T5,$I$2:$I$152)</f>
        <v>11.003214285714288</v>
      </c>
      <c r="W5" s="15">
        <f>AVERAGEIF($R$2:$R$152,"="&amp;T5,$J$2:$J$152)</f>
        <v>132703.57142857142</v>
      </c>
      <c r="X5" s="15">
        <f>_xlfn.MAXIFS($J$2:$J$152,$R$2:$R$152,"="&amp;T5)</f>
        <v>199943</v>
      </c>
    </row>
    <row r="6" spans="1:24" x14ac:dyDescent="0.2">
      <c r="A6">
        <v>787549</v>
      </c>
      <c r="B6" t="s">
        <v>60</v>
      </c>
      <c r="C6" t="s">
        <v>61</v>
      </c>
      <c r="D6" t="s">
        <v>62</v>
      </c>
      <c r="E6" t="s">
        <v>63</v>
      </c>
      <c r="F6" t="s">
        <v>25</v>
      </c>
      <c r="G6" t="s">
        <v>64</v>
      </c>
      <c r="H6" s="8">
        <v>34771</v>
      </c>
      <c r="I6">
        <v>0.79</v>
      </c>
      <c r="J6">
        <v>135706</v>
      </c>
      <c r="K6" s="9">
        <v>0.11</v>
      </c>
      <c r="L6" t="s">
        <v>65</v>
      </c>
      <c r="M6" t="s">
        <v>66</v>
      </c>
      <c r="N6" t="s">
        <v>67</v>
      </c>
      <c r="O6" t="s">
        <v>66</v>
      </c>
      <c r="P6" t="s">
        <v>68</v>
      </c>
      <c r="Q6">
        <v>99709</v>
      </c>
      <c r="R6" t="s">
        <v>31</v>
      </c>
      <c r="T6" s="3" t="s">
        <v>51</v>
      </c>
      <c r="U6" s="13">
        <f>COUNTIF(R2:R152,"="&amp;T6)</f>
        <v>59</v>
      </c>
      <c r="V6" s="13">
        <f>AVERAGEIF($R$2:$R$152,"="&amp;T6,$I$2:$I$152)</f>
        <v>11.306101694915258</v>
      </c>
      <c r="W6" s="15">
        <f>AVERAGEIF($R$2:$R$152,"="&amp;T6,$J$2:$J$152)</f>
        <v>127911.13559322034</v>
      </c>
      <c r="X6" s="15">
        <f>_xlfn.MAXIFS($J$2:$J$152,$R$2:$R$152,"="&amp;T6)</f>
        <v>193315</v>
      </c>
    </row>
    <row r="7" spans="1:24" x14ac:dyDescent="0.2">
      <c r="A7">
        <v>520092</v>
      </c>
      <c r="B7" t="s">
        <v>32</v>
      </c>
      <c r="C7" t="s">
        <v>69</v>
      </c>
      <c r="D7" t="s">
        <v>62</v>
      </c>
      <c r="E7" t="s">
        <v>70</v>
      </c>
      <c r="F7" t="s">
        <v>36</v>
      </c>
      <c r="G7" t="s">
        <v>71</v>
      </c>
      <c r="H7" s="8">
        <v>33524</v>
      </c>
      <c r="I7">
        <v>2.67</v>
      </c>
      <c r="J7">
        <v>173027</v>
      </c>
      <c r="K7" s="9">
        <v>0.17</v>
      </c>
      <c r="L7" t="s">
        <v>72</v>
      </c>
      <c r="M7" t="s">
        <v>73</v>
      </c>
      <c r="N7" t="s">
        <v>74</v>
      </c>
      <c r="O7" t="s">
        <v>73</v>
      </c>
      <c r="P7" t="s">
        <v>75</v>
      </c>
      <c r="Q7">
        <v>20134</v>
      </c>
      <c r="R7" t="s">
        <v>51</v>
      </c>
      <c r="T7" s="3" t="s">
        <v>31</v>
      </c>
      <c r="U7" s="13">
        <f>COUNTIF(R2:R152,"="&amp;T7)</f>
        <v>26</v>
      </c>
      <c r="V7" s="13">
        <f>AVERAGEIF($R$2:$R$152,"="&amp;T7,$I$2:$I$152)</f>
        <v>6.8499999999999988</v>
      </c>
      <c r="W7" s="15">
        <f>AVERAGEIF($R$2:$R$152,"="&amp;T7,$J$2:$J$152)</f>
        <v>112243.11538461539</v>
      </c>
      <c r="X7" s="15">
        <f>_xlfn.MAXIFS($J$2:$J$152,$R$2:$R$152,"="&amp;T7)</f>
        <v>193629</v>
      </c>
    </row>
    <row r="8" spans="1:24" x14ac:dyDescent="0.2">
      <c r="A8">
        <v>795934</v>
      </c>
      <c r="B8" t="s">
        <v>21</v>
      </c>
      <c r="C8" t="s">
        <v>76</v>
      </c>
      <c r="D8" t="s">
        <v>62</v>
      </c>
      <c r="E8" t="s">
        <v>77</v>
      </c>
      <c r="F8" t="s">
        <v>25</v>
      </c>
      <c r="G8" t="s">
        <v>78</v>
      </c>
      <c r="H8" s="8">
        <v>30940</v>
      </c>
      <c r="I8">
        <v>11.69</v>
      </c>
      <c r="J8">
        <v>41287</v>
      </c>
      <c r="K8" s="9">
        <v>0.04</v>
      </c>
      <c r="L8" t="s">
        <v>79</v>
      </c>
      <c r="M8" t="s">
        <v>80</v>
      </c>
      <c r="N8" t="s">
        <v>81</v>
      </c>
      <c r="O8" t="s">
        <v>80</v>
      </c>
      <c r="P8" t="s">
        <v>82</v>
      </c>
      <c r="Q8">
        <v>77661</v>
      </c>
      <c r="R8" t="s">
        <v>51</v>
      </c>
    </row>
    <row r="9" spans="1:24" x14ac:dyDescent="0.2">
      <c r="A9">
        <v>159108</v>
      </c>
      <c r="B9" t="s">
        <v>52</v>
      </c>
      <c r="C9" t="s">
        <v>83</v>
      </c>
      <c r="D9" t="s">
        <v>84</v>
      </c>
      <c r="E9" t="s">
        <v>85</v>
      </c>
      <c r="F9" t="s">
        <v>25</v>
      </c>
      <c r="G9" t="s">
        <v>86</v>
      </c>
      <c r="H9" s="8">
        <v>21355</v>
      </c>
      <c r="I9">
        <v>17.78</v>
      </c>
      <c r="J9">
        <v>85833</v>
      </c>
      <c r="K9" s="9">
        <v>0.13</v>
      </c>
      <c r="L9" t="s">
        <v>87</v>
      </c>
      <c r="M9" t="s">
        <v>88</v>
      </c>
      <c r="N9" t="s">
        <v>89</v>
      </c>
      <c r="O9" t="s">
        <v>88</v>
      </c>
      <c r="P9" t="s">
        <v>75</v>
      </c>
      <c r="Q9">
        <v>20171</v>
      </c>
      <c r="R9" t="s">
        <v>51</v>
      </c>
    </row>
    <row r="10" spans="1:24" x14ac:dyDescent="0.2">
      <c r="A10">
        <v>330816</v>
      </c>
      <c r="B10" t="s">
        <v>21</v>
      </c>
      <c r="C10" t="s">
        <v>90</v>
      </c>
      <c r="D10" t="s">
        <v>91</v>
      </c>
      <c r="E10" t="s">
        <v>92</v>
      </c>
      <c r="F10" t="s">
        <v>25</v>
      </c>
      <c r="G10" t="s">
        <v>93</v>
      </c>
      <c r="H10" s="8">
        <v>22524</v>
      </c>
      <c r="I10">
        <v>34.51</v>
      </c>
      <c r="J10">
        <v>154216</v>
      </c>
      <c r="K10" s="9">
        <v>0.01</v>
      </c>
      <c r="L10" t="s">
        <v>94</v>
      </c>
      <c r="M10" t="s">
        <v>95</v>
      </c>
      <c r="N10" t="s">
        <v>96</v>
      </c>
      <c r="O10" t="s">
        <v>95</v>
      </c>
      <c r="P10" t="s">
        <v>97</v>
      </c>
      <c r="Q10">
        <v>37361</v>
      </c>
      <c r="R10" t="s">
        <v>51</v>
      </c>
      <c r="T10" s="3" t="s">
        <v>954</v>
      </c>
      <c r="U10" s="13">
        <f>SUM(I2:I152)</f>
        <v>1508.4299999999992</v>
      </c>
    </row>
    <row r="11" spans="1:24" x14ac:dyDescent="0.2">
      <c r="A11">
        <v>532002</v>
      </c>
      <c r="B11" t="s">
        <v>21</v>
      </c>
      <c r="C11" t="s">
        <v>98</v>
      </c>
      <c r="D11" t="s">
        <v>99</v>
      </c>
      <c r="E11" t="s">
        <v>100</v>
      </c>
      <c r="F11" t="s">
        <v>25</v>
      </c>
      <c r="G11" t="s">
        <v>101</v>
      </c>
      <c r="H11" s="8">
        <v>29861</v>
      </c>
      <c r="I11">
        <v>11.3</v>
      </c>
      <c r="J11">
        <v>133003</v>
      </c>
      <c r="K11" s="9">
        <v>0.2</v>
      </c>
      <c r="L11" t="s">
        <v>102</v>
      </c>
      <c r="M11" t="s">
        <v>103</v>
      </c>
      <c r="N11" t="s">
        <v>104</v>
      </c>
      <c r="O11" t="s">
        <v>103</v>
      </c>
      <c r="P11" t="s">
        <v>105</v>
      </c>
      <c r="Q11">
        <v>62712</v>
      </c>
      <c r="R11" t="s">
        <v>42</v>
      </c>
      <c r="T11" s="3" t="s">
        <v>955</v>
      </c>
      <c r="U11" s="13">
        <f>AVERAGE(I2:I152)</f>
        <v>9.989602649006617</v>
      </c>
    </row>
    <row r="12" spans="1:24" x14ac:dyDescent="0.2">
      <c r="A12">
        <v>612850</v>
      </c>
      <c r="B12" t="s">
        <v>21</v>
      </c>
      <c r="C12" t="s">
        <v>106</v>
      </c>
      <c r="D12" t="s">
        <v>34</v>
      </c>
      <c r="E12" t="s">
        <v>107</v>
      </c>
      <c r="F12" t="s">
        <v>25</v>
      </c>
      <c r="G12" t="s">
        <v>108</v>
      </c>
      <c r="H12" s="8">
        <v>31686</v>
      </c>
      <c r="I12">
        <v>9.2799999999999994</v>
      </c>
      <c r="J12">
        <v>154836</v>
      </c>
      <c r="K12" s="9">
        <v>0.21</v>
      </c>
      <c r="L12" t="s">
        <v>109</v>
      </c>
      <c r="M12" t="s">
        <v>110</v>
      </c>
      <c r="N12" t="s">
        <v>111</v>
      </c>
      <c r="O12" t="s">
        <v>110</v>
      </c>
      <c r="P12" t="s">
        <v>112</v>
      </c>
      <c r="Q12">
        <v>17752</v>
      </c>
      <c r="R12" t="s">
        <v>113</v>
      </c>
      <c r="U12" s="14" t="s">
        <v>36</v>
      </c>
      <c r="V12" s="14" t="s">
        <v>25</v>
      </c>
    </row>
    <row r="13" spans="1:24" x14ac:dyDescent="0.2">
      <c r="A13">
        <v>483751</v>
      </c>
      <c r="B13" t="s">
        <v>114</v>
      </c>
      <c r="C13" t="s">
        <v>115</v>
      </c>
      <c r="D13" t="s">
        <v>25</v>
      </c>
      <c r="E13" t="s">
        <v>116</v>
      </c>
      <c r="F13" t="s">
        <v>36</v>
      </c>
      <c r="G13" t="s">
        <v>117</v>
      </c>
      <c r="H13" s="8">
        <v>32528</v>
      </c>
      <c r="I13">
        <v>0.3</v>
      </c>
      <c r="J13">
        <v>124757</v>
      </c>
      <c r="K13" s="9">
        <v>0.17</v>
      </c>
      <c r="L13" t="s">
        <v>118</v>
      </c>
      <c r="M13" t="s">
        <v>119</v>
      </c>
      <c r="N13" t="s">
        <v>120</v>
      </c>
      <c r="O13" t="s">
        <v>119</v>
      </c>
      <c r="P13" t="s">
        <v>121</v>
      </c>
      <c r="Q13">
        <v>91331</v>
      </c>
      <c r="R13" t="s">
        <v>31</v>
      </c>
      <c r="T13" s="3" t="s">
        <v>956</v>
      </c>
      <c r="U13" s="13">
        <f>COUNTIF(F2:F152,"=M")</f>
        <v>94</v>
      </c>
      <c r="V13" s="13">
        <f>COUNTIF(F2:F152,"=F")</f>
        <v>57</v>
      </c>
    </row>
    <row r="14" spans="1:24" x14ac:dyDescent="0.2">
      <c r="A14">
        <v>252938</v>
      </c>
      <c r="B14" t="s">
        <v>60</v>
      </c>
      <c r="C14" t="s">
        <v>122</v>
      </c>
      <c r="D14" t="s">
        <v>123</v>
      </c>
      <c r="E14" t="s">
        <v>124</v>
      </c>
      <c r="F14" t="s">
        <v>36</v>
      </c>
      <c r="G14" t="s">
        <v>125</v>
      </c>
      <c r="H14" s="8">
        <v>35117</v>
      </c>
      <c r="I14">
        <v>0.28000000000000003</v>
      </c>
      <c r="J14">
        <v>58733</v>
      </c>
      <c r="K14" s="9">
        <v>0.24</v>
      </c>
      <c r="L14" t="s">
        <v>126</v>
      </c>
      <c r="M14" t="s">
        <v>127</v>
      </c>
      <c r="N14" t="s">
        <v>128</v>
      </c>
      <c r="O14" t="s">
        <v>127</v>
      </c>
      <c r="P14" t="s">
        <v>129</v>
      </c>
      <c r="Q14">
        <v>97013</v>
      </c>
      <c r="R14" t="s">
        <v>31</v>
      </c>
      <c r="T14" s="3" t="s">
        <v>957</v>
      </c>
      <c r="W14" s="13" t="s">
        <v>966</v>
      </c>
    </row>
    <row r="15" spans="1:24" x14ac:dyDescent="0.2">
      <c r="A15">
        <v>966375</v>
      </c>
      <c r="B15" t="s">
        <v>130</v>
      </c>
      <c r="C15" t="s">
        <v>131</v>
      </c>
      <c r="D15" t="s">
        <v>132</v>
      </c>
      <c r="E15" t="s">
        <v>133</v>
      </c>
      <c r="F15" t="s">
        <v>36</v>
      </c>
      <c r="G15" t="s">
        <v>134</v>
      </c>
      <c r="H15" s="8">
        <v>34885</v>
      </c>
      <c r="I15">
        <v>0.71</v>
      </c>
      <c r="J15">
        <v>75584</v>
      </c>
      <c r="K15" s="9">
        <v>0.14000000000000001</v>
      </c>
      <c r="L15" t="s">
        <v>135</v>
      </c>
      <c r="M15" t="s">
        <v>136</v>
      </c>
      <c r="N15" t="s">
        <v>120</v>
      </c>
      <c r="O15" t="s">
        <v>136</v>
      </c>
      <c r="P15" t="s">
        <v>121</v>
      </c>
      <c r="Q15">
        <v>91404</v>
      </c>
      <c r="R15" t="s">
        <v>31</v>
      </c>
    </row>
    <row r="16" spans="1:24" x14ac:dyDescent="0.2">
      <c r="A16">
        <v>707520</v>
      </c>
      <c r="B16" t="s">
        <v>32</v>
      </c>
      <c r="C16" t="s">
        <v>137</v>
      </c>
      <c r="D16" t="s">
        <v>62</v>
      </c>
      <c r="E16" t="s">
        <v>138</v>
      </c>
      <c r="F16" t="s">
        <v>36</v>
      </c>
      <c r="G16" t="s">
        <v>139</v>
      </c>
      <c r="H16" s="8">
        <v>27427</v>
      </c>
      <c r="I16">
        <v>12.51</v>
      </c>
      <c r="J16">
        <v>118693</v>
      </c>
      <c r="K16" s="9">
        <v>0.15</v>
      </c>
      <c r="L16" t="s">
        <v>140</v>
      </c>
      <c r="M16" t="s">
        <v>141</v>
      </c>
      <c r="N16" t="s">
        <v>142</v>
      </c>
      <c r="O16" t="s">
        <v>141</v>
      </c>
      <c r="P16" t="s">
        <v>143</v>
      </c>
      <c r="Q16">
        <v>50197</v>
      </c>
      <c r="R16" t="s">
        <v>42</v>
      </c>
      <c r="T16" s="3" t="s">
        <v>958</v>
      </c>
      <c r="W16" s="13" t="s">
        <v>967</v>
      </c>
    </row>
    <row r="17" spans="1:23" x14ac:dyDescent="0.2">
      <c r="A17">
        <v>391938</v>
      </c>
      <c r="B17" t="s">
        <v>944</v>
      </c>
      <c r="C17" t="s">
        <v>945</v>
      </c>
      <c r="D17" t="s">
        <v>91</v>
      </c>
      <c r="E17" t="s">
        <v>946</v>
      </c>
      <c r="F17" t="s">
        <v>36</v>
      </c>
      <c r="G17" s="12" t="s">
        <v>947</v>
      </c>
      <c r="H17" s="8">
        <v>25397</v>
      </c>
      <c r="I17">
        <v>20.440000000000001</v>
      </c>
      <c r="J17">
        <v>150000</v>
      </c>
      <c r="K17" s="9">
        <v>0.1</v>
      </c>
      <c r="L17" t="s">
        <v>948</v>
      </c>
      <c r="M17" t="s">
        <v>949</v>
      </c>
      <c r="N17" t="s">
        <v>96</v>
      </c>
      <c r="O17" t="s">
        <v>95</v>
      </c>
      <c r="P17" t="s">
        <v>97</v>
      </c>
      <c r="Q17">
        <v>37361</v>
      </c>
      <c r="R17" t="s">
        <v>51</v>
      </c>
      <c r="T17" s="3" t="s">
        <v>959</v>
      </c>
      <c r="W17" s="13">
        <f>COUNTIF(K2:K152,"=30%")</f>
        <v>10</v>
      </c>
    </row>
    <row r="18" spans="1:23" x14ac:dyDescent="0.2">
      <c r="A18">
        <v>673049</v>
      </c>
      <c r="B18" t="s">
        <v>130</v>
      </c>
      <c r="C18" t="s">
        <v>144</v>
      </c>
      <c r="D18" t="s">
        <v>145</v>
      </c>
      <c r="E18" t="s">
        <v>146</v>
      </c>
      <c r="F18" t="s">
        <v>36</v>
      </c>
      <c r="G18" t="s">
        <v>147</v>
      </c>
      <c r="H18" s="8">
        <v>32914</v>
      </c>
      <c r="I18">
        <v>6.17</v>
      </c>
      <c r="J18">
        <v>98381</v>
      </c>
      <c r="K18" s="9">
        <v>0.22</v>
      </c>
      <c r="L18" t="s">
        <v>148</v>
      </c>
      <c r="M18" t="s">
        <v>149</v>
      </c>
      <c r="N18" t="s">
        <v>150</v>
      </c>
      <c r="O18" t="s">
        <v>149</v>
      </c>
      <c r="P18" t="s">
        <v>151</v>
      </c>
      <c r="Q18">
        <v>73184</v>
      </c>
      <c r="R18" t="s">
        <v>51</v>
      </c>
      <c r="T18" s="3" t="s">
        <v>968</v>
      </c>
      <c r="W18" s="16">
        <f>(COUNTIF(K2:K152,"=0%")) + (COUNTIF(K2:K152,"=1%"))</f>
        <v>9</v>
      </c>
    </row>
    <row r="19" spans="1:23" x14ac:dyDescent="0.2">
      <c r="A19">
        <v>265124</v>
      </c>
      <c r="B19" t="s">
        <v>21</v>
      </c>
      <c r="C19" t="s">
        <v>152</v>
      </c>
      <c r="D19" t="s">
        <v>91</v>
      </c>
      <c r="E19" t="s">
        <v>153</v>
      </c>
      <c r="F19" t="s">
        <v>25</v>
      </c>
      <c r="G19" t="s">
        <v>154</v>
      </c>
      <c r="H19" s="8">
        <v>31156</v>
      </c>
      <c r="I19">
        <v>2.88</v>
      </c>
      <c r="J19">
        <v>102274</v>
      </c>
      <c r="K19" s="9">
        <v>0.19</v>
      </c>
      <c r="L19" t="s">
        <v>155</v>
      </c>
      <c r="M19" t="s">
        <v>156</v>
      </c>
      <c r="N19" t="s">
        <v>157</v>
      </c>
      <c r="O19" t="s">
        <v>156</v>
      </c>
      <c r="P19" t="s">
        <v>121</v>
      </c>
      <c r="Q19">
        <v>93626</v>
      </c>
      <c r="R19" t="s">
        <v>31</v>
      </c>
    </row>
    <row r="20" spans="1:23" x14ac:dyDescent="0.2">
      <c r="A20">
        <v>300693</v>
      </c>
      <c r="B20" t="s">
        <v>32</v>
      </c>
      <c r="C20" t="s">
        <v>158</v>
      </c>
      <c r="D20" t="s">
        <v>159</v>
      </c>
      <c r="E20" t="s">
        <v>160</v>
      </c>
      <c r="F20" t="s">
        <v>36</v>
      </c>
      <c r="G20" t="s">
        <v>161</v>
      </c>
      <c r="H20" s="8">
        <v>31949</v>
      </c>
      <c r="I20">
        <v>2.15</v>
      </c>
      <c r="J20">
        <v>91719</v>
      </c>
      <c r="K20" s="9">
        <v>0.03</v>
      </c>
      <c r="L20" t="s">
        <v>162</v>
      </c>
      <c r="M20" t="s">
        <v>163</v>
      </c>
      <c r="N20" t="s">
        <v>164</v>
      </c>
      <c r="O20" t="s">
        <v>163</v>
      </c>
      <c r="P20" t="s">
        <v>165</v>
      </c>
      <c r="Q20">
        <v>20670</v>
      </c>
      <c r="R20" t="s">
        <v>51</v>
      </c>
    </row>
    <row r="21" spans="1:23" x14ac:dyDescent="0.2">
      <c r="A21">
        <v>369712</v>
      </c>
      <c r="B21" t="s">
        <v>52</v>
      </c>
      <c r="C21" t="s">
        <v>166</v>
      </c>
      <c r="D21" t="s">
        <v>167</v>
      </c>
      <c r="E21" t="s">
        <v>168</v>
      </c>
      <c r="F21" t="s">
        <v>25</v>
      </c>
      <c r="G21" t="s">
        <v>169</v>
      </c>
      <c r="H21" s="8">
        <v>24926</v>
      </c>
      <c r="I21">
        <v>23.42</v>
      </c>
      <c r="J21">
        <v>150016</v>
      </c>
      <c r="K21" s="9">
        <v>0.04</v>
      </c>
      <c r="L21" t="s">
        <v>170</v>
      </c>
      <c r="M21" t="s">
        <v>171</v>
      </c>
      <c r="N21" t="s">
        <v>172</v>
      </c>
      <c r="O21" t="s">
        <v>171</v>
      </c>
      <c r="P21" t="s">
        <v>165</v>
      </c>
      <c r="Q21">
        <v>21136</v>
      </c>
      <c r="R21" t="s">
        <v>51</v>
      </c>
    </row>
    <row r="22" spans="1:23" x14ac:dyDescent="0.2">
      <c r="A22">
        <v>913253</v>
      </c>
      <c r="B22" t="s">
        <v>32</v>
      </c>
      <c r="C22" t="s">
        <v>173</v>
      </c>
      <c r="D22" t="s">
        <v>167</v>
      </c>
      <c r="E22" t="s">
        <v>174</v>
      </c>
      <c r="F22" t="s">
        <v>36</v>
      </c>
      <c r="G22" t="s">
        <v>175</v>
      </c>
      <c r="H22" s="8">
        <v>26441</v>
      </c>
      <c r="I22">
        <v>12.75</v>
      </c>
      <c r="J22">
        <v>125232</v>
      </c>
      <c r="K22" s="9">
        <v>0.05</v>
      </c>
      <c r="L22" t="s">
        <v>176</v>
      </c>
      <c r="M22" t="s">
        <v>177</v>
      </c>
      <c r="N22" t="s">
        <v>178</v>
      </c>
      <c r="O22" t="s">
        <v>177</v>
      </c>
      <c r="P22" t="s">
        <v>179</v>
      </c>
      <c r="Q22">
        <v>12124</v>
      </c>
      <c r="R22" t="s">
        <v>113</v>
      </c>
    </row>
    <row r="23" spans="1:23" x14ac:dyDescent="0.2">
      <c r="A23">
        <v>308617</v>
      </c>
      <c r="B23" t="s">
        <v>52</v>
      </c>
      <c r="C23" t="s">
        <v>180</v>
      </c>
      <c r="D23" t="s">
        <v>181</v>
      </c>
      <c r="E23" t="s">
        <v>182</v>
      </c>
      <c r="F23" t="s">
        <v>25</v>
      </c>
      <c r="G23" t="s">
        <v>183</v>
      </c>
      <c r="H23" s="8">
        <v>31751</v>
      </c>
      <c r="I23">
        <v>8.0299999999999994</v>
      </c>
      <c r="J23">
        <v>179264</v>
      </c>
      <c r="K23" s="9">
        <v>0.13</v>
      </c>
      <c r="L23" t="s">
        <v>184</v>
      </c>
      <c r="M23" t="s">
        <v>185</v>
      </c>
      <c r="N23" t="s">
        <v>186</v>
      </c>
      <c r="O23" t="s">
        <v>185</v>
      </c>
      <c r="P23" t="s">
        <v>187</v>
      </c>
      <c r="Q23">
        <v>68029</v>
      </c>
      <c r="R23" t="s">
        <v>42</v>
      </c>
    </row>
    <row r="24" spans="1:23" x14ac:dyDescent="0.2">
      <c r="A24">
        <v>766783</v>
      </c>
      <c r="B24" t="s">
        <v>52</v>
      </c>
      <c r="C24" t="s">
        <v>188</v>
      </c>
      <c r="D24" t="s">
        <v>159</v>
      </c>
      <c r="E24" t="s">
        <v>189</v>
      </c>
      <c r="F24" t="s">
        <v>25</v>
      </c>
      <c r="G24" t="s">
        <v>190</v>
      </c>
      <c r="H24" s="8">
        <v>25981</v>
      </c>
      <c r="I24">
        <v>0.86</v>
      </c>
      <c r="J24">
        <v>68134</v>
      </c>
      <c r="K24" s="9">
        <v>0.14000000000000001</v>
      </c>
      <c r="L24" t="s">
        <v>191</v>
      </c>
      <c r="M24" t="s">
        <v>192</v>
      </c>
      <c r="N24" t="s">
        <v>193</v>
      </c>
      <c r="O24" t="s">
        <v>192</v>
      </c>
      <c r="P24" t="s">
        <v>194</v>
      </c>
      <c r="Q24">
        <v>98550</v>
      </c>
      <c r="R24" t="s">
        <v>31</v>
      </c>
    </row>
    <row r="25" spans="1:23" x14ac:dyDescent="0.2">
      <c r="A25">
        <v>959506</v>
      </c>
      <c r="B25" t="s">
        <v>32</v>
      </c>
      <c r="C25" t="s">
        <v>195</v>
      </c>
      <c r="D25" t="s">
        <v>196</v>
      </c>
      <c r="E25" t="s">
        <v>197</v>
      </c>
      <c r="F25" t="s">
        <v>36</v>
      </c>
      <c r="G25" t="s">
        <v>198</v>
      </c>
      <c r="H25" s="8">
        <v>25832</v>
      </c>
      <c r="I25">
        <v>13.51</v>
      </c>
      <c r="J25">
        <v>118621</v>
      </c>
      <c r="K25" s="9">
        <v>0.06</v>
      </c>
      <c r="L25" t="s">
        <v>199</v>
      </c>
      <c r="M25" t="s">
        <v>200</v>
      </c>
      <c r="N25" t="s">
        <v>201</v>
      </c>
      <c r="O25" t="s">
        <v>200</v>
      </c>
      <c r="P25" t="s">
        <v>202</v>
      </c>
      <c r="Q25">
        <v>71422</v>
      </c>
      <c r="R25" t="s">
        <v>51</v>
      </c>
    </row>
    <row r="26" spans="1:23" x14ac:dyDescent="0.2">
      <c r="A26">
        <v>513011</v>
      </c>
      <c r="B26" t="s">
        <v>21</v>
      </c>
      <c r="C26" t="s">
        <v>203</v>
      </c>
      <c r="D26" t="s">
        <v>204</v>
      </c>
      <c r="E26" t="s">
        <v>205</v>
      </c>
      <c r="F26" t="s">
        <v>25</v>
      </c>
      <c r="G26" t="s">
        <v>206</v>
      </c>
      <c r="H26" s="8">
        <v>27937</v>
      </c>
      <c r="I26">
        <v>7.85</v>
      </c>
      <c r="J26">
        <v>85864</v>
      </c>
      <c r="K26" s="9">
        <v>0.26</v>
      </c>
      <c r="L26" t="s">
        <v>207</v>
      </c>
      <c r="M26" t="s">
        <v>208</v>
      </c>
      <c r="N26" t="s">
        <v>209</v>
      </c>
      <c r="O26" t="s">
        <v>208</v>
      </c>
      <c r="P26" t="s">
        <v>143</v>
      </c>
      <c r="Q26">
        <v>51201</v>
      </c>
      <c r="R26" t="s">
        <v>42</v>
      </c>
    </row>
    <row r="27" spans="1:23" x14ac:dyDescent="0.2">
      <c r="A27">
        <v>290808</v>
      </c>
      <c r="B27" t="s">
        <v>32</v>
      </c>
      <c r="C27" t="s">
        <v>210</v>
      </c>
      <c r="D27" t="s">
        <v>211</v>
      </c>
      <c r="E27" t="s">
        <v>212</v>
      </c>
      <c r="F27" t="s">
        <v>36</v>
      </c>
      <c r="G27" t="s">
        <v>213</v>
      </c>
      <c r="H27" s="8">
        <v>27986</v>
      </c>
      <c r="I27">
        <v>19.43</v>
      </c>
      <c r="J27">
        <v>98030</v>
      </c>
      <c r="K27" s="9">
        <v>0.3</v>
      </c>
      <c r="L27" t="s">
        <v>214</v>
      </c>
      <c r="M27" t="s">
        <v>215</v>
      </c>
      <c r="N27" t="s">
        <v>215</v>
      </c>
      <c r="O27" t="s">
        <v>215</v>
      </c>
      <c r="P27" t="s">
        <v>121</v>
      </c>
      <c r="Q27">
        <v>95830</v>
      </c>
      <c r="R27" t="s">
        <v>31</v>
      </c>
    </row>
    <row r="28" spans="1:23" x14ac:dyDescent="0.2">
      <c r="A28">
        <v>253588</v>
      </c>
      <c r="B28" t="s">
        <v>21</v>
      </c>
      <c r="C28" t="s">
        <v>216</v>
      </c>
      <c r="D28" t="s">
        <v>91</v>
      </c>
      <c r="E28" t="s">
        <v>217</v>
      </c>
      <c r="F28" t="s">
        <v>25</v>
      </c>
      <c r="G28" t="s">
        <v>218</v>
      </c>
      <c r="H28" s="8">
        <v>22131</v>
      </c>
      <c r="I28">
        <v>22.98</v>
      </c>
      <c r="J28">
        <v>149842</v>
      </c>
      <c r="K28" s="9">
        <v>0.1</v>
      </c>
      <c r="L28" t="s">
        <v>219</v>
      </c>
      <c r="M28" t="s">
        <v>220</v>
      </c>
      <c r="N28" t="s">
        <v>221</v>
      </c>
      <c r="O28" t="s">
        <v>220</v>
      </c>
      <c r="P28" t="s">
        <v>222</v>
      </c>
      <c r="Q28">
        <v>4547</v>
      </c>
      <c r="R28" t="s">
        <v>113</v>
      </c>
    </row>
    <row r="29" spans="1:23" x14ac:dyDescent="0.2">
      <c r="A29">
        <v>865628</v>
      </c>
      <c r="B29" t="s">
        <v>32</v>
      </c>
      <c r="C29" t="s">
        <v>223</v>
      </c>
      <c r="D29" t="s">
        <v>224</v>
      </c>
      <c r="E29" t="s">
        <v>225</v>
      </c>
      <c r="F29" t="s">
        <v>36</v>
      </c>
      <c r="G29" t="s">
        <v>226</v>
      </c>
      <c r="H29" s="8">
        <v>33794</v>
      </c>
      <c r="I29">
        <v>3.82</v>
      </c>
      <c r="J29">
        <v>79476</v>
      </c>
      <c r="K29" s="9">
        <v>0.09</v>
      </c>
      <c r="L29" t="s">
        <v>227</v>
      </c>
      <c r="M29" t="s">
        <v>157</v>
      </c>
      <c r="N29" t="s">
        <v>157</v>
      </c>
      <c r="O29" t="s">
        <v>157</v>
      </c>
      <c r="P29" t="s">
        <v>121</v>
      </c>
      <c r="Q29">
        <v>93888</v>
      </c>
      <c r="R29" t="s">
        <v>31</v>
      </c>
    </row>
    <row r="30" spans="1:23" x14ac:dyDescent="0.2">
      <c r="A30">
        <v>583924</v>
      </c>
      <c r="B30" t="s">
        <v>52</v>
      </c>
      <c r="C30" t="s">
        <v>228</v>
      </c>
      <c r="D30" t="s">
        <v>123</v>
      </c>
      <c r="E30" t="s">
        <v>229</v>
      </c>
      <c r="F30" t="s">
        <v>25</v>
      </c>
      <c r="G30" t="s">
        <v>230</v>
      </c>
      <c r="H30" s="8">
        <v>27536</v>
      </c>
      <c r="I30">
        <v>20.440000000000001</v>
      </c>
      <c r="J30">
        <v>105366</v>
      </c>
      <c r="K30" s="9">
        <v>0.25</v>
      </c>
      <c r="L30" t="s">
        <v>231</v>
      </c>
      <c r="M30" t="s">
        <v>232</v>
      </c>
      <c r="N30" t="s">
        <v>233</v>
      </c>
      <c r="O30" t="s">
        <v>232</v>
      </c>
      <c r="P30" t="s">
        <v>121</v>
      </c>
      <c r="Q30">
        <v>94012</v>
      </c>
      <c r="R30" t="s">
        <v>31</v>
      </c>
    </row>
    <row r="31" spans="1:23" x14ac:dyDescent="0.2">
      <c r="A31">
        <v>932453</v>
      </c>
      <c r="B31" t="s">
        <v>52</v>
      </c>
      <c r="C31" t="s">
        <v>234</v>
      </c>
      <c r="D31" t="s">
        <v>235</v>
      </c>
      <c r="E31" t="s">
        <v>236</v>
      </c>
      <c r="F31" t="s">
        <v>25</v>
      </c>
      <c r="G31" t="s">
        <v>237</v>
      </c>
      <c r="H31" s="8">
        <v>30737</v>
      </c>
      <c r="I31">
        <v>5.87</v>
      </c>
      <c r="J31">
        <v>53311</v>
      </c>
      <c r="K31" s="9">
        <v>0.18</v>
      </c>
      <c r="L31" t="s">
        <v>238</v>
      </c>
      <c r="M31" t="s">
        <v>239</v>
      </c>
      <c r="N31" t="s">
        <v>40</v>
      </c>
      <c r="O31" t="s">
        <v>239</v>
      </c>
      <c r="P31" t="s">
        <v>240</v>
      </c>
      <c r="Q31">
        <v>59821</v>
      </c>
      <c r="R31" t="s">
        <v>31</v>
      </c>
    </row>
    <row r="32" spans="1:23" x14ac:dyDescent="0.2">
      <c r="A32">
        <v>432168</v>
      </c>
      <c r="B32" t="s">
        <v>60</v>
      </c>
      <c r="C32" t="s">
        <v>241</v>
      </c>
      <c r="D32" t="s">
        <v>211</v>
      </c>
      <c r="E32" t="s">
        <v>242</v>
      </c>
      <c r="F32" t="s">
        <v>36</v>
      </c>
      <c r="G32" t="s">
        <v>243</v>
      </c>
      <c r="H32" s="8">
        <v>32891</v>
      </c>
      <c r="I32">
        <v>1.18</v>
      </c>
      <c r="J32">
        <v>122631</v>
      </c>
      <c r="K32" s="9">
        <v>0.05</v>
      </c>
      <c r="L32" t="s">
        <v>244</v>
      </c>
      <c r="M32" t="s">
        <v>245</v>
      </c>
      <c r="N32" t="s">
        <v>246</v>
      </c>
      <c r="O32" t="s">
        <v>245</v>
      </c>
      <c r="P32" t="s">
        <v>247</v>
      </c>
      <c r="Q32">
        <v>32193</v>
      </c>
      <c r="R32" t="s">
        <v>51</v>
      </c>
    </row>
    <row r="33" spans="1:18" x14ac:dyDescent="0.2">
      <c r="A33">
        <v>463784</v>
      </c>
      <c r="B33" t="s">
        <v>32</v>
      </c>
      <c r="C33" t="s">
        <v>248</v>
      </c>
      <c r="D33" t="s">
        <v>123</v>
      </c>
      <c r="E33" t="s">
        <v>249</v>
      </c>
      <c r="F33" t="s">
        <v>36</v>
      </c>
      <c r="G33" t="s">
        <v>250</v>
      </c>
      <c r="H33" s="8">
        <v>33109</v>
      </c>
      <c r="I33">
        <v>1.6</v>
      </c>
      <c r="J33">
        <v>45210</v>
      </c>
      <c r="K33" s="9">
        <v>0.3</v>
      </c>
      <c r="L33" t="s">
        <v>251</v>
      </c>
      <c r="M33" t="s">
        <v>252</v>
      </c>
      <c r="N33" t="s">
        <v>253</v>
      </c>
      <c r="O33" t="s">
        <v>252</v>
      </c>
      <c r="P33" t="s">
        <v>254</v>
      </c>
      <c r="Q33">
        <v>82322</v>
      </c>
      <c r="R33" t="s">
        <v>31</v>
      </c>
    </row>
    <row r="34" spans="1:18" x14ac:dyDescent="0.2">
      <c r="A34">
        <v>721098</v>
      </c>
      <c r="B34" t="s">
        <v>21</v>
      </c>
      <c r="C34" t="s">
        <v>255</v>
      </c>
      <c r="D34" t="s">
        <v>196</v>
      </c>
      <c r="E34" t="s">
        <v>256</v>
      </c>
      <c r="F34" t="s">
        <v>25</v>
      </c>
      <c r="G34" t="s">
        <v>257</v>
      </c>
      <c r="H34" s="8">
        <v>26276</v>
      </c>
      <c r="I34">
        <v>23.8</v>
      </c>
      <c r="J34">
        <v>115858</v>
      </c>
      <c r="K34" s="9">
        <v>0.05</v>
      </c>
      <c r="L34" t="s">
        <v>258</v>
      </c>
      <c r="M34" t="s">
        <v>259</v>
      </c>
      <c r="N34" t="s">
        <v>260</v>
      </c>
      <c r="O34" t="s">
        <v>259</v>
      </c>
      <c r="P34" t="s">
        <v>151</v>
      </c>
      <c r="Q34">
        <v>74572</v>
      </c>
      <c r="R34" t="s">
        <v>51</v>
      </c>
    </row>
    <row r="35" spans="1:18" x14ac:dyDescent="0.2">
      <c r="A35">
        <v>392678</v>
      </c>
      <c r="B35" t="s">
        <v>32</v>
      </c>
      <c r="C35" t="s">
        <v>261</v>
      </c>
      <c r="D35" t="s">
        <v>204</v>
      </c>
      <c r="E35" t="s">
        <v>262</v>
      </c>
      <c r="F35" t="s">
        <v>36</v>
      </c>
      <c r="G35" t="s">
        <v>263</v>
      </c>
      <c r="H35" s="8">
        <v>35090</v>
      </c>
      <c r="I35">
        <v>0.41</v>
      </c>
      <c r="J35">
        <v>178750</v>
      </c>
      <c r="K35" s="9">
        <v>0.19</v>
      </c>
      <c r="L35" t="s">
        <v>264</v>
      </c>
      <c r="M35" t="s">
        <v>265</v>
      </c>
      <c r="N35" t="s">
        <v>265</v>
      </c>
      <c r="O35" t="s">
        <v>265</v>
      </c>
      <c r="P35" t="s">
        <v>266</v>
      </c>
      <c r="Q35">
        <v>72208</v>
      </c>
      <c r="R35" t="s">
        <v>51</v>
      </c>
    </row>
    <row r="36" spans="1:18" x14ac:dyDescent="0.2">
      <c r="A36">
        <v>880704</v>
      </c>
      <c r="B36" t="s">
        <v>130</v>
      </c>
      <c r="C36" t="s">
        <v>267</v>
      </c>
      <c r="D36" t="s">
        <v>268</v>
      </c>
      <c r="E36" t="s">
        <v>269</v>
      </c>
      <c r="F36" t="s">
        <v>36</v>
      </c>
      <c r="G36" t="s">
        <v>270</v>
      </c>
      <c r="H36" s="8">
        <v>28266</v>
      </c>
      <c r="I36">
        <v>16.14</v>
      </c>
      <c r="J36">
        <v>115574</v>
      </c>
      <c r="K36" s="9">
        <v>0.03</v>
      </c>
      <c r="L36" t="s">
        <v>271</v>
      </c>
      <c r="M36" t="s">
        <v>272</v>
      </c>
      <c r="N36" t="s">
        <v>273</v>
      </c>
      <c r="O36" t="s">
        <v>272</v>
      </c>
      <c r="P36" t="s">
        <v>68</v>
      </c>
      <c r="Q36">
        <v>99773</v>
      </c>
      <c r="R36" t="s">
        <v>31</v>
      </c>
    </row>
    <row r="37" spans="1:18" x14ac:dyDescent="0.2">
      <c r="A37">
        <v>186102</v>
      </c>
      <c r="B37" t="s">
        <v>43</v>
      </c>
      <c r="C37" t="s">
        <v>274</v>
      </c>
      <c r="D37" t="s">
        <v>159</v>
      </c>
      <c r="E37" t="s">
        <v>275</v>
      </c>
      <c r="F37" t="s">
        <v>25</v>
      </c>
      <c r="G37" t="s">
        <v>276</v>
      </c>
      <c r="H37" s="8">
        <v>24312</v>
      </c>
      <c r="I37">
        <v>3.72</v>
      </c>
      <c r="J37">
        <v>118607</v>
      </c>
      <c r="K37" s="9">
        <v>0.06</v>
      </c>
      <c r="L37" t="s">
        <v>277</v>
      </c>
      <c r="M37" t="s">
        <v>278</v>
      </c>
      <c r="N37" t="s">
        <v>278</v>
      </c>
      <c r="O37" t="s">
        <v>278</v>
      </c>
      <c r="P37" t="s">
        <v>82</v>
      </c>
      <c r="Q37">
        <v>77903</v>
      </c>
      <c r="R37" t="s">
        <v>51</v>
      </c>
    </row>
    <row r="38" spans="1:18" x14ac:dyDescent="0.2">
      <c r="A38">
        <v>350367</v>
      </c>
      <c r="B38" t="s">
        <v>32</v>
      </c>
      <c r="C38" t="s">
        <v>279</v>
      </c>
      <c r="D38" t="s">
        <v>280</v>
      </c>
      <c r="E38" t="s">
        <v>281</v>
      </c>
      <c r="F38" t="s">
        <v>36</v>
      </c>
      <c r="G38" t="s">
        <v>282</v>
      </c>
      <c r="H38" s="8">
        <v>28973</v>
      </c>
      <c r="I38">
        <v>15.72</v>
      </c>
      <c r="J38">
        <v>98990</v>
      </c>
      <c r="K38" s="9">
        <v>0.26</v>
      </c>
      <c r="L38" t="s">
        <v>283</v>
      </c>
      <c r="M38" t="s">
        <v>284</v>
      </c>
      <c r="N38" t="s">
        <v>285</v>
      </c>
      <c r="O38" t="s">
        <v>284</v>
      </c>
      <c r="P38" t="s">
        <v>286</v>
      </c>
      <c r="Q38">
        <v>26431</v>
      </c>
      <c r="R38" t="s">
        <v>51</v>
      </c>
    </row>
    <row r="39" spans="1:18" x14ac:dyDescent="0.2">
      <c r="A39">
        <v>893976</v>
      </c>
      <c r="B39" t="s">
        <v>21</v>
      </c>
      <c r="C39" t="s">
        <v>287</v>
      </c>
      <c r="D39" t="s">
        <v>235</v>
      </c>
      <c r="E39" t="s">
        <v>288</v>
      </c>
      <c r="F39" t="s">
        <v>25</v>
      </c>
      <c r="G39" t="s">
        <v>289</v>
      </c>
      <c r="H39" s="8">
        <v>27457</v>
      </c>
      <c r="I39">
        <v>12.27</v>
      </c>
      <c r="J39">
        <v>139394</v>
      </c>
      <c r="K39" s="9">
        <v>0.21</v>
      </c>
      <c r="L39" t="s">
        <v>290</v>
      </c>
      <c r="M39" t="s">
        <v>291</v>
      </c>
      <c r="N39" t="s">
        <v>292</v>
      </c>
      <c r="O39" t="s">
        <v>291</v>
      </c>
      <c r="P39" t="s">
        <v>105</v>
      </c>
      <c r="Q39">
        <v>60963</v>
      </c>
      <c r="R39" t="s">
        <v>42</v>
      </c>
    </row>
    <row r="40" spans="1:18" x14ac:dyDescent="0.2">
      <c r="A40">
        <v>542826</v>
      </c>
      <c r="B40" t="s">
        <v>32</v>
      </c>
      <c r="C40" t="s">
        <v>293</v>
      </c>
      <c r="D40" t="s">
        <v>181</v>
      </c>
      <c r="E40" t="s">
        <v>294</v>
      </c>
      <c r="F40" t="s">
        <v>36</v>
      </c>
      <c r="G40" t="s">
        <v>295</v>
      </c>
      <c r="H40" s="8">
        <v>28311</v>
      </c>
      <c r="I40">
        <v>6.55</v>
      </c>
      <c r="J40">
        <v>63525</v>
      </c>
      <c r="K40" s="9">
        <v>0.24</v>
      </c>
      <c r="L40" t="s">
        <v>296</v>
      </c>
      <c r="M40" t="s">
        <v>297</v>
      </c>
      <c r="N40" t="s">
        <v>298</v>
      </c>
      <c r="O40" t="s">
        <v>297</v>
      </c>
      <c r="P40" t="s">
        <v>179</v>
      </c>
      <c r="Q40">
        <v>11426</v>
      </c>
      <c r="R40" t="s">
        <v>113</v>
      </c>
    </row>
    <row r="41" spans="1:18" x14ac:dyDescent="0.2">
      <c r="A41">
        <v>590579</v>
      </c>
      <c r="B41" t="s">
        <v>21</v>
      </c>
      <c r="C41" t="s">
        <v>299</v>
      </c>
      <c r="D41" t="s">
        <v>34</v>
      </c>
      <c r="E41" t="s">
        <v>300</v>
      </c>
      <c r="F41" t="s">
        <v>25</v>
      </c>
      <c r="G41" t="s">
        <v>301</v>
      </c>
      <c r="H41" s="8">
        <v>31294</v>
      </c>
      <c r="I41">
        <v>0.42</v>
      </c>
      <c r="J41">
        <v>185105</v>
      </c>
      <c r="K41" s="9">
        <v>0.25</v>
      </c>
      <c r="L41" t="s">
        <v>302</v>
      </c>
      <c r="M41" t="s">
        <v>303</v>
      </c>
      <c r="N41" t="s">
        <v>304</v>
      </c>
      <c r="O41" t="s">
        <v>303</v>
      </c>
      <c r="P41" t="s">
        <v>41</v>
      </c>
      <c r="Q41">
        <v>48621</v>
      </c>
      <c r="R41" t="s">
        <v>42</v>
      </c>
    </row>
    <row r="42" spans="1:18" x14ac:dyDescent="0.2">
      <c r="A42">
        <v>297741</v>
      </c>
      <c r="B42" t="s">
        <v>21</v>
      </c>
      <c r="C42" t="s">
        <v>305</v>
      </c>
      <c r="D42" t="s">
        <v>145</v>
      </c>
      <c r="E42" t="s">
        <v>306</v>
      </c>
      <c r="F42" t="s">
        <v>25</v>
      </c>
      <c r="G42" t="s">
        <v>307</v>
      </c>
      <c r="H42" s="8">
        <v>22872</v>
      </c>
      <c r="I42">
        <v>20.73</v>
      </c>
      <c r="J42">
        <v>48443</v>
      </c>
      <c r="K42" s="9">
        <v>0.04</v>
      </c>
      <c r="L42" t="s">
        <v>308</v>
      </c>
      <c r="M42" t="s">
        <v>309</v>
      </c>
      <c r="N42" t="s">
        <v>310</v>
      </c>
      <c r="O42" t="s">
        <v>309</v>
      </c>
      <c r="P42" t="s">
        <v>105</v>
      </c>
      <c r="Q42">
        <v>61426</v>
      </c>
      <c r="R42" t="s">
        <v>42</v>
      </c>
    </row>
    <row r="43" spans="1:18" x14ac:dyDescent="0.2">
      <c r="A43">
        <v>458320</v>
      </c>
      <c r="B43" t="s">
        <v>21</v>
      </c>
      <c r="C43" t="s">
        <v>311</v>
      </c>
      <c r="D43" t="s">
        <v>181</v>
      </c>
      <c r="E43" t="s">
        <v>312</v>
      </c>
      <c r="F43" t="s">
        <v>25</v>
      </c>
      <c r="G43" t="s">
        <v>313</v>
      </c>
      <c r="H43" s="8">
        <v>21161</v>
      </c>
      <c r="I43">
        <v>4.58</v>
      </c>
      <c r="J43">
        <v>44198</v>
      </c>
      <c r="K43" s="9">
        <v>0.17</v>
      </c>
      <c r="L43" t="s">
        <v>314</v>
      </c>
      <c r="M43" t="s">
        <v>315</v>
      </c>
      <c r="N43" t="s">
        <v>316</v>
      </c>
      <c r="O43" t="s">
        <v>315</v>
      </c>
      <c r="P43" t="s">
        <v>143</v>
      </c>
      <c r="Q43">
        <v>50608</v>
      </c>
      <c r="R43" t="s">
        <v>42</v>
      </c>
    </row>
    <row r="44" spans="1:18" x14ac:dyDescent="0.2">
      <c r="A44">
        <v>297059</v>
      </c>
      <c r="B44" t="s">
        <v>32</v>
      </c>
      <c r="C44" t="s">
        <v>317</v>
      </c>
      <c r="D44" t="s">
        <v>211</v>
      </c>
      <c r="E44" t="s">
        <v>318</v>
      </c>
      <c r="F44" t="s">
        <v>36</v>
      </c>
      <c r="G44" t="s">
        <v>319</v>
      </c>
      <c r="H44" s="8">
        <v>24831</v>
      </c>
      <c r="I44">
        <v>13.25</v>
      </c>
      <c r="J44">
        <v>169620</v>
      </c>
      <c r="K44" s="9">
        <v>0.02</v>
      </c>
      <c r="L44" t="s">
        <v>320</v>
      </c>
      <c r="M44" t="s">
        <v>321</v>
      </c>
      <c r="N44" t="s">
        <v>322</v>
      </c>
      <c r="O44" t="s">
        <v>321</v>
      </c>
      <c r="P44" t="s">
        <v>179</v>
      </c>
      <c r="Q44">
        <v>14410</v>
      </c>
      <c r="R44" t="s">
        <v>113</v>
      </c>
    </row>
    <row r="45" spans="1:18" x14ac:dyDescent="0.2">
      <c r="A45">
        <v>874971</v>
      </c>
      <c r="B45" t="s">
        <v>32</v>
      </c>
      <c r="C45" t="s">
        <v>323</v>
      </c>
      <c r="D45" t="s">
        <v>224</v>
      </c>
      <c r="E45" t="s">
        <v>29</v>
      </c>
      <c r="F45" t="s">
        <v>36</v>
      </c>
      <c r="G45" t="s">
        <v>324</v>
      </c>
      <c r="H45" s="8">
        <v>23005</v>
      </c>
      <c r="I45">
        <v>32.57</v>
      </c>
      <c r="J45">
        <v>125299</v>
      </c>
      <c r="K45" s="9">
        <v>0.13</v>
      </c>
      <c r="L45" t="s">
        <v>325</v>
      </c>
      <c r="M45" t="s">
        <v>326</v>
      </c>
      <c r="N45" t="s">
        <v>55</v>
      </c>
      <c r="O45" t="s">
        <v>326</v>
      </c>
      <c r="P45" t="s">
        <v>112</v>
      </c>
      <c r="Q45">
        <v>17537</v>
      </c>
      <c r="R45" t="s">
        <v>113</v>
      </c>
    </row>
    <row r="46" spans="1:18" x14ac:dyDescent="0.2">
      <c r="A46">
        <v>136626</v>
      </c>
      <c r="B46" t="s">
        <v>21</v>
      </c>
      <c r="C46" t="s">
        <v>327</v>
      </c>
      <c r="D46" t="s">
        <v>181</v>
      </c>
      <c r="E46" t="s">
        <v>328</v>
      </c>
      <c r="F46" t="s">
        <v>25</v>
      </c>
      <c r="G46" t="s">
        <v>329</v>
      </c>
      <c r="H46" s="8">
        <v>27470</v>
      </c>
      <c r="I46">
        <v>14.42</v>
      </c>
      <c r="J46">
        <v>132431</v>
      </c>
      <c r="K46" s="9">
        <v>0.01</v>
      </c>
      <c r="L46" t="s">
        <v>330</v>
      </c>
      <c r="M46" t="s">
        <v>331</v>
      </c>
      <c r="N46" t="s">
        <v>332</v>
      </c>
      <c r="O46" t="s">
        <v>331</v>
      </c>
      <c r="P46" t="s">
        <v>247</v>
      </c>
      <c r="Q46">
        <v>32656</v>
      </c>
      <c r="R46" t="s">
        <v>51</v>
      </c>
    </row>
    <row r="47" spans="1:18" x14ac:dyDescent="0.2">
      <c r="A47">
        <v>865495</v>
      </c>
      <c r="B47" t="s">
        <v>32</v>
      </c>
      <c r="C47" t="s">
        <v>333</v>
      </c>
      <c r="D47" t="s">
        <v>91</v>
      </c>
      <c r="E47" t="s">
        <v>334</v>
      </c>
      <c r="F47" t="s">
        <v>36</v>
      </c>
      <c r="G47" t="s">
        <v>335</v>
      </c>
      <c r="H47" s="8">
        <v>35091</v>
      </c>
      <c r="I47">
        <v>0.47</v>
      </c>
      <c r="J47">
        <v>118525</v>
      </c>
      <c r="K47" s="9">
        <v>0.26</v>
      </c>
      <c r="L47" t="s">
        <v>336</v>
      </c>
      <c r="M47" t="s">
        <v>337</v>
      </c>
      <c r="N47" t="s">
        <v>338</v>
      </c>
      <c r="O47" t="s">
        <v>337</v>
      </c>
      <c r="P47" t="s">
        <v>105</v>
      </c>
      <c r="Q47">
        <v>62928</v>
      </c>
      <c r="R47" t="s">
        <v>42</v>
      </c>
    </row>
    <row r="48" spans="1:18" x14ac:dyDescent="0.2">
      <c r="A48">
        <v>415161</v>
      </c>
      <c r="B48" t="s">
        <v>130</v>
      </c>
      <c r="C48" t="s">
        <v>339</v>
      </c>
      <c r="D48" t="s">
        <v>99</v>
      </c>
      <c r="E48" t="s">
        <v>168</v>
      </c>
      <c r="F48" t="s">
        <v>36</v>
      </c>
      <c r="G48" t="s">
        <v>340</v>
      </c>
      <c r="H48" s="8">
        <v>31205</v>
      </c>
      <c r="I48">
        <v>5.79</v>
      </c>
      <c r="J48">
        <v>127772</v>
      </c>
      <c r="K48" s="9">
        <v>0.16</v>
      </c>
      <c r="L48" t="s">
        <v>341</v>
      </c>
      <c r="M48" t="s">
        <v>342</v>
      </c>
      <c r="N48" t="s">
        <v>343</v>
      </c>
      <c r="O48" t="s">
        <v>342</v>
      </c>
      <c r="P48" t="s">
        <v>112</v>
      </c>
      <c r="Q48">
        <v>15549</v>
      </c>
      <c r="R48" t="s">
        <v>113</v>
      </c>
    </row>
    <row r="49" spans="1:18" x14ac:dyDescent="0.2">
      <c r="A49">
        <v>279563</v>
      </c>
      <c r="B49" t="s">
        <v>32</v>
      </c>
      <c r="C49" t="s">
        <v>344</v>
      </c>
      <c r="D49" t="s">
        <v>345</v>
      </c>
      <c r="E49" t="s">
        <v>346</v>
      </c>
      <c r="F49" t="s">
        <v>36</v>
      </c>
      <c r="G49" t="s">
        <v>347</v>
      </c>
      <c r="H49" s="8">
        <v>34457</v>
      </c>
      <c r="I49">
        <v>1.79</v>
      </c>
      <c r="J49">
        <v>67442</v>
      </c>
      <c r="K49" s="9">
        <v>0.15</v>
      </c>
      <c r="L49" t="s">
        <v>348</v>
      </c>
      <c r="M49" t="s">
        <v>349</v>
      </c>
      <c r="N49" t="s">
        <v>350</v>
      </c>
      <c r="O49" t="s">
        <v>349</v>
      </c>
      <c r="P49" t="s">
        <v>105</v>
      </c>
      <c r="Q49">
        <v>60406</v>
      </c>
      <c r="R49" t="s">
        <v>42</v>
      </c>
    </row>
    <row r="50" spans="1:18" x14ac:dyDescent="0.2">
      <c r="A50">
        <v>201710</v>
      </c>
      <c r="B50" t="s">
        <v>21</v>
      </c>
      <c r="C50" t="s">
        <v>351</v>
      </c>
      <c r="D50" t="s">
        <v>345</v>
      </c>
      <c r="E50" t="s">
        <v>352</v>
      </c>
      <c r="F50" t="s">
        <v>25</v>
      </c>
      <c r="G50" t="s">
        <v>353</v>
      </c>
      <c r="H50" s="8">
        <v>30458</v>
      </c>
      <c r="I50">
        <v>0.11</v>
      </c>
      <c r="J50">
        <v>96197</v>
      </c>
      <c r="K50" s="9">
        <v>0.01</v>
      </c>
      <c r="L50" t="s">
        <v>354</v>
      </c>
      <c r="M50" t="s">
        <v>355</v>
      </c>
      <c r="N50" t="s">
        <v>356</v>
      </c>
      <c r="O50" t="s">
        <v>355</v>
      </c>
      <c r="P50" t="s">
        <v>194</v>
      </c>
      <c r="Q50">
        <v>98811</v>
      </c>
      <c r="R50" t="s">
        <v>31</v>
      </c>
    </row>
    <row r="51" spans="1:18" x14ac:dyDescent="0.2">
      <c r="A51">
        <v>722543</v>
      </c>
      <c r="B51" t="s">
        <v>21</v>
      </c>
      <c r="C51" t="s">
        <v>357</v>
      </c>
      <c r="D51" t="s">
        <v>145</v>
      </c>
      <c r="E51" t="s">
        <v>358</v>
      </c>
      <c r="F51" t="s">
        <v>25</v>
      </c>
      <c r="G51" t="s">
        <v>359</v>
      </c>
      <c r="H51" s="8">
        <v>29630</v>
      </c>
      <c r="I51">
        <v>1.57</v>
      </c>
      <c r="J51">
        <v>96641</v>
      </c>
      <c r="K51" s="9">
        <v>0.18</v>
      </c>
      <c r="L51" t="s">
        <v>360</v>
      </c>
      <c r="M51" t="s">
        <v>361</v>
      </c>
      <c r="N51" t="s">
        <v>362</v>
      </c>
      <c r="O51" t="s">
        <v>361</v>
      </c>
      <c r="P51" t="s">
        <v>59</v>
      </c>
      <c r="Q51">
        <v>47807</v>
      </c>
      <c r="R51" t="s">
        <v>42</v>
      </c>
    </row>
    <row r="52" spans="1:18" x14ac:dyDescent="0.2">
      <c r="A52">
        <v>909337</v>
      </c>
      <c r="B52" t="s">
        <v>32</v>
      </c>
      <c r="C52" t="s">
        <v>363</v>
      </c>
      <c r="D52" t="s">
        <v>36</v>
      </c>
      <c r="E52" t="s">
        <v>364</v>
      </c>
      <c r="F52" t="s">
        <v>36</v>
      </c>
      <c r="G52" t="s">
        <v>365</v>
      </c>
      <c r="H52" s="8">
        <v>32567</v>
      </c>
      <c r="I52">
        <v>6.52</v>
      </c>
      <c r="J52">
        <v>145181</v>
      </c>
      <c r="K52" s="9">
        <v>0.08</v>
      </c>
      <c r="L52" t="s">
        <v>366</v>
      </c>
      <c r="M52" t="s">
        <v>367</v>
      </c>
      <c r="N52" t="s">
        <v>368</v>
      </c>
      <c r="O52" t="s">
        <v>367</v>
      </c>
      <c r="P52" t="s">
        <v>50</v>
      </c>
      <c r="Q52">
        <v>41056</v>
      </c>
      <c r="R52" t="s">
        <v>51</v>
      </c>
    </row>
    <row r="53" spans="1:18" x14ac:dyDescent="0.2">
      <c r="A53">
        <v>601071</v>
      </c>
      <c r="B53" t="s">
        <v>21</v>
      </c>
      <c r="C53" t="s">
        <v>369</v>
      </c>
      <c r="D53" t="s">
        <v>123</v>
      </c>
      <c r="E53" t="s">
        <v>370</v>
      </c>
      <c r="F53" t="s">
        <v>25</v>
      </c>
      <c r="G53" t="s">
        <v>371</v>
      </c>
      <c r="H53" s="8">
        <v>31486</v>
      </c>
      <c r="I53">
        <v>8.4499999999999993</v>
      </c>
      <c r="J53">
        <v>199943</v>
      </c>
      <c r="K53" s="9">
        <v>0.18</v>
      </c>
      <c r="L53" t="s">
        <v>372</v>
      </c>
      <c r="M53" t="s">
        <v>373</v>
      </c>
      <c r="N53" t="s">
        <v>374</v>
      </c>
      <c r="O53" t="s">
        <v>373</v>
      </c>
      <c r="P53" t="s">
        <v>375</v>
      </c>
      <c r="Q53">
        <v>1002</v>
      </c>
      <c r="R53" t="s">
        <v>113</v>
      </c>
    </row>
    <row r="54" spans="1:18" x14ac:dyDescent="0.2">
      <c r="A54">
        <v>269523</v>
      </c>
      <c r="B54" t="s">
        <v>60</v>
      </c>
      <c r="C54" t="s">
        <v>376</v>
      </c>
      <c r="D54" t="s">
        <v>268</v>
      </c>
      <c r="E54" t="s">
        <v>377</v>
      </c>
      <c r="F54" t="s">
        <v>25</v>
      </c>
      <c r="G54" t="s">
        <v>378</v>
      </c>
      <c r="H54" s="8">
        <v>23306</v>
      </c>
      <c r="I54">
        <v>10.34</v>
      </c>
      <c r="J54">
        <v>144517</v>
      </c>
      <c r="K54" s="9">
        <v>0.05</v>
      </c>
      <c r="L54" t="s">
        <v>379</v>
      </c>
      <c r="M54" t="s">
        <v>380</v>
      </c>
      <c r="N54" t="s">
        <v>381</v>
      </c>
      <c r="O54" t="s">
        <v>380</v>
      </c>
      <c r="P54" t="s">
        <v>143</v>
      </c>
      <c r="Q54">
        <v>50609</v>
      </c>
      <c r="R54" t="s">
        <v>42</v>
      </c>
    </row>
    <row r="55" spans="1:18" x14ac:dyDescent="0.2">
      <c r="A55">
        <v>310986</v>
      </c>
      <c r="B55" t="s">
        <v>43</v>
      </c>
      <c r="C55" t="s">
        <v>382</v>
      </c>
      <c r="D55" t="s">
        <v>224</v>
      </c>
      <c r="E55" t="s">
        <v>383</v>
      </c>
      <c r="F55" t="s">
        <v>25</v>
      </c>
      <c r="G55" t="s">
        <v>384</v>
      </c>
      <c r="H55" s="8">
        <v>27670</v>
      </c>
      <c r="I55">
        <v>0.28999999999999998</v>
      </c>
      <c r="J55">
        <v>94221</v>
      </c>
      <c r="K55" s="9">
        <v>0.09</v>
      </c>
      <c r="L55" t="s">
        <v>385</v>
      </c>
      <c r="M55" t="s">
        <v>386</v>
      </c>
      <c r="N55" t="s">
        <v>387</v>
      </c>
      <c r="O55" t="s">
        <v>386</v>
      </c>
      <c r="P55" t="s">
        <v>266</v>
      </c>
      <c r="Q55">
        <v>72473</v>
      </c>
      <c r="R55" t="s">
        <v>51</v>
      </c>
    </row>
    <row r="56" spans="1:18" x14ac:dyDescent="0.2">
      <c r="A56">
        <v>323914</v>
      </c>
      <c r="B56" t="s">
        <v>32</v>
      </c>
      <c r="C56" t="s">
        <v>388</v>
      </c>
      <c r="D56" t="s">
        <v>36</v>
      </c>
      <c r="E56" t="s">
        <v>389</v>
      </c>
      <c r="F56" t="s">
        <v>36</v>
      </c>
      <c r="G56" t="s">
        <v>390</v>
      </c>
      <c r="H56" s="8">
        <v>21387</v>
      </c>
      <c r="I56">
        <v>17.22</v>
      </c>
      <c r="J56">
        <v>84824</v>
      </c>
      <c r="K56" s="9">
        <v>0.06</v>
      </c>
      <c r="L56" t="s">
        <v>391</v>
      </c>
      <c r="M56" t="s">
        <v>392</v>
      </c>
      <c r="N56" t="s">
        <v>393</v>
      </c>
      <c r="O56" t="s">
        <v>392</v>
      </c>
      <c r="P56" t="s">
        <v>41</v>
      </c>
      <c r="Q56">
        <v>48850</v>
      </c>
      <c r="R56" t="s">
        <v>42</v>
      </c>
    </row>
    <row r="57" spans="1:18" x14ac:dyDescent="0.2">
      <c r="A57">
        <v>928739</v>
      </c>
      <c r="B57" t="s">
        <v>60</v>
      </c>
      <c r="C57" t="s">
        <v>394</v>
      </c>
      <c r="D57" t="s">
        <v>345</v>
      </c>
      <c r="E57" t="s">
        <v>395</v>
      </c>
      <c r="F57" t="s">
        <v>36</v>
      </c>
      <c r="G57" t="s">
        <v>396</v>
      </c>
      <c r="H57" s="8">
        <v>31754</v>
      </c>
      <c r="I57">
        <v>2.42</v>
      </c>
      <c r="J57">
        <v>143864</v>
      </c>
      <c r="K57" s="9">
        <v>0.01</v>
      </c>
      <c r="L57" t="s">
        <v>397</v>
      </c>
      <c r="M57" t="s">
        <v>398</v>
      </c>
      <c r="N57" t="s">
        <v>399</v>
      </c>
      <c r="O57" t="s">
        <v>398</v>
      </c>
      <c r="P57" t="s">
        <v>105</v>
      </c>
      <c r="Q57">
        <v>61312</v>
      </c>
      <c r="R57" t="s">
        <v>42</v>
      </c>
    </row>
    <row r="58" spans="1:18" x14ac:dyDescent="0.2">
      <c r="A58">
        <v>238992</v>
      </c>
      <c r="B58" t="s">
        <v>130</v>
      </c>
      <c r="C58" t="s">
        <v>400</v>
      </c>
      <c r="D58" t="s">
        <v>268</v>
      </c>
      <c r="E58" t="s">
        <v>401</v>
      </c>
      <c r="F58" t="s">
        <v>36</v>
      </c>
      <c r="G58" t="s">
        <v>402</v>
      </c>
      <c r="H58" s="8">
        <v>22621</v>
      </c>
      <c r="I58">
        <v>20.6</v>
      </c>
      <c r="J58">
        <v>104197</v>
      </c>
      <c r="K58" s="9">
        <v>0.08</v>
      </c>
      <c r="L58" t="s">
        <v>403</v>
      </c>
      <c r="M58" t="s">
        <v>404</v>
      </c>
      <c r="N58" t="s">
        <v>405</v>
      </c>
      <c r="O58" t="s">
        <v>404</v>
      </c>
      <c r="P58" t="s">
        <v>179</v>
      </c>
      <c r="Q58">
        <v>13088</v>
      </c>
      <c r="R58" t="s">
        <v>113</v>
      </c>
    </row>
    <row r="59" spans="1:18" x14ac:dyDescent="0.2">
      <c r="A59">
        <v>434046</v>
      </c>
      <c r="B59" t="s">
        <v>52</v>
      </c>
      <c r="C59" t="s">
        <v>406</v>
      </c>
      <c r="D59" t="s">
        <v>235</v>
      </c>
      <c r="E59" t="s">
        <v>407</v>
      </c>
      <c r="F59" t="s">
        <v>25</v>
      </c>
      <c r="G59" t="s">
        <v>408</v>
      </c>
      <c r="H59" s="8">
        <v>22070</v>
      </c>
      <c r="I59">
        <v>23.3</v>
      </c>
      <c r="J59">
        <v>80844</v>
      </c>
      <c r="K59" s="9">
        <v>0.3</v>
      </c>
      <c r="L59" t="s">
        <v>409</v>
      </c>
      <c r="M59" t="s">
        <v>410</v>
      </c>
      <c r="N59" t="s">
        <v>387</v>
      </c>
      <c r="O59" t="s">
        <v>410</v>
      </c>
      <c r="P59" t="s">
        <v>411</v>
      </c>
      <c r="Q59">
        <v>39552</v>
      </c>
      <c r="R59" t="s">
        <v>51</v>
      </c>
    </row>
    <row r="60" spans="1:18" x14ac:dyDescent="0.2">
      <c r="A60">
        <v>971444</v>
      </c>
      <c r="B60" t="s">
        <v>32</v>
      </c>
      <c r="C60" t="s">
        <v>412</v>
      </c>
      <c r="D60" t="s">
        <v>268</v>
      </c>
      <c r="E60" t="s">
        <v>413</v>
      </c>
      <c r="F60" t="s">
        <v>36</v>
      </c>
      <c r="G60" t="s">
        <v>414</v>
      </c>
      <c r="H60" s="8">
        <v>33067</v>
      </c>
      <c r="I60">
        <v>1.24</v>
      </c>
      <c r="J60">
        <v>87962</v>
      </c>
      <c r="K60" s="9">
        <v>0.12</v>
      </c>
      <c r="L60" t="s">
        <v>415</v>
      </c>
      <c r="M60" t="s">
        <v>416</v>
      </c>
      <c r="N60" t="s">
        <v>110</v>
      </c>
      <c r="O60" t="s">
        <v>416</v>
      </c>
      <c r="P60" t="s">
        <v>112</v>
      </c>
      <c r="Q60">
        <v>19456</v>
      </c>
      <c r="R60" t="s">
        <v>113</v>
      </c>
    </row>
    <row r="61" spans="1:18" x14ac:dyDescent="0.2">
      <c r="A61">
        <v>602683</v>
      </c>
      <c r="B61" t="s">
        <v>21</v>
      </c>
      <c r="C61" t="s">
        <v>417</v>
      </c>
      <c r="D61" t="s">
        <v>345</v>
      </c>
      <c r="E61" t="s">
        <v>418</v>
      </c>
      <c r="F61" t="s">
        <v>25</v>
      </c>
      <c r="G61" t="s">
        <v>419</v>
      </c>
      <c r="H61" s="8">
        <v>26455</v>
      </c>
      <c r="I61">
        <v>18.09</v>
      </c>
      <c r="J61">
        <v>125428</v>
      </c>
      <c r="K61" s="9">
        <v>0.22</v>
      </c>
      <c r="L61" t="s">
        <v>420</v>
      </c>
      <c r="M61" t="s">
        <v>421</v>
      </c>
      <c r="N61" t="s">
        <v>322</v>
      </c>
      <c r="O61" t="s">
        <v>421</v>
      </c>
      <c r="P61" t="s">
        <v>179</v>
      </c>
      <c r="Q61">
        <v>14611</v>
      </c>
      <c r="R61" t="s">
        <v>113</v>
      </c>
    </row>
    <row r="62" spans="1:18" x14ac:dyDescent="0.2">
      <c r="A62">
        <v>145327</v>
      </c>
      <c r="B62" t="s">
        <v>32</v>
      </c>
      <c r="C62" t="s">
        <v>422</v>
      </c>
      <c r="D62" t="s">
        <v>36</v>
      </c>
      <c r="E62" t="s">
        <v>423</v>
      </c>
      <c r="F62" t="s">
        <v>36</v>
      </c>
      <c r="G62" t="s">
        <v>424</v>
      </c>
      <c r="H62" s="8">
        <v>34554</v>
      </c>
      <c r="I62">
        <v>1.27</v>
      </c>
      <c r="J62">
        <v>66575</v>
      </c>
      <c r="K62" s="9">
        <v>0.14000000000000001</v>
      </c>
      <c r="L62" t="s">
        <v>425</v>
      </c>
      <c r="M62" t="s">
        <v>426</v>
      </c>
      <c r="N62" t="s">
        <v>49</v>
      </c>
      <c r="O62" t="s">
        <v>426</v>
      </c>
      <c r="P62" t="s">
        <v>112</v>
      </c>
      <c r="Q62">
        <v>15437</v>
      </c>
      <c r="R62" t="s">
        <v>113</v>
      </c>
    </row>
    <row r="63" spans="1:18" x14ac:dyDescent="0.2">
      <c r="A63">
        <v>597202</v>
      </c>
      <c r="B63" t="s">
        <v>130</v>
      </c>
      <c r="C63" t="s">
        <v>427</v>
      </c>
      <c r="D63" t="s">
        <v>145</v>
      </c>
      <c r="E63" t="s">
        <v>428</v>
      </c>
      <c r="F63" t="s">
        <v>36</v>
      </c>
      <c r="G63" t="s">
        <v>429</v>
      </c>
      <c r="H63" s="8">
        <v>25491</v>
      </c>
      <c r="I63">
        <v>4.2699999999999996</v>
      </c>
      <c r="J63">
        <v>192498</v>
      </c>
      <c r="K63" s="9">
        <v>0.26</v>
      </c>
      <c r="L63" t="s">
        <v>430</v>
      </c>
      <c r="M63" t="s">
        <v>431</v>
      </c>
      <c r="N63" t="s">
        <v>432</v>
      </c>
      <c r="O63" t="s">
        <v>431</v>
      </c>
      <c r="P63" t="s">
        <v>433</v>
      </c>
      <c r="Q63">
        <v>65745</v>
      </c>
      <c r="R63" t="s">
        <v>42</v>
      </c>
    </row>
    <row r="64" spans="1:18" x14ac:dyDescent="0.2">
      <c r="A64">
        <v>168824</v>
      </c>
      <c r="B64" t="s">
        <v>32</v>
      </c>
      <c r="C64" t="s">
        <v>434</v>
      </c>
      <c r="D64" t="s">
        <v>435</v>
      </c>
      <c r="E64" t="s">
        <v>436</v>
      </c>
      <c r="F64" t="s">
        <v>36</v>
      </c>
      <c r="G64" t="s">
        <v>437</v>
      </c>
      <c r="H64" s="8">
        <v>24936</v>
      </c>
      <c r="I64">
        <v>18.16</v>
      </c>
      <c r="J64">
        <v>116635</v>
      </c>
      <c r="K64" s="9">
        <v>0.22</v>
      </c>
      <c r="L64" t="s">
        <v>438</v>
      </c>
      <c r="M64" t="s">
        <v>439</v>
      </c>
      <c r="N64" t="s">
        <v>440</v>
      </c>
      <c r="O64" t="s">
        <v>439</v>
      </c>
      <c r="P64" t="s">
        <v>59</v>
      </c>
      <c r="Q64">
        <v>46360</v>
      </c>
      <c r="R64" t="s">
        <v>42</v>
      </c>
    </row>
    <row r="65" spans="1:18" x14ac:dyDescent="0.2">
      <c r="A65">
        <v>616665</v>
      </c>
      <c r="B65" t="s">
        <v>32</v>
      </c>
      <c r="C65" t="s">
        <v>441</v>
      </c>
      <c r="D65" t="s">
        <v>235</v>
      </c>
      <c r="E65" t="s">
        <v>442</v>
      </c>
      <c r="F65" t="s">
        <v>36</v>
      </c>
      <c r="G65" t="s">
        <v>443</v>
      </c>
      <c r="H65" s="8">
        <v>30137</v>
      </c>
      <c r="I65">
        <v>12.3</v>
      </c>
      <c r="J65">
        <v>108511</v>
      </c>
      <c r="K65" s="9">
        <v>0.06</v>
      </c>
      <c r="L65" t="s">
        <v>444</v>
      </c>
      <c r="M65" t="s">
        <v>445</v>
      </c>
      <c r="N65" t="s">
        <v>446</v>
      </c>
      <c r="O65" t="s">
        <v>445</v>
      </c>
      <c r="P65" t="s">
        <v>447</v>
      </c>
      <c r="Q65">
        <v>31203</v>
      </c>
      <c r="R65" t="s">
        <v>51</v>
      </c>
    </row>
    <row r="66" spans="1:18" x14ac:dyDescent="0.2">
      <c r="A66">
        <v>396135</v>
      </c>
      <c r="B66" t="s">
        <v>114</v>
      </c>
      <c r="C66" t="s">
        <v>388</v>
      </c>
      <c r="D66" t="s">
        <v>235</v>
      </c>
      <c r="E66" t="s">
        <v>448</v>
      </c>
      <c r="F66" t="s">
        <v>36</v>
      </c>
      <c r="G66" t="s">
        <v>449</v>
      </c>
      <c r="H66" s="8">
        <v>33448</v>
      </c>
      <c r="I66">
        <v>2.76</v>
      </c>
      <c r="J66">
        <v>110021</v>
      </c>
      <c r="K66" s="9">
        <v>0.3</v>
      </c>
      <c r="L66" t="s">
        <v>450</v>
      </c>
      <c r="M66" t="s">
        <v>451</v>
      </c>
      <c r="N66" t="s">
        <v>452</v>
      </c>
      <c r="O66" t="s">
        <v>451</v>
      </c>
      <c r="P66" t="s">
        <v>453</v>
      </c>
      <c r="Q66">
        <v>28105</v>
      </c>
      <c r="R66" t="s">
        <v>51</v>
      </c>
    </row>
    <row r="67" spans="1:18" x14ac:dyDescent="0.2">
      <c r="A67">
        <v>966525</v>
      </c>
      <c r="B67" t="s">
        <v>32</v>
      </c>
      <c r="C67" t="s">
        <v>454</v>
      </c>
      <c r="D67" t="s">
        <v>84</v>
      </c>
      <c r="E67" t="s">
        <v>455</v>
      </c>
      <c r="F67" t="s">
        <v>36</v>
      </c>
      <c r="G67" t="s">
        <v>456</v>
      </c>
      <c r="H67" s="8">
        <v>34795</v>
      </c>
      <c r="I67">
        <v>0.53</v>
      </c>
      <c r="J67">
        <v>124074</v>
      </c>
      <c r="K67" s="9">
        <v>0.26</v>
      </c>
      <c r="L67" t="s">
        <v>457</v>
      </c>
      <c r="M67" t="s">
        <v>458</v>
      </c>
      <c r="N67" t="s">
        <v>459</v>
      </c>
      <c r="O67" t="s">
        <v>458</v>
      </c>
      <c r="P67" t="s">
        <v>460</v>
      </c>
      <c r="Q67">
        <v>7063</v>
      </c>
      <c r="R67" t="s">
        <v>113</v>
      </c>
    </row>
    <row r="68" spans="1:18" x14ac:dyDescent="0.2">
      <c r="A68">
        <v>362287</v>
      </c>
      <c r="B68" t="s">
        <v>32</v>
      </c>
      <c r="C68" t="s">
        <v>461</v>
      </c>
      <c r="D68" t="s">
        <v>99</v>
      </c>
      <c r="E68" t="s">
        <v>462</v>
      </c>
      <c r="F68" t="s">
        <v>36</v>
      </c>
      <c r="G68" t="s">
        <v>463</v>
      </c>
      <c r="H68" s="8">
        <v>25721</v>
      </c>
      <c r="I68">
        <v>8.26</v>
      </c>
      <c r="J68">
        <v>176165</v>
      </c>
      <c r="K68" s="9">
        <v>0.21</v>
      </c>
      <c r="L68" t="s">
        <v>464</v>
      </c>
      <c r="M68" t="s">
        <v>465</v>
      </c>
      <c r="N68" t="s">
        <v>466</v>
      </c>
      <c r="O68" t="s">
        <v>465</v>
      </c>
      <c r="P68" t="s">
        <v>433</v>
      </c>
      <c r="Q68">
        <v>65042</v>
      </c>
      <c r="R68" t="s">
        <v>42</v>
      </c>
    </row>
    <row r="69" spans="1:18" x14ac:dyDescent="0.2">
      <c r="A69">
        <v>798646</v>
      </c>
      <c r="B69" t="s">
        <v>21</v>
      </c>
      <c r="C69" t="s">
        <v>467</v>
      </c>
      <c r="D69" t="s">
        <v>159</v>
      </c>
      <c r="E69" t="s">
        <v>468</v>
      </c>
      <c r="F69" t="s">
        <v>25</v>
      </c>
      <c r="G69" t="s">
        <v>469</v>
      </c>
      <c r="H69" s="8">
        <v>30878</v>
      </c>
      <c r="I69">
        <v>7.39</v>
      </c>
      <c r="J69">
        <v>87146</v>
      </c>
      <c r="K69" s="9">
        <v>0.3</v>
      </c>
      <c r="L69" t="s">
        <v>470</v>
      </c>
      <c r="M69" t="s">
        <v>471</v>
      </c>
      <c r="N69" t="s">
        <v>472</v>
      </c>
      <c r="O69" t="s">
        <v>471</v>
      </c>
      <c r="P69" t="s">
        <v>447</v>
      </c>
      <c r="Q69">
        <v>30304</v>
      </c>
      <c r="R69" t="s">
        <v>51</v>
      </c>
    </row>
    <row r="70" spans="1:18" x14ac:dyDescent="0.2">
      <c r="A70">
        <v>451972</v>
      </c>
      <c r="B70" t="s">
        <v>60</v>
      </c>
      <c r="C70" t="s">
        <v>473</v>
      </c>
      <c r="D70" t="s">
        <v>235</v>
      </c>
      <c r="E70" t="s">
        <v>474</v>
      </c>
      <c r="F70" t="s">
        <v>36</v>
      </c>
      <c r="G70" t="s">
        <v>475</v>
      </c>
      <c r="H70" s="8">
        <v>25901</v>
      </c>
      <c r="I70">
        <v>5.43</v>
      </c>
      <c r="J70">
        <v>62435</v>
      </c>
      <c r="K70" s="9">
        <v>0.02</v>
      </c>
      <c r="L70" t="s">
        <v>476</v>
      </c>
      <c r="M70" t="s">
        <v>477</v>
      </c>
      <c r="N70" t="s">
        <v>478</v>
      </c>
      <c r="O70" t="s">
        <v>477</v>
      </c>
      <c r="P70" t="s">
        <v>50</v>
      </c>
      <c r="Q70">
        <v>41776</v>
      </c>
      <c r="R70" t="s">
        <v>51</v>
      </c>
    </row>
    <row r="71" spans="1:18" x14ac:dyDescent="0.2">
      <c r="A71">
        <v>993675</v>
      </c>
      <c r="B71" t="s">
        <v>60</v>
      </c>
      <c r="C71" t="s">
        <v>479</v>
      </c>
      <c r="D71" t="s">
        <v>34</v>
      </c>
      <c r="E71" t="s">
        <v>480</v>
      </c>
      <c r="F71" t="s">
        <v>36</v>
      </c>
      <c r="G71" t="s">
        <v>481</v>
      </c>
      <c r="H71" s="8">
        <v>23938</v>
      </c>
      <c r="I71">
        <v>11.62</v>
      </c>
      <c r="J71">
        <v>161871</v>
      </c>
      <c r="K71" s="9">
        <v>0.17</v>
      </c>
      <c r="L71" t="s">
        <v>482</v>
      </c>
      <c r="M71" t="s">
        <v>483</v>
      </c>
      <c r="N71" t="s">
        <v>483</v>
      </c>
      <c r="O71" t="s">
        <v>483</v>
      </c>
      <c r="P71" t="s">
        <v>286</v>
      </c>
      <c r="Q71">
        <v>26145</v>
      </c>
      <c r="R71" t="s">
        <v>51</v>
      </c>
    </row>
    <row r="72" spans="1:18" x14ac:dyDescent="0.2">
      <c r="A72">
        <v>807964</v>
      </c>
      <c r="B72" t="s">
        <v>32</v>
      </c>
      <c r="C72" t="s">
        <v>484</v>
      </c>
      <c r="D72" t="s">
        <v>204</v>
      </c>
      <c r="E72" t="s">
        <v>346</v>
      </c>
      <c r="F72" t="s">
        <v>36</v>
      </c>
      <c r="G72" t="s">
        <v>485</v>
      </c>
      <c r="H72" s="8">
        <v>28785</v>
      </c>
      <c r="I72">
        <v>5.87</v>
      </c>
      <c r="J72">
        <v>97656</v>
      </c>
      <c r="K72" s="9">
        <v>0.18</v>
      </c>
      <c r="L72" t="s">
        <v>486</v>
      </c>
      <c r="M72" t="s">
        <v>487</v>
      </c>
      <c r="N72" t="s">
        <v>328</v>
      </c>
      <c r="O72" t="s">
        <v>487</v>
      </c>
      <c r="P72" t="s">
        <v>247</v>
      </c>
      <c r="Q72">
        <v>32344</v>
      </c>
      <c r="R72" t="s">
        <v>51</v>
      </c>
    </row>
    <row r="73" spans="1:18" x14ac:dyDescent="0.2">
      <c r="A73">
        <v>769123</v>
      </c>
      <c r="B73" t="s">
        <v>32</v>
      </c>
      <c r="C73" t="s">
        <v>488</v>
      </c>
      <c r="D73" t="s">
        <v>159</v>
      </c>
      <c r="E73" t="s">
        <v>451</v>
      </c>
      <c r="F73" t="s">
        <v>36</v>
      </c>
      <c r="G73" t="s">
        <v>489</v>
      </c>
      <c r="H73" s="8">
        <v>25878</v>
      </c>
      <c r="I73">
        <v>22.6</v>
      </c>
      <c r="J73">
        <v>98023</v>
      </c>
      <c r="K73" s="9">
        <v>0.02</v>
      </c>
      <c r="L73" t="s">
        <v>490</v>
      </c>
      <c r="M73" t="s">
        <v>491</v>
      </c>
      <c r="N73" t="s">
        <v>142</v>
      </c>
      <c r="O73" t="s">
        <v>491</v>
      </c>
      <c r="P73" t="s">
        <v>492</v>
      </c>
      <c r="Q73">
        <v>43322</v>
      </c>
      <c r="R73" t="s">
        <v>42</v>
      </c>
    </row>
    <row r="74" spans="1:18" x14ac:dyDescent="0.2">
      <c r="A74">
        <v>395792</v>
      </c>
      <c r="B74" t="s">
        <v>60</v>
      </c>
      <c r="C74" t="s">
        <v>493</v>
      </c>
      <c r="D74" t="s">
        <v>23</v>
      </c>
      <c r="E74" t="s">
        <v>494</v>
      </c>
      <c r="F74" t="s">
        <v>36</v>
      </c>
      <c r="G74" t="s">
        <v>495</v>
      </c>
      <c r="H74" s="8">
        <v>29408</v>
      </c>
      <c r="I74">
        <v>13.05</v>
      </c>
      <c r="J74">
        <v>103749</v>
      </c>
      <c r="K74" s="9">
        <v>0.13</v>
      </c>
      <c r="L74" t="s">
        <v>496</v>
      </c>
      <c r="M74" t="s">
        <v>497</v>
      </c>
      <c r="N74" t="s">
        <v>497</v>
      </c>
      <c r="O74" t="s">
        <v>497</v>
      </c>
      <c r="P74" t="s">
        <v>151</v>
      </c>
      <c r="Q74">
        <v>73750</v>
      </c>
      <c r="R74" t="s">
        <v>51</v>
      </c>
    </row>
    <row r="75" spans="1:18" x14ac:dyDescent="0.2">
      <c r="A75">
        <v>929791</v>
      </c>
      <c r="B75" t="s">
        <v>21</v>
      </c>
      <c r="C75" t="s">
        <v>498</v>
      </c>
      <c r="D75" t="s">
        <v>145</v>
      </c>
      <c r="E75" t="s">
        <v>499</v>
      </c>
      <c r="F75" t="s">
        <v>25</v>
      </c>
      <c r="G75" t="s">
        <v>500</v>
      </c>
      <c r="H75" s="8">
        <v>22260</v>
      </c>
      <c r="I75">
        <v>27.39</v>
      </c>
      <c r="J75">
        <v>176095</v>
      </c>
      <c r="K75" s="9">
        <v>0.2</v>
      </c>
      <c r="L75" t="s">
        <v>501</v>
      </c>
      <c r="M75" t="s">
        <v>48</v>
      </c>
      <c r="N75" t="s">
        <v>502</v>
      </c>
      <c r="O75" t="s">
        <v>48</v>
      </c>
      <c r="P75" t="s">
        <v>75</v>
      </c>
      <c r="Q75">
        <v>24450</v>
      </c>
      <c r="R75" t="s">
        <v>51</v>
      </c>
    </row>
    <row r="76" spans="1:18" x14ac:dyDescent="0.2">
      <c r="A76">
        <v>141326</v>
      </c>
      <c r="B76" t="s">
        <v>60</v>
      </c>
      <c r="C76" t="s">
        <v>503</v>
      </c>
      <c r="D76" t="s">
        <v>54</v>
      </c>
      <c r="E76" t="s">
        <v>504</v>
      </c>
      <c r="F76" t="s">
        <v>25</v>
      </c>
      <c r="G76" t="s">
        <v>505</v>
      </c>
      <c r="H76" s="8">
        <v>27711</v>
      </c>
      <c r="I76">
        <v>17.239999999999998</v>
      </c>
      <c r="J76">
        <v>160494</v>
      </c>
      <c r="K76" s="9">
        <v>0</v>
      </c>
      <c r="L76" t="s">
        <v>506</v>
      </c>
      <c r="M76" t="s">
        <v>507</v>
      </c>
      <c r="N76" t="s">
        <v>508</v>
      </c>
      <c r="O76" t="s">
        <v>507</v>
      </c>
      <c r="P76" t="s">
        <v>165</v>
      </c>
      <c r="Q76">
        <v>21601</v>
      </c>
      <c r="R76" t="s">
        <v>51</v>
      </c>
    </row>
    <row r="77" spans="1:18" x14ac:dyDescent="0.2">
      <c r="A77">
        <v>232794</v>
      </c>
      <c r="B77" t="s">
        <v>130</v>
      </c>
      <c r="C77" t="s">
        <v>509</v>
      </c>
      <c r="D77" t="s">
        <v>167</v>
      </c>
      <c r="E77" t="s">
        <v>510</v>
      </c>
      <c r="F77" t="s">
        <v>36</v>
      </c>
      <c r="G77" t="s">
        <v>511</v>
      </c>
      <c r="H77" s="8">
        <v>28574</v>
      </c>
      <c r="I77">
        <v>18.329999999999998</v>
      </c>
      <c r="J77">
        <v>112988</v>
      </c>
      <c r="K77" s="9">
        <v>0.28999999999999998</v>
      </c>
      <c r="L77" t="s">
        <v>512</v>
      </c>
      <c r="M77" t="s">
        <v>513</v>
      </c>
      <c r="N77" t="s">
        <v>514</v>
      </c>
      <c r="O77" t="s">
        <v>513</v>
      </c>
      <c r="P77" t="s">
        <v>247</v>
      </c>
      <c r="Q77">
        <v>32059</v>
      </c>
      <c r="R77" t="s">
        <v>51</v>
      </c>
    </row>
    <row r="78" spans="1:18" x14ac:dyDescent="0.2">
      <c r="A78">
        <v>946835</v>
      </c>
      <c r="B78" t="s">
        <v>60</v>
      </c>
      <c r="C78" t="s">
        <v>515</v>
      </c>
      <c r="D78" t="s">
        <v>91</v>
      </c>
      <c r="E78" t="s">
        <v>516</v>
      </c>
      <c r="F78" t="s">
        <v>25</v>
      </c>
      <c r="G78" t="s">
        <v>517</v>
      </c>
      <c r="H78" s="8">
        <v>22538</v>
      </c>
      <c r="I78">
        <v>11.66</v>
      </c>
      <c r="J78">
        <v>128425</v>
      </c>
      <c r="K78" s="9">
        <v>0.18</v>
      </c>
      <c r="L78" t="s">
        <v>518</v>
      </c>
      <c r="M78" t="s">
        <v>519</v>
      </c>
      <c r="N78" t="s">
        <v>520</v>
      </c>
      <c r="O78" t="s">
        <v>519</v>
      </c>
      <c r="P78" t="s">
        <v>521</v>
      </c>
      <c r="Q78">
        <v>66006</v>
      </c>
      <c r="R78" t="s">
        <v>42</v>
      </c>
    </row>
    <row r="79" spans="1:18" x14ac:dyDescent="0.2">
      <c r="A79">
        <v>894936</v>
      </c>
      <c r="B79" t="s">
        <v>21</v>
      </c>
      <c r="C79" t="s">
        <v>522</v>
      </c>
      <c r="D79" t="s">
        <v>435</v>
      </c>
      <c r="E79" t="s">
        <v>523</v>
      </c>
      <c r="F79" t="s">
        <v>25</v>
      </c>
      <c r="G79" t="s">
        <v>524</v>
      </c>
      <c r="H79" s="8">
        <v>21955</v>
      </c>
      <c r="I79">
        <v>15.9</v>
      </c>
      <c r="J79">
        <v>93355</v>
      </c>
      <c r="K79" s="9">
        <v>0.02</v>
      </c>
      <c r="L79" t="s">
        <v>525</v>
      </c>
      <c r="M79" t="s">
        <v>526</v>
      </c>
      <c r="N79" t="s">
        <v>527</v>
      </c>
      <c r="O79" t="s">
        <v>526</v>
      </c>
      <c r="P79" t="s">
        <v>75</v>
      </c>
      <c r="Q79">
        <v>23943</v>
      </c>
      <c r="R79" t="s">
        <v>51</v>
      </c>
    </row>
    <row r="80" spans="1:18" x14ac:dyDescent="0.2">
      <c r="A80">
        <v>946630</v>
      </c>
      <c r="B80" t="s">
        <v>32</v>
      </c>
      <c r="C80" t="s">
        <v>528</v>
      </c>
      <c r="D80" t="s">
        <v>62</v>
      </c>
      <c r="E80" t="s">
        <v>529</v>
      </c>
      <c r="F80" t="s">
        <v>36</v>
      </c>
      <c r="G80" t="s">
        <v>530</v>
      </c>
      <c r="H80" s="8">
        <v>23424</v>
      </c>
      <c r="I80">
        <v>16.75</v>
      </c>
      <c r="J80">
        <v>154843</v>
      </c>
      <c r="K80" s="9">
        <v>0.11</v>
      </c>
      <c r="L80" t="s">
        <v>531</v>
      </c>
      <c r="M80" t="s">
        <v>532</v>
      </c>
      <c r="N80" t="s">
        <v>533</v>
      </c>
      <c r="O80" t="s">
        <v>532</v>
      </c>
      <c r="P80" t="s">
        <v>247</v>
      </c>
      <c r="Q80">
        <v>33420</v>
      </c>
      <c r="R80" t="s">
        <v>51</v>
      </c>
    </row>
    <row r="81" spans="1:18" x14ac:dyDescent="0.2">
      <c r="A81">
        <v>381338</v>
      </c>
      <c r="B81" t="s">
        <v>21</v>
      </c>
      <c r="C81" t="s">
        <v>534</v>
      </c>
      <c r="D81" t="s">
        <v>345</v>
      </c>
      <c r="E81" t="s">
        <v>535</v>
      </c>
      <c r="F81" t="s">
        <v>25</v>
      </c>
      <c r="G81" t="s">
        <v>536</v>
      </c>
      <c r="H81" s="8">
        <v>33049</v>
      </c>
      <c r="I81">
        <v>1.39</v>
      </c>
      <c r="J81">
        <v>131543</v>
      </c>
      <c r="K81" s="9">
        <v>0.14000000000000001</v>
      </c>
      <c r="L81" t="s">
        <v>537</v>
      </c>
      <c r="M81" t="s">
        <v>538</v>
      </c>
      <c r="N81" t="s">
        <v>539</v>
      </c>
      <c r="O81" t="s">
        <v>538</v>
      </c>
      <c r="P81" t="s">
        <v>82</v>
      </c>
      <c r="Q81">
        <v>76825</v>
      </c>
      <c r="R81" t="s">
        <v>51</v>
      </c>
    </row>
    <row r="82" spans="1:18" x14ac:dyDescent="0.2">
      <c r="A82">
        <v>141178</v>
      </c>
      <c r="B82" t="s">
        <v>32</v>
      </c>
      <c r="C82" t="s">
        <v>540</v>
      </c>
      <c r="D82" t="s">
        <v>268</v>
      </c>
      <c r="E82" t="s">
        <v>541</v>
      </c>
      <c r="F82" t="s">
        <v>36</v>
      </c>
      <c r="G82" t="s">
        <v>542</v>
      </c>
      <c r="H82" s="8">
        <v>23234</v>
      </c>
      <c r="I82">
        <v>1.99</v>
      </c>
      <c r="J82">
        <v>107957</v>
      </c>
      <c r="K82" s="9">
        <v>0.22</v>
      </c>
      <c r="L82" t="s">
        <v>543</v>
      </c>
      <c r="M82" t="s">
        <v>544</v>
      </c>
      <c r="N82" t="s">
        <v>545</v>
      </c>
      <c r="O82" t="s">
        <v>544</v>
      </c>
      <c r="P82" t="s">
        <v>546</v>
      </c>
      <c r="Q82">
        <v>83855</v>
      </c>
      <c r="R82" t="s">
        <v>31</v>
      </c>
    </row>
    <row r="83" spans="1:18" x14ac:dyDescent="0.2">
      <c r="A83">
        <v>169763</v>
      </c>
      <c r="B83" t="s">
        <v>114</v>
      </c>
      <c r="C83" t="s">
        <v>267</v>
      </c>
      <c r="D83" t="s">
        <v>268</v>
      </c>
      <c r="E83" t="s">
        <v>547</v>
      </c>
      <c r="F83" t="s">
        <v>36</v>
      </c>
      <c r="G83" t="s">
        <v>548</v>
      </c>
      <c r="H83" s="8">
        <v>27896</v>
      </c>
      <c r="I83">
        <v>18.28</v>
      </c>
      <c r="J83">
        <v>89172</v>
      </c>
      <c r="K83" s="9">
        <v>0.27</v>
      </c>
      <c r="L83" t="s">
        <v>549</v>
      </c>
      <c r="M83" t="s">
        <v>550</v>
      </c>
      <c r="N83" t="s">
        <v>551</v>
      </c>
      <c r="O83" t="s">
        <v>550</v>
      </c>
      <c r="P83" t="s">
        <v>521</v>
      </c>
      <c r="Q83">
        <v>67879</v>
      </c>
      <c r="R83" t="s">
        <v>42</v>
      </c>
    </row>
    <row r="84" spans="1:18" x14ac:dyDescent="0.2">
      <c r="A84">
        <v>326358</v>
      </c>
      <c r="B84" t="s">
        <v>32</v>
      </c>
      <c r="C84" t="s">
        <v>552</v>
      </c>
      <c r="D84" t="s">
        <v>84</v>
      </c>
      <c r="E84" t="s">
        <v>553</v>
      </c>
      <c r="F84" t="s">
        <v>36</v>
      </c>
      <c r="G84" t="s">
        <v>554</v>
      </c>
      <c r="H84" s="8">
        <v>31307</v>
      </c>
      <c r="I84">
        <v>1.35</v>
      </c>
      <c r="J84">
        <v>84151</v>
      </c>
      <c r="K84" s="9">
        <v>0.22</v>
      </c>
      <c r="L84" t="s">
        <v>555</v>
      </c>
      <c r="M84" t="s">
        <v>556</v>
      </c>
      <c r="N84" t="s">
        <v>557</v>
      </c>
      <c r="O84" t="s">
        <v>556</v>
      </c>
      <c r="P84" t="s">
        <v>558</v>
      </c>
      <c r="Q84">
        <v>3851</v>
      </c>
      <c r="R84" t="s">
        <v>113</v>
      </c>
    </row>
    <row r="85" spans="1:18" x14ac:dyDescent="0.2">
      <c r="A85">
        <v>185077</v>
      </c>
      <c r="B85" t="s">
        <v>21</v>
      </c>
      <c r="C85" t="s">
        <v>559</v>
      </c>
      <c r="D85" t="s">
        <v>211</v>
      </c>
      <c r="E85" t="s">
        <v>560</v>
      </c>
      <c r="F85" t="s">
        <v>25</v>
      </c>
      <c r="G85" t="s">
        <v>561</v>
      </c>
      <c r="H85" s="8">
        <v>21154</v>
      </c>
      <c r="I85">
        <v>9.35</v>
      </c>
      <c r="J85">
        <v>153345</v>
      </c>
      <c r="K85" s="9">
        <v>0.09</v>
      </c>
      <c r="L85" t="s">
        <v>562</v>
      </c>
      <c r="M85" t="s">
        <v>563</v>
      </c>
      <c r="N85" t="s">
        <v>564</v>
      </c>
      <c r="O85" t="s">
        <v>563</v>
      </c>
      <c r="P85" t="s">
        <v>121</v>
      </c>
      <c r="Q85">
        <v>95914</v>
      </c>
      <c r="R85" t="s">
        <v>31</v>
      </c>
    </row>
    <row r="86" spans="1:18" x14ac:dyDescent="0.2">
      <c r="A86">
        <v>901185</v>
      </c>
      <c r="B86" t="s">
        <v>32</v>
      </c>
      <c r="C86" t="s">
        <v>565</v>
      </c>
      <c r="D86" t="s">
        <v>36</v>
      </c>
      <c r="E86" t="s">
        <v>566</v>
      </c>
      <c r="F86" t="s">
        <v>36</v>
      </c>
      <c r="G86" t="s">
        <v>567</v>
      </c>
      <c r="H86" s="8">
        <v>24745</v>
      </c>
      <c r="I86">
        <v>1.95</v>
      </c>
      <c r="J86">
        <v>173372</v>
      </c>
      <c r="K86" s="9">
        <v>0.19</v>
      </c>
      <c r="L86" t="s">
        <v>568</v>
      </c>
      <c r="M86" t="s">
        <v>569</v>
      </c>
      <c r="N86" t="s">
        <v>110</v>
      </c>
      <c r="O86" t="s">
        <v>569</v>
      </c>
      <c r="P86" t="s">
        <v>165</v>
      </c>
      <c r="Q86">
        <v>20903</v>
      </c>
      <c r="R86" t="s">
        <v>51</v>
      </c>
    </row>
    <row r="87" spans="1:18" x14ac:dyDescent="0.2">
      <c r="A87">
        <v>264960</v>
      </c>
      <c r="B87" t="s">
        <v>130</v>
      </c>
      <c r="C87" t="s">
        <v>570</v>
      </c>
      <c r="D87" t="s">
        <v>91</v>
      </c>
      <c r="E87" t="s">
        <v>571</v>
      </c>
      <c r="F87" t="s">
        <v>36</v>
      </c>
      <c r="G87" t="s">
        <v>572</v>
      </c>
      <c r="H87" s="8">
        <v>22045</v>
      </c>
      <c r="I87">
        <v>31.6</v>
      </c>
      <c r="J87">
        <v>180468</v>
      </c>
      <c r="K87" s="9">
        <v>0.05</v>
      </c>
      <c r="L87" t="s">
        <v>573</v>
      </c>
      <c r="M87" t="s">
        <v>574</v>
      </c>
      <c r="N87" t="s">
        <v>575</v>
      </c>
      <c r="O87" t="s">
        <v>574</v>
      </c>
      <c r="P87" t="s">
        <v>97</v>
      </c>
      <c r="Q87">
        <v>38310</v>
      </c>
      <c r="R87" t="s">
        <v>51</v>
      </c>
    </row>
    <row r="88" spans="1:18" x14ac:dyDescent="0.2">
      <c r="A88">
        <v>248449</v>
      </c>
      <c r="B88" t="s">
        <v>21</v>
      </c>
      <c r="C88" t="s">
        <v>576</v>
      </c>
      <c r="D88" t="s">
        <v>145</v>
      </c>
      <c r="E88" t="s">
        <v>577</v>
      </c>
      <c r="F88" t="s">
        <v>25</v>
      </c>
      <c r="G88" t="s">
        <v>578</v>
      </c>
      <c r="H88" s="8">
        <v>31376</v>
      </c>
      <c r="I88">
        <v>10.1</v>
      </c>
      <c r="J88">
        <v>107647</v>
      </c>
      <c r="K88" s="9">
        <v>0.04</v>
      </c>
      <c r="L88" t="s">
        <v>579</v>
      </c>
      <c r="M88" t="s">
        <v>580</v>
      </c>
      <c r="N88" t="s">
        <v>581</v>
      </c>
      <c r="O88" t="s">
        <v>580</v>
      </c>
      <c r="P88" t="s">
        <v>82</v>
      </c>
      <c r="Q88">
        <v>77219</v>
      </c>
      <c r="R88" t="s">
        <v>51</v>
      </c>
    </row>
    <row r="89" spans="1:18" x14ac:dyDescent="0.2">
      <c r="A89">
        <v>906870</v>
      </c>
      <c r="B89" t="s">
        <v>32</v>
      </c>
      <c r="C89" t="s">
        <v>582</v>
      </c>
      <c r="D89" t="s">
        <v>36</v>
      </c>
      <c r="E89" t="s">
        <v>583</v>
      </c>
      <c r="F89" t="s">
        <v>36</v>
      </c>
      <c r="G89" t="s">
        <v>584</v>
      </c>
      <c r="H89" s="8">
        <v>26568</v>
      </c>
      <c r="I89">
        <v>15.22</v>
      </c>
      <c r="J89">
        <v>190709</v>
      </c>
      <c r="K89" s="9">
        <v>0.15</v>
      </c>
      <c r="L89" t="s">
        <v>585</v>
      </c>
      <c r="M89" t="s">
        <v>586</v>
      </c>
      <c r="N89" t="s">
        <v>587</v>
      </c>
      <c r="O89" t="s">
        <v>586</v>
      </c>
      <c r="P89" t="s">
        <v>112</v>
      </c>
      <c r="Q89">
        <v>17922</v>
      </c>
      <c r="R89" t="s">
        <v>113</v>
      </c>
    </row>
    <row r="90" spans="1:18" x14ac:dyDescent="0.2">
      <c r="A90">
        <v>160503</v>
      </c>
      <c r="B90" t="s">
        <v>32</v>
      </c>
      <c r="C90" t="s">
        <v>588</v>
      </c>
      <c r="D90" t="s">
        <v>34</v>
      </c>
      <c r="E90" t="s">
        <v>589</v>
      </c>
      <c r="F90" t="s">
        <v>36</v>
      </c>
      <c r="G90" t="s">
        <v>590</v>
      </c>
      <c r="H90" s="8">
        <v>31221</v>
      </c>
      <c r="I90">
        <v>8.1199999999999992</v>
      </c>
      <c r="J90">
        <v>97725</v>
      </c>
      <c r="K90" s="9">
        <v>0.01</v>
      </c>
      <c r="L90" t="s">
        <v>591</v>
      </c>
      <c r="M90" t="s">
        <v>592</v>
      </c>
      <c r="N90" t="s">
        <v>593</v>
      </c>
      <c r="O90" t="s">
        <v>592</v>
      </c>
      <c r="P90" t="s">
        <v>254</v>
      </c>
      <c r="Q90">
        <v>82327</v>
      </c>
      <c r="R90" t="s">
        <v>31</v>
      </c>
    </row>
    <row r="91" spans="1:18" x14ac:dyDescent="0.2">
      <c r="A91">
        <v>212917</v>
      </c>
      <c r="B91" t="s">
        <v>114</v>
      </c>
      <c r="C91" t="s">
        <v>594</v>
      </c>
      <c r="D91" t="s">
        <v>23</v>
      </c>
      <c r="E91" t="s">
        <v>595</v>
      </c>
      <c r="F91" t="s">
        <v>36</v>
      </c>
      <c r="G91" t="s">
        <v>596</v>
      </c>
      <c r="H91" s="8">
        <v>27513</v>
      </c>
      <c r="I91">
        <v>15.08</v>
      </c>
      <c r="J91">
        <v>178073</v>
      </c>
      <c r="K91" s="9">
        <v>0.08</v>
      </c>
      <c r="L91" t="s">
        <v>597</v>
      </c>
      <c r="M91" t="s">
        <v>598</v>
      </c>
      <c r="N91" t="s">
        <v>599</v>
      </c>
      <c r="O91" t="s">
        <v>598</v>
      </c>
      <c r="P91" t="s">
        <v>453</v>
      </c>
      <c r="Q91">
        <v>27049</v>
      </c>
      <c r="R91" t="s">
        <v>51</v>
      </c>
    </row>
    <row r="92" spans="1:18" x14ac:dyDescent="0.2">
      <c r="A92">
        <v>337955</v>
      </c>
      <c r="B92" t="s">
        <v>32</v>
      </c>
      <c r="C92" t="s">
        <v>600</v>
      </c>
      <c r="D92" t="s">
        <v>23</v>
      </c>
      <c r="E92" t="s">
        <v>601</v>
      </c>
      <c r="F92" t="s">
        <v>36</v>
      </c>
      <c r="G92" t="s">
        <v>602</v>
      </c>
      <c r="H92" s="8">
        <v>32340</v>
      </c>
      <c r="I92">
        <v>2.52</v>
      </c>
      <c r="J92">
        <v>42840</v>
      </c>
      <c r="K92" s="9">
        <v>0.27</v>
      </c>
      <c r="L92" t="s">
        <v>603</v>
      </c>
      <c r="M92" t="s">
        <v>604</v>
      </c>
      <c r="N92" t="s">
        <v>605</v>
      </c>
      <c r="O92" t="s">
        <v>604</v>
      </c>
      <c r="P92" t="s">
        <v>492</v>
      </c>
      <c r="Q92">
        <v>43349</v>
      </c>
      <c r="R92" t="s">
        <v>42</v>
      </c>
    </row>
    <row r="93" spans="1:18" x14ac:dyDescent="0.2">
      <c r="A93">
        <v>171553</v>
      </c>
      <c r="B93" t="s">
        <v>32</v>
      </c>
      <c r="C93" t="s">
        <v>434</v>
      </c>
      <c r="D93" t="s">
        <v>235</v>
      </c>
      <c r="E93" t="s">
        <v>451</v>
      </c>
      <c r="F93" t="s">
        <v>36</v>
      </c>
      <c r="G93" t="s">
        <v>606</v>
      </c>
      <c r="H93" s="8">
        <v>28027</v>
      </c>
      <c r="I93">
        <v>8.64</v>
      </c>
      <c r="J93">
        <v>161106</v>
      </c>
      <c r="K93" s="9">
        <v>0.06</v>
      </c>
      <c r="L93" t="s">
        <v>607</v>
      </c>
      <c r="M93" t="s">
        <v>608</v>
      </c>
      <c r="N93" t="s">
        <v>609</v>
      </c>
      <c r="O93" t="s">
        <v>608</v>
      </c>
      <c r="P93" t="s">
        <v>68</v>
      </c>
      <c r="Q93">
        <v>99695</v>
      </c>
      <c r="R93" t="s">
        <v>31</v>
      </c>
    </row>
    <row r="94" spans="1:18" x14ac:dyDescent="0.2">
      <c r="A94">
        <v>433510</v>
      </c>
      <c r="B94" t="s">
        <v>32</v>
      </c>
      <c r="C94" t="s">
        <v>610</v>
      </c>
      <c r="D94" t="s">
        <v>345</v>
      </c>
      <c r="E94" t="s">
        <v>45</v>
      </c>
      <c r="F94" t="s">
        <v>36</v>
      </c>
      <c r="G94" t="s">
        <v>611</v>
      </c>
      <c r="H94" s="8">
        <v>22121</v>
      </c>
      <c r="I94">
        <v>7.96</v>
      </c>
      <c r="J94">
        <v>98604</v>
      </c>
      <c r="K94" s="9">
        <v>0.04</v>
      </c>
      <c r="L94" t="s">
        <v>612</v>
      </c>
      <c r="M94" t="s">
        <v>613</v>
      </c>
      <c r="N94" t="s">
        <v>613</v>
      </c>
      <c r="O94" t="s">
        <v>613</v>
      </c>
      <c r="P94" t="s">
        <v>286</v>
      </c>
      <c r="Q94">
        <v>24819</v>
      </c>
      <c r="R94" t="s">
        <v>51</v>
      </c>
    </row>
    <row r="95" spans="1:18" x14ac:dyDescent="0.2">
      <c r="A95">
        <v>970502</v>
      </c>
      <c r="B95" t="s">
        <v>43</v>
      </c>
      <c r="C95" t="s">
        <v>614</v>
      </c>
      <c r="D95" t="s">
        <v>235</v>
      </c>
      <c r="E95" t="s">
        <v>615</v>
      </c>
      <c r="F95" t="s">
        <v>25</v>
      </c>
      <c r="G95" t="s">
        <v>616</v>
      </c>
      <c r="H95" s="8">
        <v>30268</v>
      </c>
      <c r="I95">
        <v>13.16</v>
      </c>
      <c r="J95">
        <v>159223</v>
      </c>
      <c r="K95" s="9">
        <v>0.08</v>
      </c>
      <c r="L95" t="s">
        <v>617</v>
      </c>
      <c r="M95" t="s">
        <v>618</v>
      </c>
      <c r="N95" t="s">
        <v>619</v>
      </c>
      <c r="O95" t="s">
        <v>618</v>
      </c>
      <c r="P95" t="s">
        <v>143</v>
      </c>
      <c r="Q95">
        <v>50599</v>
      </c>
      <c r="R95" t="s">
        <v>42</v>
      </c>
    </row>
    <row r="96" spans="1:18" x14ac:dyDescent="0.2">
      <c r="A96">
        <v>668717</v>
      </c>
      <c r="B96" t="s">
        <v>60</v>
      </c>
      <c r="C96" t="s">
        <v>620</v>
      </c>
      <c r="D96" t="s">
        <v>25</v>
      </c>
      <c r="E96" t="s">
        <v>621</v>
      </c>
      <c r="F96" t="s">
        <v>36</v>
      </c>
      <c r="G96" t="s">
        <v>622</v>
      </c>
      <c r="H96" s="8">
        <v>21777</v>
      </c>
      <c r="I96">
        <v>4.1399999999999997</v>
      </c>
      <c r="J96">
        <v>188022</v>
      </c>
      <c r="K96" s="9">
        <v>0.05</v>
      </c>
      <c r="L96" t="s">
        <v>623</v>
      </c>
      <c r="M96" t="s">
        <v>624</v>
      </c>
      <c r="N96" t="s">
        <v>625</v>
      </c>
      <c r="O96" t="s">
        <v>624</v>
      </c>
      <c r="P96" t="s">
        <v>194</v>
      </c>
      <c r="Q96">
        <v>98343</v>
      </c>
      <c r="R96" t="s">
        <v>31</v>
      </c>
    </row>
    <row r="97" spans="1:18" x14ac:dyDescent="0.2">
      <c r="A97">
        <v>479832</v>
      </c>
      <c r="B97" t="s">
        <v>130</v>
      </c>
      <c r="C97" t="s">
        <v>626</v>
      </c>
      <c r="D97" t="s">
        <v>123</v>
      </c>
      <c r="E97" t="s">
        <v>627</v>
      </c>
      <c r="F97" t="s">
        <v>36</v>
      </c>
      <c r="G97" t="s">
        <v>628</v>
      </c>
      <c r="H97" s="8">
        <v>27623</v>
      </c>
      <c r="I97">
        <v>12.04</v>
      </c>
      <c r="J97">
        <v>139662</v>
      </c>
      <c r="K97" s="9">
        <v>0.3</v>
      </c>
      <c r="L97" t="s">
        <v>629</v>
      </c>
      <c r="M97" t="s">
        <v>630</v>
      </c>
      <c r="N97" t="s">
        <v>631</v>
      </c>
      <c r="O97" t="s">
        <v>630</v>
      </c>
      <c r="P97" t="s">
        <v>247</v>
      </c>
      <c r="Q97">
        <v>32040</v>
      </c>
      <c r="R97" t="s">
        <v>51</v>
      </c>
    </row>
    <row r="98" spans="1:18" x14ac:dyDescent="0.2">
      <c r="A98">
        <v>273645</v>
      </c>
      <c r="B98" t="s">
        <v>130</v>
      </c>
      <c r="C98" t="s">
        <v>632</v>
      </c>
      <c r="D98" t="s">
        <v>91</v>
      </c>
      <c r="E98" t="s">
        <v>472</v>
      </c>
      <c r="F98" t="s">
        <v>36</v>
      </c>
      <c r="G98" t="s">
        <v>633</v>
      </c>
      <c r="H98" s="8">
        <v>30513</v>
      </c>
      <c r="I98">
        <v>0.08</v>
      </c>
      <c r="J98">
        <v>80629</v>
      </c>
      <c r="K98" s="9">
        <v>0.1</v>
      </c>
      <c r="L98" t="s">
        <v>634</v>
      </c>
      <c r="M98" t="s">
        <v>635</v>
      </c>
      <c r="N98" t="s">
        <v>635</v>
      </c>
      <c r="O98" t="s">
        <v>635</v>
      </c>
      <c r="P98" t="s">
        <v>375</v>
      </c>
      <c r="Q98">
        <v>1964</v>
      </c>
      <c r="R98" t="s">
        <v>113</v>
      </c>
    </row>
    <row r="99" spans="1:18" x14ac:dyDescent="0.2">
      <c r="A99">
        <v>266284</v>
      </c>
      <c r="B99" t="s">
        <v>60</v>
      </c>
      <c r="C99" t="s">
        <v>636</v>
      </c>
      <c r="D99" t="s">
        <v>84</v>
      </c>
      <c r="E99" t="s">
        <v>637</v>
      </c>
      <c r="F99" t="s">
        <v>36</v>
      </c>
      <c r="G99" t="s">
        <v>638</v>
      </c>
      <c r="H99" s="8">
        <v>28953</v>
      </c>
      <c r="I99">
        <v>14.48</v>
      </c>
      <c r="J99">
        <v>180062</v>
      </c>
      <c r="K99" s="9">
        <v>0.16</v>
      </c>
      <c r="L99" t="s">
        <v>639</v>
      </c>
      <c r="M99" t="s">
        <v>640</v>
      </c>
      <c r="N99" t="s">
        <v>641</v>
      </c>
      <c r="O99" t="s">
        <v>640</v>
      </c>
      <c r="P99" t="s">
        <v>433</v>
      </c>
      <c r="Q99">
        <v>64681</v>
      </c>
      <c r="R99" t="s">
        <v>42</v>
      </c>
    </row>
    <row r="100" spans="1:18" x14ac:dyDescent="0.2">
      <c r="A100">
        <v>332802</v>
      </c>
      <c r="B100" t="s">
        <v>32</v>
      </c>
      <c r="C100" t="s">
        <v>642</v>
      </c>
      <c r="D100" t="s">
        <v>36</v>
      </c>
      <c r="E100" t="s">
        <v>643</v>
      </c>
      <c r="F100" t="s">
        <v>36</v>
      </c>
      <c r="G100" t="s">
        <v>644</v>
      </c>
      <c r="H100" s="8">
        <v>30196</v>
      </c>
      <c r="I100">
        <v>3.76</v>
      </c>
      <c r="J100">
        <v>104764</v>
      </c>
      <c r="K100" s="9">
        <v>0.3</v>
      </c>
      <c r="L100" t="s">
        <v>645</v>
      </c>
      <c r="M100" t="s">
        <v>63</v>
      </c>
      <c r="N100" t="s">
        <v>646</v>
      </c>
      <c r="O100" t="s">
        <v>63</v>
      </c>
      <c r="P100" t="s">
        <v>187</v>
      </c>
      <c r="Q100">
        <v>69156</v>
      </c>
      <c r="R100" t="s">
        <v>42</v>
      </c>
    </row>
    <row r="101" spans="1:18" x14ac:dyDescent="0.2">
      <c r="A101">
        <v>166615</v>
      </c>
      <c r="B101" t="s">
        <v>52</v>
      </c>
      <c r="C101" t="s">
        <v>647</v>
      </c>
      <c r="D101" t="s">
        <v>132</v>
      </c>
      <c r="E101" t="s">
        <v>648</v>
      </c>
      <c r="F101" t="s">
        <v>25</v>
      </c>
      <c r="G101" t="s">
        <v>649</v>
      </c>
      <c r="H101" s="8">
        <v>29451</v>
      </c>
      <c r="I101">
        <v>6.67</v>
      </c>
      <c r="J101">
        <v>171662</v>
      </c>
      <c r="K101" s="9">
        <v>0.26</v>
      </c>
      <c r="L101" t="s">
        <v>650</v>
      </c>
      <c r="M101" t="s">
        <v>651</v>
      </c>
      <c r="N101" t="s">
        <v>652</v>
      </c>
      <c r="O101" t="s">
        <v>651</v>
      </c>
      <c r="P101" t="s">
        <v>75</v>
      </c>
      <c r="Q101">
        <v>23506</v>
      </c>
      <c r="R101" t="s">
        <v>51</v>
      </c>
    </row>
    <row r="102" spans="1:18" x14ac:dyDescent="0.2">
      <c r="A102">
        <v>953967</v>
      </c>
      <c r="B102" t="s">
        <v>32</v>
      </c>
      <c r="C102" t="s">
        <v>653</v>
      </c>
      <c r="D102" t="s">
        <v>654</v>
      </c>
      <c r="E102" t="s">
        <v>655</v>
      </c>
      <c r="F102" t="s">
        <v>36</v>
      </c>
      <c r="G102" t="s">
        <v>656</v>
      </c>
      <c r="H102" s="8">
        <v>22063</v>
      </c>
      <c r="I102">
        <v>12.75</v>
      </c>
      <c r="J102">
        <v>197951</v>
      </c>
      <c r="K102" s="9">
        <v>0.06</v>
      </c>
      <c r="L102" t="s">
        <v>657</v>
      </c>
      <c r="M102" t="s">
        <v>658</v>
      </c>
      <c r="N102" t="s">
        <v>298</v>
      </c>
      <c r="O102" t="s">
        <v>658</v>
      </c>
      <c r="P102" t="s">
        <v>179</v>
      </c>
      <c r="Q102">
        <v>11421</v>
      </c>
      <c r="R102" t="s">
        <v>113</v>
      </c>
    </row>
    <row r="103" spans="1:18" x14ac:dyDescent="0.2">
      <c r="A103">
        <v>114425</v>
      </c>
      <c r="B103" t="s">
        <v>52</v>
      </c>
      <c r="C103" t="s">
        <v>659</v>
      </c>
      <c r="D103" t="s">
        <v>654</v>
      </c>
      <c r="E103" t="s">
        <v>660</v>
      </c>
      <c r="F103" t="s">
        <v>25</v>
      </c>
      <c r="G103" t="s">
        <v>661</v>
      </c>
      <c r="H103" s="8">
        <v>27773</v>
      </c>
      <c r="I103">
        <v>14.91</v>
      </c>
      <c r="J103">
        <v>188137</v>
      </c>
      <c r="K103" s="9">
        <v>0.28000000000000003</v>
      </c>
      <c r="L103" t="s">
        <v>662</v>
      </c>
      <c r="M103" t="s">
        <v>663</v>
      </c>
      <c r="N103" t="s">
        <v>664</v>
      </c>
      <c r="O103" t="s">
        <v>663</v>
      </c>
      <c r="P103" t="s">
        <v>50</v>
      </c>
      <c r="Q103">
        <v>41124</v>
      </c>
      <c r="R103" t="s">
        <v>51</v>
      </c>
    </row>
    <row r="104" spans="1:18" x14ac:dyDescent="0.2">
      <c r="A104">
        <v>676618</v>
      </c>
      <c r="B104" t="s">
        <v>43</v>
      </c>
      <c r="C104" t="s">
        <v>665</v>
      </c>
      <c r="D104" t="s">
        <v>54</v>
      </c>
      <c r="E104" t="s">
        <v>666</v>
      </c>
      <c r="F104" t="s">
        <v>25</v>
      </c>
      <c r="G104" t="s">
        <v>667</v>
      </c>
      <c r="H104" s="8">
        <v>24267</v>
      </c>
      <c r="I104">
        <v>7.98</v>
      </c>
      <c r="J104">
        <v>160421</v>
      </c>
      <c r="K104" s="9">
        <v>7.0000000000000007E-2</v>
      </c>
      <c r="L104" t="s">
        <v>668</v>
      </c>
      <c r="M104" t="s">
        <v>669</v>
      </c>
      <c r="N104" t="s">
        <v>670</v>
      </c>
      <c r="O104" t="s">
        <v>669</v>
      </c>
      <c r="P104" t="s">
        <v>112</v>
      </c>
      <c r="Q104">
        <v>19370</v>
      </c>
      <c r="R104" t="s">
        <v>113</v>
      </c>
    </row>
    <row r="105" spans="1:18" x14ac:dyDescent="0.2">
      <c r="A105">
        <v>581563</v>
      </c>
      <c r="B105" t="s">
        <v>114</v>
      </c>
      <c r="C105" t="s">
        <v>671</v>
      </c>
      <c r="D105" t="s">
        <v>145</v>
      </c>
      <c r="E105" t="s">
        <v>672</v>
      </c>
      <c r="F105" t="s">
        <v>36</v>
      </c>
      <c r="G105" t="s">
        <v>673</v>
      </c>
      <c r="H105" s="8">
        <v>32488</v>
      </c>
      <c r="I105">
        <v>1.92</v>
      </c>
      <c r="J105">
        <v>125044</v>
      </c>
      <c r="K105" s="9">
        <v>0.01</v>
      </c>
      <c r="L105" t="s">
        <v>674</v>
      </c>
      <c r="M105" t="s">
        <v>675</v>
      </c>
      <c r="N105" t="s">
        <v>676</v>
      </c>
      <c r="O105" t="s">
        <v>675</v>
      </c>
      <c r="P105" t="s">
        <v>677</v>
      </c>
      <c r="Q105">
        <v>6414</v>
      </c>
      <c r="R105" t="s">
        <v>113</v>
      </c>
    </row>
    <row r="106" spans="1:18" x14ac:dyDescent="0.2">
      <c r="A106">
        <v>925484</v>
      </c>
      <c r="B106" t="s">
        <v>32</v>
      </c>
      <c r="C106" t="s">
        <v>678</v>
      </c>
      <c r="D106" t="s">
        <v>62</v>
      </c>
      <c r="E106" t="s">
        <v>679</v>
      </c>
      <c r="F106" t="s">
        <v>36</v>
      </c>
      <c r="G106" t="s">
        <v>680</v>
      </c>
      <c r="H106" s="8">
        <v>30285</v>
      </c>
      <c r="I106">
        <v>11.23</v>
      </c>
      <c r="J106">
        <v>176750</v>
      </c>
      <c r="K106" s="9">
        <v>0.24</v>
      </c>
      <c r="L106" t="s">
        <v>681</v>
      </c>
      <c r="M106" t="s">
        <v>682</v>
      </c>
      <c r="N106" t="s">
        <v>683</v>
      </c>
      <c r="O106" t="s">
        <v>682</v>
      </c>
      <c r="P106" t="s">
        <v>105</v>
      </c>
      <c r="Q106">
        <v>60148</v>
      </c>
      <c r="R106" t="s">
        <v>42</v>
      </c>
    </row>
    <row r="107" spans="1:18" x14ac:dyDescent="0.2">
      <c r="A107">
        <v>328562</v>
      </c>
      <c r="B107" t="s">
        <v>32</v>
      </c>
      <c r="C107" t="s">
        <v>684</v>
      </c>
      <c r="D107" t="s">
        <v>99</v>
      </c>
      <c r="E107" t="s">
        <v>269</v>
      </c>
      <c r="F107" t="s">
        <v>36</v>
      </c>
      <c r="G107" t="s">
        <v>685</v>
      </c>
      <c r="H107" s="8">
        <v>29378</v>
      </c>
      <c r="I107">
        <v>11.09</v>
      </c>
      <c r="J107">
        <v>134904</v>
      </c>
      <c r="K107" s="9">
        <v>0.23</v>
      </c>
      <c r="L107" t="s">
        <v>686</v>
      </c>
      <c r="M107" t="s">
        <v>687</v>
      </c>
      <c r="N107" t="s">
        <v>688</v>
      </c>
      <c r="O107" t="s">
        <v>687</v>
      </c>
      <c r="P107" t="s">
        <v>202</v>
      </c>
      <c r="Q107">
        <v>71425</v>
      </c>
      <c r="R107" t="s">
        <v>51</v>
      </c>
    </row>
    <row r="108" spans="1:18" x14ac:dyDescent="0.2">
      <c r="A108">
        <v>759248</v>
      </c>
      <c r="B108" t="s">
        <v>130</v>
      </c>
      <c r="C108" t="s">
        <v>689</v>
      </c>
      <c r="D108" t="s">
        <v>99</v>
      </c>
      <c r="E108" t="s">
        <v>690</v>
      </c>
      <c r="F108" t="s">
        <v>36</v>
      </c>
      <c r="G108" t="s">
        <v>691</v>
      </c>
      <c r="H108" s="8">
        <v>27825</v>
      </c>
      <c r="I108">
        <v>12.61</v>
      </c>
      <c r="J108">
        <v>70626</v>
      </c>
      <c r="K108" s="9">
        <v>7.0000000000000007E-2</v>
      </c>
      <c r="L108" t="s">
        <v>692</v>
      </c>
      <c r="M108" t="s">
        <v>693</v>
      </c>
      <c r="N108" t="s">
        <v>694</v>
      </c>
      <c r="O108" t="s">
        <v>693</v>
      </c>
      <c r="P108" t="s">
        <v>112</v>
      </c>
      <c r="Q108">
        <v>16259</v>
      </c>
      <c r="R108" t="s">
        <v>113</v>
      </c>
    </row>
    <row r="109" spans="1:18" x14ac:dyDescent="0.2">
      <c r="A109">
        <v>158543</v>
      </c>
      <c r="B109" t="s">
        <v>32</v>
      </c>
      <c r="C109" t="s">
        <v>695</v>
      </c>
      <c r="D109" t="s">
        <v>211</v>
      </c>
      <c r="E109" t="s">
        <v>696</v>
      </c>
      <c r="F109" t="s">
        <v>36</v>
      </c>
      <c r="G109" t="s">
        <v>697</v>
      </c>
      <c r="H109" s="8">
        <v>23480</v>
      </c>
      <c r="I109">
        <v>25.2</v>
      </c>
      <c r="J109">
        <v>62904</v>
      </c>
      <c r="K109" s="9">
        <v>0.26</v>
      </c>
      <c r="L109" t="s">
        <v>698</v>
      </c>
      <c r="M109" t="s">
        <v>699</v>
      </c>
      <c r="N109" t="s">
        <v>700</v>
      </c>
      <c r="O109" t="s">
        <v>699</v>
      </c>
      <c r="P109" t="s">
        <v>50</v>
      </c>
      <c r="Q109">
        <v>40075</v>
      </c>
      <c r="R109" t="s">
        <v>51</v>
      </c>
    </row>
    <row r="110" spans="1:18" x14ac:dyDescent="0.2">
      <c r="A110">
        <v>275491</v>
      </c>
      <c r="B110" t="s">
        <v>130</v>
      </c>
      <c r="C110" t="s">
        <v>701</v>
      </c>
      <c r="D110" t="s">
        <v>204</v>
      </c>
      <c r="E110" t="s">
        <v>702</v>
      </c>
      <c r="F110" t="s">
        <v>36</v>
      </c>
      <c r="G110" t="s">
        <v>703</v>
      </c>
      <c r="H110" s="8">
        <v>21290</v>
      </c>
      <c r="I110">
        <v>29.52</v>
      </c>
      <c r="J110">
        <v>117739</v>
      </c>
      <c r="K110" s="9">
        <v>0.05</v>
      </c>
      <c r="L110" t="s">
        <v>704</v>
      </c>
      <c r="M110" t="s">
        <v>705</v>
      </c>
      <c r="N110" t="s">
        <v>705</v>
      </c>
      <c r="O110" t="s">
        <v>705</v>
      </c>
      <c r="P110" t="s">
        <v>222</v>
      </c>
      <c r="Q110">
        <v>4251</v>
      </c>
      <c r="R110" t="s">
        <v>113</v>
      </c>
    </row>
    <row r="111" spans="1:18" x14ac:dyDescent="0.2">
      <c r="A111">
        <v>257927</v>
      </c>
      <c r="B111" t="s">
        <v>21</v>
      </c>
      <c r="C111" t="s">
        <v>706</v>
      </c>
      <c r="D111" t="s">
        <v>91</v>
      </c>
      <c r="E111" t="s">
        <v>185</v>
      </c>
      <c r="F111" t="s">
        <v>25</v>
      </c>
      <c r="G111" t="s">
        <v>707</v>
      </c>
      <c r="H111" s="8">
        <v>27740</v>
      </c>
      <c r="I111">
        <v>19.579999999999998</v>
      </c>
      <c r="J111">
        <v>128225</v>
      </c>
      <c r="K111" s="9">
        <v>0.11</v>
      </c>
      <c r="L111" t="s">
        <v>708</v>
      </c>
      <c r="M111" t="s">
        <v>709</v>
      </c>
      <c r="N111" t="s">
        <v>710</v>
      </c>
      <c r="O111" t="s">
        <v>709</v>
      </c>
      <c r="P111" t="s">
        <v>711</v>
      </c>
      <c r="Q111">
        <v>81076</v>
      </c>
      <c r="R111" t="s">
        <v>31</v>
      </c>
    </row>
    <row r="112" spans="1:18" x14ac:dyDescent="0.2">
      <c r="A112">
        <v>144114</v>
      </c>
      <c r="B112" t="s">
        <v>52</v>
      </c>
      <c r="C112" t="s">
        <v>712</v>
      </c>
      <c r="D112" t="s">
        <v>280</v>
      </c>
      <c r="E112" t="s">
        <v>713</v>
      </c>
      <c r="F112" t="s">
        <v>25</v>
      </c>
      <c r="G112" t="s">
        <v>714</v>
      </c>
      <c r="H112" s="8">
        <v>29337</v>
      </c>
      <c r="I112">
        <v>6.48</v>
      </c>
      <c r="J112">
        <v>41796</v>
      </c>
      <c r="K112" s="9">
        <v>0.06</v>
      </c>
      <c r="L112" t="s">
        <v>715</v>
      </c>
      <c r="M112" t="s">
        <v>716</v>
      </c>
      <c r="N112" t="s">
        <v>717</v>
      </c>
      <c r="O112" t="s">
        <v>716</v>
      </c>
      <c r="P112" t="s">
        <v>105</v>
      </c>
      <c r="Q112">
        <v>62923</v>
      </c>
      <c r="R112" t="s">
        <v>42</v>
      </c>
    </row>
    <row r="113" spans="1:18" x14ac:dyDescent="0.2">
      <c r="A113">
        <v>262843</v>
      </c>
      <c r="B113" t="s">
        <v>32</v>
      </c>
      <c r="C113" t="s">
        <v>718</v>
      </c>
      <c r="D113" t="s">
        <v>159</v>
      </c>
      <c r="E113" t="s">
        <v>719</v>
      </c>
      <c r="F113" t="s">
        <v>36</v>
      </c>
      <c r="G113" t="s">
        <v>720</v>
      </c>
      <c r="H113" s="8">
        <v>26761</v>
      </c>
      <c r="I113">
        <v>14.76</v>
      </c>
      <c r="J113">
        <v>175995</v>
      </c>
      <c r="K113" s="9">
        <v>0.18</v>
      </c>
      <c r="L113" t="s">
        <v>721</v>
      </c>
      <c r="M113" t="s">
        <v>722</v>
      </c>
      <c r="N113" t="s">
        <v>723</v>
      </c>
      <c r="O113" t="s">
        <v>722</v>
      </c>
      <c r="P113" t="s">
        <v>112</v>
      </c>
      <c r="Q113">
        <v>15832</v>
      </c>
      <c r="R113" t="s">
        <v>113</v>
      </c>
    </row>
    <row r="114" spans="1:18" x14ac:dyDescent="0.2">
      <c r="A114">
        <v>963676</v>
      </c>
      <c r="B114" t="s">
        <v>32</v>
      </c>
      <c r="C114" t="s">
        <v>724</v>
      </c>
      <c r="D114" t="s">
        <v>62</v>
      </c>
      <c r="E114" t="s">
        <v>725</v>
      </c>
      <c r="F114" t="s">
        <v>36</v>
      </c>
      <c r="G114" t="s">
        <v>726</v>
      </c>
      <c r="H114" s="8">
        <v>29036</v>
      </c>
      <c r="I114">
        <v>14.66</v>
      </c>
      <c r="J114">
        <v>58663</v>
      </c>
      <c r="K114" s="9">
        <v>0.06</v>
      </c>
      <c r="L114" t="s">
        <v>727</v>
      </c>
      <c r="M114" t="s">
        <v>728</v>
      </c>
      <c r="N114" t="s">
        <v>729</v>
      </c>
      <c r="O114" t="s">
        <v>728</v>
      </c>
      <c r="P114" t="s">
        <v>129</v>
      </c>
      <c r="Q114">
        <v>97228</v>
      </c>
      <c r="R114" t="s">
        <v>31</v>
      </c>
    </row>
    <row r="115" spans="1:18" x14ac:dyDescent="0.2">
      <c r="A115">
        <v>745672</v>
      </c>
      <c r="B115" t="s">
        <v>130</v>
      </c>
      <c r="C115" t="s">
        <v>730</v>
      </c>
      <c r="D115" t="s">
        <v>345</v>
      </c>
      <c r="E115" t="s">
        <v>731</v>
      </c>
      <c r="F115" t="s">
        <v>36</v>
      </c>
      <c r="G115" t="s">
        <v>732</v>
      </c>
      <c r="H115" s="8">
        <v>29513</v>
      </c>
      <c r="I115">
        <v>6.52</v>
      </c>
      <c r="J115">
        <v>144867</v>
      </c>
      <c r="K115" s="9">
        <v>0.27</v>
      </c>
      <c r="L115" t="s">
        <v>733</v>
      </c>
      <c r="M115" t="s">
        <v>734</v>
      </c>
      <c r="N115" t="s">
        <v>735</v>
      </c>
      <c r="O115" t="s">
        <v>734</v>
      </c>
      <c r="P115" t="s">
        <v>75</v>
      </c>
      <c r="Q115">
        <v>23409</v>
      </c>
      <c r="R115" t="s">
        <v>51</v>
      </c>
    </row>
    <row r="116" spans="1:18" x14ac:dyDescent="0.2">
      <c r="A116">
        <v>135089</v>
      </c>
      <c r="B116" t="s">
        <v>114</v>
      </c>
      <c r="C116" t="s">
        <v>736</v>
      </c>
      <c r="D116" t="s">
        <v>654</v>
      </c>
      <c r="E116" t="s">
        <v>737</v>
      </c>
      <c r="F116" t="s">
        <v>36</v>
      </c>
      <c r="G116" t="s">
        <v>738</v>
      </c>
      <c r="H116" s="8">
        <v>31730</v>
      </c>
      <c r="I116">
        <v>7.04</v>
      </c>
      <c r="J116">
        <v>193629</v>
      </c>
      <c r="K116" s="9">
        <v>0.09</v>
      </c>
      <c r="L116" t="s">
        <v>739</v>
      </c>
      <c r="M116" t="s">
        <v>66</v>
      </c>
      <c r="N116" t="s">
        <v>67</v>
      </c>
      <c r="O116" t="s">
        <v>66</v>
      </c>
      <c r="P116" t="s">
        <v>68</v>
      </c>
      <c r="Q116">
        <v>99708</v>
      </c>
      <c r="R116" t="s">
        <v>31</v>
      </c>
    </row>
    <row r="117" spans="1:18" x14ac:dyDescent="0.2">
      <c r="A117">
        <v>593953</v>
      </c>
      <c r="B117" t="s">
        <v>43</v>
      </c>
      <c r="C117" t="s">
        <v>203</v>
      </c>
      <c r="D117" t="s">
        <v>345</v>
      </c>
      <c r="E117" t="s">
        <v>740</v>
      </c>
      <c r="F117" t="s">
        <v>25</v>
      </c>
      <c r="G117" t="s">
        <v>741</v>
      </c>
      <c r="H117" s="8">
        <v>25962</v>
      </c>
      <c r="I117">
        <v>21.96</v>
      </c>
      <c r="J117">
        <v>115223</v>
      </c>
      <c r="K117" s="9">
        <v>0.3</v>
      </c>
      <c r="L117" t="s">
        <v>742</v>
      </c>
      <c r="M117" t="s">
        <v>743</v>
      </c>
      <c r="N117" t="s">
        <v>744</v>
      </c>
      <c r="O117" t="s">
        <v>743</v>
      </c>
      <c r="P117" t="s">
        <v>247</v>
      </c>
      <c r="Q117">
        <v>33543</v>
      </c>
      <c r="R117" t="s">
        <v>51</v>
      </c>
    </row>
    <row r="118" spans="1:18" x14ac:dyDescent="0.2">
      <c r="A118">
        <v>169348</v>
      </c>
      <c r="B118" t="s">
        <v>32</v>
      </c>
      <c r="C118" t="s">
        <v>745</v>
      </c>
      <c r="D118" t="s">
        <v>435</v>
      </c>
      <c r="E118" t="s">
        <v>746</v>
      </c>
      <c r="F118" t="s">
        <v>36</v>
      </c>
      <c r="G118" t="s">
        <v>747</v>
      </c>
      <c r="H118" s="8">
        <v>34316</v>
      </c>
      <c r="I118">
        <v>1.41</v>
      </c>
      <c r="J118">
        <v>56797</v>
      </c>
      <c r="K118" s="9">
        <v>0.14000000000000001</v>
      </c>
      <c r="L118" t="s">
        <v>748</v>
      </c>
      <c r="M118" t="s">
        <v>749</v>
      </c>
      <c r="N118" t="s">
        <v>750</v>
      </c>
      <c r="O118" t="s">
        <v>749</v>
      </c>
      <c r="P118" t="s">
        <v>247</v>
      </c>
      <c r="Q118">
        <v>34229</v>
      </c>
      <c r="R118" t="s">
        <v>51</v>
      </c>
    </row>
    <row r="119" spans="1:18" x14ac:dyDescent="0.2">
      <c r="A119">
        <v>976096</v>
      </c>
      <c r="B119" t="s">
        <v>32</v>
      </c>
      <c r="C119" t="s">
        <v>751</v>
      </c>
      <c r="D119" t="s">
        <v>145</v>
      </c>
      <c r="E119" t="s">
        <v>752</v>
      </c>
      <c r="F119" t="s">
        <v>36</v>
      </c>
      <c r="G119" t="s">
        <v>753</v>
      </c>
      <c r="H119" s="8">
        <v>32672</v>
      </c>
      <c r="I119">
        <v>1.1000000000000001</v>
      </c>
      <c r="J119">
        <v>103003</v>
      </c>
      <c r="K119" s="9">
        <v>0.3</v>
      </c>
      <c r="L119" t="s">
        <v>754</v>
      </c>
      <c r="M119" t="s">
        <v>755</v>
      </c>
      <c r="N119" t="s">
        <v>756</v>
      </c>
      <c r="O119" t="s">
        <v>755</v>
      </c>
      <c r="P119" t="s">
        <v>757</v>
      </c>
      <c r="Q119">
        <v>56376</v>
      </c>
      <c r="R119" t="s">
        <v>42</v>
      </c>
    </row>
    <row r="120" spans="1:18" x14ac:dyDescent="0.2">
      <c r="A120">
        <v>790389</v>
      </c>
      <c r="B120" t="s">
        <v>21</v>
      </c>
      <c r="C120" t="s">
        <v>758</v>
      </c>
      <c r="D120" t="s">
        <v>23</v>
      </c>
      <c r="E120" t="s">
        <v>759</v>
      </c>
      <c r="F120" t="s">
        <v>25</v>
      </c>
      <c r="G120" t="s">
        <v>760</v>
      </c>
      <c r="H120" s="8">
        <v>31036</v>
      </c>
      <c r="I120">
        <v>3.01</v>
      </c>
      <c r="J120">
        <v>181603</v>
      </c>
      <c r="K120" s="9">
        <v>0.17</v>
      </c>
      <c r="L120" t="s">
        <v>761</v>
      </c>
      <c r="M120" t="s">
        <v>762</v>
      </c>
      <c r="N120" t="s">
        <v>520</v>
      </c>
      <c r="O120" t="s">
        <v>762</v>
      </c>
      <c r="P120" t="s">
        <v>187</v>
      </c>
      <c r="Q120">
        <v>68175</v>
      </c>
      <c r="R120" t="s">
        <v>42</v>
      </c>
    </row>
    <row r="121" spans="1:18" x14ac:dyDescent="0.2">
      <c r="A121">
        <v>143898</v>
      </c>
      <c r="B121" t="s">
        <v>32</v>
      </c>
      <c r="C121" t="s">
        <v>763</v>
      </c>
      <c r="D121" t="s">
        <v>54</v>
      </c>
      <c r="E121" t="s">
        <v>764</v>
      </c>
      <c r="F121" t="s">
        <v>36</v>
      </c>
      <c r="G121" t="s">
        <v>765</v>
      </c>
      <c r="H121" s="8">
        <v>28069</v>
      </c>
      <c r="I121">
        <v>8.59</v>
      </c>
      <c r="J121">
        <v>124155</v>
      </c>
      <c r="K121" s="9">
        <v>0.23</v>
      </c>
      <c r="L121" t="s">
        <v>766</v>
      </c>
      <c r="M121" t="s">
        <v>767</v>
      </c>
      <c r="N121" t="s">
        <v>664</v>
      </c>
      <c r="O121" t="s">
        <v>767</v>
      </c>
      <c r="P121" t="s">
        <v>768</v>
      </c>
      <c r="Q121">
        <v>35651</v>
      </c>
      <c r="R121" t="s">
        <v>51</v>
      </c>
    </row>
    <row r="122" spans="1:18" x14ac:dyDescent="0.2">
      <c r="A122">
        <v>749765</v>
      </c>
      <c r="B122" t="s">
        <v>32</v>
      </c>
      <c r="C122" t="s">
        <v>769</v>
      </c>
      <c r="D122" t="s">
        <v>211</v>
      </c>
      <c r="E122" t="s">
        <v>770</v>
      </c>
      <c r="F122" t="s">
        <v>36</v>
      </c>
      <c r="G122" t="s">
        <v>771</v>
      </c>
      <c r="H122" s="8">
        <v>28824</v>
      </c>
      <c r="I122">
        <v>9.7200000000000006</v>
      </c>
      <c r="J122">
        <v>151448</v>
      </c>
      <c r="K122" s="9">
        <v>0.19</v>
      </c>
      <c r="L122" t="s">
        <v>772</v>
      </c>
      <c r="M122" t="s">
        <v>773</v>
      </c>
      <c r="N122" t="s">
        <v>774</v>
      </c>
      <c r="O122" t="s">
        <v>773</v>
      </c>
      <c r="P122" t="s">
        <v>247</v>
      </c>
      <c r="Q122">
        <v>32813</v>
      </c>
      <c r="R122" t="s">
        <v>51</v>
      </c>
    </row>
    <row r="123" spans="1:18" x14ac:dyDescent="0.2">
      <c r="A123">
        <v>877422</v>
      </c>
      <c r="B123" t="s">
        <v>60</v>
      </c>
      <c r="C123" t="s">
        <v>775</v>
      </c>
      <c r="D123" t="s">
        <v>435</v>
      </c>
      <c r="E123" t="s">
        <v>776</v>
      </c>
      <c r="F123" t="s">
        <v>36</v>
      </c>
      <c r="G123" t="s">
        <v>777</v>
      </c>
      <c r="H123" s="8">
        <v>33638</v>
      </c>
      <c r="I123">
        <v>4.13</v>
      </c>
      <c r="J123">
        <v>134715</v>
      </c>
      <c r="K123" s="9">
        <v>0.08</v>
      </c>
      <c r="L123" t="s">
        <v>778</v>
      </c>
      <c r="M123" t="s">
        <v>779</v>
      </c>
      <c r="N123" t="s">
        <v>120</v>
      </c>
      <c r="O123" t="s">
        <v>779</v>
      </c>
      <c r="P123" t="s">
        <v>121</v>
      </c>
      <c r="Q123">
        <v>91769</v>
      </c>
      <c r="R123" t="s">
        <v>31</v>
      </c>
    </row>
    <row r="124" spans="1:18" x14ac:dyDescent="0.2">
      <c r="A124">
        <v>825343</v>
      </c>
      <c r="B124" t="s">
        <v>52</v>
      </c>
      <c r="C124" t="s">
        <v>780</v>
      </c>
      <c r="D124" t="s">
        <v>345</v>
      </c>
      <c r="E124" t="s">
        <v>781</v>
      </c>
      <c r="F124" t="s">
        <v>25</v>
      </c>
      <c r="G124" t="s">
        <v>782</v>
      </c>
      <c r="H124" s="8">
        <v>23507</v>
      </c>
      <c r="I124">
        <v>23.01</v>
      </c>
      <c r="J124">
        <v>139476</v>
      </c>
      <c r="K124" s="9">
        <v>0.17</v>
      </c>
      <c r="L124" t="s">
        <v>783</v>
      </c>
      <c r="M124" t="s">
        <v>784</v>
      </c>
      <c r="N124" t="s">
        <v>785</v>
      </c>
      <c r="O124" t="s">
        <v>784</v>
      </c>
      <c r="P124" t="s">
        <v>786</v>
      </c>
      <c r="Q124">
        <v>54903</v>
      </c>
      <c r="R124" t="s">
        <v>42</v>
      </c>
    </row>
    <row r="125" spans="1:18" x14ac:dyDescent="0.2">
      <c r="A125">
        <v>155570</v>
      </c>
      <c r="B125" t="s">
        <v>32</v>
      </c>
      <c r="C125" t="s">
        <v>787</v>
      </c>
      <c r="D125" t="s">
        <v>654</v>
      </c>
      <c r="E125" t="s">
        <v>788</v>
      </c>
      <c r="F125" t="s">
        <v>36</v>
      </c>
      <c r="G125" t="s">
        <v>789</v>
      </c>
      <c r="H125" s="8">
        <v>27833</v>
      </c>
      <c r="I125">
        <v>15.3</v>
      </c>
      <c r="J125">
        <v>131510</v>
      </c>
      <c r="K125" s="9">
        <v>0.13</v>
      </c>
      <c r="L125" t="s">
        <v>790</v>
      </c>
      <c r="M125" t="s">
        <v>791</v>
      </c>
      <c r="N125" t="s">
        <v>110</v>
      </c>
      <c r="O125" t="s">
        <v>791</v>
      </c>
      <c r="P125" t="s">
        <v>82</v>
      </c>
      <c r="Q125">
        <v>77304</v>
      </c>
      <c r="R125" t="s">
        <v>51</v>
      </c>
    </row>
    <row r="126" spans="1:18" x14ac:dyDescent="0.2">
      <c r="A126">
        <v>587361</v>
      </c>
      <c r="B126" t="s">
        <v>60</v>
      </c>
      <c r="C126" t="s">
        <v>792</v>
      </c>
      <c r="D126" t="s">
        <v>23</v>
      </c>
      <c r="E126" t="s">
        <v>793</v>
      </c>
      <c r="F126" t="s">
        <v>25</v>
      </c>
      <c r="G126" t="s">
        <v>794</v>
      </c>
      <c r="H126" s="8">
        <v>22270</v>
      </c>
      <c r="I126">
        <v>16.09</v>
      </c>
      <c r="J126">
        <v>46453</v>
      </c>
      <c r="K126" s="9">
        <v>0.28000000000000003</v>
      </c>
      <c r="L126" t="s">
        <v>795</v>
      </c>
      <c r="M126" t="s">
        <v>796</v>
      </c>
      <c r="N126" t="s">
        <v>797</v>
      </c>
      <c r="O126" t="s">
        <v>796</v>
      </c>
      <c r="P126" t="s">
        <v>247</v>
      </c>
      <c r="Q126">
        <v>32324</v>
      </c>
      <c r="R126" t="s">
        <v>51</v>
      </c>
    </row>
    <row r="127" spans="1:18" x14ac:dyDescent="0.2">
      <c r="A127">
        <v>191240</v>
      </c>
      <c r="B127" t="s">
        <v>32</v>
      </c>
      <c r="C127" t="s">
        <v>798</v>
      </c>
      <c r="D127" t="s">
        <v>196</v>
      </c>
      <c r="E127" t="s">
        <v>740</v>
      </c>
      <c r="F127" t="s">
        <v>36</v>
      </c>
      <c r="G127" t="s">
        <v>799</v>
      </c>
      <c r="H127" s="8">
        <v>34392</v>
      </c>
      <c r="I127">
        <v>1.51</v>
      </c>
      <c r="J127">
        <v>98487</v>
      </c>
      <c r="K127" s="9">
        <v>0.21</v>
      </c>
      <c r="L127" t="s">
        <v>800</v>
      </c>
      <c r="M127" t="s">
        <v>801</v>
      </c>
      <c r="N127" t="s">
        <v>802</v>
      </c>
      <c r="O127" t="s">
        <v>801</v>
      </c>
      <c r="P127" t="s">
        <v>50</v>
      </c>
      <c r="Q127">
        <v>41535</v>
      </c>
      <c r="R127" t="s">
        <v>51</v>
      </c>
    </row>
    <row r="128" spans="1:18" x14ac:dyDescent="0.2">
      <c r="A128">
        <v>404070</v>
      </c>
      <c r="B128" t="s">
        <v>114</v>
      </c>
      <c r="C128" t="s">
        <v>803</v>
      </c>
      <c r="D128" t="s">
        <v>91</v>
      </c>
      <c r="E128" t="s">
        <v>804</v>
      </c>
      <c r="F128" t="s">
        <v>36</v>
      </c>
      <c r="G128" t="s">
        <v>805</v>
      </c>
      <c r="H128" s="8">
        <v>26974</v>
      </c>
      <c r="I128">
        <v>7.82</v>
      </c>
      <c r="J128">
        <v>61791</v>
      </c>
      <c r="K128" s="9">
        <v>0.24</v>
      </c>
      <c r="L128" t="s">
        <v>806</v>
      </c>
      <c r="M128" t="s">
        <v>807</v>
      </c>
      <c r="N128" t="s">
        <v>808</v>
      </c>
      <c r="O128" t="s">
        <v>807</v>
      </c>
      <c r="P128" t="s">
        <v>809</v>
      </c>
      <c r="Q128">
        <v>58552</v>
      </c>
      <c r="R128" t="s">
        <v>42</v>
      </c>
    </row>
    <row r="129" spans="1:18" x14ac:dyDescent="0.2">
      <c r="A129">
        <v>192175</v>
      </c>
      <c r="B129" t="s">
        <v>130</v>
      </c>
      <c r="C129" t="s">
        <v>810</v>
      </c>
      <c r="D129" t="s">
        <v>91</v>
      </c>
      <c r="E129" t="s">
        <v>811</v>
      </c>
      <c r="F129" t="s">
        <v>36</v>
      </c>
      <c r="G129" t="s">
        <v>812</v>
      </c>
      <c r="H129" s="8">
        <v>29128</v>
      </c>
      <c r="I129">
        <v>2.0499999999999998</v>
      </c>
      <c r="J129">
        <v>163665</v>
      </c>
      <c r="K129" s="9">
        <v>0.14000000000000001</v>
      </c>
      <c r="L129" t="s">
        <v>813</v>
      </c>
      <c r="M129" t="s">
        <v>814</v>
      </c>
      <c r="N129" t="s">
        <v>815</v>
      </c>
      <c r="O129" t="s">
        <v>814</v>
      </c>
      <c r="P129" t="s">
        <v>41</v>
      </c>
      <c r="Q129">
        <v>48768</v>
      </c>
      <c r="R129" t="s">
        <v>42</v>
      </c>
    </row>
    <row r="130" spans="1:18" x14ac:dyDescent="0.2">
      <c r="A130">
        <v>825853</v>
      </c>
      <c r="B130" t="s">
        <v>60</v>
      </c>
      <c r="C130" t="s">
        <v>636</v>
      </c>
      <c r="D130" t="s">
        <v>123</v>
      </c>
      <c r="E130" t="s">
        <v>816</v>
      </c>
      <c r="F130" t="s">
        <v>36</v>
      </c>
      <c r="G130" t="s">
        <v>817</v>
      </c>
      <c r="H130" s="8">
        <v>35265</v>
      </c>
      <c r="I130">
        <v>0</v>
      </c>
      <c r="J130">
        <v>112683</v>
      </c>
      <c r="K130" s="9">
        <v>0.26</v>
      </c>
      <c r="L130" t="s">
        <v>818</v>
      </c>
      <c r="M130" t="s">
        <v>819</v>
      </c>
      <c r="N130" t="s">
        <v>29</v>
      </c>
      <c r="O130" t="s">
        <v>819</v>
      </c>
      <c r="P130" t="s">
        <v>194</v>
      </c>
      <c r="Q130">
        <v>98663</v>
      </c>
      <c r="R130" t="s">
        <v>31</v>
      </c>
    </row>
    <row r="131" spans="1:18" x14ac:dyDescent="0.2">
      <c r="A131">
        <v>430843</v>
      </c>
      <c r="B131" t="s">
        <v>21</v>
      </c>
      <c r="C131" t="s">
        <v>820</v>
      </c>
      <c r="D131" t="s">
        <v>91</v>
      </c>
      <c r="E131" t="s">
        <v>821</v>
      </c>
      <c r="F131" t="s">
        <v>25</v>
      </c>
      <c r="G131" t="s">
        <v>822</v>
      </c>
      <c r="H131" s="8">
        <v>21123</v>
      </c>
      <c r="I131">
        <v>33.1</v>
      </c>
      <c r="J131">
        <v>91713</v>
      </c>
      <c r="K131" s="9">
        <v>0.05</v>
      </c>
      <c r="L131" t="s">
        <v>823</v>
      </c>
      <c r="M131" t="s">
        <v>824</v>
      </c>
      <c r="N131" t="s">
        <v>825</v>
      </c>
      <c r="O131" t="s">
        <v>824</v>
      </c>
      <c r="P131" t="s">
        <v>826</v>
      </c>
      <c r="Q131">
        <v>57014</v>
      </c>
      <c r="R131" t="s">
        <v>42</v>
      </c>
    </row>
    <row r="132" spans="1:18" x14ac:dyDescent="0.2">
      <c r="A132">
        <v>597805</v>
      </c>
      <c r="B132" t="s">
        <v>60</v>
      </c>
      <c r="C132" t="s">
        <v>827</v>
      </c>
      <c r="D132" t="s">
        <v>224</v>
      </c>
      <c r="E132" t="s">
        <v>828</v>
      </c>
      <c r="F132" t="s">
        <v>36</v>
      </c>
      <c r="G132" t="s">
        <v>829</v>
      </c>
      <c r="H132" s="8">
        <v>31016</v>
      </c>
      <c r="I132">
        <v>5.31</v>
      </c>
      <c r="J132">
        <v>186371</v>
      </c>
      <c r="K132" s="9">
        <v>0.23</v>
      </c>
      <c r="L132" t="s">
        <v>830</v>
      </c>
      <c r="M132" t="s">
        <v>831</v>
      </c>
      <c r="N132" t="s">
        <v>832</v>
      </c>
      <c r="O132" t="s">
        <v>831</v>
      </c>
      <c r="P132" t="s">
        <v>179</v>
      </c>
      <c r="Q132">
        <v>14504</v>
      </c>
      <c r="R132" t="s">
        <v>113</v>
      </c>
    </row>
    <row r="133" spans="1:18" x14ac:dyDescent="0.2">
      <c r="A133">
        <v>651120</v>
      </c>
      <c r="B133" t="s">
        <v>32</v>
      </c>
      <c r="C133" t="s">
        <v>833</v>
      </c>
      <c r="D133" t="s">
        <v>654</v>
      </c>
      <c r="E133" t="s">
        <v>759</v>
      </c>
      <c r="F133" t="s">
        <v>36</v>
      </c>
      <c r="G133" t="s">
        <v>834</v>
      </c>
      <c r="H133" s="8">
        <v>23589</v>
      </c>
      <c r="I133">
        <v>9.2200000000000006</v>
      </c>
      <c r="J133">
        <v>157154</v>
      </c>
      <c r="K133" s="9">
        <v>0.14000000000000001</v>
      </c>
      <c r="L133" t="s">
        <v>835</v>
      </c>
      <c r="M133" t="s">
        <v>684</v>
      </c>
      <c r="N133" t="s">
        <v>836</v>
      </c>
      <c r="O133" t="s">
        <v>684</v>
      </c>
      <c r="P133" t="s">
        <v>757</v>
      </c>
      <c r="Q133">
        <v>55079</v>
      </c>
      <c r="R133" t="s">
        <v>42</v>
      </c>
    </row>
    <row r="134" spans="1:18" x14ac:dyDescent="0.2">
      <c r="A134">
        <v>995242</v>
      </c>
      <c r="B134" t="s">
        <v>32</v>
      </c>
      <c r="C134" t="s">
        <v>837</v>
      </c>
      <c r="D134" t="s">
        <v>838</v>
      </c>
      <c r="E134" t="s">
        <v>839</v>
      </c>
      <c r="F134" t="s">
        <v>36</v>
      </c>
      <c r="G134" t="s">
        <v>840</v>
      </c>
      <c r="H134" s="8">
        <v>35257</v>
      </c>
      <c r="I134">
        <v>0</v>
      </c>
      <c r="J134">
        <v>190537</v>
      </c>
      <c r="K134" s="9">
        <v>0.09</v>
      </c>
      <c r="L134" t="s">
        <v>841</v>
      </c>
      <c r="M134" t="s">
        <v>842</v>
      </c>
      <c r="N134" t="s">
        <v>843</v>
      </c>
      <c r="O134" t="s">
        <v>842</v>
      </c>
      <c r="P134" t="s">
        <v>286</v>
      </c>
      <c r="Q134">
        <v>24846</v>
      </c>
      <c r="R134" t="s">
        <v>51</v>
      </c>
    </row>
    <row r="135" spans="1:18" x14ac:dyDescent="0.2">
      <c r="A135">
        <v>839558</v>
      </c>
      <c r="B135" t="s">
        <v>32</v>
      </c>
      <c r="C135" t="s">
        <v>844</v>
      </c>
      <c r="D135" t="s">
        <v>345</v>
      </c>
      <c r="E135" t="s">
        <v>845</v>
      </c>
      <c r="F135" t="s">
        <v>36</v>
      </c>
      <c r="G135" t="s">
        <v>846</v>
      </c>
      <c r="H135" s="8">
        <v>28286</v>
      </c>
      <c r="I135">
        <v>7.21</v>
      </c>
      <c r="J135">
        <v>43192</v>
      </c>
      <c r="K135" s="9">
        <v>0.2</v>
      </c>
      <c r="L135" t="s">
        <v>847</v>
      </c>
      <c r="M135" t="s">
        <v>848</v>
      </c>
      <c r="N135" t="s">
        <v>328</v>
      </c>
      <c r="O135" t="s">
        <v>848</v>
      </c>
      <c r="P135" t="s">
        <v>112</v>
      </c>
      <c r="Q135">
        <v>15778</v>
      </c>
      <c r="R135" t="s">
        <v>113</v>
      </c>
    </row>
    <row r="136" spans="1:18" x14ac:dyDescent="0.2">
      <c r="A136">
        <v>398788</v>
      </c>
      <c r="B136" t="s">
        <v>21</v>
      </c>
      <c r="C136" t="s">
        <v>849</v>
      </c>
      <c r="D136" t="s">
        <v>204</v>
      </c>
      <c r="E136" t="s">
        <v>850</v>
      </c>
      <c r="F136" t="s">
        <v>25</v>
      </c>
      <c r="G136" t="s">
        <v>851</v>
      </c>
      <c r="H136" s="8">
        <v>32554</v>
      </c>
      <c r="I136">
        <v>6.7</v>
      </c>
      <c r="J136">
        <v>136817</v>
      </c>
      <c r="K136" s="9">
        <v>0</v>
      </c>
      <c r="L136" t="s">
        <v>852</v>
      </c>
      <c r="M136" t="s">
        <v>853</v>
      </c>
      <c r="N136" t="s">
        <v>854</v>
      </c>
      <c r="O136" t="s">
        <v>853</v>
      </c>
      <c r="P136" t="s">
        <v>105</v>
      </c>
      <c r="Q136">
        <v>61730</v>
      </c>
      <c r="R136" t="s">
        <v>42</v>
      </c>
    </row>
    <row r="137" spans="1:18" x14ac:dyDescent="0.2">
      <c r="A137">
        <v>166790</v>
      </c>
      <c r="B137" t="s">
        <v>21</v>
      </c>
      <c r="C137" t="s">
        <v>855</v>
      </c>
      <c r="D137" t="s">
        <v>54</v>
      </c>
      <c r="E137" t="s">
        <v>856</v>
      </c>
      <c r="F137" t="s">
        <v>25</v>
      </c>
      <c r="G137" t="s">
        <v>857</v>
      </c>
      <c r="H137" s="8">
        <v>26211</v>
      </c>
      <c r="I137">
        <v>22.57</v>
      </c>
      <c r="J137">
        <v>131166</v>
      </c>
      <c r="K137" s="9">
        <v>0.27</v>
      </c>
      <c r="L137" t="s">
        <v>858</v>
      </c>
      <c r="M137" t="s">
        <v>859</v>
      </c>
      <c r="N137" t="s">
        <v>860</v>
      </c>
      <c r="O137" t="s">
        <v>859</v>
      </c>
      <c r="P137" t="s">
        <v>247</v>
      </c>
      <c r="Q137">
        <v>33567</v>
      </c>
      <c r="R137" t="s">
        <v>51</v>
      </c>
    </row>
    <row r="138" spans="1:18" x14ac:dyDescent="0.2">
      <c r="A138">
        <v>581261</v>
      </c>
      <c r="B138" t="s">
        <v>130</v>
      </c>
      <c r="C138" t="s">
        <v>861</v>
      </c>
      <c r="D138" t="s">
        <v>62</v>
      </c>
      <c r="E138" t="s">
        <v>480</v>
      </c>
      <c r="F138" t="s">
        <v>36</v>
      </c>
      <c r="G138" t="s">
        <v>862</v>
      </c>
      <c r="H138" s="8">
        <v>29063</v>
      </c>
      <c r="I138">
        <v>6.59</v>
      </c>
      <c r="J138">
        <v>192446</v>
      </c>
      <c r="K138" s="9">
        <v>0.24</v>
      </c>
      <c r="L138" t="s">
        <v>863</v>
      </c>
      <c r="M138" t="s">
        <v>92</v>
      </c>
      <c r="N138" t="s">
        <v>864</v>
      </c>
      <c r="O138" t="s">
        <v>92</v>
      </c>
      <c r="P138" t="s">
        <v>75</v>
      </c>
      <c r="Q138">
        <v>23856</v>
      </c>
      <c r="R138" t="s">
        <v>51</v>
      </c>
    </row>
    <row r="139" spans="1:18" x14ac:dyDescent="0.2">
      <c r="A139">
        <v>793523</v>
      </c>
      <c r="B139" t="s">
        <v>114</v>
      </c>
      <c r="C139" t="s">
        <v>865</v>
      </c>
      <c r="D139" t="s">
        <v>132</v>
      </c>
      <c r="E139" t="s">
        <v>866</v>
      </c>
      <c r="F139" t="s">
        <v>36</v>
      </c>
      <c r="G139" t="s">
        <v>867</v>
      </c>
      <c r="H139" s="8">
        <v>31839</v>
      </c>
      <c r="I139">
        <v>5.87</v>
      </c>
      <c r="J139">
        <v>145629</v>
      </c>
      <c r="K139" s="9">
        <v>7.0000000000000007E-2</v>
      </c>
      <c r="L139" t="s">
        <v>868</v>
      </c>
      <c r="M139" t="s">
        <v>322</v>
      </c>
      <c r="N139" t="s">
        <v>473</v>
      </c>
      <c r="O139" t="s">
        <v>322</v>
      </c>
      <c r="P139" t="s">
        <v>222</v>
      </c>
      <c r="Q139">
        <v>4951</v>
      </c>
      <c r="R139" t="s">
        <v>113</v>
      </c>
    </row>
    <row r="140" spans="1:18" x14ac:dyDescent="0.2">
      <c r="A140">
        <v>178602</v>
      </c>
      <c r="B140" t="s">
        <v>52</v>
      </c>
      <c r="C140" t="s">
        <v>869</v>
      </c>
      <c r="D140" t="s">
        <v>196</v>
      </c>
      <c r="E140" t="s">
        <v>870</v>
      </c>
      <c r="F140" t="s">
        <v>25</v>
      </c>
      <c r="G140" t="s">
        <v>871</v>
      </c>
      <c r="H140" s="8">
        <v>28731</v>
      </c>
      <c r="I140">
        <v>10.220000000000001</v>
      </c>
      <c r="J140">
        <v>185016</v>
      </c>
      <c r="K140" s="9">
        <v>0.16</v>
      </c>
      <c r="L140" t="s">
        <v>872</v>
      </c>
      <c r="M140" t="s">
        <v>873</v>
      </c>
      <c r="N140" t="s">
        <v>873</v>
      </c>
      <c r="O140" t="s">
        <v>873</v>
      </c>
      <c r="P140" t="s">
        <v>121</v>
      </c>
      <c r="Q140">
        <v>95348</v>
      </c>
      <c r="R140" t="s">
        <v>31</v>
      </c>
    </row>
    <row r="141" spans="1:18" x14ac:dyDescent="0.2">
      <c r="A141">
        <v>346662</v>
      </c>
      <c r="B141" t="s">
        <v>32</v>
      </c>
      <c r="C141" t="s">
        <v>874</v>
      </c>
      <c r="D141" t="s">
        <v>235</v>
      </c>
      <c r="E141" t="s">
        <v>875</v>
      </c>
      <c r="F141" t="s">
        <v>36</v>
      </c>
      <c r="G141" t="s">
        <v>876</v>
      </c>
      <c r="H141" s="8">
        <v>25518</v>
      </c>
      <c r="I141">
        <v>1.72</v>
      </c>
      <c r="J141">
        <v>80047</v>
      </c>
      <c r="K141" s="9">
        <v>0.25</v>
      </c>
      <c r="L141" t="s">
        <v>877</v>
      </c>
      <c r="M141" t="s">
        <v>878</v>
      </c>
      <c r="N141" t="s">
        <v>802</v>
      </c>
      <c r="O141" t="s">
        <v>878</v>
      </c>
      <c r="P141" t="s">
        <v>50</v>
      </c>
      <c r="Q141">
        <v>41554</v>
      </c>
      <c r="R141" t="s">
        <v>51</v>
      </c>
    </row>
    <row r="142" spans="1:18" x14ac:dyDescent="0.2">
      <c r="A142">
        <v>817037</v>
      </c>
      <c r="B142" t="s">
        <v>32</v>
      </c>
      <c r="C142" t="s">
        <v>879</v>
      </c>
      <c r="D142" t="s">
        <v>23</v>
      </c>
      <c r="E142" t="s">
        <v>880</v>
      </c>
      <c r="F142" t="s">
        <v>36</v>
      </c>
      <c r="G142" t="s">
        <v>881</v>
      </c>
      <c r="H142" s="8">
        <v>27286</v>
      </c>
      <c r="I142">
        <v>16.05</v>
      </c>
      <c r="J142">
        <v>105374</v>
      </c>
      <c r="K142" s="9">
        <v>0.27</v>
      </c>
      <c r="L142" t="s">
        <v>882</v>
      </c>
      <c r="M142" t="s">
        <v>883</v>
      </c>
      <c r="N142" t="s">
        <v>884</v>
      </c>
      <c r="O142" t="s">
        <v>883</v>
      </c>
      <c r="P142" t="s">
        <v>768</v>
      </c>
      <c r="Q142">
        <v>35960</v>
      </c>
      <c r="R142" t="s">
        <v>51</v>
      </c>
    </row>
    <row r="143" spans="1:18" x14ac:dyDescent="0.2">
      <c r="A143">
        <v>648913</v>
      </c>
      <c r="B143" t="s">
        <v>32</v>
      </c>
      <c r="C143" t="s">
        <v>885</v>
      </c>
      <c r="D143" t="s">
        <v>181</v>
      </c>
      <c r="E143" t="s">
        <v>886</v>
      </c>
      <c r="F143" t="s">
        <v>36</v>
      </c>
      <c r="G143" t="s">
        <v>887</v>
      </c>
      <c r="H143" s="8">
        <v>27534</v>
      </c>
      <c r="I143">
        <v>4.18</v>
      </c>
      <c r="J143">
        <v>48133</v>
      </c>
      <c r="K143" s="9">
        <v>0.2</v>
      </c>
      <c r="L143" t="s">
        <v>888</v>
      </c>
      <c r="M143" t="s">
        <v>889</v>
      </c>
      <c r="N143" t="s">
        <v>890</v>
      </c>
      <c r="O143" t="s">
        <v>889</v>
      </c>
      <c r="P143" t="s">
        <v>41</v>
      </c>
      <c r="Q143">
        <v>49685</v>
      </c>
      <c r="R143" t="s">
        <v>42</v>
      </c>
    </row>
    <row r="144" spans="1:18" x14ac:dyDescent="0.2">
      <c r="A144">
        <v>924281</v>
      </c>
      <c r="B144" t="s">
        <v>32</v>
      </c>
      <c r="C144" t="s">
        <v>891</v>
      </c>
      <c r="D144" t="s">
        <v>280</v>
      </c>
      <c r="E144" t="s">
        <v>892</v>
      </c>
      <c r="F144" t="s">
        <v>36</v>
      </c>
      <c r="G144" t="s">
        <v>893</v>
      </c>
      <c r="H144" s="8">
        <v>24030</v>
      </c>
      <c r="I144">
        <v>28.25</v>
      </c>
      <c r="J144">
        <v>153633</v>
      </c>
      <c r="K144" s="9">
        <v>0.12</v>
      </c>
      <c r="L144" t="s">
        <v>894</v>
      </c>
      <c r="M144" t="s">
        <v>895</v>
      </c>
      <c r="N144" t="s">
        <v>895</v>
      </c>
      <c r="O144" t="s">
        <v>895</v>
      </c>
      <c r="P144" t="s">
        <v>179</v>
      </c>
      <c r="Q144">
        <v>11446</v>
      </c>
      <c r="R144" t="s">
        <v>113</v>
      </c>
    </row>
    <row r="145" spans="1:18" x14ac:dyDescent="0.2">
      <c r="A145">
        <v>951857</v>
      </c>
      <c r="B145" t="s">
        <v>43</v>
      </c>
      <c r="C145" t="s">
        <v>896</v>
      </c>
      <c r="D145" t="s">
        <v>435</v>
      </c>
      <c r="E145" t="s">
        <v>897</v>
      </c>
      <c r="F145" t="s">
        <v>25</v>
      </c>
      <c r="G145" t="s">
        <v>898</v>
      </c>
      <c r="H145" s="8">
        <v>33388</v>
      </c>
      <c r="I145">
        <v>3.94</v>
      </c>
      <c r="J145">
        <v>65798</v>
      </c>
      <c r="K145" s="9">
        <v>0</v>
      </c>
      <c r="L145" t="s">
        <v>899</v>
      </c>
      <c r="M145" t="s">
        <v>900</v>
      </c>
      <c r="N145" t="s">
        <v>901</v>
      </c>
      <c r="O145" t="s">
        <v>900</v>
      </c>
      <c r="P145" t="s">
        <v>433</v>
      </c>
      <c r="Q145">
        <v>63132</v>
      </c>
      <c r="R145" t="s">
        <v>42</v>
      </c>
    </row>
    <row r="146" spans="1:18" x14ac:dyDescent="0.2">
      <c r="A146">
        <v>474759</v>
      </c>
      <c r="B146" t="s">
        <v>32</v>
      </c>
      <c r="C146" t="s">
        <v>902</v>
      </c>
      <c r="D146" t="s">
        <v>145</v>
      </c>
      <c r="E146" t="s">
        <v>903</v>
      </c>
      <c r="F146" t="s">
        <v>36</v>
      </c>
      <c r="G146" t="s">
        <v>904</v>
      </c>
      <c r="H146" s="8">
        <v>22952</v>
      </c>
      <c r="I146">
        <v>5.04</v>
      </c>
      <c r="J146">
        <v>193315</v>
      </c>
      <c r="K146" s="9">
        <v>0.02</v>
      </c>
      <c r="L146" t="s">
        <v>905</v>
      </c>
      <c r="M146" t="s">
        <v>906</v>
      </c>
      <c r="N146" t="s">
        <v>885</v>
      </c>
      <c r="O146" t="s">
        <v>906</v>
      </c>
      <c r="P146" t="s">
        <v>447</v>
      </c>
      <c r="Q146">
        <v>31760</v>
      </c>
      <c r="R146" t="s">
        <v>51</v>
      </c>
    </row>
    <row r="147" spans="1:18" x14ac:dyDescent="0.2">
      <c r="A147">
        <v>144715</v>
      </c>
      <c r="B147" t="s">
        <v>32</v>
      </c>
      <c r="C147" t="s">
        <v>907</v>
      </c>
      <c r="D147" t="s">
        <v>268</v>
      </c>
      <c r="E147" t="s">
        <v>908</v>
      </c>
      <c r="F147" t="s">
        <v>36</v>
      </c>
      <c r="G147" t="s">
        <v>909</v>
      </c>
      <c r="H147" s="8">
        <v>23802</v>
      </c>
      <c r="I147">
        <v>11.86</v>
      </c>
      <c r="J147">
        <v>168726</v>
      </c>
      <c r="K147" s="9">
        <v>0.3</v>
      </c>
      <c r="L147" t="s">
        <v>910</v>
      </c>
      <c r="M147" t="s">
        <v>911</v>
      </c>
      <c r="N147" t="s">
        <v>912</v>
      </c>
      <c r="O147" t="s">
        <v>911</v>
      </c>
      <c r="P147" t="s">
        <v>222</v>
      </c>
      <c r="Q147">
        <v>4759</v>
      </c>
      <c r="R147" t="s">
        <v>113</v>
      </c>
    </row>
    <row r="148" spans="1:18" x14ac:dyDescent="0.2">
      <c r="A148">
        <v>141086</v>
      </c>
      <c r="B148" t="s">
        <v>130</v>
      </c>
      <c r="C148" t="s">
        <v>137</v>
      </c>
      <c r="D148" t="s">
        <v>196</v>
      </c>
      <c r="E148" t="s">
        <v>913</v>
      </c>
      <c r="F148" t="s">
        <v>36</v>
      </c>
      <c r="G148" t="s">
        <v>914</v>
      </c>
      <c r="H148" s="8">
        <v>23159</v>
      </c>
      <c r="I148">
        <v>14.27</v>
      </c>
      <c r="J148">
        <v>118615</v>
      </c>
      <c r="K148" s="9">
        <v>0.23</v>
      </c>
      <c r="L148" t="s">
        <v>915</v>
      </c>
      <c r="M148" t="s">
        <v>916</v>
      </c>
      <c r="N148" t="s">
        <v>917</v>
      </c>
      <c r="O148" t="s">
        <v>916</v>
      </c>
      <c r="P148" t="s">
        <v>247</v>
      </c>
      <c r="Q148">
        <v>33026</v>
      </c>
      <c r="R148" t="s">
        <v>51</v>
      </c>
    </row>
    <row r="149" spans="1:18" x14ac:dyDescent="0.2">
      <c r="A149">
        <v>633255</v>
      </c>
      <c r="B149" t="s">
        <v>60</v>
      </c>
      <c r="C149" t="s">
        <v>918</v>
      </c>
      <c r="D149" t="s">
        <v>84</v>
      </c>
      <c r="E149" t="s">
        <v>919</v>
      </c>
      <c r="F149" t="s">
        <v>25</v>
      </c>
      <c r="G149" t="s">
        <v>920</v>
      </c>
      <c r="H149" s="8">
        <v>35233</v>
      </c>
      <c r="I149">
        <v>0.05</v>
      </c>
      <c r="J149">
        <v>190579</v>
      </c>
      <c r="K149" s="9">
        <v>7.0000000000000007E-2</v>
      </c>
      <c r="L149" t="s">
        <v>921</v>
      </c>
      <c r="M149" t="s">
        <v>922</v>
      </c>
      <c r="N149" t="s">
        <v>883</v>
      </c>
      <c r="O149" t="s">
        <v>922</v>
      </c>
      <c r="P149" t="s">
        <v>112</v>
      </c>
      <c r="Q149">
        <v>16864</v>
      </c>
      <c r="R149" t="s">
        <v>113</v>
      </c>
    </row>
    <row r="150" spans="1:18" x14ac:dyDescent="0.2">
      <c r="A150">
        <v>768457</v>
      </c>
      <c r="B150" t="s">
        <v>32</v>
      </c>
      <c r="C150" t="s">
        <v>923</v>
      </c>
      <c r="D150" t="s">
        <v>84</v>
      </c>
      <c r="E150" t="s">
        <v>924</v>
      </c>
      <c r="F150" t="s">
        <v>36</v>
      </c>
      <c r="G150" t="s">
        <v>925</v>
      </c>
      <c r="H150" s="8">
        <v>27108</v>
      </c>
      <c r="I150">
        <v>10.39</v>
      </c>
      <c r="J150">
        <v>119793</v>
      </c>
      <c r="K150" s="9">
        <v>0.25</v>
      </c>
      <c r="L150" t="s">
        <v>926</v>
      </c>
      <c r="M150" t="s">
        <v>927</v>
      </c>
      <c r="N150" t="s">
        <v>928</v>
      </c>
      <c r="O150" t="s">
        <v>927</v>
      </c>
      <c r="P150" t="s">
        <v>194</v>
      </c>
      <c r="Q150">
        <v>99152</v>
      </c>
      <c r="R150" t="s">
        <v>31</v>
      </c>
    </row>
    <row r="151" spans="1:18" x14ac:dyDescent="0.2">
      <c r="A151">
        <v>583282</v>
      </c>
      <c r="B151" t="s">
        <v>52</v>
      </c>
      <c r="C151" t="s">
        <v>929</v>
      </c>
      <c r="D151" t="s">
        <v>204</v>
      </c>
      <c r="E151" t="s">
        <v>648</v>
      </c>
      <c r="F151" t="s">
        <v>25</v>
      </c>
      <c r="G151" t="s">
        <v>930</v>
      </c>
      <c r="H151" s="8">
        <v>34637</v>
      </c>
      <c r="I151">
        <v>1.07</v>
      </c>
      <c r="J151">
        <v>166828</v>
      </c>
      <c r="K151" s="9">
        <v>0.18</v>
      </c>
      <c r="L151" t="s">
        <v>931</v>
      </c>
      <c r="M151" t="s">
        <v>932</v>
      </c>
      <c r="N151" t="s">
        <v>933</v>
      </c>
      <c r="O151" t="s">
        <v>932</v>
      </c>
      <c r="P151" t="s">
        <v>247</v>
      </c>
      <c r="Q151">
        <v>32771</v>
      </c>
      <c r="R151" t="s">
        <v>51</v>
      </c>
    </row>
    <row r="152" spans="1:18" x14ac:dyDescent="0.2">
      <c r="A152">
        <v>421955</v>
      </c>
      <c r="B152" t="s">
        <v>21</v>
      </c>
      <c r="C152" t="s">
        <v>934</v>
      </c>
      <c r="D152" t="s">
        <v>268</v>
      </c>
      <c r="E152" t="s">
        <v>350</v>
      </c>
      <c r="F152" t="s">
        <v>25</v>
      </c>
      <c r="G152" t="s">
        <v>935</v>
      </c>
      <c r="H152" s="8">
        <v>23926</v>
      </c>
      <c r="I152">
        <v>4.59</v>
      </c>
      <c r="J152">
        <v>191691</v>
      </c>
      <c r="K152" s="9">
        <v>0.23</v>
      </c>
      <c r="L152" t="s">
        <v>936</v>
      </c>
      <c r="M152" t="s">
        <v>937</v>
      </c>
      <c r="N152" t="s">
        <v>938</v>
      </c>
      <c r="O152" t="s">
        <v>937</v>
      </c>
      <c r="P152" t="s">
        <v>75</v>
      </c>
      <c r="Q152">
        <v>24134</v>
      </c>
      <c r="R152" t="s">
        <v>51</v>
      </c>
    </row>
  </sheetData>
  <hyperlinks>
    <hyperlink ref="G17" r:id="rId1" xr:uid="{10304051-4928-4A54-9296-E570EBAF24B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0CF1-A950-4959-BE09-7E7F8E44AB6B}">
  <sheetPr>
    <tabColor rgb="FF00B050"/>
  </sheetPr>
  <dimension ref="A1:F28"/>
  <sheetViews>
    <sheetView tabSelected="1" zoomScaleNormal="100" workbookViewId="0">
      <selection activeCell="C5" sqref="C5"/>
    </sheetView>
  </sheetViews>
  <sheetFormatPr baseColWidth="10" defaultColWidth="8.83203125" defaultRowHeight="13" x14ac:dyDescent="0.15"/>
  <cols>
    <col min="1" max="1" width="42.5" customWidth="1"/>
    <col min="2" max="2" width="19" bestFit="1" customWidth="1"/>
    <col min="3" max="4" width="11.6640625" customWidth="1"/>
  </cols>
  <sheetData>
    <row r="1" spans="1:6" x14ac:dyDescent="0.15">
      <c r="A1" s="1" t="s">
        <v>960</v>
      </c>
    </row>
    <row r="2" spans="1:6" x14ac:dyDescent="0.15">
      <c r="A2" s="1"/>
      <c r="B2" t="s">
        <v>961</v>
      </c>
      <c r="C2" s="5">
        <v>35297</v>
      </c>
    </row>
    <row r="3" spans="1:6" x14ac:dyDescent="0.15">
      <c r="A3" s="1"/>
      <c r="B3" t="s">
        <v>2</v>
      </c>
      <c r="C3" s="6">
        <f>5.5%/12</f>
        <v>4.5833333333333334E-3</v>
      </c>
    </row>
    <row r="4" spans="1:6" ht="14" x14ac:dyDescent="0.15">
      <c r="B4" s="2" t="s">
        <v>943</v>
      </c>
      <c r="C4">
        <v>72</v>
      </c>
    </row>
    <row r="5" spans="1:6" x14ac:dyDescent="0.15">
      <c r="B5" t="s">
        <v>962</v>
      </c>
      <c r="C5" s="7">
        <f>(C2)*((C3*(1+C3)^(2*C4))/((1+C3)^(2*C4) - 1))</f>
        <v>335.38227047570513</v>
      </c>
    </row>
    <row r="7" spans="1:6" x14ac:dyDescent="0.15">
      <c r="A7" s="1" t="s">
        <v>960</v>
      </c>
    </row>
    <row r="8" spans="1:6" x14ac:dyDescent="0.15">
      <c r="B8" t="s">
        <v>963</v>
      </c>
      <c r="C8">
        <v>425</v>
      </c>
    </row>
    <row r="9" spans="1:6" x14ac:dyDescent="0.15">
      <c r="B9" t="s">
        <v>964</v>
      </c>
      <c r="C9">
        <v>215</v>
      </c>
    </row>
    <row r="10" spans="1:6" x14ac:dyDescent="0.15">
      <c r="B10" t="s">
        <v>965</v>
      </c>
      <c r="C10">
        <v>95</v>
      </c>
    </row>
    <row r="11" spans="1:6" ht="15" x14ac:dyDescent="0.15">
      <c r="B11" t="s">
        <v>962</v>
      </c>
      <c r="C11" s="4">
        <f>(1/3)*(C8)*(C9+C10)</f>
        <v>43916.666666666664</v>
      </c>
      <c r="D11" t="s">
        <v>0</v>
      </c>
    </row>
    <row r="13" spans="1:6" x14ac:dyDescent="0.15">
      <c r="A13" s="1" t="s">
        <v>960</v>
      </c>
    </row>
    <row r="14" spans="1:6" x14ac:dyDescent="0.15">
      <c r="B14" t="s">
        <v>1</v>
      </c>
      <c r="C14">
        <v>3.1415899999999999</v>
      </c>
    </row>
    <row r="15" spans="1:6" x14ac:dyDescent="0.15">
      <c r="B15" t="s">
        <v>2</v>
      </c>
      <c r="C15">
        <v>2.5</v>
      </c>
      <c r="D15">
        <v>3.5</v>
      </c>
      <c r="E15">
        <v>4</v>
      </c>
      <c r="F15">
        <v>6</v>
      </c>
    </row>
    <row r="16" spans="1:6" x14ac:dyDescent="0.15">
      <c r="B16" t="s">
        <v>962</v>
      </c>
      <c r="C16" s="4">
        <f>(4/3)*(C14)*((C15)^2)</f>
        <v>26.179916666666664</v>
      </c>
      <c r="D16" s="4">
        <f>(4/3)*(C14)*((D15)^2)</f>
        <v>51.312636666666663</v>
      </c>
      <c r="E16" s="4">
        <f>(4/3)*(C14)*((E15)^2)</f>
        <v>67.020586666666659</v>
      </c>
      <c r="F16" s="4">
        <f>(4/3)*(C14)*((F15)^2)</f>
        <v>150.79631999999998</v>
      </c>
    </row>
    <row r="18" spans="1:3" x14ac:dyDescent="0.15">
      <c r="A18" s="1" t="s">
        <v>960</v>
      </c>
    </row>
    <row r="19" spans="1:3" x14ac:dyDescent="0.15">
      <c r="B19" t="s">
        <v>939</v>
      </c>
      <c r="C19">
        <v>2</v>
      </c>
    </row>
    <row r="20" spans="1:3" x14ac:dyDescent="0.15">
      <c r="B20" t="s">
        <v>940</v>
      </c>
      <c r="C20">
        <v>2</v>
      </c>
    </row>
    <row r="21" spans="1:3" x14ac:dyDescent="0.15">
      <c r="B21" t="s">
        <v>941</v>
      </c>
      <c r="C21">
        <v>10</v>
      </c>
    </row>
    <row r="22" spans="1:3" x14ac:dyDescent="0.15">
      <c r="B22" t="s">
        <v>942</v>
      </c>
      <c r="C22" s="10">
        <f>SQRT(2*C19*C20+((C21)^3))</f>
        <v>31.749015732775089</v>
      </c>
    </row>
    <row r="25" spans="1:3" x14ac:dyDescent="0.15">
      <c r="A25" s="1" t="s">
        <v>960</v>
      </c>
    </row>
    <row r="26" spans="1:3" x14ac:dyDescent="0.15">
      <c r="B26" t="s">
        <v>2</v>
      </c>
      <c r="C26" s="11">
        <v>0.05</v>
      </c>
    </row>
    <row r="27" spans="1:3" x14ac:dyDescent="0.15">
      <c r="B27" t="s">
        <v>943</v>
      </c>
      <c r="C27">
        <v>12</v>
      </c>
    </row>
    <row r="28" spans="1:3" x14ac:dyDescent="0.15">
      <c r="B28" t="s">
        <v>962</v>
      </c>
      <c r="C28" s="10">
        <f>(1+(C26/C27))^(2*C27) - 1</f>
        <v>0.10494133555832774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B53A94A704F4A8194D0C05AA48798" ma:contentTypeVersion="8" ma:contentTypeDescription="Create a new document." ma:contentTypeScope="" ma:versionID="a47966735ac02a6089d5ecc33f5ddcda">
  <xsd:schema xmlns:xsd="http://www.w3.org/2001/XMLSchema" xmlns:xs="http://www.w3.org/2001/XMLSchema" xmlns:p="http://schemas.microsoft.com/office/2006/metadata/properties" xmlns:ns2="bdef3ca3-5535-4985-9e35-ab8e6d7d127e" targetNamespace="http://schemas.microsoft.com/office/2006/metadata/properties" ma:root="true" ma:fieldsID="cb08c89a4ead3148b3abe8e9753e4bdc" ns2:_="">
    <xsd:import namespace="bdef3ca3-5535-4985-9e35-ab8e6d7d12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3ca3-5535-4985-9e35-ab8e6d7d12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E5C87D-2CA1-41E1-8909-2F4B03192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1F264-4FD5-4DA5-B08D-6538CCF12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3ca3-5535-4985-9e35-ab8e6d7d1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24772-8558-4C4C-886F-889DAEF8A3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Formulas</vt:lpstr>
    </vt:vector>
  </TitlesOfParts>
  <Manager/>
  <Company>Montgomery, McCracken, Walker &amp; Rhoads, LLP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97 Fundamentals Class - Navigating Exercise</dc:title>
  <dc:subject>SHEET</dc:subject>
  <dc:creator>SYS053</dc:creator>
  <cp:keywords/>
  <dc:description/>
  <cp:lastModifiedBy>Microsoft Office User</cp:lastModifiedBy>
  <cp:revision/>
  <dcterms:created xsi:type="dcterms:W3CDTF">2000-05-31T20:16:50Z</dcterms:created>
  <dcterms:modified xsi:type="dcterms:W3CDTF">2023-04-11T23:26:24Z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0x01010064AB53A94A704F4A8194D0C05AA48798</vt:lpwstr>
  </property>
</Properties>
</file>