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INS51003\Desktop\"/>
    </mc:Choice>
  </mc:AlternateContent>
  <bookViews>
    <workbookView xWindow="0" yWindow="0" windowWidth="24000" windowHeight="9630" firstSheet="1" activeTab="15"/>
  </bookViews>
  <sheets>
    <sheet name="Main replies" sheetId="1" state="hidden" r:id="rId1"/>
    <sheet name="My Target" sheetId="9" r:id="rId2"/>
    <sheet name="VAT Calculation" sheetId="6" r:id="rId3"/>
    <sheet name="other" sheetId="3" r:id="rId4"/>
    <sheet name="Macro" sheetId="14" state="hidden" r:id="rId5"/>
    <sheet name="Tools" sheetId="10" state="hidden" r:id="rId6"/>
    <sheet name="Say &amp; Dont Say " sheetId="4" state="hidden" r:id="rId7"/>
    <sheet name="Mail Matrix" sheetId="5" r:id="rId8"/>
    <sheet name="Performance" sheetId="13" r:id="rId9"/>
    <sheet name="May" sheetId="20" r:id="rId10"/>
    <sheet name="JUN" sheetId="21" r:id="rId11"/>
    <sheet name="VAS 2" sheetId="19" state="hidden" r:id="rId12"/>
    <sheet name="April" sheetId="17" r:id="rId13"/>
    <sheet name="VAS" sheetId="2" state="hidden" r:id="rId14"/>
    <sheet name="March" sheetId="16" r:id="rId15"/>
    <sheet name="FEB" sheetId="15" r:id="rId16"/>
  </sheets>
  <externalReferences>
    <externalReference r:id="rId17"/>
  </externalReferences>
  <definedNames>
    <definedName name="_xlnm._FilterDatabase" localSheetId="0" hidden="1">'Main replies'!$A$1:$F$67</definedName>
    <definedName name="Tool_Name">[1]Sheet2!$J$2:$J$298</definedName>
  </definedNames>
  <calcPr calcId="162913"/>
</workbook>
</file>

<file path=xl/calcChain.xml><?xml version="1.0" encoding="utf-8"?>
<calcChain xmlns="http://schemas.openxmlformats.org/spreadsheetml/2006/main">
  <c r="B33" i="20" l="1"/>
  <c r="C32" i="20"/>
  <c r="C31" i="20"/>
  <c r="C30" i="20"/>
  <c r="C29" i="20"/>
  <c r="C28" i="20"/>
  <c r="C27" i="20"/>
  <c r="C26" i="20"/>
  <c r="C25" i="20"/>
  <c r="C24" i="20"/>
  <c r="C23" i="20"/>
  <c r="C22" i="20"/>
  <c r="C21" i="20"/>
  <c r="C20" i="20"/>
  <c r="C19" i="20"/>
  <c r="C18" i="20"/>
  <c r="C17" i="20"/>
  <c r="C16" i="20"/>
  <c r="C15" i="20"/>
  <c r="C14" i="20"/>
  <c r="C13" i="20"/>
  <c r="P12" i="20"/>
  <c r="C12" i="20"/>
  <c r="C11" i="20"/>
  <c r="C10" i="20"/>
  <c r="C9" i="20"/>
  <c r="C8" i="20"/>
  <c r="C7" i="20"/>
  <c r="C6" i="20"/>
  <c r="P5" i="20"/>
  <c r="C5" i="20"/>
  <c r="P4" i="20"/>
  <c r="C4" i="20"/>
  <c r="P3" i="20"/>
  <c r="C3" i="20"/>
  <c r="H2" i="20"/>
  <c r="D2" i="20"/>
  <c r="P8" i="20" s="1"/>
  <c r="C2" i="20"/>
  <c r="C33" i="20" s="1"/>
  <c r="E2" i="20" s="1"/>
  <c r="C32" i="21" l="1"/>
  <c r="E2" i="21" s="1"/>
  <c r="B32" i="21"/>
  <c r="C31" i="21"/>
  <c r="C30" i="21"/>
  <c r="C29" i="21"/>
  <c r="C28" i="21"/>
  <c r="C27" i="21"/>
  <c r="C26" i="21"/>
  <c r="C25" i="21"/>
  <c r="C24" i="21"/>
  <c r="C23" i="21"/>
  <c r="C22" i="21"/>
  <c r="C21" i="21"/>
  <c r="C20" i="21"/>
  <c r="C19" i="21"/>
  <c r="C18" i="21"/>
  <c r="C17" i="21"/>
  <c r="C16" i="21"/>
  <c r="C15" i="21"/>
  <c r="C14" i="21"/>
  <c r="C13" i="21"/>
  <c r="P12" i="21"/>
  <c r="C12" i="21"/>
  <c r="C11" i="21"/>
  <c r="C10" i="21"/>
  <c r="C9" i="21"/>
  <c r="C8" i="21"/>
  <c r="C7" i="21"/>
  <c r="C6" i="21"/>
  <c r="P5" i="21"/>
  <c r="C5" i="21"/>
  <c r="P4" i="21"/>
  <c r="C4" i="21"/>
  <c r="C3" i="21"/>
  <c r="H2" i="21"/>
  <c r="P3" i="21" s="1"/>
  <c r="D2" i="21"/>
  <c r="P8" i="21" s="1"/>
  <c r="C2" i="21"/>
  <c r="B33" i="13" l="1"/>
  <c r="H2" i="13" l="1"/>
  <c r="C32" i="13" l="1"/>
  <c r="C31" i="17"/>
  <c r="C30" i="17"/>
  <c r="C29" i="17"/>
  <c r="C28" i="17"/>
  <c r="C27" i="17"/>
  <c r="C26" i="17"/>
  <c r="C25" i="17"/>
  <c r="C24" i="17"/>
  <c r="C23" i="17"/>
  <c r="C22" i="17"/>
  <c r="C21" i="17"/>
  <c r="C20" i="17"/>
  <c r="C19" i="17"/>
  <c r="C18" i="17"/>
  <c r="C17" i="17"/>
  <c r="C16" i="17"/>
  <c r="C15" i="17"/>
  <c r="C14" i="17"/>
  <c r="C13" i="17"/>
  <c r="P12" i="17"/>
  <c r="B12" i="17"/>
  <c r="C12" i="17" s="1"/>
  <c r="C11" i="17"/>
  <c r="C10" i="17"/>
  <c r="C9" i="17"/>
  <c r="C8" i="17"/>
  <c r="C7" i="17"/>
  <c r="C6" i="17"/>
  <c r="P5" i="17"/>
  <c r="C5" i="17"/>
  <c r="P4" i="17"/>
  <c r="B4" i="17"/>
  <c r="C3" i="17"/>
  <c r="H2" i="17"/>
  <c r="P3" i="17" s="1"/>
  <c r="C2" i="17"/>
  <c r="B32" i="17" l="1"/>
  <c r="D2" i="17" s="1"/>
  <c r="P8" i="17" s="1"/>
  <c r="C32" i="17"/>
  <c r="E2" i="17" s="1"/>
  <c r="C4" i="17"/>
  <c r="Q12" i="16" l="1"/>
  <c r="Q6" i="16"/>
  <c r="Q4" i="16"/>
  <c r="Q5" i="16"/>
  <c r="P12" i="13" l="1"/>
  <c r="P5" i="13" l="1"/>
  <c r="P4" i="13"/>
  <c r="P3" i="13" l="1"/>
  <c r="C2" i="13" l="1"/>
  <c r="C3" i="13"/>
  <c r="B33" i="16" l="1"/>
  <c r="D2" i="16" s="1"/>
  <c r="Q8" i="16" s="1"/>
  <c r="C32" i="16"/>
  <c r="C31" i="16"/>
  <c r="C30" i="16"/>
  <c r="C29" i="16"/>
  <c r="C28" i="16"/>
  <c r="C27" i="16"/>
  <c r="C26" i="16"/>
  <c r="C25" i="16"/>
  <c r="C24" i="16"/>
  <c r="C23" i="16"/>
  <c r="C22" i="16"/>
  <c r="C21" i="16"/>
  <c r="C20" i="16"/>
  <c r="C19" i="16"/>
  <c r="C18" i="16"/>
  <c r="C17" i="16"/>
  <c r="C16" i="16"/>
  <c r="C15" i="16"/>
  <c r="C14" i="16"/>
  <c r="C13" i="16"/>
  <c r="C12" i="16"/>
  <c r="C11" i="16"/>
  <c r="C10" i="16"/>
  <c r="C9" i="16"/>
  <c r="C8" i="16"/>
  <c r="C7" i="16"/>
  <c r="C6" i="16"/>
  <c r="C5" i="16"/>
  <c r="C4" i="16"/>
  <c r="C3" i="16"/>
  <c r="H2" i="16"/>
  <c r="Q3" i="16" s="1"/>
  <c r="C2" i="16"/>
  <c r="C33" i="16" l="1"/>
  <c r="E2" i="16" s="1"/>
  <c r="B16" i="15"/>
  <c r="C2" i="15" s="1"/>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3" i="13" l="1"/>
  <c r="E2" i="13" s="1"/>
  <c r="D5" i="9"/>
  <c r="C3" i="9" s="1"/>
  <c r="D2" i="13" l="1"/>
  <c r="P8" i="13" s="1"/>
  <c r="F18" i="10" l="1"/>
  <c r="D18" i="10"/>
  <c r="E15" i="10"/>
  <c r="B2" i="6" l="1"/>
  <c r="C2" i="6" s="1"/>
  <c r="D2" i="6" s="1"/>
  <c r="B7" i="6"/>
  <c r="B12" i="6"/>
  <c r="E2" i="6" l="1"/>
  <c r="F2" i="6" s="1"/>
</calcChain>
</file>

<file path=xl/comments1.xml><?xml version="1.0" encoding="utf-8"?>
<comments xmlns="http://schemas.openxmlformats.org/spreadsheetml/2006/main">
  <authors>
    <author/>
  </authors>
  <commentList>
    <comment ref="A66" authorId="0" shapeId="0">
      <text>
        <r>
          <rPr>
            <sz val="11"/>
            <color theme="1"/>
            <rFont val="Calibri"/>
            <family val="2"/>
            <scheme val="minor"/>
          </rPr>
          <t>The date is grouped by day</t>
        </r>
      </text>
    </comment>
    <comment ref="B66" authorId="0" shapeId="0">
      <text>
        <r>
          <rPr>
            <sz val="11"/>
            <color theme="1"/>
            <rFont val="Calibri"/>
            <family val="2"/>
            <scheme val="minor"/>
          </rPr>
          <t>Name of the agent</t>
        </r>
      </text>
    </comment>
    <comment ref="C66" authorId="0" shapeId="0">
      <text>
        <r>
          <rPr>
            <sz val="11"/>
            <color theme="1"/>
            <rFont val="Calibri"/>
            <family val="2"/>
            <scheme val="minor"/>
          </rPr>
          <t>Username of the agent who made this call</t>
        </r>
      </text>
    </comment>
    <comment ref="D66" authorId="0" shapeId="0">
      <text>
        <r>
          <rPr>
            <sz val="11"/>
            <color theme="1"/>
            <rFont val="Calibri"/>
            <family val="2"/>
            <scheme val="minor"/>
          </rPr>
          <t>The sum of the online times of the agent per day without break</t>
        </r>
      </text>
    </comment>
    <comment ref="E66" authorId="0" shapeId="0">
      <text>
        <r>
          <rPr>
            <sz val="11"/>
            <color theme="1"/>
            <rFont val="Calibri"/>
            <family val="2"/>
            <scheme val="minor"/>
          </rPr>
          <t>The sum of the break times of the agent per day</t>
        </r>
      </text>
    </comment>
    <comment ref="F66" authorId="0" shapeId="0">
      <text>
        <r>
          <rPr>
            <sz val="11"/>
            <color theme="1"/>
            <rFont val="Calibri"/>
            <family val="2"/>
            <scheme val="minor"/>
          </rPr>
          <t>The sum of the times the agent was ready for call per day without break</t>
        </r>
      </text>
    </comment>
    <comment ref="G66" authorId="0" shapeId="0">
      <text>
        <r>
          <rPr>
            <sz val="11"/>
            <color theme="1"/>
            <rFont val="Calibri"/>
            <family val="2"/>
            <scheme val="minor"/>
          </rPr>
          <t>The sum of the times the agent was ready for chat per day without break</t>
        </r>
      </text>
    </comment>
    <comment ref="H66" authorId="0" shapeId="0">
      <text>
        <r>
          <rPr>
            <sz val="11"/>
            <color theme="1"/>
            <rFont val="Calibri"/>
            <family val="2"/>
            <scheme val="minor"/>
          </rPr>
          <t>The sum of the times the agent was ready for mail per day without break</t>
        </r>
      </text>
    </comment>
    <comment ref="I66" authorId="0" shapeId="0">
      <text>
        <r>
          <rPr>
            <sz val="11"/>
            <color theme="1"/>
            <rFont val="Calibri"/>
            <family val="2"/>
            <scheme val="minor"/>
          </rPr>
          <t>The time of the first agent login of the day</t>
        </r>
      </text>
    </comment>
    <comment ref="J66" authorId="0" shapeId="0">
      <text>
        <r>
          <rPr>
            <sz val="11"/>
            <color theme="1"/>
            <rFont val="Calibri"/>
            <family val="2"/>
            <scheme val="minor"/>
          </rPr>
          <t>The time of the last agent logout of the day</t>
        </r>
      </text>
    </comment>
  </commentList>
</comments>
</file>

<file path=xl/comments2.xml><?xml version="1.0" encoding="utf-8"?>
<comments xmlns="http://schemas.openxmlformats.org/spreadsheetml/2006/main">
  <authors>
    <author/>
  </authors>
  <commentList>
    <comment ref="A66" authorId="0" shapeId="0">
      <text>
        <r>
          <rPr>
            <sz val="11"/>
            <color theme="1"/>
            <rFont val="Calibri"/>
            <family val="2"/>
            <scheme val="minor"/>
          </rPr>
          <t>The date is grouped by day</t>
        </r>
      </text>
    </comment>
    <comment ref="B66" authorId="0" shapeId="0">
      <text>
        <r>
          <rPr>
            <sz val="11"/>
            <color theme="1"/>
            <rFont val="Calibri"/>
            <family val="2"/>
            <scheme val="minor"/>
          </rPr>
          <t>Name of the agent</t>
        </r>
      </text>
    </comment>
    <comment ref="C66" authorId="0" shapeId="0">
      <text>
        <r>
          <rPr>
            <sz val="11"/>
            <color theme="1"/>
            <rFont val="Calibri"/>
            <family val="2"/>
            <scheme val="minor"/>
          </rPr>
          <t>Username of the agent who made this call</t>
        </r>
      </text>
    </comment>
    <comment ref="D66" authorId="0" shapeId="0">
      <text>
        <r>
          <rPr>
            <sz val="11"/>
            <color theme="1"/>
            <rFont val="Calibri"/>
            <family val="2"/>
            <scheme val="minor"/>
          </rPr>
          <t>The sum of the online times of the agent per day without break</t>
        </r>
      </text>
    </comment>
    <comment ref="E66" authorId="0" shapeId="0">
      <text>
        <r>
          <rPr>
            <sz val="11"/>
            <color theme="1"/>
            <rFont val="Calibri"/>
            <family val="2"/>
            <scheme val="minor"/>
          </rPr>
          <t>The sum of the break times of the agent per day</t>
        </r>
      </text>
    </comment>
    <comment ref="F66" authorId="0" shapeId="0">
      <text>
        <r>
          <rPr>
            <sz val="11"/>
            <color theme="1"/>
            <rFont val="Calibri"/>
            <family val="2"/>
            <scheme val="minor"/>
          </rPr>
          <t>The sum of the times the agent was ready for call per day without break</t>
        </r>
      </text>
    </comment>
    <comment ref="G66" authorId="0" shapeId="0">
      <text>
        <r>
          <rPr>
            <sz val="11"/>
            <color theme="1"/>
            <rFont val="Calibri"/>
            <family val="2"/>
            <scheme val="minor"/>
          </rPr>
          <t>The sum of the times the agent was ready for chat per day without break</t>
        </r>
      </text>
    </comment>
    <comment ref="H66" authorId="0" shapeId="0">
      <text>
        <r>
          <rPr>
            <sz val="11"/>
            <color theme="1"/>
            <rFont val="Calibri"/>
            <family val="2"/>
            <scheme val="minor"/>
          </rPr>
          <t>The sum of the times the agent was ready for mail per day without break</t>
        </r>
      </text>
    </comment>
    <comment ref="I66" authorId="0" shapeId="0">
      <text>
        <r>
          <rPr>
            <sz val="11"/>
            <color theme="1"/>
            <rFont val="Calibri"/>
            <family val="2"/>
            <scheme val="minor"/>
          </rPr>
          <t>The time of the first agent login of the day</t>
        </r>
      </text>
    </comment>
    <comment ref="J66" authorId="0" shapeId="0">
      <text>
        <r>
          <rPr>
            <sz val="11"/>
            <color theme="1"/>
            <rFont val="Calibri"/>
            <family val="2"/>
            <scheme val="minor"/>
          </rPr>
          <t>The time of the last agent logout of the day</t>
        </r>
      </text>
    </comment>
  </commentList>
</comments>
</file>

<file path=xl/sharedStrings.xml><?xml version="1.0" encoding="utf-8"?>
<sst xmlns="http://schemas.openxmlformats.org/spreadsheetml/2006/main" count="3412" uniqueCount="1320">
  <si>
    <t>انا موجود هنا عشان اساعد حضرتك اتفضل اقدر اساعدك ازاي ؟</t>
  </si>
  <si>
    <t>استفسار حضرتك بخصوص ايه ؟</t>
  </si>
  <si>
    <t>Gre</t>
  </si>
  <si>
    <t>help</t>
  </si>
  <si>
    <t>مظبوط يا فندم</t>
  </si>
  <si>
    <t>ممكن نجرب الخطوات دي ولو في اي مشكلة تواصل معانا مرة اخري</t>
  </si>
  <si>
    <t>هل وصلت لحضرتك رسالة بالعرض ؟</t>
  </si>
  <si>
    <t xml:space="preserve">بنعتذر لحضرتك جدا بخصوص اي شئ مضايق حضرتك </t>
  </si>
  <si>
    <t>الحمدلله يا فندم اتفضل اقدر اساعد حضرتك ازاي ؟</t>
  </si>
  <si>
    <t>عفوا يا فندم بس ممكن اعرف عنوان حضرتك عشان اعرف المشكلة عامة ولا عند حضرتك فقط ؟</t>
  </si>
  <si>
    <t>انا هنا موجود عشان اساعد حضرتك اتفضل استفسار حضرتك بخصوص اي ؟</t>
  </si>
  <si>
    <t>انا مع حضرتك طبعا بس انا بعتذر طبعا بخصوص اي حاجة ضايقت حضرتك و ان ده شئ يهمنى طبعا</t>
  </si>
  <si>
    <t>حضرتك تقدر تمشي على الخطوات دي ولو في اي عطل ارجعلنا </t>
  </si>
  <si>
    <t>حضرتك تقدر تتابع الاستهلاك بشكل دوري من التطبيق </t>
  </si>
  <si>
    <t xml:space="preserve">الرسالة دي بتوصل بشكل عشوائي للمشتركين 
و متاح العرض دا للخطوط اللي بتسجل على التطبيق لاول مرة فقط ,
 حضرتك مش متاح للخط العرض الخاص بتحميل التطبيق 
لانه حضرتك بتستخدم التطبيق مسبقا و تم الاستفادة من العرض دا </t>
  </si>
  <si>
    <t>app</t>
  </si>
  <si>
    <t>data line</t>
  </si>
  <si>
    <t>ده اللي واضح من خلالي يا فندم زي ما وضحت لحضرتك و اكيد لو في امكانية اوضح لحضرتك اكتر مكنتش اتاخرت</t>
  </si>
  <si>
    <t>ممكن الإستعلام عن طريق #0# أو 400 أو من خلال آبلكيشن اورنچ مجاناً
جرب الكود يا فندم و اختار 3:متابعة الاستهلاك و الشحن</t>
  </si>
  <si>
    <t>remanainng bucket</t>
  </si>
  <si>
    <t>تقدر تشوف عن طريق التطبيق لو متاح هتدفع مع حضرتك ولو متاح تقدر تتابع الطرق الاخرى</t>
  </si>
  <si>
    <t>compansation</t>
  </si>
  <si>
    <t xml:space="preserve"> تطبيق My Orange مجاناً ومش بيستهلك من الإنترنت إلا عند تحميل التطبيق أو التوجه لصفحات خارج التطبيق ... وده أسهل وكمان بيحافظ على سرية الخط. وبنقدر نعرف تفاصيل الإستهلاك أخر 30 يوم من خلال تطبيق My Orange https://myo.orange.eg/my-consumption"</t>
  </si>
  <si>
    <t xml:space="preserve">هيتم تحويل حضرتك بمدير </t>
  </si>
  <si>
    <t>app trb</t>
  </si>
  <si>
    <t>بالنسبة للتطبيق
برجاء التأكد من التالي:
1-تحديث التطبيق لاخر اصدار
2- التأكد من استخدام التطبيق باتصال بيانات الهاتف من نفس الرقم و اغلاق الواي فاي
3- اغلاق التطبيق و فتحه مرة تانية او تفعيل وضع الطيران و الغائه
لو التطبيق غير محدث ممكن نمسحه و نحمله مرة تانية
4- نتأكد من التاريخ و الوقت مظبوط  على التوقيت المحلي</t>
  </si>
  <si>
    <t>app rassed</t>
  </si>
  <si>
    <t>واضح ان القسم المختص حاول يتواصل بحضرتك مرتين 
و حضرتك كان الخط مشغول و حابب اوضح ان هيتم التواصل بحضرتك مرة اخرى في اقرب و اسرع وقت</t>
  </si>
  <si>
    <t xml:space="preserve">بعتذر يا فندم صلاحية العروض و التعويضات غير متاح تعديلها طبقا للساسية العامة الشركة و سارية على كل العملاء </t>
  </si>
  <si>
    <t>offer and compansation</t>
  </si>
  <si>
    <t xml:space="preserve">مفيش عندي تفاصيل اقدر اوضحها بخصوص صلاحية العرض و لما تشحن هتوصل لحضرتك رسالة بكل التفاصيل و الصلاحيه </t>
  </si>
  <si>
    <t>offer</t>
  </si>
  <si>
    <t>promise</t>
  </si>
  <si>
    <t xml:space="preserve">call us </t>
  </si>
  <si>
    <t xml:space="preserve">حضرتك تقدر تفتح ابليكشن ماي اورانج و من خلاله تقدر تتمتع بالهدية او من خلال الكود مع العلم الكود بيكون سعة الهدية اقل من التطبيق وممكن نضغط على اللينك في الرسالة هيرسل حضرتك لصفحة الهدية </t>
  </si>
  <si>
    <t>تم تفعيل الخط لحضرتك يا فندم</t>
  </si>
  <si>
    <t>acvtive</t>
  </si>
  <si>
    <t>GO</t>
  </si>
  <si>
    <t xml:space="preserve">واضح امامي ان باقة GO الاساسية قيد التجديد عشان تقدر تستهلك عرض الضعف محتاج حضرتك تجدد باقة GO هتظهر لحضرتك عادي في التطبيق </t>
  </si>
  <si>
    <t>All in One</t>
  </si>
  <si>
    <t>voice</t>
  </si>
  <si>
    <t>wallet</t>
  </si>
  <si>
    <t>ممكن توضحلي اي سبب الايقاف </t>
  </si>
  <si>
    <t>و حابب اوضح الخط هيفضل مقفول لحين توجه حضرتك للفرع لاستبدال شريحة</t>
  </si>
  <si>
    <t>Mobile Tracing</t>
  </si>
  <si>
    <t>أسفين لخسارتك وبننصحك نتوجة لأقرب قسم شرطة ليك ويكون معاك الرقم المسلسل بتاع بالموبايل المفقود ونعمل بلاغ والجهة المختصة/النيابة هتخاطب الشركة وإحنا هنرد عليهم بشكل مباشر من غير أي تدخل من العملاء وده بناءً على القرار رقم 13 الصادر من مكتب النائب العام (المساعد للتفتيش القضائي لسنة 2007) وممكن تتابع معاهم أو هيتواصلوا معاك.</t>
  </si>
  <si>
    <r>
      <t xml:space="preserve">طلب الإيقاف المؤقت بيتنفذ خلال ساعة، ممكن توضيح </t>
    </r>
    <r>
      <rPr>
        <b/>
        <sz val="10"/>
        <color rgb="FFC00000"/>
        <rFont val="Helvetica 55 Roman"/>
        <family val="2"/>
      </rPr>
      <t>XXXXX</t>
    </r>
    <r>
      <rPr>
        <sz val="10"/>
        <color theme="1"/>
        <rFont val="Helvetica 55 Roman"/>
        <family val="2"/>
      </rPr>
      <t xml:space="preserve">
لكن عشان نحافظ على الخط ومايتمش إلغائه نهائياً، لازم نعيد تشغيل الخط ونشحن أو نرسل أو نستقبل مكالمة أو رسالة من أي شبكة، أو نستخدم الإنترنت خلال 3 شهور من أخر إستخدام للخط.
ولو محتاجين نوقف الخط فترة أطول من كده لو هيتم السفر، ممكن يتم شراء صلاحية عشان الخط مايتمش إلغائه نهائياً.</t>
    </r>
  </si>
  <si>
    <r>
      <t>Voluntary Suspension</t>
    </r>
    <r>
      <rPr>
        <b/>
        <sz val="10"/>
        <color rgb="FFC00000"/>
        <rFont val="Helvetica 55 Roman"/>
        <family val="2"/>
      </rPr>
      <t xml:space="preserve">
ALO &amp; Hybrid
XXXXX</t>
    </r>
    <r>
      <rPr>
        <sz val="10"/>
        <color rgb="FFC00000"/>
        <rFont val="Helvetica 55 Roman"/>
        <family val="2"/>
      </rPr>
      <t>= The needed verification</t>
    </r>
  </si>
  <si>
    <t>FREEZE YOUR LINE</t>
  </si>
  <si>
    <t>يهمنا وجودك معانا
لو في مشكلة بتواجهك إحنا موجودين عشان نحلها وهيتم التواصل من خلال الرسائل.</t>
  </si>
  <si>
    <r>
      <t xml:space="preserve">Port Out
Step 1 </t>
    </r>
    <r>
      <rPr>
        <b/>
        <sz val="10"/>
        <color rgb="FFFF7900"/>
        <rFont val="Helvetica 55 Roman"/>
        <family val="2"/>
      </rPr>
      <t xml:space="preserve">Public
</t>
    </r>
    <r>
      <rPr>
        <b/>
        <sz val="10"/>
        <color theme="1"/>
        <rFont val="Helvetica 55 Roman"/>
        <family val="2"/>
      </rPr>
      <t xml:space="preserve">With Private Message
</t>
    </r>
    <r>
      <rPr>
        <b/>
        <sz val="10"/>
        <color rgb="FFC00000"/>
        <rFont val="Helvetica 55 Roman"/>
        <family val="2"/>
      </rPr>
      <t>kindly use before providing the Port out details</t>
    </r>
  </si>
  <si>
    <r>
      <t xml:space="preserve">Port Out
Step 2
</t>
    </r>
    <r>
      <rPr>
        <sz val="10"/>
        <color rgb="FFC00000"/>
        <rFont val="Helvetica 55 Roman"/>
        <family val="2"/>
      </rPr>
      <t>Please remove the red part if already provided</t>
    </r>
    <r>
      <rPr>
        <b/>
        <sz val="10"/>
        <color rgb="FFC00000"/>
        <rFont val="Helvetica 55 Roman"/>
        <family val="2"/>
      </rPr>
      <t xml:space="preserve"> Port Out Step 1</t>
    </r>
  </si>
  <si>
    <r>
      <t xml:space="preserve">نقدر نحول بعد مرور 4 شهور من تشغيل الخط والتحويل بيتم في خلال يوم عمل واحد (غير شامل الجمعة والسبت).
التحويل بيتم عن طريق فرع الشبكة المطلوب الإنضمام ليها بالبطاقة الشخصية والخط مايكونش موقوف أو عليه غرامة ونقدر نحول الخط على أي نظام بغض النظر عن النظام إللي الخط عليه حالياً سواء كان الكارت أو إشتراك شهري أو كنترول 
وبالنسبة للفواتير المستحقة يجب سدادها والمبالغ الغير مفوترة بيكون لازم سدادها خلال 30 يوم من إصدار فاتورة التسوية النهائية
 وبعد إتمام التحويل بيكون متاح تقديم طلب مرة تانية بعد 4 شهور وإلغاء أي طلب تحويل بيتم عن طريق فرع الشبكة المطلوب الإنضمام ليها
</t>
    </r>
    <r>
      <rPr>
        <sz val="10"/>
        <color rgb="FFC00000"/>
        <rFont val="Helvetica 55 Roman"/>
        <family val="2"/>
      </rPr>
      <t>ونستأذنك توضحلنا سبب التحويل وتأكد إن هيتم عمل اللازم.</t>
    </r>
  </si>
  <si>
    <t>DSL</t>
  </si>
  <si>
    <t xml:space="preserve">Port out </t>
  </si>
  <si>
    <r>
      <t xml:space="preserve">PUK Code
</t>
    </r>
    <r>
      <rPr>
        <b/>
        <sz val="10"/>
        <color rgb="FFC00000"/>
        <rFont val="Helvetica 55 Roman"/>
        <family val="2"/>
      </rPr>
      <t>Private</t>
    </r>
    <r>
      <rPr>
        <sz val="10"/>
        <color theme="1"/>
        <rFont val="Helvetica 55 Roman"/>
        <family val="2"/>
      </rPr>
      <t xml:space="preserve">
</t>
    </r>
    <r>
      <rPr>
        <sz val="10"/>
        <color rgb="FFC00000"/>
        <rFont val="Helvetica 55 Roman"/>
        <family val="2"/>
      </rPr>
      <t>Customer Verified Or No need For Verification</t>
    </r>
  </si>
  <si>
    <r>
      <t xml:space="preserve">رمز الـ PUK هو </t>
    </r>
    <r>
      <rPr>
        <b/>
        <sz val="10"/>
        <color rgb="FFC00000"/>
        <rFont val="Helvetica 55 Roman"/>
        <family val="2"/>
      </rPr>
      <t>XXXX</t>
    </r>
    <r>
      <rPr>
        <sz val="10"/>
        <color theme="1"/>
        <rFont val="Helvetica 55 Roman"/>
        <family val="2"/>
      </rPr>
      <t xml:space="preserve">
ونقدر نعرف رمز الـ PUK بكل سهولة عن طريق الإتصال بالرقم 01223204400 من أي موبايل أو تليفون أرضي بسعر الدقيقة العادية من الخط إللي بنتصل منه لاورنچ.
أو من نفس الرقم نقدر نستعلم عن طريق 400 مجاناً، كمان نقدر نستعلم عن الـ PUK1 الخاص بأي رقم تاني بعد إدخال رمز الحماية الخاص بيه.
كمان ممكن نحصل على رمز الـ PUK مجاناً عن طريق الكود #100# من خلال قائمة معلومات عن الحساب.
&gt;&gt; بندخل رمز الـ PUK وبنضغط موافق، هيطلب رقم شخصي جديد، هندخل أي 4 أرقام من إختيارك بس مايكونش فيهم * أو #.
بعد كده هيطلب تأكيد الرقم مرة تانية، هندخل نفس الـ 4 أرقام، والخط هيشتغل بشكل سليم.
وطبعاً الـ 4 أرقام دول هيكونوا الرمز الشخصي (الـ PIN) الجديد.</t>
    </r>
  </si>
  <si>
    <t xml:space="preserve">PUK  </t>
  </si>
  <si>
    <r>
      <t xml:space="preserve">Data Dispute
</t>
    </r>
    <r>
      <rPr>
        <sz val="10"/>
        <color rgb="FFC00000"/>
        <rFont val="Helvetica 55 Roman"/>
        <family val="2"/>
      </rPr>
      <t>To Be Used Any Prepaid، Hybrid and Business C&amp;C</t>
    </r>
  </si>
  <si>
    <t>اورنچ بتحدث الأنظمة بشكل مستمر وتأكد إن مش بيكون في أي خصومات من غير سبب.
استاذنك نوقف automatic data retrieval من موبايلك ونجرب، لإن ممكن ده يكون سبب إستهلاك الإنترنت.
وإحنا راجعنا وطريقة المحاسبة مظبوطة والإستهلاك بيكون راجع لإستخدامك حتى لو بنستخدم الإنترنت في التصفح فقط.
وممكن المراجعة على إستهلاكك من خلال التليفون وهيوضحلك النسب التقريبية إللي تم إستخدامها بالميجابايت ولمعرفة المتبقي من الباقة وللتحكم فيها؛ بيكون من خلال الإتصال مجاناً بـ #136# أو إرسال رسالة لرقم 7455 مكتوب فيها #136# مجاناً.
وفي أسباب كتير بتأثر على إستهلاك باقة الإنترنت بطريقة سريعة، منها:
- إتاحة التحديث التلقائي للتطبيقات
- تحديث الإيميل على الموبايل تلقائياً (Auto sync/Push)
- تشغيل بيانات في الخلفية للتطبيقات (Background app data)
- تشغيل التنزيل التلقائي لصور وفيديوهات الواتساب أو تطبيقات المحادثة المماثلة (Media Auto download)
- إختيار أعلى جودة (HD) لمشاهدة الفيديوهات online زي اليوتيوب أو تشغيل الفيديوهات أوتوماتيك على فيسبوك (ساعة على اليوتيوب على جودة 360 pixels بحوالي 250 ميجا)
- تشغيل خدمة الـ Hotspot وإستخدام الموبايل كـ مودم Wi-Fi
- الـ GPS في حالة إعتماده على الموبايل إنترنت
- في حالة إستخدام خرائط جوجل بطريقة متكررة، يُنصح بتنزيل الخرائط لإستخدامها بدون إنترنت لاحقاً (Download Offline Maps)
- عند إستخدام الـ Wi-Fi، يُنصح بعدم تشغيل خاصية التبديل بين الشبكات؛ لإستمرار دعم الإتصال بالإنترنت في حالة ضعف الـ Wi-Fi
وممكن توضيح إحتىاجاتك وإحنا هننصحك بأكتر باقة تكون مناسبة لإستخدامك، وبكده هنكون وفرنا.
وبشكل عام للتحكم ومتابعة إستهلاك الإنترنت؛ ممكن نستخدم آبلكيشن اورنچ، وإستخدام التطبيق مجاناً، أو من خلال #100#.
https://myo.orange.eg/DB
وبنقدر نعرف تفاصيل الإستهلاك أخر 30 يوم من خلال آبلكيشن اورنچ</t>
  </si>
  <si>
    <r>
      <t xml:space="preserve">Data Dispute
</t>
    </r>
    <r>
      <rPr>
        <sz val="10"/>
        <color rgb="FFC00000"/>
        <rFont val="Helvetica 55 Roman"/>
        <family val="2"/>
      </rPr>
      <t xml:space="preserve">To Be Used With Postpaid Consumer or Business &amp; Consumer Star Bill
</t>
    </r>
    <r>
      <rPr>
        <b/>
        <sz val="10"/>
        <color rgb="FFC00000"/>
        <rFont val="Helvetica 55 Roman"/>
        <family val="2"/>
      </rPr>
      <t>Step 1</t>
    </r>
  </si>
  <si>
    <t>اورنچ بتحدث الأنظمة بشكل مستمر وتأكد إن مش بيكون في أي خصومات من غير سبب.
استاذنك نوقف automatic data retrieval من موبايلك ونجرب، لإن ممكن ده يكون سبب إستهلاك الإنترنت.
وإحنا راجعنا وطريقة المحاسبة مظبوطة والإستهلاك بيكون راجع لإستخدامك حتى لو بنستخدم الإنترنت في التصفح فقط.
وممكن المراجعة على إستهلاكك من خلال التليفون وهيوضحلك النسب التقريبية إللي تم إستخدامها بالميجابايت ولمعرفة المتبقي من الباقة وللتحكم فيها؛ بيكون من خلال الإتصال مجاناً بـ #136# أو إرسال رسالة لرقم 7455 مكتوب فيها #136# مجاناً.
وبشكل عام للتحكم ومتابعة إستهلاك الإنترنت؛ ممكن نستخدم آبلكيشن اورنچ، وإستخدام التطبيق مجاناً، أو من خلال #100#.
https://myo.orange.eg/DB</t>
  </si>
  <si>
    <r>
      <t xml:space="preserve">Data Dispute
</t>
    </r>
    <r>
      <rPr>
        <sz val="10"/>
        <color rgb="FFC00000"/>
        <rFont val="Helvetica 55 Roman"/>
        <family val="2"/>
      </rPr>
      <t xml:space="preserve">To Be Used With Postpaid Consumer or Business &amp; Consumer Star Bill
</t>
    </r>
    <r>
      <rPr>
        <b/>
        <sz val="10"/>
        <color rgb="FFC00000"/>
        <rFont val="Helvetica 55 Roman"/>
        <family val="2"/>
      </rPr>
      <t>Step 2
In case customer is asking about consumption reasons</t>
    </r>
  </si>
  <si>
    <t>في أسباب كتير بتأثر على إستهلاك باقة الإنترنت بطريقة سريعة، منها:
- إتاحة التحديث التلقائي للتطبيقات
- تحديث الإيميل على الموبايل تلقائياً (Auto sync/Push)
- تشغيل بيانات في الخلفية للتطبيقات (Background app data)
- تشغيل التنزيل التلقائي لصور وفيديوهات الواتساب أو تطبيقات المحادثة المماثلة (Media Auto download)
- إختيار أعلى جودة (HD) لمشاهدة الفيديوهات online زي اليوتيوب أو تشغيل الفيديوهات أوتوماتيك على فيسبوك (ساعة على اليوتيوب على جودة 360 pixels بحوالي 250 ميجا)
- تشغيل خدمة الـ Hotspot وإستخدام الموبايل كـ مودم Wi-Fi
- الـ GPS في حالة إعتماده على الموبايل إنترنت
- في حالة إستخدام خرائط جوجل بطريقة متكررة، يُنصح بتنزيل الخرائط لإستخدامها بدون إنترنت لاحقاً (Download Offline Maps)
- عند إستخدام الـ Wi-Fi، يُنصح بعدم تشغيل خاصية التبديل بين الشبكات؛ لإستمرار دعم الإتصال بالإنترنت في حالة ضعف الـ Wi-Fi
وممكن توضيح إحتىاجاتك وإحنا هننصحك بأكتر باقة تكون مناسبة لإستخدامك، وبكده هنكون وفرنا.
وبشكل عام للتحكم ومتابعة إستهلاك الإنترنت؛ ممكن نستخدم آبلكيشن اورنچ، وإستخدام التطبيق مجاناً، أو من خلال #100#.
https://myo.orange.eg/DB</t>
  </si>
  <si>
    <t xml:space="preserve">Data Dispute  </t>
  </si>
  <si>
    <t>الخط تالف يا فندم حضرتك محتاج تشرفنا في فروعنا و تستبدل الشريحة 
ممكن نعرف أقرب فرع والمواعيد من هنا https://backend.orange.eg/deeplinkredirect.html?screen=findstore</t>
  </si>
  <si>
    <r>
      <t xml:space="preserve">SIM Replacement
SIM Swap Complaints
</t>
    </r>
    <r>
      <rPr>
        <sz val="10"/>
        <color rgb="FFC00000"/>
        <rFont val="Helvetica 55 Roman"/>
        <family val="2"/>
      </rPr>
      <t xml:space="preserve">In case line is registered with </t>
    </r>
    <r>
      <rPr>
        <b/>
        <sz val="10"/>
        <color rgb="FFC00000"/>
        <rFont val="Helvetica 55 Roman"/>
        <family val="2"/>
      </rPr>
      <t xml:space="preserve">different data/no data
</t>
    </r>
    <r>
      <rPr>
        <sz val="10"/>
        <color theme="1"/>
        <rFont val="Helvetica 55 Roman"/>
        <family val="2"/>
      </rPr>
      <t>SIM swap fees is repriced to be 20 EGP instead of 5 EGP</t>
    </r>
  </si>
  <si>
    <t>بنتوجه لأقرب فرع بالبطاقة الشخصية، وبيتم إستبدال الشريحة مقابل 20 جنيه ... ومجاناً لو أول مرة هنستبدل الشريحة القديمة 3G بشريحة جديدة USIM 4G، ولفترة محدودة ممكن نكسب لحد 10 جيجابايتس صالحة لمدة إسبوع هدية من اورنچ.
وهنحتاج يكون معانا العقد الخاص بالخط، ولو في أي إجراء آخر بيتم توضيحه من خلال الفرع.
ممكن نعرف أقرب فرع والمواعيد من هنا
https://backend.orange.eg/deeplinkredirect.html?screen=findstore</t>
  </si>
  <si>
    <r>
      <t xml:space="preserve">SIM Replacement
SIM Swap Complaints
</t>
    </r>
    <r>
      <rPr>
        <sz val="10"/>
        <color rgb="FFC00000"/>
        <rFont val="Helvetica 55 Roman"/>
        <family val="2"/>
      </rPr>
      <t/>
    </r>
  </si>
  <si>
    <t>verf</t>
  </si>
  <si>
    <t>الاسم و الرقم القومي غير مطابقين</t>
  </si>
  <si>
    <t>حضرتك بترجع للمفوض وهو بيقدر يساعد حضرتك </t>
  </si>
  <si>
    <t>B2B</t>
  </si>
  <si>
    <t xml:space="preserve">حضرتك هتكلم 250 بالرقم التفويضي و هما هيساعده حضرتك باضافة الباقة </t>
  </si>
  <si>
    <t xml:space="preserve">SIM Replacement  </t>
  </si>
  <si>
    <t>ممكن توضحلي الاستفسار بشكل ادق عشان اقدر اساعد حضرتك ؟</t>
  </si>
  <si>
    <t>units</t>
  </si>
  <si>
    <t>Alerting</t>
  </si>
  <si>
    <r>
      <t xml:space="preserve">New Subscription
New Wallet
</t>
    </r>
    <r>
      <rPr>
        <sz val="10"/>
        <color theme="1"/>
        <rFont val="Helvetica 55 Roman"/>
        <family val="2"/>
      </rPr>
      <t>Consumer Segment</t>
    </r>
  </si>
  <si>
    <t>الإشتراك في الخدمة بيكون من خلال زيارة أقرب فرع بالبطاقة الشخصية وخطك يكون شغال بشكل سليم ومسجل ببياناتك الشخصية ويكون السن 15 سنة أو أكتر، والإشتراك في الخدمة مجاناً وبيكون في ضريبة مطلوب سدادها بقيمة 3.57 جنيه.
وبنقدر نستخدم الخدمة من خلال اورنچ كاش على تطبيق My Orange أو #7115# أو الخدمة الصوتية.
بعد الإشتراك هتوصلك رسالة فيها الكود السري، لازم يتم تغيير الكود السري عشان نستخدم الخدمة من خلال #7115# ونيبع الخطوات إللي على القائمة.
وممكن مراجعة تفاصيل أكتر عن الخدمة من اللينك ده
https://www.orange.eg/ar/services/Orange-financial-services
ممكن نعرف أقرب فرع والمواعيد من هنا
https://backend.orange.eg/deeplinkredirect.html?screen=findstore</t>
  </si>
  <si>
    <t>Orange cash</t>
  </si>
  <si>
    <t>IVR</t>
  </si>
  <si>
    <t>slow</t>
  </si>
  <si>
    <t>outage</t>
  </si>
  <si>
    <t>Q?</t>
  </si>
  <si>
    <t>حضرتك اتصل ب 400 و اختار النظام اللي حضرتك تعاقدت عليه في الفرع </t>
  </si>
  <si>
    <t xml:space="preserve">موضح من خلالي ان بالفعل حضرتك استخدمت التطبيق من قبل ف بالتالي العرض مش متاح </t>
  </si>
  <si>
    <t>app comp</t>
  </si>
  <si>
    <t>ارضاءا لحضرتك يا فندم هيتم تعويض حضرتك ب 2 جيجا صالحين لمدة اسبوع و بعتذر جدا بخصوص اي شئ ضايق حضرتك </t>
  </si>
  <si>
    <t>تم اضافة ال 2 جيجا تحب اساعد حضرتك ب اي حاجة تانية؟</t>
  </si>
  <si>
    <t>TRP</t>
  </si>
  <si>
    <t>msg offer</t>
  </si>
  <si>
    <t xml:space="preserve">حابب اوضح لحضرتك ان خط الداتا بيكون فقط مخصص للداتا و اجهزتها زي الماي فاي و الهوم وايرلس
و بالتالي بيكون غير متاح ان احنا نحول الخط من داتا لخط عادي حضرتك تقدر تشرفنا في الفروع و تشتري خط </t>
  </si>
  <si>
    <t xml:space="preserve">قمت من خلالي بخطوة تنشيطية على الباقة تقدر تقفل الراوتر و تفتحه تاني و تجرب ولو في اي مشكلة تواصل معنا </t>
  </si>
  <si>
    <t>HW</t>
  </si>
  <si>
    <t>Call Tone Deletion
Prepaid</t>
  </si>
  <si>
    <t>لإلغاء خدمة الكول تون ♬ ممكن نتصل برقم 9999 (سعر الدقيقة 50 قرش ونضغط رقم 9 - 4 - 1)، أو نبعت رسالة لـ 9999 مجاناً فيها كلمة إلغاء أو unsub، أو الكود #155*، أو من خلال تطبيق My Orange، وبيتم الإلغاء فى خلال ساعة.
وبما إن تكلفتها إتخصمت بالكامل من الرصيد؛ فا كده مش هنتحاسب عليها تاني، إلا إذا كان في أي مبالغ متأخرة من قبل كده لعدم الشحن، فهتتخصم تلقائي من الرصيد عند الشحن.
وممكن إلغاء بعض خدمات اورنچ عن طريق الكود الموحد #155*</t>
  </si>
  <si>
    <t>CALL TONE</t>
  </si>
  <si>
    <t>http://orangepedia/Products/Services/Pages/Repetitive-Follow-Up-Calls-Handling.aspx</t>
  </si>
  <si>
    <t>\\mob-fs-01\Digital Channels\Saved Replies\Sheets</t>
  </si>
  <si>
    <t>Saved Replies</t>
  </si>
  <si>
    <t>Repetitive-Follow-Up-Calls-Handling</t>
  </si>
  <si>
    <t xml:space="preserve">شكرا جزيلا لاستخدامك خدمة دعم اورنچ و بنتمالك يوم سعيد </t>
  </si>
  <si>
    <t>ending</t>
  </si>
  <si>
    <t xml:space="preserve">هحول حضرتك دلوقتي لقسم "الانترنت الارضي" عشان يساعدوا حضرتك , برجاء الانتظار و هيدخل موظف يرد على حضرتك من جانب القسم المختص في اسرع وقت, </t>
  </si>
  <si>
    <t>احنا خدمة شات مش متاح تشغيل ملفات الصوتية , برجاء كتابة استفسارك</t>
  </si>
  <si>
    <t>رقم الواتساب اللي بنتواصل منه مش مشترك مع اورنج ممكن نوضح الرقم اللي بنستفسر عنه ؟</t>
  </si>
  <si>
    <t>للعلم مش هيكون متاح للرقم الموضح عرض بخصوص التسجيل على التطبيق مرة تانية لان العرض دا متاح للرقم مرة واحدة عند التسجيل على التطبيق لاول مرة فقط</t>
  </si>
  <si>
    <t>app offer</t>
  </si>
  <si>
    <t>ممكن اسكرين من شكل الشبكة ظاهرة ازاي في تليفون حضرتك ؟</t>
  </si>
  <si>
    <t>network</t>
  </si>
  <si>
    <t>الرقم المسلسل بيكون مكتوب في ضهر الخط استاذنك وضحه</t>
  </si>
  <si>
    <t>SIM serial</t>
  </si>
  <si>
    <t>ممكن الاسم رباعي و الرقم القومي و العنوان و تاريخ الميلاد ؟</t>
  </si>
  <si>
    <t>تم تفعيل الخط لحضرتك يا فندم و هيتشغل مع حضرتك خلال ساعة يا فندم</t>
  </si>
  <si>
    <t>Voluntary Suspension</t>
  </si>
  <si>
    <t>واضح امامي ان في شكوى مقدمة لحضرتك بخصوص الخصم الخاص بالباقة و الشكوى ما زال جاري العمل عليها بمجرد ما القسم المختص ينتهي من العمل عليها هيوضح لحضرتك الرد</t>
  </si>
  <si>
    <r>
      <t>WI-FI Calling / Voice over Wi-Fi</t>
    </r>
    <r>
      <rPr>
        <b/>
        <sz val="10"/>
        <color rgb="FFC00000"/>
        <rFont val="Helvetica 55 Roman"/>
        <family val="2"/>
      </rPr>
      <t xml:space="preserve">
For Eligible Devices not on the shared list or Devices which are Coming Soon
</t>
    </r>
    <r>
      <rPr>
        <sz val="10"/>
        <color rgb="FFC00000"/>
        <rFont val="Helvetica 55 Roman"/>
        <family val="2"/>
      </rPr>
      <t>No dial Provided / Service not active on line</t>
    </r>
  </si>
  <si>
    <t>الخدمة هتبقى متوفرة قريباً على كل الموديلات المتاح ليها الخدمة.
مع العلم إن إتاحتها بيرتبط بالشركة المصنعة للتليفون وتحديثها لنظام التشغيل/Software الخاص بها وده لازم يتم قبل طلب الإشتراك فيها.
والخدمة نفسها متوفرة، لو معانا حالياً جهاز بيدعمها وشريحتك 4G، نقدر نضيفها من #0123# أو من خلال تطبيق My Orange أو من خلالنا.</t>
  </si>
  <si>
    <t>WI-FI Calling</t>
  </si>
  <si>
    <t>Type of reply</t>
  </si>
  <si>
    <t>Say</t>
  </si>
  <si>
    <t>Don’t say</t>
  </si>
  <si>
    <t>English</t>
  </si>
  <si>
    <t>Arabic</t>
  </si>
  <si>
    <t>Clarify customer's inquiry</t>
  </si>
  <si>
    <t>would you please clarify your message ?</t>
  </si>
  <si>
    <t>علشان نقدر نراجع لحضرتك علي المعلومة دي رجاء توضيح .....؟</t>
  </si>
  <si>
    <t>clarify</t>
  </si>
  <si>
    <t>ممكن ترد علي سؤالي عشان اساعدك ؟</t>
  </si>
  <si>
    <t>Confirmation</t>
  </si>
  <si>
    <t>If I’m not mistaken, the problem seems to be that…?</t>
  </si>
  <si>
    <t xml:space="preserve"> - حضرتك تقصد ان ....؟</t>
  </si>
  <si>
    <t>“I don’t understand”</t>
  </si>
  <si>
    <t xml:space="preserve">انا مش فاهم ....
</t>
  </si>
  <si>
    <t>Ending conversation
مش بنقول للعميل (في اي استفسار اخر ) غير لما يخلص المحادثة تماما</t>
  </si>
  <si>
    <t>I wish I was able to help you :) 
Do you have any questions or other help?
-
I hope I was able to provide you with the required service.
Do you have any questions or other help?</t>
  </si>
  <si>
    <t xml:space="preserve">اتمني اكون قدرت اساعد حضرتك 
- هل في اى استفسار او مساعدة اخري ؟
-اتمني اكون قدمت لحضرتك الخدمة المطلوبة ؟
</t>
  </si>
  <si>
    <t>Any other inquiry?
Any other Question?</t>
  </si>
  <si>
    <t>في اي استفسار أخر؟
في سؤال تاني</t>
  </si>
  <si>
    <t xml:space="preserve">Answering on an inquiry
الرد مش بيكون فيه اي تردد او كلمات تعبر عن   
الشك 
لازم اكون واثق فالرد </t>
  </si>
  <si>
    <t>I believe we’re dealing with…
Based on what you’ve described, the issue is most likely…</t>
  </si>
  <si>
    <t>تاكد يافندم بان ...
بناء علي اللي حضرتك وضحته فـــ......</t>
  </si>
  <si>
    <t>I’m not sure / I guess</t>
  </si>
  <si>
    <t>يافندم احتمال ان ...
انا شاكك بان المشكلة في...</t>
  </si>
  <si>
    <t>Handling Customer's Anger</t>
  </si>
  <si>
    <t>I understand how this must have upset you, and I’ll get on it immediately.
I’m sorry to hear about your frustration. Let me help you with that right away.</t>
  </si>
  <si>
    <t>بعتذرلك ومقدر شكوي حضرتك ،وهساعد حضرتك في حلها عن طريق ....</t>
  </si>
  <si>
    <t>Calm down</t>
  </si>
  <si>
    <t>ممكن تهدى!
ممكن تلتزم بسياق المحادثة</t>
  </si>
  <si>
    <t xml:space="preserve">put the customer on Hold
لازم اقول سبب وانا بطلب من العميل انه ينتظر </t>
  </si>
  <si>
    <t>I understand your issue and if it’s alright with you, I’m going to ask you to hold on while I try to find the solution.”
Let me get right on it. If you don’t mind, I’ll get back to you once I resolve this</t>
  </si>
  <si>
    <t xml:space="preserve">رجاء الانتظار للمراجعة  وتنفيذ طلب حضرتك 
بيتم مراجعة البيانات / المعلومات لابلاغ حضرتك </t>
  </si>
  <si>
    <t>I’ll get back to you - is it ok to put you on hold?</t>
  </si>
  <si>
    <t xml:space="preserve">لحظات يافندم
ممكن تنتنظر معايا 
ثواني </t>
  </si>
  <si>
    <t>Problem Solving
مش بقول للعميل ان لايوجد حل للمشكلة</t>
  </si>
  <si>
    <t>I’m really sorry to hear about this. I wish we could solve this problem for you. Maybe you could try…
I understand how this must have upset you, and I’ll get on it immediately.
I’m sorry to hear about your frustration. Let me help you with this right away.</t>
  </si>
  <si>
    <t>بنعتذرلك جدا عن التجربة دي يافندم وتأكد ان الحل هو  ...
 - انا قدمت لحضرتك شكوي وهنراجع وهنتواصل بيك .....</t>
  </si>
  <si>
    <t>There’s nothing we can do</t>
  </si>
  <si>
    <t xml:space="preserve">مافيش حاجة نعملها لحضرتك </t>
  </si>
  <si>
    <t xml:space="preserve">Miss understanding </t>
  </si>
  <si>
    <t>Let me explain
I will explain more to you Mr.,,,,,, / Ms.……</t>
  </si>
  <si>
    <t xml:space="preserve">هوضح لحضرتك كل التفاصيل…
اللي انا اقصده يااستاذ ... هو ...... </t>
  </si>
  <si>
    <t>Listen to me</t>
  </si>
  <si>
    <t>اسمعني يافندم 
يا فندم اقرا صح اللى كتبته لحضرتك من فضلك
زي مانا وضحت لحضرتك و الموظف اللي قبلي وضحلك</t>
  </si>
  <si>
    <t xml:space="preserve">no problem found &amp; repeating same questions </t>
  </si>
  <si>
    <t>I can't help you.</t>
  </si>
  <si>
    <t>مش هقدر اساعدك</t>
  </si>
  <si>
    <t xml:space="preserve">بنعتذرلك جدا يافندم وتاكد لو في خطأ من خلالنا هنقدم لحضرتك شكوي لكن دي طريقة محاسبة ولايوجد خطأ محاسبي وتاكد اننا موجودين هنا لمساعدتك </t>
  </si>
  <si>
    <t>لا و مش متاح يافندم تقديم شكوى لان مفيش مشكله على الخط</t>
  </si>
  <si>
    <t xml:space="preserve">تاكد لو في خطأ من خلالنا هنقدم لحضرتك شكوي لكن دي طريقة محاسبة ولايوجد خطأ محاسبي وتاكد اننا موجودين هنا لمساعدتك </t>
  </si>
  <si>
    <t xml:space="preserve"> زى ما وضحتلك مفيش مشكله على الخط لتقديم شكوى</t>
  </si>
  <si>
    <t xml:space="preserve">دا الموضح على الخط يافندم - وضحت لحضرتك اللى تم على الخط </t>
  </si>
  <si>
    <t>مفيش اى مشكلة واضحة من خلالى الاشتراك تم من خلال العميل فميش امكانية بالتعويض</t>
  </si>
  <si>
    <t>مفييش مشكله على الخط . لان انا الى بحدد لان انا الى امامى السيستم</t>
  </si>
  <si>
    <t>هوضح لحضرتك بالنسبة لـــ.....</t>
  </si>
  <si>
    <t>تم توضيح المعلومه | حابب اوضحلك مره اخري؟</t>
  </si>
  <si>
    <t xml:space="preserve">ممكن تقرا كلامك </t>
  </si>
  <si>
    <t xml:space="preserve">ممكن تقرا كلامي يافندم </t>
  </si>
  <si>
    <t>دورنا اننا نساعد حضرتك ورجاء توضيح لو في اى شىء مش واضح؟</t>
  </si>
  <si>
    <t xml:space="preserve">تم توضحيها في الشات برجاء مراجعه الشات </t>
  </si>
  <si>
    <t xml:space="preserve">Attitude </t>
  </si>
  <si>
    <t>I am here to help you. I apologize if you don’t feel that.</t>
  </si>
  <si>
    <t>انا دوري ان اساعد حضرتك وبعتذرلك لو وصلك عكس ذلك</t>
  </si>
  <si>
    <t>حضرتك عايز تقدم شكوي فيا يعني ؟</t>
  </si>
  <si>
    <t xml:space="preserve">Angry </t>
  </si>
  <si>
    <t>I understand how this must have upset you, and I’ll get on it immediately.
I’m sorry to hear about your frustration. Let me help you with this right away.</t>
  </si>
  <si>
    <t xml:space="preserve">بعتذرلك يافندم ان وصل لحضرتك شعور اني مش حابب اساعدك بس انا بقوم بتنفيذ الاجراءات وتاكد ان دورنا هو مساعدة حضرتك
إحنا هنا لمساعدتك و يهمنا الرد عليك
إحنا مقدرين استيائك وبنعتذرلك عن أي مشكلة واجهتك
بنأكد إن يهمنا مساعدتك وإرضائك
بنعتذرلك عن تجربتك 
ممكن تقبل إعتذارنا عن تجربتك، وتأكد إنه هيتم حل الأمر
بنعتذرلك يافندم جدا وتاكد اننا بنبذل اقصي جهد علشان المشكلة تتحل بسرعة
</t>
  </si>
  <si>
    <t>I already explained, Any other question?</t>
  </si>
  <si>
    <t>انا وضحت الاجراء | اي مساعده تانيه ؟</t>
  </si>
  <si>
    <t>Verification</t>
  </si>
  <si>
    <t>حضرتك يافندم ده سؤال بيتم طرحه علي حضرتك ورجاء الاجابة عليه  لضمان التاكد من ان صاحب الخط هو من يتصرف فيه فقط بناء علي معرفة البيانات المطلوبة</t>
  </si>
  <si>
    <t>انا عارف شغلى يافندم  |وانا بوضحلك انى عايز بياناتك عشان اراجع على الخط</t>
  </si>
  <si>
    <r>
      <t xml:space="preserve">Waiting complaint feedback
</t>
    </r>
    <r>
      <rPr>
        <sz val="10"/>
        <color rgb="FFC00000"/>
        <rFont val="Helvetica 55 Roman"/>
        <family val="2"/>
      </rPr>
      <t>(Sending Escalation Mail)</t>
    </r>
  </si>
  <si>
    <t>I understand how this must have upset you, I have sent an escalation to you. So you will be contacted sooner</t>
  </si>
  <si>
    <t xml:space="preserve">إحنا مقدرين استيائك و بنعتذرلك عن أي مشكلة واجهتك.
حالياً بنراجع و هنتابعك في أسرع وقت ممكن.
بنعتذرلك عن أي تأخير تم, حالياً بنراجع و هيتم المتابعة في أسرع وقت ممكن.
تأكد إن يهمنا حل المشكلة في أسرع وقت ممكن و حالياً بنراجع على حلها و هيتم المتابعة.
إحنا حالياً بنراجع الشكوى و هنرد عليك في أقرب وقت ممكن .
</t>
  </si>
  <si>
    <t xml:space="preserve">اصلا الشكوي لسه مفتوحة
</t>
  </si>
  <si>
    <t>Cannot Make Calls
Fault For Product</t>
  </si>
  <si>
    <t>ممكن توضيح هل في رسالة معينة بتظهر على شاشة التليفون أو بنسمعها لما بنحاول نعمل مكالمة؟ ولو في، برجاء توضيحها.
- هل المشكلة دي بتحصل مع كل الأرقام ولا رقم معين؟
- نستأذنك نقفل إتصال البيانات وندخل على الضبط وبعدين ضبط الشبكة وبعدين نختار الشبكة يدوي، هيظهر الشبكات المتاحة، ممكن نختار أي شبكة غير اورنچ والتليفون هيرفضها، نرجع نختار شبكة اورنچ ونقفل التليفون ونفتحه، ونجرب إجراء مكالمة.
- لو إستمرت المشكلة، هنحتاج نجرب الشريحة في تليفون تاني.</t>
  </si>
  <si>
    <t>Cannot Receive Calls</t>
  </si>
  <si>
    <t>ممكن توضيح هل علامة الشبكة ظاهرة على التليفون كاملة؟
- المشكلة في إستقبال المكالمات من شبكة معينة ولا من أي حد؟
- المشكلة بتحصل مع رقم دولي أو أرقام قصيرة؟ ولا بتحصل مع كل الأرقام؟
- ممكن توضيح الرقم المسلسل للشريحة؟
- استأذنك نجرب نلغي كل تحويلات المكالمات عن طريق الكود #002##
- ممكن توضحلنا رسالة الخطأ إللي بيسمعها الشخص إللي بيكلمك؟</t>
  </si>
  <si>
    <t>Cannot Make or Receive Calls</t>
  </si>
  <si>
    <t xml:space="preserve">تقدر تعرف منه الرقم المسلسل #119# </t>
  </si>
  <si>
    <r>
      <t xml:space="preserve">Credit inquiries
Balance inquiry
</t>
    </r>
    <r>
      <rPr>
        <sz val="10"/>
        <color theme="1"/>
        <rFont val="Helvetica 55 Roman"/>
        <family val="2"/>
      </rPr>
      <t>Prepaid/Hybrid/Business C&amp;C</t>
    </r>
  </si>
  <si>
    <r>
      <t xml:space="preserve">Lost Credit
</t>
    </r>
    <r>
      <rPr>
        <b/>
        <sz val="10"/>
        <color rgb="FFC00000"/>
        <rFont val="Helvetica 55 Roman"/>
        <family val="2"/>
      </rPr>
      <t xml:space="preserve">Rasseny
My Orange – Prepaid E-bill
</t>
    </r>
    <r>
      <rPr>
        <sz val="10"/>
        <color rgb="FFC00000"/>
        <rFont val="Helvetica 55 Roman"/>
        <family val="2"/>
      </rPr>
      <t>Prepaid
Business Prepaid dials are eligible to use the service.</t>
    </r>
  </si>
  <si>
    <t>في أي وقت، نقدر نعرف الرصيد إتخصم في إيه عن طريق رسيني من خلال الكود #13# مجاناً أول مرة في اليوم، وأي رسالة إضافية بـ 10 قروش، وهتوصلك رسالة بتقرير يوضح رصيدك وإستهلاكك والإشتراكات إللي إتخصمت في أخر 24 ساعة (هنقدر نستخدمها بعد ساعة من عملية الشحن).
وكمان نقدر نستخدم خدمة رسيني على تطبيق My Orange مجاناً أي عدد من المرات خلال اليوم.
الخدمة متاحة لأنظمة الكارت فقط.
وبنقدر نعرف تفاصيل الإستهلاك أخر 30 يوم من خلال تطبيق My Orange
https://myo.orange.eg/my-consumption</t>
  </si>
  <si>
    <r>
      <t xml:space="preserve">Lost Credit
</t>
    </r>
    <r>
      <rPr>
        <b/>
        <sz val="10"/>
        <color rgb="FFC00000"/>
        <rFont val="Helvetica 55 Roman"/>
        <family val="2"/>
      </rPr>
      <t xml:space="preserve">My Orange – Prepaid E-bill
</t>
    </r>
    <r>
      <rPr>
        <sz val="10"/>
        <color rgb="FFC00000"/>
        <rFont val="Helvetica 55 Roman"/>
        <family val="2"/>
      </rPr>
      <t>Hybrid</t>
    </r>
  </si>
  <si>
    <t>في أي وقت، نقدر نعرف تفاصيل الإستهلاك أخر 30 يوم ونراجع الرصيد والأرقام إللي كلمناها من خلال تطبيق My Orange مجاناً ومش بيستهلك من الإنترنت إلا عند تحميل التطبيق أو التوجه لصفحات خارج التطبيق ... وده أسهل وكمان بيحافظ على سرية الخط.
وبنقدر نعرف تفاصيل الإستهلاك أخر 30 يوم من خلال تطبيق My Orange
https://myo.orange.eg/my-consumption</t>
  </si>
  <si>
    <t>Lost Credit</t>
  </si>
  <si>
    <t>Department</t>
  </si>
  <si>
    <t>Template</t>
  </si>
  <si>
    <t>Script</t>
  </si>
  <si>
    <t>Escalation</t>
  </si>
  <si>
    <t>All social media complaints (SR’s sent to back office teams) should be handled till the last 30 minutes of Department’s shifts.</t>
  </si>
  <si>
    <t>Social Media Data Connection</t>
  </si>
  <si>
    <t>DBO will contact the customer within 15 mins.</t>
  </si>
  <si>
    <t>NA</t>
  </si>
  <si>
    <t>Notes</t>
  </si>
  <si>
    <t>language</t>
  </si>
  <si>
    <t>حضرتك تقدر اللغة الخاصة بالخدمة الصوتية عن طريق انك تكلم 400</t>
  </si>
  <si>
    <r>
      <t xml:space="preserve">Data Troubleshooting
</t>
    </r>
    <r>
      <rPr>
        <b/>
        <sz val="10"/>
        <color rgb="FFC00000"/>
        <rFont val="Helvetica 55 Roman"/>
        <family val="2"/>
      </rPr>
      <t>Android TRB</t>
    </r>
    <r>
      <rPr>
        <b/>
        <sz val="10"/>
        <color theme="1"/>
        <rFont val="Helvetica 55 Roman"/>
        <family val="2"/>
      </rPr>
      <t xml:space="preserve">
Slow Connection &amp; Instability
</t>
    </r>
    <r>
      <rPr>
        <sz val="10"/>
        <color rgb="FFC00000"/>
        <rFont val="Helvetica 55 Roman"/>
        <family val="2"/>
      </rPr>
      <t>Please press on Sync PCRF following below steps:
Charging Details &gt;&gt; Buckets Balance &gt;&gt; Sync PCRF</t>
    </r>
  </si>
  <si>
    <r>
      <t xml:space="preserve">Data Troubleshooting
</t>
    </r>
    <r>
      <rPr>
        <b/>
        <sz val="10"/>
        <color rgb="FFC00000"/>
        <rFont val="Helvetica 55 Roman"/>
        <family val="2"/>
      </rPr>
      <t>iPhone IOS TRB</t>
    </r>
    <r>
      <rPr>
        <b/>
        <sz val="10"/>
        <color theme="1"/>
        <rFont val="Helvetica 55 Roman"/>
        <family val="2"/>
      </rPr>
      <t xml:space="preserve">
Connect Connect/Slow Connection &amp; Instability
</t>
    </r>
    <r>
      <rPr>
        <sz val="10"/>
        <color rgb="FFC00000"/>
        <rFont val="Helvetica 55 Roman"/>
        <family val="2"/>
      </rPr>
      <t>Please press on Sync PCRF following below steps:
Charging Details &gt;&gt; Buckets Balance &gt;&gt; Sync PCRF</t>
    </r>
  </si>
  <si>
    <t>نوع جهازك iPhone
ممكن نمشي على الخطوات دي:
1- الإعدادات
2- عام
3- إعادة تعيين
4- إعادة تعيين الشبكة
وبعد كده هنحتاج نتأكد من:
1- قفل الإتصال اللاسلكي/الواي فاي
2- تشغيل البيانات الخلوية
3- خيارات البيانات الخلوية
4- الصوت والبيانات 4G
لو المشكلة لسه موجودة، ممكن تحديث نظام التشغيل الخاص بالجهاز (لو متاح).
ولو الشريحة 3G، ممكن نستبدلها من أقرب فرع بشريحة USIM 4G، وده ممكن يساعد في حل المشكلة، ولفترة محدودة ممكن نكسب لحد 10 جيجابايتس هدية صالحة لمدة إسبوع.
لخطوط الأفراد، ممكن صاحب الخط المسجل بإسمه الخط يتوجه لأقرب فرع بالبطاقة الشخصية وبيتم إستبدال الشريحة مجاناً.
ممكن نعرف أقرب فرع والمواعيد من هنا
https://backend.orange.eg/deeplinkredirect.html?screen=findstore</t>
  </si>
  <si>
    <t>Data Troubleshooting</t>
  </si>
  <si>
    <t xml:space="preserve">بتعمل شكوى برقم 1353 و بترنها باك اوفس 8W ة بتروح تبعت الميل ده يا معلم متنساش تحط الميل في النوت </t>
  </si>
  <si>
    <t>للمتابعة اضغط 1 للمتابعة اضغط * للاعدادات و المتابعة اضغط 4 لتغير اللغة اضغط 1</t>
  </si>
  <si>
    <t>للمتابعة اضغط 1 للمتابعة اضغط * للاعدادات و المتابعة اضغط 4 لمعرفة ال puk اضغط 2</t>
  </si>
  <si>
    <t>Menu</t>
  </si>
  <si>
    <t>PUK</t>
  </si>
  <si>
    <t>Replies</t>
  </si>
  <si>
    <t>Recharging Fees</t>
  </si>
  <si>
    <t>Main credit</t>
  </si>
  <si>
    <t xml:space="preserve">Amount After Adding New State Development Fees </t>
  </si>
  <si>
    <t>Amount + VAT 14%</t>
  </si>
  <si>
    <t>VAT 14%</t>
  </si>
  <si>
    <t>Amount + VAT 8%</t>
  </si>
  <si>
    <t>VAT 8%</t>
  </si>
  <si>
    <t>Amount</t>
  </si>
  <si>
    <t>تم اضافة التعويض يا فندم تحب اساعد حضرتك ب اي استفسار تاني ؟</t>
  </si>
  <si>
    <t>بنعتذر جدا بس العملية حضرتك عملتها من نصف ساعة و العملية بتكون واضحه م خلانا في خلال ساعة على قاعدة البيانت محتاج من حضرتك تكلمنا مرة فيي خلال الساعات الجاية تكون وضحت العملية عشان نقدر نوضحها </t>
  </si>
  <si>
    <t>balance sys</t>
  </si>
  <si>
    <t xml:space="preserve">واضح امامي ان عرض الضعف بالفعل متضاف لحضرتك </t>
  </si>
  <si>
    <t xml:space="preserve">حضرتك بتفتح تطبيق ماي اورانج 
في خانة الرصيد الحالي في تلت نقط جمب كلمة اشحن اضغط عليها و هيظهر تلت اختيارات اختار تفاصيل استهلاك الرصيد بعد كده اضغط على قايمة تفاصيل 
من اختار نوع الاستهلاك اختار مكالمات و اضغط على تاريخ اليوم و هيظهر لحضرتك </t>
  </si>
  <si>
    <t>عرض الضعف بينزل منفصل بمعنى ان مش بيكون موضح على اجمالي الباقة بيكون واضح في التفاصيل من خلال الابليكشن</t>
  </si>
  <si>
    <t>Reserved Quota
(Chunk Quota)</t>
  </si>
  <si>
    <t>دي الطريقة المتبعة لحساب إستخدام الإنترنت. بمجرد ما بندخل على موقع، بيتم حجز عدد من الميجابيتس لغاية ما بتخلص. أول ما بتخلص، بيتم خصم فقط الميجابيتس إللي تم إستخدامتها وبيرجعلك الباقي. وعشان نقدر نستخدم الإنترنت مرة تانية ونستفيد من باقي الميجابيتس المحجوزة لازم نقفل جميع المواقع إللي تم تصفحها وده بيكون من خلال إيقاف الجهاز وإعادة تشغيله تاني أو تشغيل وضع الطائرة (flight mode or the airplane mode) ثم إيقافه مره تانية. وده معناه إن مفيش أي ميجابيتس بتروح.
علي سبيل المثال لو فتحنا فيسبوك ويوتيوب، كل موقع بيحجز عدد ميجابيتس خاصه بيه فلو عدد الميجابيتس المحتجزة تجأوز عدد الميجابيتس المتبقية في الباقه بيتم محاسبتك خارج الباقه، بس لو قفلنا المواقع المفتوحه عن طريق إيقاف الجهاز وإعادة تشغيله تاني أو تشغيل وضع الطائرة (flight mode or the airplane mode) ثم إيقافه مره اخري، بيتم خصم الميجابيتس المستخدمة فعليا فقط ورجوع المجابيتس المحتجزه للباقه مره اخري وبالتالي محاسبة إستخدامك من خلال الباقة الخاصه بك مره اخري.
وبشكل عام للتحكم ومتابعة إستهلاك الإنترنت؛ ممكن نستخدم آبلكيشن اورنچ، وإستخدام التطبيق مجاناً، أو من خلال #100#.
https://myo.orange.eg/DB</t>
  </si>
  <si>
    <t>واضح ان القسم المختص ما زال بيراجع الطلب الخاص بحضرتك يا فندم</t>
  </si>
  <si>
    <t>هيتم التواصل مع حضرتك مرة تانية في حال ان الشكوى ما زالت بتتراجع</t>
  </si>
  <si>
    <t>تم تحديث الخدمة الصوتية وإضافة كل المعلومات إللي محتاجينها وإتاحة التحكم في الخدمات بسهولة عن طريق تطبيق آبلكيشن اورنچ والأكواد #100# والخدمة الصوتية 400، وكمان موقعنا www.orange.eg عشان يتم التحكم في الخط بنفسك في أي وقت بكل سهولة.
ولو في إستفسار، ممكن توضيحه هنا لمساعدتك.</t>
  </si>
  <si>
    <t>رقم خدمة عملاء الأفراد: 110 من أي خط اورنچ (تكلفة المكالمة حسب النظام)، أو 16110 من أي خط تاني أو أرضي بسعر الدقيقة الأرضي.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</si>
  <si>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t>رقم خدمة عملاء الشركات: 250 من أي خط اورنچ بيزنس أو 16250 من أي خط تاني أو أرضي (من 8 ص لـ 12 ص).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</si>
  <si>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t>رقم خدمة عملاء اورنچ دي إٍس إل: 16333 من أي خط بسعر الدقيقة للرقم الأرضي.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</si>
  <si>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t>رقم خدمة عملاء اورنچ كاش: 7770 من أي خط اورنچ على مدار اليوم.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</si>
  <si>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t>بنقدر نتواصل مع خدمة عملاء اورنچ كاش على رقم 7770 مجاناً من أي رقم اورنچ فقط على مدار الـ 24 ساعة.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</si>
  <si>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t>شكوى</t>
  </si>
  <si>
    <t>عشان الوحدات نقدر نستخدمهم دقايق و نت ومفيش امكانية نتحكم فيهم</t>
  </si>
  <si>
    <t>و تقدر تعرف استهلاك باقة النت من كود #136#</t>
  </si>
  <si>
    <t>Roaming</t>
  </si>
  <si>
    <t>حضرتك مسافر فين يا فندم و هل فيه ترانزيت ولا لا ؟</t>
  </si>
  <si>
    <t xml:space="preserve">freeze UR line </t>
  </si>
  <si>
    <t>app compansation</t>
  </si>
  <si>
    <t>بنعتذر لحضرتك جدا بخصوص اي شئ مضايق حضرتك ارضاءا لحضرتك يا فندم هيتم تعويض حضرتك ب 500 ميجا صالحين لاخر اليوم و بعتذر جدا بخصوص اي شئ ضايق حضرتك وارد يكون مشكلة فنيه يا فندم من جانب الموظف</t>
  </si>
  <si>
    <t>تعويض بخصوص اي ؟</t>
  </si>
  <si>
    <t>ممكن الاسم رباعي و الرقم القومي و في حالة انه متسجل باسم حضرتك هوضح لحضرتك في حالة انه غير مسجل هوضح انه مش مسجل ببيانات حضرتك ؟</t>
  </si>
  <si>
    <t>عليكم السلام و رحمة الله و بركاته اتفضل يا فندم</t>
  </si>
  <si>
    <t xml:space="preserve">واضح امامي ان بيتم استخدام باقة GO الاساسية ثم استخدام عرض الضعف من GO </t>
  </si>
  <si>
    <t>هل حضرتك اشتركت في العرض ؟</t>
  </si>
  <si>
    <t>حضرتك تقدر تنتظر لاخر اليوم لو عرض الضعف برضو منزلش لحضرتك اتواصل معانا مرة اخرى و هنساعد حضرتك</t>
  </si>
  <si>
    <t>انا من خلالي واضح على قاعدة بينات اورانج انه متسجل باسم حضرتك</t>
  </si>
  <si>
    <t>تابع مع الشركة الاخري اللي حضرتك حولت ليها</t>
  </si>
  <si>
    <t>Port out</t>
  </si>
  <si>
    <t>Target</t>
  </si>
  <si>
    <t>أنا متفهم جدًا إن حضرتك متضايق، وحقك علينا لو حصل أي حاجة خلتك توصل للإحساس ده.وجودك معانا مهم جدًا بالنسبة لنا، ومش حابين نخسرك بأي شكل.</t>
  </si>
  <si>
    <t>حضرتك تقدر تعرف هل عندك محافظ بنكية او لا عن طريق لينك "ميزة" من جوجل او تطبيق ماي نترا NTRA</t>
  </si>
  <si>
    <t>واضح امامي الرسالة دي وصلت لحضرتك امبارح و كان صلاحيتهالمدة يوم فقط</t>
  </si>
  <si>
    <t xml:space="preserve">حابب اوضح لحضرتك ان التعويض بيكون ليه الاولوية في الاستخدام حتى في وجود اي باقات او عروض </t>
  </si>
  <si>
    <t>http://orangepedia/Products/Services/Pages/Social-Media-handling-through-CC.aspx</t>
  </si>
  <si>
    <t>Social Media handling through CC</t>
  </si>
  <si>
    <t xml:space="preserve">حابب اوضح ان من خلالي معايا كافة الصلاحيات اللي اساعدك بيها و اللي المدير هيوضحها فا ممكن توضحلي اساعدك ازاي </t>
  </si>
  <si>
    <t>خدمة تحويل المكالمات لرقم تاني، دي خدمة مجانية نقدر من خلالها نختار الحالة إللي تناسبنا:
- في حالة مشغول، للتفعيل بنكلم #الرقم*67** وللإلغاء #67##
- في حالة عدم الرد، للتفعيل بنكلم #الرقم*61** وللإلغاء #61##
- في حالة غير متاح، للتفعيل بنكلم #الرقم*62** وللإلغاء #62##
- في حالة مشغول + عدم الرد + غير متاح، للتفعيل بنكلم #الرقم*004** وللإلغاء #004##
- في حالة جميع المكالمات الصوتية المستلمة، للتفعيل بنكلم #الرقم*21** وللإلغاء #21##
وبنتحاسب بنفس سعر دقيقة النظام.
https://www.orange.eg/ar/services/call-management</t>
  </si>
  <si>
    <t>Call Forward</t>
  </si>
  <si>
    <r>
      <t xml:space="preserve">SMS Troubleshooting
</t>
    </r>
    <r>
      <rPr>
        <b/>
        <sz val="10"/>
        <color rgb="FFC00000"/>
        <rFont val="Helvetica 55 Roman"/>
        <family val="2"/>
      </rPr>
      <t>Step 1</t>
    </r>
  </si>
  <si>
    <t>هنحتاج بس نتأكد من شوية خطوات جوه ضبط الرسائل في تليفونك:
• رقم مركز الرسائل: 00201222000020
• مركز الرسائل المستخدم: مركز رسائل SIM
• تقارير التسليم: نعم
• صلاحية الرسائل: اقصي مدة
• سترسل الرسالة على شكل: نص
• الإتصال المفضل: GSM
• الرد بواسطة نفس المركز: لا
• ترميز الحروف: دعم كامل
• إستخدام حزم البيانات: لا
• المستلم الإفتراضي: غير معرف
• ولو إستمرت المشكلة، ممكن نجرب الشريحة في تليفون تاني.
مع العلم إن بعض الخطوات مش موجودة في كل التليفونات، وده على حسب نوع التليفون.</t>
  </si>
  <si>
    <r>
      <t xml:space="preserve">SMS Troubleshooting
</t>
    </r>
    <r>
      <rPr>
        <sz val="10"/>
        <color rgb="FFC00000"/>
        <rFont val="Helvetica 55 Roman"/>
        <family val="2"/>
      </rPr>
      <t>IOS</t>
    </r>
    <r>
      <rPr>
        <b/>
        <sz val="10"/>
        <color rgb="FFC00000"/>
        <rFont val="Helvetica 55 Roman"/>
        <family val="2"/>
      </rPr>
      <t xml:space="preserve"> </t>
    </r>
    <r>
      <rPr>
        <sz val="10"/>
        <color rgb="FFC00000"/>
        <rFont val="Helvetica 55 Roman"/>
        <family val="2"/>
      </rPr>
      <t xml:space="preserve">iPhone
</t>
    </r>
    <r>
      <rPr>
        <b/>
        <sz val="10"/>
        <color rgb="FFC00000"/>
        <rFont val="Helvetica 55 Roman"/>
        <family val="2"/>
      </rPr>
      <t>Step 1</t>
    </r>
  </si>
  <si>
    <t xml:space="preserve">ممكن نجرب الخطوات دي:
نتصل بالكود ده:
Code: *5005*7672*+201222000020# 
وبعدين نتصل بالكود ده:
Code: *#5005*7672# </t>
  </si>
  <si>
    <r>
      <t>SMS Troubleshooting</t>
    </r>
    <r>
      <rPr>
        <sz val="10"/>
        <color rgb="FFC00000"/>
        <rFont val="Helvetica 55 Roman"/>
        <family val="2"/>
      </rPr>
      <t xml:space="preserve">
</t>
    </r>
    <r>
      <rPr>
        <b/>
        <sz val="10"/>
        <color rgb="FFC00000"/>
        <rFont val="Helvetica 55 Roman"/>
        <family val="2"/>
      </rPr>
      <t xml:space="preserve">Step 2
</t>
    </r>
    <r>
      <rPr>
        <sz val="10"/>
        <color theme="1"/>
        <rFont val="Helvetica 55 Roman"/>
        <family val="2"/>
      </rPr>
      <t>• Please send WSMS after troubleshooting based on customer’s device. 
• We should ask the customer if s/he received the WSMS or not and state the feedback in SR’s note.
++
Assign it to the related BO team if needed/if still facing same issue.</t>
    </r>
  </si>
  <si>
    <t>ممكن توضيح هل تم إستقبال رسالة من اورنچ بالخطوات التنشيطية لخدمة الرسائل؟</t>
  </si>
  <si>
    <t>تقدر تعرف من التطبيق من خلال خانة وحدات و دقائق اضغط ادارة و هيظهر التفاصيل </t>
  </si>
  <si>
    <r>
      <t xml:space="preserve">Network Troubleshooting
</t>
    </r>
    <r>
      <rPr>
        <b/>
        <sz val="10"/>
        <color rgb="FFC00000"/>
        <rFont val="Helvetica 55 Roman"/>
        <family val="2"/>
      </rPr>
      <t>Bad Quality 1st Step</t>
    </r>
  </si>
  <si>
    <t>هل المشكلة بتواجهنا لما بنستخدم مكبر الصوت ولا سماعة الرأس؟
وممكن نجرب الخطوات التالية:
1- ندخل على الضبط وبعدين ضبط الشبكة وبعدين نختار الشبكة يدوى هيظهر الشبكات المتاحة نختار أي شبكة غير اورنچ التليفون هيرفضها نرجع نختار شبكة اورنچ ونقفل التليفون ونفتحه.
2- لو إستمرت المشكلة، هنحتاج نجرب الشريحة في تليفون تاني (ولو الخط eSIM مانعملش الخطوة دي).</t>
  </si>
  <si>
    <r>
      <t xml:space="preserve">Network Troubleshooting
</t>
    </r>
    <r>
      <rPr>
        <b/>
        <sz val="10"/>
        <color rgb="FFC00000"/>
        <rFont val="Helvetica 55 Roman"/>
        <family val="2"/>
      </rPr>
      <t>Bad Quality 2nd Step</t>
    </r>
    <r>
      <rPr>
        <sz val="10"/>
        <color theme="1"/>
        <rFont val="Helvetica 55 Roman"/>
        <family val="2"/>
      </rPr>
      <t xml:space="preserve">
</t>
    </r>
    <r>
      <rPr>
        <b/>
        <sz val="10"/>
        <color theme="1"/>
        <rFont val="Helvetica 55 Roman"/>
        <family val="2"/>
      </rPr>
      <t>SR# 31026</t>
    </r>
  </si>
  <si>
    <t>نستأذنك نبعت رسالة بالبيانات التالية عشان نقدر نراجع ونقدم الشكوى.
1- رقمك والعنوان بالتفصيل (المحافظة - المدينة - الحي - الشارع - رقم العقار - الدور إللي موجود فيه المشكلة)
2- علامة مميزة للمكان زي: كنيسة أو جامع أو محل مشهور؟
3- هل المشكلة في كل الأماكن ولا في مكان معين؟ ولما بنخرج منه الشبكة بتبقي شغالة كويس؟
4- هل في أرقام تانية في نفس المكان بتواجه المشكلة دي؟
5- المشكلة بدأت إمتى تقريباً؟
6- هل علامة الـ 3G بتظهر؟
7- لما بتكلم حد بيبقي في مشكلة في الصوت من الناحيتين؟ ولا عندك فقط؟
8- هل المكالمة بتفصل ولا بتفضل مستمرة ولو فصلت بتفصل في أولها ولا في نصها؟
9- ممكن رقم أرضي أو أي رقم غير اورنچ نقدر نتابع عليه؟</t>
  </si>
  <si>
    <t>Network Troubleshooting</t>
  </si>
  <si>
    <t xml:space="preserve">برن لل smc لو عنده مشكلة في تجديد عرض البورت اوت ال 60 الف </t>
  </si>
  <si>
    <r>
      <t>Installment</t>
    </r>
    <r>
      <rPr>
        <b/>
        <sz val="10"/>
        <color theme="0"/>
        <rFont val="Helvetica 55 Roman"/>
        <family val="2"/>
      </rPr>
      <t xml:space="preserve"> 0</t>
    </r>
    <r>
      <rPr>
        <b/>
        <sz val="10"/>
        <color theme="1"/>
        <rFont val="Helvetica 55 Roman"/>
        <family val="2"/>
      </rPr>
      <t xml:space="preserve">
</t>
    </r>
    <r>
      <rPr>
        <b/>
        <sz val="10"/>
        <color rgb="FFC00000"/>
        <rFont val="Helvetica 55 Roman"/>
        <family val="2"/>
      </rPr>
      <t xml:space="preserve">Generic
</t>
    </r>
    <r>
      <rPr>
        <sz val="10"/>
        <color theme="1"/>
        <rFont val="Helvetica 55 Roman"/>
        <family val="2"/>
      </rPr>
      <t>• In case customers are not eligible for Premier/Eagle handset installment for any reason, Agent should inform them
about other installment options.
• For FreeMax customers inquiring about installment options, Agent should upsell the migration 
to Premier tariffs to benefit from the Premier handset installment program.</t>
    </r>
  </si>
  <si>
    <t>في أكتر من طريقة للتقسيط؛ زي:
- التقسيط من الأونلاين شوب والدفع ببطاقة الإئتمان عند الإستلام أو أونلاين
- التقسيط على نظام Premier عن طريق الشراء أونلاين أو من خلال الفرع
- التقسيط من خلال الفرع بكارت إئتمان
- التقسيط مع ValU
- التقسيط مع Contact
- التقسيط مع Souhoola
- التقسيط مع TRU وFawry Yellow Card
لتفاصيل أكتر، برجاء توضيح نوع التقسيط إللي حابينه للمراجعة.
للشراء أونلاين، ممكن من اللينك ده
http://bit.ly/36GDhRd
ممكن نعرف أقرب فرع والمواعيد من هنا
https://backend.orange.eg/deeplinkredirect.html?screen=findstore</t>
  </si>
  <si>
    <t>Installment</t>
  </si>
  <si>
    <t xml:space="preserve"> https://shop.orange.eg/en/mobiles ممكن نتابع من خلال الموقع </t>
  </si>
  <si>
    <t>Shop</t>
  </si>
  <si>
    <t>outage cash</t>
  </si>
  <si>
    <t> حرصا منا على تقديم أفضل خدمة لعملائنا في حالياً بعض التحديثات على أنظمة التشغيل والخدمة هتكون شغاله في أقرب وقت ممكن  . تابعنا في خلال اليوم بعد الانتهاء من التحديث على الخدمة لمتابعة استفسارك</t>
  </si>
  <si>
    <t>وبنقدر نعرف تفاصيل الإستهلاك أخر 30 يوم من خلال تطبيق My Orange https://myo.orange.eg/my-consumption"</t>
  </si>
  <si>
    <t>Date</t>
  </si>
  <si>
    <t>Please check the VAS Name to know its related Tool from the below Schedule highlighted in YELLOW.</t>
  </si>
  <si>
    <t>GSM Tools</t>
  </si>
  <si>
    <t>Please Select The Needed Tool</t>
  </si>
  <si>
    <t>ADM Tool</t>
  </si>
  <si>
    <t>Link</t>
  </si>
  <si>
    <t>Username</t>
  </si>
  <si>
    <t>Password</t>
  </si>
  <si>
    <t>Tool Name</t>
  </si>
  <si>
    <t>Tool Link</t>
  </si>
  <si>
    <t>https://10.53.215.20/#/login</t>
  </si>
  <si>
    <t>Profile Username</t>
  </si>
  <si>
    <t>Profile Password</t>
  </si>
  <si>
    <t>Alerting (​SDP)​ New</t>
  </si>
  <si>
    <t>http://umvas.vlserv.com/DOBManagement/WebTool/CustomerCare/SDPCustomerCareTool/index</t>
  </si>
  <si>
    <t>OrangeCustomerCareUser</t>
  </si>
  <si>
    <t>QpEOYYn4s8</t>
  </si>
  <si>
    <t>Block Tool</t>
  </si>
  <si>
    <t>https://10.45.128.46:8080/CB-Provisioning-Web/login.xhtml</t>
  </si>
  <si>
    <t>Personal username</t>
  </si>
  <si>
    <t>qwA_324</t>
  </si>
  <si>
    <t>Call tone</t>
  </si>
  <si>
    <t>https://10.57.201.166:9143/cs/#/login</t>
  </si>
  <si>
    <t>Eligibility Tool</t>
  </si>
  <si>
    <t>http://10.11.121.24:448/MyAppsUnified/</t>
  </si>
  <si>
    <t>Personal</t>
  </si>
  <si>
    <t>E-TopUp (CS)</t>
  </si>
  <si>
    <t>https://pretups.orange.eg/pretups/</t>
  </si>
  <si>
    <t>No Need</t>
  </si>
  <si>
    <t>Exception tool Agent</t>
  </si>
  <si>
    <t>http://10.11.121.24:448/wfm/</t>
  </si>
  <si>
    <t>Fawry Platform OC</t>
  </si>
  <si>
    <t>http://192.168.168.150:8002/fawryadmin/fawryadmin/Fawry.html#GENERAL_HomeView</t>
  </si>
  <si>
    <t>Game+</t>
  </si>
  <si>
    <t>http://support.orangegamesplus.com/</t>
  </si>
  <si>
    <t>orangegamesplus@support.com</t>
  </si>
  <si>
    <t>ogps2021</t>
  </si>
  <si>
    <t>Gameloft</t>
  </si>
  <si>
    <t>https://secure.gameloft.com/supporttool/</t>
  </si>
  <si>
    <t>mobinilEgypt</t>
  </si>
  <si>
    <t>spTgNbL2</t>
  </si>
  <si>
    <t>Gaming</t>
  </si>
  <si>
    <t>http://41.33.87.164/bme/main/localAuth.action</t>
  </si>
  <si>
    <t>orangegame_cs</t>
  </si>
  <si>
    <t>Orange2022</t>
  </si>
  <si>
    <t>Home 4G Reset Loc.</t>
  </si>
  <si>
    <t>http://inforegcs.orange.eg/cck-clear-device-location.aspx</t>
  </si>
  <si>
    <t>Law Mawhoub</t>
  </si>
  <si>
    <t>http://orange.alerting.services/OrangeCC/Login.aspx</t>
  </si>
  <si>
    <t>OrangeCC</t>
  </si>
  <si>
    <t>tf7hy</t>
  </si>
  <si>
    <t>MCA New ​​tool</t>
  </si>
  <si>
    <t>https://10.45.128.46:8080/MCA-NOR-Web/login.xhtml</t>
  </si>
  <si>
    <t>csagent</t>
  </si>
  <si>
    <t>Mondia Media 1</t>
  </si>
  <si>
    <t>http://cuca.mondiamediamena.com/cuca/common/home</t>
  </si>
  <si>
    <t>orangeeg</t>
  </si>
  <si>
    <t>Orange@012</t>
  </si>
  <si>
    <t>Mondia Media 2</t>
  </si>
  <si>
    <t>https://customercare.mondia.com/web/user/services</t>
  </si>
  <si>
    <t>orangecustomercare@orange.com</t>
  </si>
  <si>
    <t>P@$$w0rd</t>
  </si>
  <si>
    <t>NPG</t>
  </si>
  <si>
    <t>https://10.11.121.67/NPG/</t>
  </si>
  <si>
    <t>OMA</t>
  </si>
  <si>
    <t>https://oma.apps-details.com/pub/login</t>
  </si>
  <si>
    <t>karim.wahby@orange.com</t>
  </si>
  <si>
    <t>HkwvpB9INEN0</t>
  </si>
  <si>
    <t>Oracle</t>
  </si>
  <si>
    <t>https://newapps.orange.eg/OA_HTML/AppsLocalLogin.jsp?langCode=US&amp;username=.3tygF8ki.1Og20MaEL5oobaHH7c7l50bNL1GDHhpCc</t>
  </si>
  <si>
    <t>Orange Devices</t>
  </si>
  <si>
    <t>https://intranet/Customers/Sales%20Network/Devices/Pages/default.aspx</t>
  </si>
  <si>
    <t>Pay for my community</t>
  </si>
  <si>
    <t>https://10.45.128.46:8080/P4MC-Provisioning-Web/login.xhtml</t>
  </si>
  <si>
    <t>Siebel</t>
  </si>
  <si>
    <t>https://10.11.127.112/siebel/app/ecomm/enu</t>
  </si>
  <si>
    <t>Siebel Cut Off Tool</t>
  </si>
  <si>
    <t>https://intranet/teamsites/customerService/Applications%20Guide/Siebel%20%28New%20CRM%20Application%29/Lists/Siebel%2024%205%202011/overview.aspx</t>
  </si>
  <si>
    <t>Stock Availability</t>
  </si>
  <si>
    <t>http://10.11.121.24:448/DialReleasing/StockAvilabilityPage</t>
  </si>
  <si>
    <t>Devices Name</t>
  </si>
  <si>
    <t>https://intranet/teamsites/customerService/functions/110 Agents/110 Call Guide/Handling Rules/Device Availability New Handling through Orange Shops/Pages/default.aspx</t>
  </si>
  <si>
    <t>T-Pay</t>
  </si>
  <si>
    <t>https://self-manage.tpay.me/simpleLogin.aspx</t>
  </si>
  <si>
    <t>Mobinilcustmercare@Mobinil.com</t>
  </si>
  <si>
    <t>Orange@2026</t>
  </si>
  <si>
    <t>USSD Link 1</t>
  </si>
  <si>
    <t>http://10.57.226.133:8081/</t>
  </si>
  <si>
    <t>clcm</t>
  </si>
  <si>
    <t>OE=G@2023</t>
  </si>
  <si>
    <t>USSD Link 2</t>
  </si>
  <si>
    <t>http://10.57.226.134:8081/</t>
  </si>
  <si>
    <t>USSD Link 3</t>
  </si>
  <si>
    <t>http://10.60.244.69:8081/</t>
  </si>
  <si>
    <t>Victory Link 1</t>
  </si>
  <si>
    <t>Victory Link 2</t>
  </si>
  <si>
    <t>http://umvas.vlserv.com/BillingPlatformUAT/WebTool/</t>
  </si>
  <si>
    <t>OrangeDOB</t>
  </si>
  <si>
    <t>Oran#$gdsdeD%012s</t>
  </si>
  <si>
    <t>Voucher Tool</t>
  </si>
  <si>
    <t>http://10.11.121.24:448/MyAppsUnified/Provisioning/EagleConsumerVoucher/Default.aspx</t>
  </si>
  <si>
    <t>WFM</t>
  </si>
  <si>
    <t>http://10.53.14.115:8085/wfm/login</t>
  </si>
  <si>
    <t>VAS Name</t>
  </si>
  <si>
    <t>Mondia Media</t>
  </si>
  <si>
    <t>Siebel SDP</t>
  </si>
  <si>
    <t>Orange Alerts</t>
  </si>
  <si>
    <t>Victory Link</t>
  </si>
  <si>
    <t>Baseplay Games</t>
  </si>
  <si>
    <t>Orange play</t>
  </si>
  <si>
    <t>Orange TV</t>
  </si>
  <si>
    <t>El Dawry</t>
  </si>
  <si>
    <t>Orange 8000</t>
  </si>
  <si>
    <t>Anghami</t>
  </si>
  <si>
    <t>Hipstia Games</t>
  </si>
  <si>
    <t>Orange TV Plus</t>
  </si>
  <si>
    <t>Abtal Africa</t>
  </si>
  <si>
    <t>El-Shasha</t>
  </si>
  <si>
    <t>Baseplay Pulse</t>
  </si>
  <si>
    <t>Fireplay Games</t>
  </si>
  <si>
    <t xml:space="preserve"> La Liga</t>
  </si>
  <si>
    <t>Montakhabna</t>
  </si>
  <si>
    <t>El Matbakh</t>
  </si>
  <si>
    <t>Baseplay Stream</t>
  </si>
  <si>
    <t>Jungle Games</t>
  </si>
  <si>
    <t>Almasry Alyoum</t>
  </si>
  <si>
    <t>Stad Orange</t>
  </si>
  <si>
    <t>Gorilla Fit</t>
  </si>
  <si>
    <t>Kinda Games</t>
  </si>
  <si>
    <t>My Academy</t>
  </si>
  <si>
    <t>Instant Win</t>
  </si>
  <si>
    <t>Ole</t>
  </si>
  <si>
    <t>Islamic 5555</t>
  </si>
  <si>
    <t>Globocom APPS HUB</t>
  </si>
  <si>
    <t>My Videos</t>
  </si>
  <si>
    <t>KalamAbrag</t>
  </si>
  <si>
    <t>Hareef Tabkh</t>
  </si>
  <si>
    <t>Shofha</t>
  </si>
  <si>
    <t>AmazonPrime</t>
  </si>
  <si>
    <t>Hareef Amthal</t>
  </si>
  <si>
    <t>ChfSherbini</t>
  </si>
  <si>
    <t>M3a Hakim</t>
  </si>
  <si>
    <t>Shahid VIP</t>
  </si>
  <si>
    <t>Apps Fusion</t>
  </si>
  <si>
    <t>Call N Win</t>
  </si>
  <si>
    <t>Fikr w Zikr</t>
  </si>
  <si>
    <t>Angham</t>
  </si>
  <si>
    <t>Globocom APPS PARADISE</t>
  </si>
  <si>
    <t>Apps Master</t>
  </si>
  <si>
    <t>Youm 7</t>
  </si>
  <si>
    <t>iRead</t>
  </si>
  <si>
    <t>AirG</t>
  </si>
  <si>
    <t>EFC - Daily</t>
  </si>
  <si>
    <t>Law Mawhoob</t>
  </si>
  <si>
    <t>مشروعك مع نجاتي</t>
  </si>
  <si>
    <t>Quickclips - AIRG</t>
  </si>
  <si>
    <t>Footballer Lives</t>
  </si>
  <si>
    <t>Hareef Kora</t>
  </si>
  <si>
    <t>PlayVOD</t>
  </si>
  <si>
    <t>OR Fight TV</t>
  </si>
  <si>
    <t>Fit Me</t>
  </si>
  <si>
    <t>Octothink</t>
  </si>
  <si>
    <t>Jawab Tawzeef</t>
  </si>
  <si>
    <t>Dr Jobs</t>
  </si>
  <si>
    <t>Baseplay Mastery</t>
  </si>
  <si>
    <t>Apps Zone</t>
  </si>
  <si>
    <t>Security player</t>
  </si>
  <si>
    <t>Apps4all</t>
  </si>
  <si>
    <t>Best Fortune Teller</t>
  </si>
  <si>
    <t>Gamestation</t>
  </si>
  <si>
    <t>Viddigo</t>
  </si>
  <si>
    <t>GameOn</t>
  </si>
  <si>
    <t>Jawabkom</t>
  </si>
  <si>
    <t>Pumba Games</t>
  </si>
  <si>
    <t>Apps4u</t>
  </si>
  <si>
    <t>VrXperience</t>
  </si>
  <si>
    <t>Globocom APPS EMPIRE</t>
  </si>
  <si>
    <t>Battle+</t>
  </si>
  <si>
    <t>Elegant Games</t>
  </si>
  <si>
    <t>Gemezz</t>
  </si>
  <si>
    <t>Duel - Velti</t>
  </si>
  <si>
    <t>Music Store 2</t>
  </si>
  <si>
    <t>Globocom_Game Hub</t>
  </si>
  <si>
    <t>Royale Games OR EG</t>
  </si>
  <si>
    <t>Globocom_GamesTube</t>
  </si>
  <si>
    <t>Mobio360</t>
  </si>
  <si>
    <t>CLIPO RPB</t>
  </si>
  <si>
    <t>Unlimited Gamez</t>
  </si>
  <si>
    <t>dubizzle</t>
  </si>
  <si>
    <t>Games_Box</t>
  </si>
  <si>
    <t>Unlimited Streaming</t>
  </si>
  <si>
    <t>Linetips</t>
  </si>
  <si>
    <t>Huawei AppGallery</t>
  </si>
  <si>
    <t>Football_O</t>
  </si>
  <si>
    <t>Easy Download</t>
  </si>
  <si>
    <t>City Gamez</t>
  </si>
  <si>
    <t>Playzone-FM</t>
  </si>
  <si>
    <t>Prizeo</t>
  </si>
  <si>
    <t>Weezchat</t>
  </si>
  <si>
    <t>Games Island</t>
  </si>
  <si>
    <t>Marvel - Cowboy2u</t>
  </si>
  <si>
    <t>OMG</t>
  </si>
  <si>
    <t>Gamezine</t>
  </si>
  <si>
    <t>Mobiflix</t>
  </si>
  <si>
    <t>Playweez</t>
  </si>
  <si>
    <t>Amazing-Videos</t>
  </si>
  <si>
    <t>Flash Win</t>
  </si>
  <si>
    <t>Magzmobi</t>
  </si>
  <si>
    <t>Gamelords</t>
  </si>
  <si>
    <t>LAKI</t>
  </si>
  <si>
    <t>VUClip</t>
  </si>
  <si>
    <t>SecretBox</t>
  </si>
  <si>
    <t>GoooGame</t>
  </si>
  <si>
    <t>Jam Games</t>
  </si>
  <si>
    <t>Globocom_GamingBox</t>
  </si>
  <si>
    <t>Games World  - Daily</t>
  </si>
  <si>
    <t>Globocom_Game Power</t>
  </si>
  <si>
    <t>Gameonz</t>
  </si>
  <si>
    <t>Vuclip Games Centre</t>
  </si>
  <si>
    <t>Vidbites</t>
  </si>
  <si>
    <t>Clicnscores</t>
  </si>
  <si>
    <t>Gamer Planet</t>
  </si>
  <si>
    <t>Jawab Mehan</t>
  </si>
  <si>
    <t>Gamers Lounge</t>
  </si>
  <si>
    <t>vidflix</t>
  </si>
  <si>
    <t>Gamebox</t>
  </si>
  <si>
    <t>Playwing</t>
  </si>
  <si>
    <t>Gamiclub</t>
  </si>
  <si>
    <t>Jawwy TV</t>
  </si>
  <si>
    <t>Game Cloud OR</t>
  </si>
  <si>
    <t>Naugames</t>
  </si>
  <si>
    <t>Comedy Clips</t>
  </si>
  <si>
    <t>Watch iT</t>
  </si>
  <si>
    <t>RealMadrid</t>
  </si>
  <si>
    <t>Es2al</t>
  </si>
  <si>
    <t>TheGameVille</t>
  </si>
  <si>
    <t>MobioAstro</t>
  </si>
  <si>
    <t>CLASSY GAMES ORANGE</t>
  </si>
  <si>
    <t>Learn English with Oxford</t>
  </si>
  <si>
    <t>Apps Paramount</t>
  </si>
  <si>
    <t>100% Sports</t>
  </si>
  <si>
    <t>Gameland</t>
  </si>
  <si>
    <t>Dr.Jobs</t>
  </si>
  <si>
    <t>Play Warrior</t>
  </si>
  <si>
    <t>Ghenwety</t>
  </si>
  <si>
    <t>Gamezone</t>
  </si>
  <si>
    <t>Globocom_WorldGames</t>
  </si>
  <si>
    <t>Gamers Garage</t>
  </si>
  <si>
    <t>AirG_MiniME-Videos</t>
  </si>
  <si>
    <t>sportmob</t>
  </si>
  <si>
    <t>Zikplay</t>
  </si>
  <si>
    <t>Imanyat</t>
  </si>
  <si>
    <t>FunPlus - PureTech</t>
  </si>
  <si>
    <t>Video_O</t>
  </si>
  <si>
    <t>Play24now - Telefuture</t>
  </si>
  <si>
    <t>Romanceyat</t>
  </si>
  <si>
    <t>Zergame</t>
  </si>
  <si>
    <t>Just for Laughs</t>
  </si>
  <si>
    <t>Games Online</t>
  </si>
  <si>
    <t>VDO BOX</t>
  </si>
  <si>
    <t>Brainee</t>
  </si>
  <si>
    <t>Dreams</t>
  </si>
  <si>
    <t>Mcomics - Pheuture</t>
  </si>
  <si>
    <t>Gameshub</t>
  </si>
  <si>
    <t>Animal Protection Foundation</t>
  </si>
  <si>
    <t>Action Box</t>
  </si>
  <si>
    <t>Gamepad</t>
  </si>
  <si>
    <t>Funny Zone</t>
  </si>
  <si>
    <t>Dream</t>
  </si>
  <si>
    <t>360VUZ</t>
  </si>
  <si>
    <t>Fight club - Digital Arena</t>
  </si>
  <si>
    <t>Coolicious</t>
  </si>
  <si>
    <t>MODOBOM Games</t>
  </si>
  <si>
    <t>Game Master</t>
  </si>
  <si>
    <t>Digicenter</t>
  </si>
  <si>
    <t>gamesworld</t>
  </si>
  <si>
    <t>Top Mobile Games</t>
  </si>
  <si>
    <t>Games Beat Egypt Orange</t>
  </si>
  <si>
    <t>Videos Online - Mobifyn Inc</t>
  </si>
  <si>
    <t>OEYNGC</t>
  </si>
  <si>
    <t>Cool Videos - MODOBOM</t>
  </si>
  <si>
    <t>Funstation</t>
  </si>
  <si>
    <t>DVServices</t>
  </si>
  <si>
    <t>Goaly</t>
  </si>
  <si>
    <t>Game Junction</t>
  </si>
  <si>
    <t>Jobs Arabia</t>
  </si>
  <si>
    <t>grottogamer</t>
  </si>
  <si>
    <t>Playmaniax</t>
  </si>
  <si>
    <t>Funnerz - Triple Tonic</t>
  </si>
  <si>
    <t>Megaplay</t>
  </si>
  <si>
    <t>Hollywood Store</t>
  </si>
  <si>
    <t>Cooklikers</t>
  </si>
  <si>
    <t>Afashat</t>
  </si>
  <si>
    <t>Coolicioux</t>
  </si>
  <si>
    <t>Trix Book - Outrixwave</t>
  </si>
  <si>
    <t>Horoscopes Portal</t>
  </si>
  <si>
    <t>FaveZone</t>
  </si>
  <si>
    <t>Playmaniax 2</t>
  </si>
  <si>
    <t>X fighter</t>
  </si>
  <si>
    <t>SportsCafe - Daily</t>
  </si>
  <si>
    <t>Easy Fitness-Inspiritum</t>
  </si>
  <si>
    <t>App Bucket</t>
  </si>
  <si>
    <t>Lamsa</t>
  </si>
  <si>
    <t>GAME CLASH OR EG</t>
  </si>
  <si>
    <t>Striker</t>
  </si>
  <si>
    <t>Gamezcart - Daily</t>
  </si>
  <si>
    <t>IKangoo</t>
  </si>
  <si>
    <t>Classic Cuisine</t>
  </si>
  <si>
    <t>Gameloft_preload</t>
  </si>
  <si>
    <t>Mamameo</t>
  </si>
  <si>
    <t>Mobile games club - Nuvonia</t>
  </si>
  <si>
    <t>Apps Sonic</t>
  </si>
  <si>
    <t>Play Win</t>
  </si>
  <si>
    <t>BeeGames Weekly</t>
  </si>
  <si>
    <t>TDO Care</t>
  </si>
  <si>
    <t>PlatinumGames</t>
  </si>
  <si>
    <t>Nauvideos</t>
  </si>
  <si>
    <t>Kazoz</t>
  </si>
  <si>
    <t>Game Keeda</t>
  </si>
  <si>
    <t>Download Shared</t>
  </si>
  <si>
    <t>Draw IT-Pheuture</t>
  </si>
  <si>
    <t>Games Planet</t>
  </si>
  <si>
    <t>Fun Unlimited</t>
  </si>
  <si>
    <t>Mazamob</t>
  </si>
  <si>
    <t>Star Games - Inla Mobile</t>
  </si>
  <si>
    <t>123 games</t>
  </si>
  <si>
    <t>Life Style</t>
  </si>
  <si>
    <t>Turizmo</t>
  </si>
  <si>
    <t>Funzstation</t>
  </si>
  <si>
    <t>Game Factory</t>
  </si>
  <si>
    <t>Plazamobi</t>
  </si>
  <si>
    <t>JoyLand</t>
  </si>
  <si>
    <t>Playflix-BQ</t>
  </si>
  <si>
    <t>Wajeez</t>
  </si>
  <si>
    <t>Netsogo</t>
  </si>
  <si>
    <t>Health Center</t>
  </si>
  <si>
    <t>Al-tibbi</t>
  </si>
  <si>
    <t>PotionGames</t>
  </si>
  <si>
    <t>Globocom_SportsClub</t>
  </si>
  <si>
    <t>Apps Key</t>
  </si>
  <si>
    <t>GameSuite</t>
  </si>
  <si>
    <t>Word Race</t>
  </si>
  <si>
    <t>Gamecious -Primacom</t>
  </si>
  <si>
    <t>Mobile Play</t>
  </si>
  <si>
    <t>Assassin's Creed</t>
  </si>
  <si>
    <t>BBC Portal</t>
  </si>
  <si>
    <t>HesasMasr</t>
  </si>
  <si>
    <t>Madrasty</t>
  </si>
  <si>
    <t>Magdi Yacoub Donations</t>
  </si>
  <si>
    <t>Super Battery</t>
  </si>
  <si>
    <t>Hagati</t>
  </si>
  <si>
    <t>Visual Games</t>
  </si>
  <si>
    <t>Jamalok</t>
  </si>
  <si>
    <t>Gamezshop</t>
  </si>
  <si>
    <t>Mobbile - BQ Solutions</t>
  </si>
  <si>
    <t>Gmely</t>
  </si>
  <si>
    <t>Yaw Yaw</t>
  </si>
  <si>
    <t>PayTM</t>
  </si>
  <si>
    <t>Tips4life</t>
  </si>
  <si>
    <t>Treasure Island - Velti</t>
  </si>
  <si>
    <t>Kaka Games</t>
  </si>
  <si>
    <t>GamzFun</t>
  </si>
  <si>
    <t>WhiteBoard</t>
  </si>
  <si>
    <t>Alkhaznah Trivial - Beecell</t>
  </si>
  <si>
    <t>Dar AlOrman</t>
  </si>
  <si>
    <t>Marah</t>
  </si>
  <si>
    <t>Arabic Gossip Portal</t>
  </si>
  <si>
    <t>Aha games - transsion</t>
  </si>
  <si>
    <t>Abwab El Janna</t>
  </si>
  <si>
    <t>UPAR - Timwe</t>
  </si>
  <si>
    <t>Selah El Telmeez</t>
  </si>
  <si>
    <t>Al Wasseya</t>
  </si>
  <si>
    <t>games2learn</t>
  </si>
  <si>
    <t>Premium Games - DigiBox</t>
  </si>
  <si>
    <t>Video Tube - ADP-RB</t>
  </si>
  <si>
    <t>Raseedi</t>
  </si>
  <si>
    <t>Mobiadoo (Buzz Box)</t>
  </si>
  <si>
    <t>Iqraaly</t>
  </si>
  <si>
    <t>FLXTR</t>
  </si>
  <si>
    <t>Podu</t>
  </si>
  <si>
    <t>Weyyak</t>
  </si>
  <si>
    <t>Ay Khedma</t>
  </si>
  <si>
    <t>Jawab Smart</t>
  </si>
  <si>
    <t>Reedz</t>
  </si>
  <si>
    <t>Baheya</t>
  </si>
  <si>
    <t>La3eeb</t>
  </si>
  <si>
    <t>Edeni Shoghl</t>
  </si>
  <si>
    <t>Animal PF</t>
  </si>
  <si>
    <t>VideoBazaar</t>
  </si>
  <si>
    <t>Sports Club - Pansofic</t>
  </si>
  <si>
    <t>Bilmizan</t>
  </si>
  <si>
    <t>GTP-Ripple</t>
  </si>
  <si>
    <t>Ershak Elabyad</t>
  </si>
  <si>
    <t>Bab rezk</t>
  </si>
  <si>
    <t>GamerHeaven - 8Elements</t>
  </si>
  <si>
    <t>MerchantTest_Acquisition</t>
  </si>
  <si>
    <t>Virtual Games - Kelzar</t>
  </si>
  <si>
    <t>Mobceen Games</t>
  </si>
  <si>
    <t>Dicta</t>
  </si>
  <si>
    <t>EgyMob</t>
  </si>
  <si>
    <t>Pocket 4 Fun - Go4Mobility</t>
  </si>
  <si>
    <t>ineed</t>
  </si>
  <si>
    <t>merchanttest</t>
  </si>
  <si>
    <t>Gaming Zone - HPG</t>
  </si>
  <si>
    <t>Play Zone - HPG</t>
  </si>
  <si>
    <t>Gameapp_Protexiom</t>
  </si>
  <si>
    <t>Fitness Box - Waplead</t>
  </si>
  <si>
    <t>GTP-2</t>
  </si>
  <si>
    <t>Science Bay - Innovera Solutions</t>
  </si>
  <si>
    <t>Hedaya</t>
  </si>
  <si>
    <t>Aalbert</t>
  </si>
  <si>
    <t>Integration Test</t>
  </si>
  <si>
    <t>Xone - Renox</t>
  </si>
  <si>
    <t>AmuseTheKidz</t>
  </si>
  <si>
    <t>Flutterwave</t>
  </si>
  <si>
    <t>Eksab</t>
  </si>
  <si>
    <t>active raseed</t>
  </si>
  <si>
    <t>في حالة ان الخط كان غير مسجل باسم حضرتك مش هنقدر نشتريه مرة اخرى</t>
  </si>
  <si>
    <t>verf sim</t>
  </si>
  <si>
    <r>
      <t xml:space="preserve">Reinstatement
</t>
    </r>
    <r>
      <rPr>
        <sz val="10"/>
        <color rgb="FFC00000"/>
        <rFont val="Helvetica 55 Roman"/>
        <family val="2"/>
      </rPr>
      <t>Prepaid</t>
    </r>
  </si>
  <si>
    <t>عشان نعمل إعادة تعاقد؛ هنحتاج صاحب الخط يشرفنا بالزيارة في الفرع بنفسه بالبطاقة الشخصية، أو أي شخص يكون معاه توكيل خاص موجه لشركة اورنچ مصر للإتصالات، أو توكيل عام منصوص به على صلاحيته في التعامل على خطوط التليفون المحمول، وبنقدم طلب مجاناً للمراجعة على إمكانية إعادة الخط مرة تانية.
ممكن نعرف أقرب فرع والمواعيد من هنا
https://backend.orange.eg/deeplinkredirect.html?screen=findstore
ولو حابين نزور فرع رئيسي في خلال 3 ايام لطلب إعادة التعاقد ممكن تبعتلنا البيانات دي في رسالة واحدة
الإسم وعنوان أقرب فرع رئيسي ورقم موبايل للتواصل عشان الفرع يكلمك خلال 24 ساعة ويساعدك بخصوص إعادة التعاقد</t>
  </si>
  <si>
    <r>
      <t xml:space="preserve">Reinstatement
</t>
    </r>
    <r>
      <rPr>
        <sz val="10"/>
        <color rgb="FFC00000"/>
        <rFont val="Helvetica 55 Roman"/>
        <family val="2"/>
      </rPr>
      <t>Postpaid/C&amp;C Within The 15 days</t>
    </r>
  </si>
  <si>
    <t>عشان نعمل إعادة تعاقد؛ صاحب الخط بيزورأقرب فرع بنفسه بالبطاقة الشخصية، أو أي شخص يكون معاه توكيل خاص موجه لشركة اورنچ مصر للإتصالات، أو توكيل عام منصوص به على صلاحيته في التعامل على خطوط التليفون المحمول، وبنقدم طلب إعادة الخط مره تانية مجاناً، والخط هيشتغل في خلال 48 ساعة عمل بعد سداد المستحقات.
لو في خلال 15 يوم من إيقاف الخط، بنقدر ناخد نفس الرقم ولكن بعد الـ 15 يوم من إيقاف الخط هيتم المراجعة على إمكانية إعادة التعاقد، مع العلم إن تشغيل الخط بيكون على أنظمة Premier.
ممكن نعرف أقرب فرع والمواعيد من هنا
https://backend.orange.eg/deeplinkredirect.html?screen=findstore
ولو حابين نزور فرع رئيسي في خلال 3 ايام لطلب إعادة التعاقد ممكن تبعتلنا البيانات دي في رسالة واحدة
الإسم وعنوان أقرب فرع رئيسي ورقم موبايل للتواصل عشان الفرع يكلمك خلال 24 ساعة ويساعدك بخصوص إعادة التعاقد</t>
  </si>
  <si>
    <r>
      <t xml:space="preserve">Reinstatement
</t>
    </r>
    <r>
      <rPr>
        <sz val="10"/>
        <color rgb="FFC00000"/>
        <rFont val="Helvetica 55 Roman"/>
        <family val="2"/>
      </rPr>
      <t>Postpaid/C&amp;C Exceeded The 15 Days</t>
    </r>
    <r>
      <rPr>
        <sz val="10"/>
        <color theme="1"/>
        <rFont val="Helvetica 55 Roman"/>
        <family val="2"/>
      </rPr>
      <t/>
    </r>
  </si>
  <si>
    <t>عشان نعمل إعادة تعاقد؛ صاحب الخط بيزور أقرب فرع بنفسه بالبطاقة الشخصية، أو أي شخص يكون معاه توكيل خاص موجه لشركة اورنچ مصر للإتصالات، أو توكيل عام منصوص به على صلاحيته في التعامل على خطوط التليفون المحمول، وبنقدم طلب مجاناً للمراجعة على إمكانية إعادة الخط مرة تانية، مع العلم إن تشغيل الخط بيكون على أنظمة Premier أو أنظمة الكارت وده بيتم توضيحه في الفرع، بشرط إنه يكون بنفس البيانات القديمة لصاحب الخط بدون تغيير، فقط بنسدد المستحقات مع دفع الرسوم الخاصة بإستبدال شريحة جديدة والطلب بيتم في خلال 72 ساعة.
ممكن نعرف أقرب فرع والمواعيد من هنا
https://backend.orange.eg/deeplinkredirect.html?screen=findstore
ولو حابين نزور فرع رئيسي في خلال 3 ايام لطلب إعادة التعاقد ممكن تبعتلنا البيانات دي في رسالة واحدة
الإسم وعنوان أقرب فرع رئيسي ورقم موبايل للتواصل عشان الفرع يكلمك خلال 24 ساعة ويساعدك بخصوص إعادة التعاقد</t>
  </si>
  <si>
    <r>
      <t xml:space="preserve">New Line
</t>
    </r>
    <r>
      <rPr>
        <b/>
        <sz val="10"/>
        <color rgb="FFC00000"/>
        <rFont val="Helvetica 55 Roman"/>
        <family val="2"/>
      </rPr>
      <t>Generic</t>
    </r>
  </si>
  <si>
    <t>يشرفنا وجودك معانا، سعر الخط يبدأ من 84 جنيه.بنختار بين انظمة الفاتورة بريمير او انظمة الشحن فري ماكس.
وبنحتاج يكون معاك البطاقة الشخصية سارية واثبات شخصية تانى لأنظمة بريمير
 ممكن مراجعة الانظمة الاخرى من اللينك ده 
https://shop.orange.eg/ar/tariff-plans
والفروع و مواعيد العمل من اللينك ده 
https://www.orange.eg/ar/find-store
وممكن توضح الإسم والعنوان ورقم للتواصل 
وممكن مراجعة أحدث عروضنا من اللينك ده
https://www.orange.eg/ar/offers-promotions/</t>
  </si>
  <si>
    <t>اورنچ بتقدم أنظمة كتير تناسب إستهلاكنا.
بخطوه واحده نقدر نعرف كل تفاصيل النظام او نحول للنظام اللى يناسبنا مع ابلكيشن اورنچ 
https://myo.orange.eg/My-Tariff
 ولو عايزين نراجع الأنظمة فهي متاحة في اللينك ده
https://shop.orange.eg/ar/tariff-plans</t>
  </si>
  <si>
    <r>
      <t xml:space="preserve">Tariffs
</t>
    </r>
    <r>
      <rPr>
        <sz val="10"/>
        <color theme="1"/>
        <rFont val="Helvetica 55 Roman"/>
        <family val="2"/>
      </rPr>
      <t xml:space="preserve">thanks to upsell my orange app for tariffs info ,migrations and renewals
</t>
    </r>
    <r>
      <rPr>
        <b/>
        <sz val="10"/>
        <color rgb="FFC00000"/>
        <rFont val="Helvetica 55 Roman"/>
        <family val="2"/>
      </rPr>
      <t xml:space="preserve">https://myo.orange.eg/My-Tariff </t>
    </r>
  </si>
  <si>
    <t>info</t>
  </si>
  <si>
    <t>Reinstatement</t>
  </si>
  <si>
    <t>تمام العرض متفعلش عشان حضرتك مشترتكش فيه</t>
  </si>
  <si>
    <t>العرض بيكون متاح للمدة الموضحة في الرسالة يا فندم لازم حضرتك تشترك في العرض</t>
  </si>
  <si>
    <t>مع عروض #012# هنشحن ونكسب لحد 100 ضعف الشحنة نت وكمان ممكن نبعت الهدية لـ 5  من حبايبنا عشان نستخدم الـ 5G مع اورنچ 
هندخل علي عروض 012 من ابلكيشن اورنچ او نطلب #012# قبل الشحن ونعرف الشحنة ال هتكسبنا</t>
  </si>
  <si>
    <t>Deleting Tariff</t>
  </si>
  <si>
    <t>ممكن نساعدك في إختيار نظام أنسب ونحول له، عشان مفيش إلغاء للنظام، ولو عايزين نراجع الأنظمة فهي متاحة في اللينك ده
https://shop.orange.eg/ar/tariff-plans
و ممكن نختار النظام والمتابعة معانا وإحنا هنوضحلك إزاي نحول له بسهولة.</t>
  </si>
  <si>
    <t xml:space="preserve">تمام حضرتك هتقوم بتفعيل الخطوات التنشيطية التالية و في حالة استمرار المشكلة بتتواصل معانا مرة اخرى حضرتك بتقوم بغلق بيانات الهاتف و جميع التطبيقات المفتوحه بالخلفيه و بعدها نفعل وضع الطيران لمدة 10 ثواني و نرجع نغلق وضع الطيران و نطلب الكود #57# للتنشييط </t>
  </si>
  <si>
    <t>Good evening "" 😊 , this is "Amr" from Orange WhatsApp Support." Your inquiry is regarding this dial "" or another one ?</t>
  </si>
  <si>
    <t xml:space="preserve">واضح امامي حضرتك غير مشترك في اي عروض خاصة بالانترنت و بالتالي بيتم ايقاف اي عروض في حالة عدم وحود باقة اساسية </t>
  </si>
  <si>
    <t>Life Time Validity</t>
  </si>
  <si>
    <t>للحفاظ على الصلاحية؛ لازم نعمل إرسال أو إستقبال مكالمة أو عملية شحن أو رسالة أو التحويل لنظام آخر يكون له رسوم تحويل أو الإستعلام عن الرصيد أو الدخول على الإنترنت كل 90 يوم، أو الخط هيدخل في فترة سماح 10 أيام بعد كده مرحلة الإيقاف لمدة 5 أيام، وممكن خلالهم إعادة تفعيل الخط بمكالمة لـ 400.
ولو ماتمش أي إجراء؛ بترجع ملكية الخط للشركة بناءً على تعليمات المرفق القومي لتنظيم الإتصالات.</t>
  </si>
  <si>
    <t>انا من خلالي عملت تنشيط للهدية و حابب اوضح ان موبيل حضرتك هو اللي عمل حجز للميجات و بالتالي بيستخدم من الباقة قبل الهدية </t>
  </si>
  <si>
    <t>العرض بالفعل متفعل مع حضرتك يا فندم و لكن الباقه بتنزل علي جزئين باقه اساسيه و باقه اضافيه و علشان يا فندم تم تغيير سياسه الاستهلاك يا فندم لباقات جو في عرض الضعف و هي و ان الاستهلاك بيكون الاول من الباقه الاساسيه ثم بيتم الاستهلاك من باقه عرض الضعف بعد انتهاء الباقه الاساسيه "ممكن الإستعلام عن المتبقي في الباقة من خلال الكود #136# وبشكل عام للتحكم ومتابعة إستهلاك الإنترنت؛ ممكن نستخدم تطبيق My Orange، وإستخدام التطبيق مجاناً، أو من خلال #100#."</t>
  </si>
  <si>
    <t>run</t>
  </si>
  <si>
    <t>8w</t>
  </si>
  <si>
    <t>prank</t>
  </si>
  <si>
    <t>الرصيد المضاف من خلالنا او بمعني اصح تعويض الرصيد من خلالنا غير صالح لتجديد باقة يا فندم تقدر تشحن رصيد صافي لتجديد او الاشتراك في اي عرض </t>
  </si>
  <si>
    <t>بما إن التجديد تم عن طريق المحفظة من خلال استخدام حضرتك، فالشركة بتنَفّذ العملية بمجرد وصول طلب الدفع، ومبيكونش فيه تدخل يدوي من جانبنا في تكرار العملية.  للأسف في الحالة دي مفيش إمكانية لإلغاء أو استرجاع لأن الباقتين اتفعلوا فعليًا على الخط.</t>
  </si>
  <si>
    <t>و ممكن تفعيل او إلغاء بعض خدمات اورنچ عن طريق الكود الموحد #155*</t>
  </si>
  <si>
    <t>Yesterday</t>
  </si>
  <si>
    <t>Login</t>
  </si>
  <si>
    <t>Next day</t>
  </si>
  <si>
    <t>off</t>
  </si>
  <si>
    <t>ممكن نوضح اسم صاحب الخط بالكامل والرقم القومي بالكامل لصاحب الخط ؟</t>
  </si>
  <si>
    <t>ممكن تبعتلنا صورة سكرين شوت كامل من رساله العرض يكون واضح فيها الوقت و التاريخ و الرقم المستلم و الجهة اللي تم الارسال منها بدون قص الصورة ؟</t>
  </si>
  <si>
    <t>واضح امامي ان حضرتك اشتركت في اكتر من عرض و بالتالي الباقة الاساسية اتلغت و العرض الضعف اتلغى ف حضرتك محتاج تجدد باقة اساسية</t>
  </si>
  <si>
    <t>تم مراجعة الشكوى و اضح ان تم الانتهاء من العمل على لشكوى و تم حلها بخصوص ضعف الانترنت  و في حالة ان كان ف امكانية للتويض كان القسم المختص وضح هذا و لكن من خلالي ارضاءا بحضرتك هيتم اضافة تعويض بقيمة 500 ميجا صالحين لاخر اليوم </t>
  </si>
  <si>
    <t>لمعرفة المبلغ المستحق لخدمة سلفني برجاء الإتصال بالكود #444# أو #16# أو #155*</t>
  </si>
  <si>
    <t>المستحقات</t>
  </si>
  <si>
    <r>
      <t xml:space="preserve">Salefny Service
</t>
    </r>
    <r>
      <rPr>
        <b/>
        <sz val="20"/>
        <color rgb="FFC00000"/>
        <rFont val="Helvetica 55 Roman"/>
        <family val="2"/>
      </rPr>
      <t>Note</t>
    </r>
  </si>
  <si>
    <r>
      <rPr>
        <b/>
        <sz val="10"/>
        <color theme="1"/>
        <rFont val="Helvetica 55 Roman"/>
        <family val="2"/>
      </rPr>
      <t>Please brief your respectful teams to follow the below steps in case of receiving customer complaining that s/he can’t use Salefny service.</t>
    </r>
    <r>
      <rPr>
        <sz val="10"/>
        <color theme="1"/>
        <rFont val="Helvetica 55 Roman"/>
        <family val="2"/>
      </rPr>
      <t xml:space="preserve">
• Frontline agent should check customer’s ARPU as follows before submitting complaint to complaint handling teams.
• If dial’s ARPU is less than 5 EGP accordingly customer </t>
    </r>
    <r>
      <rPr>
        <sz val="10"/>
        <color rgb="FFC00000"/>
        <rFont val="Helvetica 55 Roman"/>
        <family val="2"/>
      </rPr>
      <t>will not be able to use Salefny Service.</t>
    </r>
    <r>
      <rPr>
        <sz val="10"/>
        <color theme="1"/>
        <rFont val="Helvetica 55 Roman"/>
        <family val="2"/>
      </rPr>
      <t xml:space="preserve">
• Enter customer’s dial from Service account list tab then press on 360 View to check the ARPU.</t>
    </r>
  </si>
  <si>
    <r>
      <t xml:space="preserve">Salefny Service
</t>
    </r>
    <r>
      <rPr>
        <b/>
        <sz val="10"/>
        <color rgb="FFC00000"/>
        <rFont val="Helvetica 55 Roman"/>
        <family val="2"/>
      </rPr>
      <t>Emergency Credit</t>
    </r>
    <r>
      <rPr>
        <b/>
        <sz val="10"/>
        <color theme="1"/>
        <rFont val="Helvetica 55 Roman"/>
        <family val="2"/>
      </rPr>
      <t xml:space="preserve">
</t>
    </r>
    <r>
      <rPr>
        <sz val="10"/>
        <color theme="1"/>
        <rFont val="Helvetica 55 Roman"/>
        <family val="2"/>
      </rPr>
      <t>Premium 25 profiles are not eligible</t>
    </r>
  </si>
  <si>
    <t>دلوقتي مع خدمة سلفني، ممكن نعمل مكالمات أو نبعت رسايل حتى لو مفيش رصيد
هنقدر نستلف 7 جنيه متضمنة 2 جنيه تكلفة الخدمة بصافي رصيد 5 جنيه من خلال #444# أو #8#.
ممكن نستخدم رصيد سلفني شكراً لإجراء مكالمات أو إرسال رسايل لأي رقم محلي أو الدخول على الإنترنت أو الإشتراك في الخدمات وباقات الإنترنت لحين قيامك بإعادة الشحن.
https://www.orange.eg/ar/services/shokran#Salefny</t>
  </si>
  <si>
    <r>
      <t xml:space="preserve">Salefny Service
</t>
    </r>
    <r>
      <rPr>
        <b/>
        <sz val="10"/>
        <color rgb="FFC00000"/>
        <rFont val="Helvetica 55 Roman"/>
        <family val="2"/>
      </rPr>
      <t>Emergency Call</t>
    </r>
  </si>
  <si>
    <t>مع خدمة سلفني مكالمة، لو رصيدنا أقل من 19 قرش هنقدر نعمل مكالمة لمدة 5 دقائق لأي رقم في مصر
سعر الدقيقة 20 قرش داخل خدمة سلفني مكالمة بحد أدنى 60 قرش ... مثال: لو عملنا دقيقة من خدمة سلفني مكالمة، سيتم خصم 60 قرش عند الشحن​.
للإشتراك ممكن نكلم 400 أو #100# مجاناً.
https://www.orange.eg/ar/services/shokran#Salefny</t>
  </si>
  <si>
    <r>
      <t xml:space="preserve">Salefny Service
</t>
    </r>
    <r>
      <rPr>
        <b/>
        <sz val="10"/>
        <color rgb="FFC00000"/>
        <rFont val="Helvetica 55 Roman"/>
        <family val="2"/>
      </rPr>
      <t>Emergency MBs</t>
    </r>
  </si>
  <si>
    <t>مع خدمة سلفني نت، لو الميجابايتس خلصت ورصيدك 1.74 جنيه أو أقل ... هنقدر نستلف 50 ميجابايتس صالحة لمدة يومين، ندخل بيهم على الإنترنت لحد ما نشحن وهيتخصم 2.5 جنيه تكلفة الخدمة.
بعد سداد التكلفة، نقدر نستخدم الخدمة مرة تانية.
للإشتراك ممكن نكلم 400 أو #444# مجاناً.
https://www.orange.eg/ar/services/shokran#Salefny</t>
  </si>
  <si>
    <r>
      <t xml:space="preserve">Salefny Service
</t>
    </r>
    <r>
      <rPr>
        <b/>
        <sz val="10"/>
        <color rgb="FFC00000"/>
        <rFont val="Helvetica 55 Roman"/>
        <family val="2"/>
      </rPr>
      <t>Emergency Bundle</t>
    </r>
  </si>
  <si>
    <t>دلوقتي نقدر نستخدم خدمة سلفني في تجديد الباقات الشهرية وتقدر نسدد قيمة السلفة وسعر الخدمة خلال 7 أيام، وبنتحاسب على 20% من قيمة السلفة (بقيمة 1 جنيه لكل 5 جنيه).
للإستفادة من الخدمة في تجديد باقة الإنترنت بنقدر نكلم #222#، ولتجديد باقة النظام ممكن نكلم #100# ونختار رقم 5 أو ممكن من خلال الإتصال #0#.
https://www.orange.eg/ar/services/shokran#Salefny</t>
  </si>
  <si>
    <r>
      <t xml:space="preserve">Salefny Service
</t>
    </r>
    <r>
      <rPr>
        <b/>
        <sz val="10"/>
        <color rgb="FFC00000"/>
        <rFont val="Helvetica 55 Roman"/>
        <family val="2"/>
      </rPr>
      <t>Due Amount</t>
    </r>
    <r>
      <rPr>
        <b/>
        <sz val="10"/>
        <color theme="1"/>
        <rFont val="Helvetica 55 Roman"/>
        <family val="2"/>
      </rPr>
      <t xml:space="preserve">
</t>
    </r>
    <r>
      <rPr>
        <b/>
        <sz val="10"/>
        <color rgb="FFC00000"/>
        <rFont val="Helvetica 55 Roman"/>
        <family val="2"/>
      </rPr>
      <t>عايز اعرف عليا كام لسلفني</t>
    </r>
  </si>
  <si>
    <t>Salefny Service</t>
  </si>
  <si>
    <t>حابب اوضح ان العرض بينزل لحضرتك تاني يوم يعني حضرتك بتستهلك انهاردة بينزل تاني يوم يعني بكرة بعد الساعة 1 ظهرا</t>
  </si>
  <si>
    <t>من خلالي هقدم شكوى اخاطب فيها القسم المختص بعدم نزول الهدية لحضرتك يا فندم</t>
  </si>
  <si>
    <t>واضح امامي ان مفيش اي رسالة وصلت لحضرتك بالعرض في الحالة دي تقدر تراجع العروض من خلال #012#</t>
  </si>
  <si>
    <t>بنعتذر جدا صلاحية الهدية انتهت مفيش اي معملومات هتكون موضحة من خلالي سواء هل الهدية بالفعل نزلت او لا و انصح حضرتك في حالة اي خطأ في عرض او منزلش بسرعة التوجه و الاتصال بنا </t>
  </si>
  <si>
    <t>msg offer B2B</t>
  </si>
  <si>
    <t xml:space="preserve">هيتم المراجعة من خلال القسم المختص و في حالة بيان ان هناك خطا تقني هيتم اتخاذ الاجراء اللازم اراضاءا لحضرتك يا فندم </t>
  </si>
  <si>
    <t>دي الهداية المتاحة لحضرتك يا فندم و نقدر نتابع العروض من #012# في حالة مفيش هدايا اذا ده المتاح</t>
  </si>
  <si>
    <t>ME</t>
  </si>
  <si>
    <t>اي عرض سواء على التطبيق بيوصل بيه رسالة لو وصل لحضرتك رسالة نصية بالعرض تقدر تشترك عن طريق الكود في الرسالة لو مفيش كود في الرسالة يبقى اشحن فورا في نفس الوقت بنائا على الرسالة اغلب رسائل العروض الخاصة بالباقات بيكون فيه اكود لتفعيل العرض</t>
  </si>
  <si>
    <t xml:space="preserve">العميل جاتله رسالة بالهدية و لما فتح التطبيق الهدية بتكون غير متاحة من خلال التطبيق as per attachment </t>
  </si>
  <si>
    <t>A3det</t>
  </si>
  <si>
    <t xml:space="preserve">الاولوية في التجديد بتكون للباقة اللي ميعاد تجديدها اقرب </t>
  </si>
  <si>
    <t>واضح امامي حضرتك اشتركتي في باقة go بعد شحن الرصيد ولذلك باقة النظام اللي هي فري ماكس اتجددت قبل تفعيل باقة الانترنت go</t>
  </si>
  <si>
    <t>قمت من خلالي بخطوة تنشيطية على الاكواد تقدر تقفل التليفون لمدة 10دقايق و تفتحه تاني و تجرب ولو في اي مشكلة تواصل معنا</t>
  </si>
  <si>
    <t>USSD</t>
  </si>
  <si>
    <t>تم تقديم شكوى لحضرتك على الرقم بحد اقصى 11 صباحا هيتم التواصل مع حضرتك و حل المشكلة يا فندم</t>
  </si>
  <si>
    <t>واضح امامي في شكوى مرفوعة بخصوص مشكلة حضرتك يا فندم و هيتم التواصل في اسرع و اقرب وقت</t>
  </si>
  <si>
    <t>العرض جيه لحضرتك اكتى ؟ شحنت امتى ؟ و الرسالة بتاعت العرض وصلت امتى ؟ لازم الشحن بعد الرسالة ما تيجي مش قبل</t>
  </si>
  <si>
    <t>Pass</t>
  </si>
  <si>
    <t>في حالة عدم وصول رسالة لحضرتك بالعرض او الهدية اذا نقدر نراجع الهداية و العروض من #012#</t>
  </si>
  <si>
    <t xml:space="preserve">استأذنك نلتزم بسياق الشات عشان اقدر اكمل مع حضرتك مع العلم ان الشات مسجل </t>
  </si>
  <si>
    <t>حضرتك اشتركت عن طريق الكود و الهدية اللي بتظهر هي المتاحة لحضرتك من الكود لو كنت حضرتك اشتركت من التطبيق كانت الهدية هتكون كاملة حضرتك كنت اتواصلتي بينا و كنا هنساعد بخصوص اللينك لكن حضرتك استفدتي من الهدية عن طريق الكود</t>
  </si>
  <si>
    <t>sry</t>
  </si>
  <si>
    <t>أحب في البداية أعتذر لحضرتك عن أي إزعاج حصل. وارد إن اللي حصل كان خطأ تقني غير مقصود، ومش تقصير من أي حد بشكل شخصي. إحنا هنا موجودين علشان نساعد حضرتك ونحل الموضوع بأسرع وقت، يهمنا جداً رضا حضرتك، وأي ملاحظة من حضرتك بتساعدنا نطوّر الخدمة للأفضل.</t>
  </si>
  <si>
    <t>يا فندم ده المتاح و بعد اذن حضرتك لو تمام هيتم الاضافه نظرا لعدم اضاعة وقت عملاء اخرى على الانتظار وفي حالة عدم الموافقة اتمنى توضيح استفسار اخر </t>
  </si>
  <si>
    <t>متزعلش يا فندم احنا مع حضرتك لحد ما نحل اي مشكلة لان حضرتك تهمنا</t>
  </si>
  <si>
    <t>اسفتسار حضرتك بخصوص الانترنت المنزلي ؟</t>
  </si>
  <si>
    <t>اللي حصل ان حضرتك اشتركت في عرض تابع لباقة اخرى فا الباقة اللي قبلها اتلغت و بالتالي الضعف الخاص بيها اتلغى</t>
  </si>
  <si>
    <t>inillagble</t>
  </si>
  <si>
    <t>illagble</t>
  </si>
  <si>
    <t>افتح التطبيق في الصفحة الرئيسية و ادخل على ايقونة الاشعارات و اضغط على الهدية و هات اسكرين شوت </t>
  </si>
  <si>
    <t xml:space="preserve">ارضاءا لحضرتك يا فندم هيتم تعويض حضرتك ب 500 ميجا صالحين لاخر اليوم و بعتذر جدا بخصوص اي شئ ضايق حضرتك بخصوص مشكلة الفوازير </t>
  </si>
  <si>
    <t>مع حضرتك دقيقة نظرا لوجود عملاء بالانتظار تقدر تجرب وتقدر تتواصل بينا مرة تانية </t>
  </si>
  <si>
    <t>بعتذر لحضرتك يا فندم استفسار حضرتك هيحتاج مراجعة على انظمة التشغيل و 
اورنج بتقوم بتحديث و تطوير على بعض أنظمة التشغيل لديها وذلك لضمان أفضل مستوى للخدمة 
و ستنتهي بعد 06:00 صباحا ,
 لمتابعة استفسار / طلب حضرتك برجاء المتابعة معانا مرة تانية بعد 06:00 صباحا  , 
و احنا بنشكر سيادتكم على تفهم الامر</t>
  </si>
  <si>
    <t>Wrong Assigning</t>
  </si>
  <si>
    <t>المفروض كانت تترن لادارة معينة وانا رنتها غلط</t>
  </si>
  <si>
    <t>main bucket have the highest priority</t>
  </si>
  <si>
    <t>ORANGE\INS51003</t>
  </si>
  <si>
    <t>Amrkh@012</t>
  </si>
  <si>
    <t>Fawry</t>
  </si>
  <si>
    <t>INS</t>
  </si>
  <si>
    <t>INS51003</t>
  </si>
  <si>
    <t>Aaaazzz12345678@</t>
  </si>
  <si>
    <t>NPG/Siebel</t>
  </si>
  <si>
    <t>واضح انه حضرتك لغيت الباقة اللي عليها العرض و دا عن طريق اشتراكك بعرض ضعف الباقة على باقة تانية و دا ادى الى الغاء الباقة الحالية و بالتالي العرض اصبح غير صالح للاستخدام بعد الغاء الباقة اللي اتضاف معاها لانها اصبحت منتهية الصلاحية</t>
  </si>
  <si>
    <t>"تم تحديث الخدمة الصوتية وإضافة كل المعلومات إللي محتاجينها وإتاحة التحكم في الخدمات بسهولة عن طريق تطبيق آبلكيشن اورنچ والأكواد #100# والخدمة الصوتية 400، وكمان موقعنا www.orange.eg عشان يتم التحكم في الخط بنفسك في أي وقت بكل سهولة. ولو في إستفسار، ممكن توضيحه هنا لمساعدتك."</t>
  </si>
  <si>
    <t>"في أي وقت، نقدر نعرف تفاصيل الإستهلاك أخر 30 يوم ونراجع الرصيد والأرقام إللي كلمناها من خلال تطبيق My Orange مجاناً ومش بيستهلك من الإنترنت إلا عند تحميل التطبيق أو التوجه لصفحات خارج التطبيق ... وده أسهل وكمان بيحافظ على سرية الخط. وبنقدر نعرف تفاصيل الإستهلاك أخر 30 يوم من خلال تطبيق My Orange https://myo.orange.eg/my-consumption"</t>
  </si>
  <si>
    <t>لمعرفة تفاصيل عن إستهلاكك ورصيدك مجاناً؛ ممكن من خلال #100# أو #16# بـ 4 قروش.</t>
  </si>
  <si>
    <t>"حضرتك بتفتح تطبيق ماي اورانج في خانة الرصيد الحالي في تلت نقط جمب كلمة اشحن اضغط عليها و هيظهر تلت اختيارات اختار تفاصيل استهلاك الرصيد بعد كده اضغط على قايمة تفاصيل من اختار نوع الاستهلاك اختار مكالمات و اضغط على تاريخ اليوم و هيظهر لحضرتك "</t>
  </si>
  <si>
    <t>Sheets</t>
  </si>
  <si>
    <t>VAS / SERVICES / 223</t>
  </si>
  <si>
    <t>GSM 110 / SIM&amp;LINE /105</t>
  </si>
  <si>
    <t>VAS / PORT / 25</t>
  </si>
  <si>
    <t>VAS / PORT / 26</t>
  </si>
  <si>
    <t>GSM 110 / SIM&amp;LINE / 61</t>
  </si>
  <si>
    <t>Troubleshooting / INTERNET / 12</t>
  </si>
  <si>
    <t>Troubleshooting / INTERNET / 13</t>
  </si>
  <si>
    <t>Troubleshooting / INTERNET / 14</t>
  </si>
  <si>
    <t>GSM 110 / SIM&amp;LINE / 78</t>
  </si>
  <si>
    <t>VAS / SERVICES / 121</t>
  </si>
  <si>
    <t>VAS / SERVICES / 122</t>
  </si>
  <si>
    <t>VAS / SERVICES / 123</t>
  </si>
  <si>
    <t>VAS / SERVICES / 124</t>
  </si>
  <si>
    <t>VAS / SERVICES / 125</t>
  </si>
  <si>
    <t>VAS / SERVICES / 126</t>
  </si>
  <si>
    <t>VAS / SERVICES / 72</t>
  </si>
  <si>
    <t>VAS / SERVICES / 139</t>
  </si>
  <si>
    <t>Troubleshooting / SIM / 3</t>
  </si>
  <si>
    <t>Troubleshooting / SIM / 4</t>
  </si>
  <si>
    <t>Troubleshooting / SIM / 5</t>
  </si>
  <si>
    <t>Troubleshooting / SIM / 6</t>
  </si>
  <si>
    <t>Troubleshooting / SIM / 7</t>
  </si>
  <si>
    <t>VAS / SERVICES / 112</t>
  </si>
  <si>
    <t>VAS / SERVICES / 211</t>
  </si>
  <si>
    <t>VAS / SERVICES / 212</t>
  </si>
  <si>
    <t>Troubleshooting / INTERNET / 30</t>
  </si>
  <si>
    <t>VAS / SERVICES / 272</t>
  </si>
  <si>
    <t>VAS / SERVICES / 273</t>
  </si>
  <si>
    <t>VAS / SERVICES / 274</t>
  </si>
  <si>
    <t>VAS / SERVICES / 275</t>
  </si>
  <si>
    <t>VAS / SERVICES / 276</t>
  </si>
  <si>
    <t>VAS / SERVICES / 277</t>
  </si>
  <si>
    <t>GSM 110 / SIM&amp;LINE / 65</t>
  </si>
  <si>
    <t>GSM 110 / SIM&amp;LINE / 66</t>
  </si>
  <si>
    <t>GSM 110 / SIM&amp;LINE / 67</t>
  </si>
  <si>
    <t>GSM 110 / SIM&amp;LINE / 35</t>
  </si>
  <si>
    <t>Troubleshooting / Network / 3</t>
  </si>
  <si>
    <t>Troubleshooting / Network / 4</t>
  </si>
  <si>
    <t>Troubleshooting / INTERNET / 16</t>
  </si>
  <si>
    <t>Troubleshooting / INTERNET / 17</t>
  </si>
  <si>
    <r>
      <t xml:space="preserve">Voice Line Default Services
</t>
    </r>
    <r>
      <rPr>
        <b/>
        <sz val="10"/>
        <color rgb="FFC00000"/>
        <rFont val="Helvetica 55 Roman"/>
        <family val="2"/>
      </rPr>
      <t>Call Waiting</t>
    </r>
  </si>
  <si>
    <t>خدمة الإنتظار، دي خدمة مجانية نقدر من خلالها نرد على شخص آخر يحاول الوصول لينا من غير ما نفقد المكالمة.
للتفعيل بنكلم #43* وللإلغاء #43#
https://www.orange.eg/ar/services/call-management</t>
  </si>
  <si>
    <r>
      <t xml:space="preserve">Voice Line Default Services
</t>
    </r>
    <r>
      <rPr>
        <b/>
        <sz val="10"/>
        <color rgb="FFC00000"/>
        <rFont val="Helvetica 55 Roman"/>
        <family val="2"/>
      </rPr>
      <t>Call Forward</t>
    </r>
  </si>
  <si>
    <r>
      <t xml:space="preserve">Voice Line Default Services
</t>
    </r>
    <r>
      <rPr>
        <b/>
        <sz val="10"/>
        <color rgb="FFC00000"/>
        <rFont val="Helvetica 55 Roman"/>
        <family val="2"/>
      </rPr>
      <t>Caller ID</t>
    </r>
  </si>
  <si>
    <t>ممكن نضيف خدمة عدم إظهار رقم الطالب بناء على طلب رسمي من الجهاز القومي لتنظيم الإتصالات
و لمزيد من المعلومات برجاء الإتصال بـ 155
تكلفة المكالمة من أي خط بسعر مكالمة التليفون الأرضي، ومواعيد العمل من الأحد إلى الخميس من 8 ص حتى 10م ويومي الجمعة والسبت من 10 ص حتى 10 م</t>
  </si>
  <si>
    <t>غير متاح الغاء باقة فري ماكس يا فندم لان دي باقة نظام يا فندم في الحالة ممكن نحول لنظام الو</t>
  </si>
  <si>
    <t>ALO</t>
  </si>
  <si>
    <r>
      <t xml:space="preserve">Perm Deact
</t>
    </r>
    <r>
      <rPr>
        <b/>
        <sz val="10"/>
        <color rgb="FFC00000"/>
        <rFont val="Helvetica 55 Roman"/>
        <family val="2"/>
      </rPr>
      <t>If a new customer has the dial</t>
    </r>
  </si>
  <si>
    <t>الواضح إن ماتمش إجراء أي عملية مدفوعة أو إستقبال مكالمة لمدة 90 يوم من الخط ده، عشان كده دخل فترة سماح 10 أيام، بعد كده إتوقف الخط لمدة 5 أيام.
وعشان ماتمش التفعيل خلال الفترة دي، تم إلغاء الخط، لكن نقدر نشترى خط جديد ونستفيد بكل العروض الموجودة حالياً.
ممكن نعرف أقرب فرع والمواعيد من هنا
https://backend.orange.eg/deeplinkredirect.html?screen=findstore</t>
  </si>
  <si>
    <r>
      <t xml:space="preserve">Perm Deact
</t>
    </r>
    <r>
      <rPr>
        <b/>
        <sz val="10"/>
        <color rgb="FFC00000"/>
        <rFont val="Helvetica 55 Roman"/>
        <family val="2"/>
      </rPr>
      <t>If no new customer has the dial</t>
    </r>
  </si>
  <si>
    <t>الواضح إن ماتمش إجراء أي عملية مدفوعة أو إستقبال مكالمة لمدة 90 يوم من الخط ده، عشان كده دخل فترة سماح 10 أيام، بعد كده إتوقف الخط لمدة 5 أيام.
وعشان ماتمش التفعيل خلال الفترة دي، تم إلغاء الخط، لكن نقدر نشترى خط جديد ونستفيد بكل العروض الموجودة حالياً، أو إعادة التعاقد على الخط مرة تانية.
حابب نوضحلك تفاصيل إعادة التعاقد؟
ممكن نعرف أقرب فرع والمواعيد من هنا
https://backend.orange.eg/deeplinkredirect.html?screen=findstore</t>
  </si>
  <si>
    <t>INS51244</t>
  </si>
  <si>
    <t xml:space="preserve">صباح الخير"" مع حضرتك "عمرو" من أورنچ شات , استفسار حضرتك على نفس الرقم ولا رقم تاني؟ , لو رقم تاني وضحه </t>
  </si>
  <si>
    <t>AvG</t>
  </si>
  <si>
    <t>Feb</t>
  </si>
  <si>
    <t>Pulse</t>
  </si>
  <si>
    <t>Target Calculation</t>
  </si>
  <si>
    <t>Need</t>
  </si>
  <si>
    <t>WD</t>
  </si>
  <si>
    <t>SUM</t>
  </si>
  <si>
    <t>التعويض هيتم اضافته بعد انتهاء المحادثة اي استفسار اخر ؟</t>
  </si>
  <si>
    <t>Harresment</t>
  </si>
  <si>
    <t xml:space="preserve">تم تقديم طلب لحضرتك بتأجيل الفاتورة يا فندم و هيتم التواصل في خلال 24 ساعة </t>
  </si>
  <si>
    <t>ارضاءا لحضرتك يا فندم هيتم تعويض حضرتك ب 2000 ميجا صالحين لمدة اسبوع و بعتذر جدا بخصوص اي شئ ضايق حضرتك </t>
  </si>
  <si>
    <t>Wait</t>
  </si>
  <si>
    <t>امشي مع خطوات الخدمة الصوتية يا فندم و هتوصلك ل خدمة العملاء ضمن الخطوات يا فندم في الاخر بيقولك للتحدث مع احد ممثلي خدمة العملاء استمع للرسالة الصوتية كاملة و اتاكد من وجود رصيد كافي و اتباع الخطوات</t>
  </si>
  <si>
    <t>OK</t>
  </si>
  <si>
    <t>Monitornig counts</t>
  </si>
  <si>
    <t>Critcal count</t>
  </si>
  <si>
    <t>Non Critcal</t>
  </si>
  <si>
    <t>End User</t>
  </si>
  <si>
    <t>Business Critcal</t>
  </si>
  <si>
    <t>Productivity</t>
  </si>
  <si>
    <t>id</t>
  </si>
  <si>
    <t>title</t>
  </si>
  <si>
    <t>content</t>
  </si>
  <si>
    <t>category</t>
  </si>
  <si>
    <t>Greating</t>
  </si>
  <si>
    <t>support</t>
  </si>
  <si>
    <t>بعتذر لحضرتك يا فندم استفسار حضرتك هيحتاج مراجعة على انظمة التشغيل و اورنج بتقوم بتحديث و تطوير على بعض أنظمة التشغيل لديها وذلك لضمان أفضل مستوى للخدمة و ستنتهي بعد 06:00 صباحا , لمتابعة استفسار / طلب حضرتك برجاء المتابعة معانا مرة تانية بعد 06:00 صباحا  , و احنا بنشكر سيادتكم على تفهم الامر</t>
  </si>
  <si>
    <t xml:space="preserve">حابب اوضح لحضرتك ان خط الداتا بيكون فقط مخصص للداتا و اجهزتها زي الماي فاي و الهوم وايرلسو بالتالي بيكون غير متاح ان احنا نحول الخط من داتا لخط عادي حضرتك تقدر تشرفنا في الفروع و تشتري خط </t>
  </si>
  <si>
    <t>ممكن نساعدك في إختيار نظام أنسب ونحول له، عشان مفيش إلغاء للنظام، ولو عايزين نراجع الأنظمة فهي متاحة في اللينك ده https://shop.orange.eg/ar/tariff-plansو ممكن نختار النظام والمتابعة معانا وإحنا هنوضحلك إزاي نحول له بسهولة.</t>
  </si>
  <si>
    <t>technical</t>
  </si>
  <si>
    <t>ممكن الإستعلام عن طريق #0# أو 400 أو من خلال آبلكيشن اورنچ مجاناً جرب الكود يا فندم و اختار 3:متابعة الاستهلاك و الشحن</t>
  </si>
  <si>
    <t>#012#</t>
  </si>
  <si>
    <t>مع عروض #012# هنشحن ونكسب لحد 100 ضعف الشحنة نت وكمان ممكن نبعت الهدية لـ 5  من حبايبنا عشان نستخدم الـ 5G مع اورنچ هندخل علي عروض 012 من ابلكيشن اورنچ او نطلب #012# قبل الشحن ونعرف الشحنة ال هتكسبنا</t>
  </si>
  <si>
    <t>Applecation</t>
  </si>
  <si>
    <t>بالنسبة للتطبيق برجاء التأكد من التالي: 1-تحديث التطبيق لاخر اصدار 2- التأكد من استخدام التطبيق باتصال بيانات الهاتف من نفس الرقم و اغلاق الواي فاي 3- اغلاق التطبيق و فتحه مرة تانية او تفعيل وضع الطيران و الغائه لو التطبيق غير محدث ممكن نمسحه و نحمله مرة تانية 4- نتأكد من التاريخ و الوقت مظبوط  على التوقيت المحلي</t>
  </si>
  <si>
    <t xml:space="preserve">حضرتك بتفتح تطبيق ماي اورانج في خانة الرصيد الحالي في تلت نقط جمب كلمة اشحن اضغط عليها و هيظهر تلت اختيارات اختار تفاصيل استهلاك الرصيد بعد كده اضغط على قايمة تفاصيل من اختار نوع الاستهلاك اختار مكالمات و اضغط على تاريخ اليوم و هيظهر لحضرتك </t>
  </si>
  <si>
    <t xml:space="preserve">الرسالة دي بتوصل بشكل عشوائي للمشتركين و متاح العرض دا للخطوط اللي بتسجل على التطبيق لاول مرة فقط , حضرتك مش متاح للخط العرض الخاص بتحميل التطبيق لانه حضرتك بتستخدم التطبيق مسبقا و تم الاستفادة من العرض دا </t>
  </si>
  <si>
    <t>ممكن الإستعلام عن طريق #0# أو 400 أو من خلال آبلكيشن اورنچ مجاناًجرب الكود يا فندم و اختار 3:متابعة الاستهلاك و الشحن</t>
  </si>
  <si>
    <t>SRs</t>
  </si>
  <si>
    <t>واضح ان القسم المختص حاول يتواصل بحضرتك مرتين و حضرتك كان الخط مشغول و حابب اوضح ان هيتم التواصل بحضرتك مرة اخرى في اقرب و اسرع وقت</t>
  </si>
  <si>
    <t>Internet</t>
  </si>
  <si>
    <t xml:space="preserve">Macro </t>
  </si>
  <si>
    <t>chat-tool99</t>
  </si>
  <si>
    <t>https://chat-tool99.netlify.app/</t>
  </si>
  <si>
    <t>https://github.com/amrkhalid99/chatTool</t>
  </si>
  <si>
    <t>Github</t>
  </si>
  <si>
    <t>\\mob-fs-01\Digital Channels\Click  to chat\Performance\2026</t>
  </si>
  <si>
    <t>Performance</t>
  </si>
  <si>
    <t>C2C</t>
  </si>
  <si>
    <t>Team Member</t>
  </si>
  <si>
    <t>PID</t>
  </si>
  <si>
    <t>Agent Name</t>
  </si>
  <si>
    <t>Customer Segment</t>
  </si>
  <si>
    <t>Agent segment</t>
  </si>
  <si>
    <t>Eval. Status</t>
  </si>
  <si>
    <t>Customer Account</t>
  </si>
  <si>
    <t>Channel</t>
  </si>
  <si>
    <t>FB actor ID</t>
  </si>
  <si>
    <t xml:space="preserve">Post </t>
  </si>
  <si>
    <t>1st Feedback</t>
  </si>
  <si>
    <t>Post Time</t>
  </si>
  <si>
    <t>Feedback Time</t>
  </si>
  <si>
    <t>Non Critical</t>
  </si>
  <si>
    <t>Non-Critical Comments</t>
  </si>
  <si>
    <t>Critical</t>
  </si>
  <si>
    <t>End User Critical</t>
  </si>
  <si>
    <t>Business Critical</t>
  </si>
  <si>
    <t>Compliance critical</t>
  </si>
  <si>
    <t>Grade</t>
  </si>
  <si>
    <t>Postpaid Dept. 
End User Critical</t>
  </si>
  <si>
    <t>Postpaid Dept. 
Business Critical</t>
  </si>
  <si>
    <t>Postpaid Dept. 
Grade Critical</t>
  </si>
  <si>
    <t>Critical Comments</t>
  </si>
  <si>
    <t>Responding To customer's Greeting</t>
  </si>
  <si>
    <t>Addressing customer by name</t>
  </si>
  <si>
    <t>Communication Skills</t>
  </si>
  <si>
    <t>Hold</t>
  </si>
  <si>
    <t>Clear Writing</t>
  </si>
  <si>
    <t>Professional Writing</t>
  </si>
  <si>
    <t>Next Step</t>
  </si>
  <si>
    <t>Controlling the call</t>
  </si>
  <si>
    <t>Genesis</t>
  </si>
  <si>
    <t>Applying to internal processes &amp; procedures</t>
  </si>
  <si>
    <t>SR</t>
  </si>
  <si>
    <t>Bonus</t>
  </si>
  <si>
    <t>Penalty</t>
  </si>
  <si>
    <t>SUM Without Bonus</t>
  </si>
  <si>
    <t>SUM With
Bonus</t>
  </si>
  <si>
    <t>Grade without bonus</t>
  </si>
  <si>
    <t>Grade with bonus</t>
  </si>
  <si>
    <t>Call Info</t>
  </si>
  <si>
    <t>Aggressiveness</t>
  </si>
  <si>
    <t>Threshold</t>
  </si>
  <si>
    <t>Problem resolution</t>
  </si>
  <si>
    <t xml:space="preserve">Systems tools effectively </t>
  </si>
  <si>
    <t>Business unnecessary call back/cost</t>
  </si>
  <si>
    <t>duration</t>
  </si>
  <si>
    <t>Samar</t>
  </si>
  <si>
    <t>Whatsapp</t>
  </si>
  <si>
    <t>Normal</t>
  </si>
  <si>
    <t>أتفضل أساعد حضرتك أزاي ؟</t>
  </si>
  <si>
    <t>Amr Khaled Eid Abd Elbaky</t>
  </si>
  <si>
    <t>Corporate</t>
  </si>
  <si>
    <t>الخط مش بيستقبل مكالمات</t>
  </si>
  <si>
    <t>ممكن توضيح هل علامة الشبكة ظاهرة على التليفون كاملة؟</t>
  </si>
  <si>
    <t>Home wireless</t>
  </si>
  <si>
    <t>محتاج تجديد الباقع</t>
  </si>
  <si>
    <t>pinned</t>
  </si>
  <si>
    <t>verifcation</t>
  </si>
  <si>
    <t>Other</t>
  </si>
  <si>
    <t>Sub ExportCleanJson()
    Dim lastRow As Long
    Dim i As Long
    Dim jsonText As String
    Dim ws As Worksheet
    Set ws = ActiveSheet
    lastRow = ws.Cells(ws.Rows.Count, "A").End(xlUp).Row
    ' بداية JSON
    jsonText = "[" &amp; vbCrLf
    For i = 2 To lastRow
        ' السطر ده مهم: بننضف أي حرف ممكن يخرب JSON
        Dim idVal As String
        Dim titleVal As String
        Dim catVal As String
        Dim contVal As String
        Dim pinnedVal As String
        ' بنشيل أي حرف double quote جوه النص عشان يبوظ JSON
        idVal = Replace(ws.Cells(i, 1).Value, """", "\""")
        titleVal = Replace(ws.Cells(i, 2).Value, """", "\""")
        catVal = Replace(ws.Cells(i, 3).Value, """", "\""")
        contVal = Replace(ws.Cells(i, 4).Value, """", "\""")
        ' الخانة الخامسة (pinned) - بنحولها لقيمة boolean
        If i &lt;= lastRow And ws.Cells(i, 5).Value &lt;&gt; "" Then
            ' لو مكتوب TRUE أو YES أو 1 أو أي حاجة إيجابية
            Dim pinValue As String
            pinValue = LCase(Trim(ws.Cells(i, 5).Value))
            If pinValue = "true" Or pinValue = "yes" Or pinValue = "1" Or pinValue = "صح" Or pinValue = "نعم" Then
                pinnedVal = "true"
            Else
                pinnedVal = "false"
            End If
        Else
            pinnedVal = "false"  ' افتراضي false لو الخلية فاضية
        End If
        ' بنشيل الـ Enter من جوه النص عشان ميقطعش JSON
        contVal = Replace(contVal, vbCrLf, " ")
        contVal = Replace(contVal, vbLf, " ")
        contVal = Replace(contVal, vbCr, " ")
        ' تعديل الترتيب: content قبل category
        jsonText = jsonText &amp; "  {"
        jsonText = jsonText &amp; """id"": """ &amp; idVal &amp; """, "
        jsonText = jsonText &amp; """title"": """ &amp; titleVal &amp; """, "
        jsonText = jsonText &amp; """content"": """ &amp; contVal &amp; """, "
        jsonText = jsonText &amp; """category"": """ &amp; catVal &amp; """, "
        jsonText = jsonText &amp; """pinned"": " &amp; pinnedVal &amp; ""  ' هنا بدون علامات اقتباس لأنها boolean
        jsonText = jsonText &amp; "}"
        ' لو مش آخر سطر، ضيف فاصلة، مفيش فاصلة بعد آخر سطر
        If i &lt; lastRow Then
            jsonText = jsonText &amp; "," &amp; vbCrLf
        Else
            jsonText = jsonText &amp; vbCrLf
        End If
    Next i
    jsonText = jsonText &amp; "]"
    ' نسخ للحافظة بطريقة مضمونة
    Dim obj As Object
    Set obj = CreateObject("htmlfile")
    obj.ParentWindow.ClipboardData.SetData "text", jsonText
    ' رسالة تأكيد
    MsgBox "JSON نضيف 100%!" &amp; vbNewLine &amp; "افتح JSON Formatter أو Notepad واعمل Paste", vbInformation
    ' للتحقق: نشوف أول 100 حرف
    Debug.Print Left(jsonText, 200)
End Sub</t>
  </si>
  <si>
    <t>C2c +2</t>
  </si>
  <si>
    <t>تم تحديث الخدمة الصوتية وإضافة كل المعلومات إللي محتاجينها وإتاحة التحكم في الخدمات بسهولة عن طريق تطبيق آبلكيشن اورنچ والأكواد #100# والخدمة الصوتية 400، وكمان موقعنا www.orange.eg عشان يتم التحكم في الخط بنفسك في أي وقت بكل سهولة. ولو في إستفسار، ممكن توضيحه هنا لمساعدتك.</t>
  </si>
  <si>
    <t>في أي وقت، نقدر نعرف تفاصيل الإستهلاك أخر 30 يوم ونراجع الرصيد والأرقام إللي كلمناها من خلال تطبيق My Orange مجاناً ومش بيستهلك من الإنترنت إلا عند تحميل التطبيق أو التوجه لصفحات خارج التطبيق ... وده أسهل وكمان بيحافظ على سرية الخط. وبنقدر نعرف تفاصيل الإستهلاك أخر 30 يوم من خلال تطبيق My Orange https://myo.orange.eg/my-consumption</t>
  </si>
  <si>
    <t>فندم أنا متفهم تمامًا استياء حضرتك من خصم المبلغ مرتين، وراجعت لحضرتك التفاصيل بالفعل. الموضح عندي إن عملية تجديد الباقة تمت مرتين بنجاح من خلال المحفظة الإلكترونية، وده معناه إن النظام استقبل عمليتي دفع منفصلتين وتم تنفيذهم بالكامل.بما إن التجديد تم عن طريق المحفظة من خلال استخدام حضرتك، فالشركة بتنَفّذ العملية بمجرد وصول طلب الدفع، ومبيكونش فيه تدخل يدوي من جانبنا في تكرار العملية.للأسف في الحالة دي مفيش إمكانية لإلغاء أو استرجاع لأن الباقتين اتفعلوا فعليًا على الخط. أنصح حضرتك في المرات الجاية التأكد من ظهور رسالة تأكيد العملية مرة واحدة بس قبل إعادة المحاولة عشان نتفادى تكرار الخصم."**"وأنا مقدر إن ده موقف مش مريح لحضرتك، لكن أحب أطمنك إن الرصيد اللي اتخصم اتحول لباقات مفعلة بالفعل على الخط، يعني مفيش مبلغ ضاع."</t>
  </si>
  <si>
    <t>"متفهم حضرتك طبعًا، وبعتذرلك عن أي إزعاج حصل بسبب ضعف الشبكة في الوقت ده. الهدية اللي كانت متاحة في اليوم ده هي عرض مقدم من الشركة كنوع من التقدير لعملائنا، وبتكون صالحة للاستخدام خلال مدة محددة.
للأسف بعد انتهاء المدة المحددة للهدية بيكون النظام غير قادر على إعادة تفعيلها مرة تانية.
لكن أحب أطمن حضرتك إننا دائمًا بنحاول نقدم عروض وهدايا بشكل مستمر لعملائنا، وإن شاء الله توصلك عروض تانية تقدر تستفيد منها في أقرب وقت. ولو في أي استفسار أو حاجة نقدر نساعد حضرتك فيها أنا تحت أمرك."</t>
  </si>
  <si>
    <t>C2c +1</t>
  </si>
  <si>
    <t>Mirna Daniel</t>
  </si>
  <si>
    <t>Other Operator Dial</t>
  </si>
  <si>
    <t xml:space="preserve">men3m 201280906574,07.03.2026 00:48:47
صباح النور
men3m 201280906574,07.03.2026 00:48:50
01115193808
men3m 201280906574,07.03.2026 00:49:05
كنت مقدم طلب الغاء لطلب تحويل
men3m 201280906574,07.03.2026 00:49:17
اتكنسل ولا لا
</t>
  </si>
  <si>
    <t>Orange Agent (77053-GSM..Amr Khaled Eid Abd Elbaky),07.03.2026 00:54:12
شكرا لانتظارك وبعتذر عن التأخير 
واضح امامي تم الالغاء</t>
  </si>
  <si>
    <t>slow Response - wrong transaction code should be Port in status</t>
  </si>
  <si>
    <t>C2c +4</t>
  </si>
  <si>
    <t>C2c +10</t>
  </si>
  <si>
    <r>
      <t xml:space="preserve">Cannot Reach 110/250...etc.
</t>
    </r>
    <r>
      <rPr>
        <b/>
        <sz val="10"/>
        <color rgb="FFC00000"/>
        <rFont val="Helvetica 55 Roman"/>
        <family val="2"/>
      </rPr>
      <t>Private</t>
    </r>
    <r>
      <rPr>
        <b/>
        <sz val="10"/>
        <color theme="1"/>
        <rFont val="Helvetica 55 Roman"/>
        <family val="2"/>
      </rPr>
      <t xml:space="preserve">
</t>
    </r>
    <r>
      <rPr>
        <sz val="10"/>
        <color theme="1"/>
        <rFont val="Helvetica 55 Roman"/>
        <family val="2"/>
      </rPr>
      <t>Don’t send e-mail to management anymore.</t>
    </r>
  </si>
  <si>
    <r>
      <t xml:space="preserve">Customer Service IVR
Social Media
</t>
    </r>
    <r>
      <rPr>
        <b/>
        <sz val="10"/>
        <color rgb="FFC00000"/>
        <rFont val="Helvetica 55 Roman"/>
        <family val="2"/>
      </rPr>
      <t xml:space="preserve">110 </t>
    </r>
    <r>
      <rPr>
        <b/>
        <sz val="10"/>
        <color theme="1"/>
        <rFont val="Helvetica 55 Roman"/>
        <family val="2"/>
      </rPr>
      <t>-</t>
    </r>
    <r>
      <rPr>
        <b/>
        <sz val="10"/>
        <color rgb="FFC00000"/>
        <rFont val="Helvetica 55 Roman"/>
        <family val="2"/>
      </rPr>
      <t xml:space="preserve"> 250 </t>
    </r>
    <r>
      <rPr>
        <b/>
        <sz val="10"/>
        <color theme="1"/>
        <rFont val="Helvetica 55 Roman"/>
        <family val="2"/>
      </rPr>
      <t xml:space="preserve">- </t>
    </r>
    <r>
      <rPr>
        <b/>
        <sz val="10"/>
        <color rgb="FFC00000"/>
        <rFont val="Helvetica 55 Roman"/>
        <family val="2"/>
      </rPr>
      <t xml:space="preserve">16333 </t>
    </r>
    <r>
      <rPr>
        <b/>
        <sz val="10"/>
        <color theme="1"/>
        <rFont val="Helvetica 55 Roman"/>
        <family val="2"/>
      </rPr>
      <t>-</t>
    </r>
    <r>
      <rPr>
        <b/>
        <sz val="10"/>
        <color rgb="FFC00000"/>
        <rFont val="Helvetica 55 Roman"/>
        <family val="2"/>
      </rPr>
      <t xml:space="preserve"> 7770</t>
    </r>
    <r>
      <rPr>
        <b/>
        <sz val="10"/>
        <color theme="1"/>
        <rFont val="Helvetica 55 Roman"/>
        <family val="2"/>
      </rPr>
      <t xml:space="preserve">
</t>
    </r>
    <r>
      <rPr>
        <b/>
        <sz val="10"/>
        <color rgb="FFC00000"/>
        <rFont val="Helvetica 55 Roman"/>
        <family val="2"/>
      </rPr>
      <t xml:space="preserve">Private &amp; Public
</t>
    </r>
    <r>
      <rPr>
        <sz val="10"/>
        <color theme="1"/>
        <rFont val="Helvetica 55 Roman"/>
        <family val="2"/>
      </rPr>
      <t>إيه هي أرقام خدمة العملاء؟ "بشكل عام</t>
    </r>
  </si>
  <si>
    <t>أرقام خدمة العملاء:
- لخطوط الأفراد: 110 من أي خط اورنچ (تكلفة المكالمة حسب النظام)، أو 16110 من أي خط تاني أو أرضي بسعر الدقيقة الأرضي.
- لخطوط الشركات: 250 من أي خط اورنچ بيزنس أو 16250 من أي خط تاني أو أرضي، ومواعيد العمل بتكون من 8 صباحاً للساعة 12 صباحاً يومياً.
- اورنچ كاش: 7770 مجاناً من أي رقم اورنچ فقط على مدار اليوم.
- اورنچ دي إٍس إل: 16333 من أي خط بسعر الدقيقة للرقم الأرضي.
- كمان نقدر نتواصل على الواتساب من خلال الرقم 01271002000📱 أو من اللينك ده: https://bit.ly/33FxwC4
- وممكن نستخدم الشات الخاص بـ آبلكيشن اورنچ.
ولو في أي إستفسار ممكن توضيحه في رسالة وإحنا هنساعدك.</t>
  </si>
  <si>
    <r>
      <t xml:space="preserve">Customer Service IVR
Social Media
</t>
    </r>
    <r>
      <rPr>
        <b/>
        <sz val="14"/>
        <color rgb="FFC00000"/>
        <rFont val="Helvetica 55 Roman"/>
        <family val="2"/>
      </rPr>
      <t>110</t>
    </r>
    <r>
      <rPr>
        <b/>
        <sz val="10"/>
        <color theme="1"/>
        <rFont val="Helvetica 55 Roman"/>
        <family val="2"/>
      </rPr>
      <t xml:space="preserve"> - 250 - 16333 - 7770
</t>
    </r>
    <r>
      <rPr>
        <sz val="10"/>
        <color rgb="FFC00000"/>
        <rFont val="Helvetica 55 Roman"/>
        <family val="2"/>
      </rPr>
      <t>Orange CC/Orange Personal</t>
    </r>
    <r>
      <rPr>
        <b/>
        <sz val="10"/>
        <color rgb="FFC00000"/>
        <rFont val="Helvetica 55 Roman"/>
        <family val="2"/>
      </rPr>
      <t/>
    </r>
  </si>
  <si>
    <r>
      <t xml:space="preserve">Customer Service IVR
Social Media
110 - </t>
    </r>
    <r>
      <rPr>
        <b/>
        <sz val="14"/>
        <color rgb="FFC00000"/>
        <rFont val="Helvetica 55 Roman"/>
        <family val="2"/>
      </rPr>
      <t>250</t>
    </r>
    <r>
      <rPr>
        <b/>
        <sz val="10"/>
        <color theme="1"/>
        <rFont val="Helvetica 55 Roman"/>
        <family val="2"/>
      </rPr>
      <t xml:space="preserve"> - 16333 - 7770
</t>
    </r>
    <r>
      <rPr>
        <sz val="10"/>
        <color rgb="FFC00000"/>
        <rFont val="Helvetica 55 Roman"/>
        <family val="2"/>
      </rPr>
      <t>Orange Business</t>
    </r>
  </si>
  <si>
    <r>
      <t xml:space="preserve">Customer Service IVR
Social Media
110 - 250 - </t>
    </r>
    <r>
      <rPr>
        <b/>
        <sz val="14"/>
        <color rgb="FFC00000"/>
        <rFont val="Helvetica 55 Roman"/>
        <family val="2"/>
      </rPr>
      <t>16333</t>
    </r>
    <r>
      <rPr>
        <b/>
        <sz val="10"/>
        <color rgb="FFC00000"/>
        <rFont val="Helvetica 55 Roman"/>
        <family val="2"/>
      </rPr>
      <t xml:space="preserve"> </t>
    </r>
    <r>
      <rPr>
        <b/>
        <sz val="10"/>
        <color theme="1"/>
        <rFont val="Helvetica 55 Roman"/>
        <family val="2"/>
      </rPr>
      <t xml:space="preserve">- 7770
</t>
    </r>
    <r>
      <rPr>
        <sz val="10"/>
        <color rgb="FFC00000"/>
        <rFont val="Helvetica 55 Roman"/>
        <family val="2"/>
      </rPr>
      <t>Orange DSL</t>
    </r>
  </si>
  <si>
    <r>
      <t xml:space="preserve">Customer Service IVR
Social Media
110 - 250 - 16333 - </t>
    </r>
    <r>
      <rPr>
        <b/>
        <sz val="14"/>
        <color rgb="FFC00000"/>
        <rFont val="Helvetica 55 Roman"/>
        <family val="2"/>
      </rPr>
      <t xml:space="preserve">7770
</t>
    </r>
    <r>
      <rPr>
        <sz val="10"/>
        <color rgb="FFC00000"/>
        <rFont val="Helvetica 55 Roman"/>
        <family val="2"/>
      </rPr>
      <t>Orange Cash</t>
    </r>
  </si>
  <si>
    <r>
      <t xml:space="preserve">Customer Service IVR
Social Media
110 - 250 - 16333 - </t>
    </r>
    <r>
      <rPr>
        <b/>
        <sz val="14"/>
        <color rgb="FFC00000"/>
        <rFont val="Helvetica 55 Roman"/>
        <family val="2"/>
      </rPr>
      <t xml:space="preserve">7770
</t>
    </r>
    <r>
      <rPr>
        <sz val="10"/>
        <color rgb="FFC00000"/>
        <rFont val="Helvetica 55 Roman"/>
        <family val="2"/>
      </rPr>
      <t>Non Orange Customer wants to call Orange Cash Call Center</t>
    </r>
  </si>
  <si>
    <t>وضحلي الرقم اللي حول و الرقم اللي استلم و تاريخ المعاملة بالدقيقة و قيمة المعاملة للمراجعة </t>
  </si>
  <si>
    <t>TT Script</t>
  </si>
  <si>
    <t>إحنا بنعتذرلك عن أي مشكلة واجهتك، هو فعلاً في مشكلة دلوقتي وإحنا شغالين عليها عشان تتحل بسرعة، وأنا ضميت رقمك للأرقام إللي عندها نفس المشكلة.</t>
  </si>
  <si>
    <t>Abanoub</t>
  </si>
  <si>
    <t>Hybrid</t>
  </si>
  <si>
    <t>ايوه يا فندم نفس الرقم محتاج تشغلوا لي خدمه حفظ المكالمات بحاول اشغلها من عندي مش بتشتغل كل شهر بتعمل معايا نفس الكلام وبتصل باحد عملاء الخدمه هو اللي بيشغلها لي</t>
  </si>
  <si>
    <t>استأذنك لحظات على الانتظار لمراجعة البيانات بالكامل</t>
  </si>
  <si>
    <t>Fail</t>
  </si>
  <si>
    <t>Didn’t inform that CS by MCA service fees</t>
  </si>
  <si>
    <t>H2 2025 Targets</t>
  </si>
  <si>
    <t>Description/ objectives</t>
  </si>
  <si>
    <t>Weights</t>
  </si>
  <si>
    <t>Exceptional</t>
  </si>
  <si>
    <t>Non critical Quality results</t>
  </si>
  <si>
    <t>End User Critical Quality results</t>
  </si>
  <si>
    <t>Business Critical Quality results</t>
  </si>
  <si>
    <t>Wrong SRs</t>
  </si>
  <si>
    <t xml:space="preserve">AHT </t>
  </si>
  <si>
    <t>7:00 Mins</t>
  </si>
  <si>
    <t>6:30 Mins</t>
  </si>
  <si>
    <t>5:15 Mins</t>
  </si>
  <si>
    <t>Productivity/Chat</t>
  </si>
  <si>
    <t>55/Daily</t>
  </si>
  <si>
    <t>65-75/Daily</t>
  </si>
  <si>
    <t>90/Daily</t>
  </si>
  <si>
    <t>Staff Time</t>
  </si>
  <si>
    <t>N/A</t>
  </si>
  <si>
    <t>Adherence</t>
  </si>
  <si>
    <t>CSAT Per Department</t>
  </si>
  <si>
    <t>CSAT Per Agent</t>
  </si>
  <si>
    <t>C2c +38</t>
  </si>
  <si>
    <t>C2c +22</t>
  </si>
  <si>
    <t>no show</t>
  </si>
  <si>
    <t>yomna nasser she resighned</t>
  </si>
  <si>
    <t>77842-GSM.YOMNA NASSER MAHMOUD SAYED</t>
  </si>
  <si>
    <t>pid</t>
  </si>
  <si>
    <t>Orange_WLT</t>
  </si>
  <si>
    <t>PMT</t>
  </si>
  <si>
    <t>Orange wallet</t>
  </si>
  <si>
    <t>محمد شعبان الدسوقى محمد جاد</t>
  </si>
  <si>
    <t>Normal wallet</t>
  </si>
  <si>
    <t>INDIVIDUAL</t>
  </si>
  <si>
    <t>Normal Wallet</t>
  </si>
  <si>
    <t>Self Recharge</t>
  </si>
  <si>
    <t>Success</t>
  </si>
  <si>
    <t>No Response\Connection time-out.</t>
  </si>
  <si>
    <t>244a1f9cdff143c1a06be004e12eb1d3</t>
  </si>
  <si>
    <t>ممكن الإستعلام عن المتبقي في الباقة من خلال الكود #136#
وبشكل عام للتحكم ومتابعة إستهلاك الإنترنت؛ ممكن نستخدم آبلكيشن اورنچ وإستخدام التطبيق مجاناً، أو من خلال #100#.
https://myo.orange.eg/DB</t>
  </si>
  <si>
    <t>Click to chat</t>
  </si>
  <si>
    <t>انا كنت مشترك ف عرض الخصم ع باقه قري ماكس</t>
  </si>
  <si>
    <t>و حضرتك اتواصلت مع زميلي و قدم لحضرتك شكوى مظبوط؟</t>
  </si>
  <si>
    <t>Category should be "Fault" - Transaction code should be "Hybrid Platform"</t>
  </si>
  <si>
    <t>Mariam Malak</t>
  </si>
  <si>
    <t>ععايز اعمل توكيل للمحامي في فرع الملغني ايه الاجراءات المطلوبه</t>
  </si>
  <si>
    <t>روح الفرع اعمل توكيل</t>
  </si>
  <si>
    <t>Didn’t provide Notarization Services script.</t>
  </si>
  <si>
    <t>https://intranet/teamsites/customerService/functions/Data%20Team/Troubleshooting/Pages/default.aspx</t>
  </si>
  <si>
    <t>FaceTime</t>
  </si>
  <si>
    <t>emrgansy</t>
  </si>
  <si>
    <t>Transaction ID</t>
  </si>
  <si>
    <t>Transaction Date</t>
  </si>
  <si>
    <t>Payment Nature</t>
  </si>
  <si>
    <t>Sender MFS Provider</t>
  </si>
  <si>
    <t>Sender Payment Instrument</t>
  </si>
  <si>
    <t>Sender Mobile Number</t>
  </si>
  <si>
    <t>Sender Name</t>
  </si>
  <si>
    <t>Sender Wallet Type Linked Bank</t>
  </si>
  <si>
    <t>Sender Category</t>
  </si>
  <si>
    <t>Sender Grade</t>
  </si>
  <si>
    <t>Payee Number</t>
  </si>
  <si>
    <t>Payee Name</t>
  </si>
  <si>
    <t>Reciever Wallet type Linked Bank</t>
  </si>
  <si>
    <t>Payee Category</t>
  </si>
  <si>
    <t>Payee Grade</t>
  </si>
  <si>
    <t>BTC</t>
  </si>
  <si>
    <t>Service Type</t>
  </si>
  <si>
    <t>Transaction Status</t>
  </si>
  <si>
    <t>Transaction Amount</t>
  </si>
  <si>
    <t>Service Charge</t>
  </si>
  <si>
    <t>Sender Previous Balance</t>
  </si>
  <si>
    <t>Sender Post Balance</t>
  </si>
  <si>
    <t>Payee Previous Balance</t>
  </si>
  <si>
    <t>Payee Post Balance</t>
  </si>
  <si>
    <t>Reference Number</t>
  </si>
  <si>
    <t>Rollback Transfer ID</t>
  </si>
  <si>
    <t>Error Code</t>
  </si>
  <si>
    <t>Failed Reason</t>
  </si>
  <si>
    <t>Tip Amount</t>
  </si>
  <si>
    <t>Convenience FEE</t>
  </si>
  <si>
    <t>Service Charge Paid</t>
  </si>
  <si>
    <t>ISMFI</t>
  </si>
  <si>
    <t>EXT_TXN_NUMBER</t>
  </si>
  <si>
    <t>BILLING_ACCT_KEY_1</t>
  </si>
  <si>
    <t>BILLING_ACCT_KEY_2</t>
  </si>
  <si>
    <t>BILLING_ACCT_KEY_3</t>
  </si>
  <si>
    <t>BILLING_ACCT_KEY_4</t>
  </si>
  <si>
    <t>GW_TRX_ID</t>
  </si>
  <si>
    <t>DISCOUNT_AMOUNT</t>
  </si>
  <si>
    <t>DWP_AMOUNT</t>
  </si>
  <si>
    <t>محمد سلامه عبدالمنعم ابوشنب</t>
  </si>
  <si>
    <t>Money transfer off us</t>
  </si>
  <si>
    <t>EBPP Switch Timeout</t>
  </si>
  <si>
    <t>aa302b7f-a774-4817-975c-8bd95ee150af</t>
  </si>
  <si>
    <t>aa302b7fa7744817975c8bd95ee150af</t>
  </si>
  <si>
    <t xml:space="preserve">واضح امامي ان المعاملة معلقة هيترد لحضرتك في خلال 48  ساعة عمل باستثناء يوم المعاملة </t>
  </si>
  <si>
    <t>Mennatullah Atef Ibrahim Ext</t>
  </si>
  <si>
    <t>Comp.</t>
  </si>
  <si>
    <t>Click To Chat</t>
  </si>
  <si>
    <t xml:space="preserve">  Omar Mohamed 9:08:20 PM
مساء الخير
انا معايا عرض ال 60 الف وحده وخلص دلوقتي عايز اجدده ميعاد تجديده امتا و اجدده ازاي
</t>
  </si>
  <si>
    <t xml:space="preserve">Amr 9:12:11 PM  
3/7/2026 
بيتجدد بعد التاريخ ده يا فندم و بنشحن بقيمة باقة النظام الخاص بحضرتك 
فى أي استفسار تاني اقدر أساعد حضرتك بيه ؟ 
</t>
  </si>
  <si>
    <t>informed that offer will be renewed 7/4 while offer was ended on 3/4</t>
  </si>
  <si>
    <t xml:space="preserve">Mostafa Adel 9:05:15 PM
حضرتك كنت حابب اعرف لو أنا اشتركت في باقة فري ماكس ١٥٠ مثلا او اي باقه من فري ماكس ايا كان هل الواحدات اللي فيها بتكون مكالمات بس ولا مكالمات و نت عادي
</t>
  </si>
  <si>
    <t xml:space="preserve">Amr 9:06:15 PM  
"فري ماكس 150 ب 214.29 جنيه شهرياً شاملة ضريبة الشحن وبيوفر 9000 وحدة من ضمنهم 50 ميجا فيسبوك و50 ميجا واتساب.
لما نجدد أو نحول لباقة فري ماكس هنستفيد بعروض طول السنة!
لينا خصم 50% على جميع منتجات كازيون، وفري تحويشه وفري كاش على كل تجديدة،
ده غير اشتراك 3 شهور في Spotify Premium و3 شهور في Amazon Prime على باقتك، وفيسبوك وواتساب ببلاش!
ومع ابلكيشن اورنچ ،هنحصل على 20% ميجابايتس زيادة لما نجدد الباقة قبل الميعاد و30% وحدات زيادة لما نجدد الباقة من محفظة اورنچ كاش ومميزات تانية كتير!
ده غير ضعف الباقة لما نطلب #2021#
للتجديد هندخل على ابلكيشن اورنچ أو نطلب #24#
وللتحويل لفري ماكس 150 ندخل على My Orange أو نطلب #150*0#
وعيش كله فري!
ولتفاصيل أكتر عن أنظمة فري ماكس وطرق التجديد نزل ابليكشن اورنج
 https://myo.orange.eg/DB"
فى أي استفسار تاني اقدر أساعد حضرتك بيه ؟ 
</t>
  </si>
  <si>
    <t>#148# لو معاه رصيد صافي يدفع بيه فاتورة</t>
  </si>
  <si>
    <t>INS51382</t>
  </si>
  <si>
    <t>INS51361</t>
  </si>
  <si>
    <t>77841 C.Shahd Saber Ahmed Sayed</t>
  </si>
  <si>
    <t>Name / PID</t>
  </si>
  <si>
    <t>Satisfied</t>
  </si>
  <si>
    <t>Neutral</t>
  </si>
  <si>
    <t>Verysatisfied</t>
  </si>
  <si>
    <t>Verydissatisfied</t>
  </si>
  <si>
    <t>Somewhatdissatisfied</t>
  </si>
  <si>
    <t>Grand Total</t>
  </si>
  <si>
    <t>CSAT</t>
  </si>
  <si>
    <t>DCAT</t>
  </si>
  <si>
    <t>TL</t>
  </si>
  <si>
    <t>77053-GSM..Amr Khaled Eid Abd Elbaky</t>
  </si>
  <si>
    <t>Amir</t>
  </si>
  <si>
    <t>C2c +15</t>
  </si>
  <si>
    <t xml:space="preserve">حضرتك تقدر تراجع تفاصيل الرصيد من خلال الطرق الموضحه يا فندم </t>
  </si>
  <si>
    <t>\\mob-fs-01\Digital Channels\Saved Replies\Quality &amp; How to</t>
  </si>
  <si>
    <t>Quality</t>
  </si>
  <si>
    <t>وممكن نمشي على الخطوات دي:
 1- التأكد إن نمط الشبكة المستخدم WCDMA فقط أو 3G فقط (لو متاح) أو الوضح لو مش متاحة ممكن نختار أي نمط مفضل، وبعد كده الرجوع لنمط 3G&amp;4G.
2- مسح الملفات المؤقتة بالكامل (من إعدادات - فتح إعدادات المتصفح - ثم الخصوصية والأمن - ثم مسح ذاكرة التخزين المؤقت وملفات تعريف الإرتباط)
ولو الجهاز بشريحتين نجرب الخطوات دي بردو:
1- نتأكد شريحة اورنچ مكان رقم 1 (ولو eSIM فا ده مش شرط)
2- ندخل على ضبط بطاقة SIM - شبكة خدمة البيانات - نغيرها نخليها شريحة اورنچ رقم 1
ولو الشريحة 3G، ممكن نستبدلها من أقرب فرع بشريحة USIM 4G، وده ممكن يساعد في حل المشكلة، ولفترة محدودة ممكن نكسب لحد 10 جيجابايتس هدية صالحة لمدة إسبوع.
لخطوط الأفراد، ممكن صاحب الخط المسجل بإسمه الخط يتوجه لأقرب فرع بالبطاقة الشخصية وبيتم إستبدال الشريحة مجاناً.
ممكن نعرف أقرب فرع والمواعيد من هنا
https://backend.orange.eg/deeplinkredirect.html?screen=findstore</t>
  </si>
  <si>
    <t>C2c +50</t>
  </si>
  <si>
    <t>PUK Code</t>
  </si>
  <si>
    <t>Data Dispute</t>
  </si>
  <si>
    <t>Port Out Step 1</t>
  </si>
  <si>
    <t>Port Out Step 2</t>
  </si>
  <si>
    <t xml:space="preserve">SIM Replacement
SIM Swap Complaints
</t>
  </si>
  <si>
    <t>SIM Replacement</t>
  </si>
  <si>
    <t>New Subscription New Wallet</t>
  </si>
  <si>
    <t>Cannot Reach 110/250</t>
  </si>
  <si>
    <t>Customer Service IVR 110</t>
  </si>
  <si>
    <t>Customer Service IVR 111</t>
  </si>
  <si>
    <t>Customer Service IVR 112</t>
  </si>
  <si>
    <t>Customer Service IVR 113</t>
  </si>
  <si>
    <t>Customer Service IVR 114</t>
  </si>
  <si>
    <t>Customer Service IVR 115</t>
  </si>
  <si>
    <t>Call Tone Deletion</t>
  </si>
  <si>
    <t>WI-FI Calling / Voice over Wi-Fi</t>
  </si>
  <si>
    <t>Cannot Make Calls Fault For Product</t>
  </si>
  <si>
    <t>SMS Troubleshooting Step 2</t>
  </si>
  <si>
    <t>Balance inquiry</t>
  </si>
  <si>
    <t>(Chunk Quota)</t>
  </si>
  <si>
    <t>Data Troubleshooting Android TRB</t>
  </si>
  <si>
    <t>Data Troubleshooting iPhone IOS TRB</t>
  </si>
  <si>
    <t>Installment 0</t>
  </si>
  <si>
    <t>Tariffs</t>
  </si>
  <si>
    <t xml:space="preserve">في حالة ان العميل بيشكتي ان لسه الانترنت ضعيف في هوم وايرلس و احنا لسه داخل مواعيد العمل هعمل الشكوى 1353 و هرن باك اوفس و في خلال 15 دقيقة هيتم التواصل معاه </t>
  </si>
  <si>
    <t>Data Team</t>
  </si>
  <si>
    <r>
      <t xml:space="preserve">تم تقديم شكوى وهيتم التواصل في خلال ساعتين، ولو في رقم موبايل آخر للتواصل برجاء توضيحه.
</t>
    </r>
    <r>
      <rPr>
        <b/>
        <sz val="10"/>
        <color rgb="FFC00000"/>
        <rFont val="Helvetica 55 Roman"/>
        <family val="2"/>
      </rPr>
      <t>Out of back offices WH</t>
    </r>
    <r>
      <rPr>
        <sz val="10"/>
        <color theme="1"/>
        <rFont val="Helvetica 55 Roman"/>
        <family val="2"/>
      </rPr>
      <t xml:space="preserve">
تم تقديم شكوى وهيتم التواصل بحد أقصى 11 صباحاً، ولو في رقم موبايل آخر للتواصل برجاء توضيحه.</t>
    </r>
  </si>
  <si>
    <t xml:space="preserve">في حالة ان العميل بيشكتي ان لسه الانترنت ضعيف في هوم وايرلس و احنا لسه خارج مواعيد العمل هعمل شكوى عادية و هرن data team &amp; bo follow up و هقوله في حد اقصى 11 صباحا هيتم التواصل معاه </t>
  </si>
  <si>
    <t>Top Used Srs and Activities</t>
  </si>
  <si>
    <t>\\mob-fs-01\Digital Channels\Saved Replies\Handling Rules</t>
  </si>
  <si>
    <t>short code</t>
  </si>
  <si>
    <t>area</t>
  </si>
  <si>
    <t>type</t>
  </si>
  <si>
    <t>Run</t>
  </si>
  <si>
    <t>High Unbilled Usage</t>
  </si>
  <si>
    <t>Fault For Billing</t>
  </si>
  <si>
    <t>Bo 8w</t>
  </si>
  <si>
    <t>Prank Call</t>
  </si>
  <si>
    <t>Polluting Calls</t>
  </si>
  <si>
    <t xml:space="preserve">close </t>
  </si>
  <si>
    <t>etopup fawry hb</t>
  </si>
  <si>
    <t>يعني جدد عن طريق التاجر</t>
  </si>
  <si>
    <t>Home Wireless</t>
  </si>
  <si>
    <t>Click to Chat</t>
  </si>
  <si>
    <t xml:space="preserve">  محمد  ابراهيم  2:00:27 PM
مساء النور
النت عندي ضعيف وبيفصل كتير بقاله يومين
</t>
  </si>
  <si>
    <t>ممكن نمشي على الخطوات دي:
 1- التأكد إن نمط الشبكة المستخدم WCDMA فقط أو 3G فقط (لو متاح) أو الوضح لو مش متاحة ممكن نختار أي نمط مفضل، وبعد كده الرجوع لنمط 3G&amp;4G.
2- مسح الملفات المؤقتة بالكامل (من إعدادات - فتح إعدادات المتصفح - ثم الخصوصية والأمن - ثم مسح ذاكرة التخزين المؤقت وملفات تعريف الإرتباط)
ولو الجهاز بشريحتين نجرب الخطوات دي بردو:
1- نتأكد شريحة اورنچ مكان رقم 1 (ولو eSIM فا ده مش شرط)
2- ندخل على ضبط بطاقة SIM - شبكة خدمة البيانات - نغيرها نخليها شريحة اورنچ رقم 1
ولو الشريحة 3G، ممكن نستبدلها من أقرب فرع بشريحة USIM 4G، وده ممكن يساعد في حل المشكلة، ولفترة محدودة ممكن نكسب لحد 10 جيجابايتس هدية صالحة لمدة إسبوع.
لخطوط الأفراد، ممكن صاحب الخط المسجل بإسمه الخط يتوجه لأقرب فرع بالبطاقة الشخصية وبيتم إستبدال الشريحة مجاناً.
ممكن نعرف أقرب فرع والمواعيد من هنا
https://backend.orange.eg/deeplinkredirect.html?screen=findstore</t>
  </si>
  <si>
    <t xml:space="preserve">slow Response </t>
  </si>
  <si>
    <t xml:space="preserve">wrong troubleshooting sent related to Home wireless Slow connection - didn’t create contact SR to Digital BO </t>
  </si>
  <si>
    <t xml:space="preserve">  م ا 2:26:01 PM
يا فندم انا لعبت عجله الحظ وجتني رساله كسبت 2000 واحده لمده ساعتين بس ما تضافوش على الخ
شوف لي حل المشكله دي
ابعث لك سكرين شوت
</t>
  </si>
  <si>
    <t xml:space="preserve">Amr 2:30:23 PM في حالة عدم وصول رسالة لحضرتك بالعرض او الهدية اذا نقدر نراجع الهداية و العروض من #012#
</t>
  </si>
  <si>
    <t>slow Response - wrong service type should be My Orange Wheel Of Fortune Offer</t>
  </si>
  <si>
    <t xml:space="preserve"> و في حالة الانكتيف بعمل دي و اللي تحت</t>
  </si>
  <si>
    <t>حضرتك انا عامل طلب تحويل لي وي</t>
  </si>
  <si>
    <t>-</t>
  </si>
  <si>
    <t>INS51383</t>
  </si>
  <si>
    <t>forward -5</t>
  </si>
  <si>
    <t>1</t>
  </si>
  <si>
    <t>Creator</t>
  </si>
  <si>
    <t>Agent name</t>
  </si>
  <si>
    <t>Total SRs</t>
  </si>
  <si>
    <t>Final Wrong</t>
  </si>
  <si>
    <t>Percentage</t>
  </si>
  <si>
    <t>What</t>
  </si>
  <si>
    <t>Between</t>
  </si>
  <si>
    <t>KPIs</t>
  </si>
  <si>
    <t>End User (20)</t>
  </si>
  <si>
    <t>Business(5)</t>
  </si>
  <si>
    <t>Non Critical(5)</t>
  </si>
  <si>
    <t>Productivity/Chat(20)</t>
  </si>
  <si>
    <t>AHT(10)</t>
  </si>
  <si>
    <t>Staff(5)</t>
  </si>
  <si>
    <t>Wrong SRs(5)</t>
  </si>
  <si>
    <t>CSAT Dept (5)</t>
  </si>
  <si>
    <t>Wrong disposition</t>
  </si>
  <si>
    <t>CSAT Per Agent(20)</t>
  </si>
  <si>
    <t>Adherence (5)</t>
  </si>
  <si>
    <t>Final WHAT</t>
  </si>
  <si>
    <t>skill</t>
  </si>
  <si>
    <t>Employe Type</t>
  </si>
  <si>
    <t>Month</t>
  </si>
  <si>
    <t>Name</t>
  </si>
  <si>
    <t>Figure</t>
  </si>
  <si>
    <t>WHAT</t>
  </si>
  <si>
    <t xml:space="preserve">WhatsApp </t>
  </si>
  <si>
    <t xml:space="preserve">Outsource </t>
  </si>
  <si>
    <t>5</t>
  </si>
  <si>
    <t>2</t>
  </si>
  <si>
    <t>3</t>
  </si>
  <si>
    <t>WhatsApp</t>
  </si>
  <si>
    <t xml:space="preserve">Normal </t>
  </si>
  <si>
    <t>عٌبًدٍأّلَلَهّـ.. 1428هـ☆ 201120463745,25.04.2026 21:44:14
عرض الكنسه متاح لي الرقم ده</t>
  </si>
  <si>
    <t>Orange Agent (77053-GSM..Amr Khaled Eid Abd Elbaky),25.04.2026 21:45:51
"لا يوجد عروض خاصة بنقل الارقام في الوقت الحالي وممكن نتابع من اقرب فرع ممكن نعرف أقرب فرع والمواعيد من هنا https://backend.orange.eg/deeplinkredirect.html?screen=findstore"</t>
  </si>
  <si>
    <t xml:space="preserve">Slow Response - typing mistake : معملومات </t>
  </si>
  <si>
    <t xml:space="preserve">irrelevant answer as customer asked about port out offer not port in offer </t>
  </si>
  <si>
    <t>C2c +</t>
  </si>
  <si>
    <t>Shiftleader2</t>
  </si>
  <si>
    <t>1-1307624864262</t>
  </si>
  <si>
    <t>Digital Support BO</t>
  </si>
  <si>
    <t>EYOUSSEF</t>
  </si>
  <si>
    <t>Wrong Assigning FC cs</t>
  </si>
  <si>
    <t>Note</t>
  </si>
  <si>
    <t>1-1307772134306</t>
  </si>
  <si>
    <t>Wrong SR Values</t>
  </si>
  <si>
    <t>Both Short Codes have the same meaning</t>
  </si>
  <si>
    <t>VAS Dispute</t>
  </si>
  <si>
    <t>not Local Calls Dispute</t>
  </si>
  <si>
    <t>https://intranet/teamsites/customerService/Postpaid%20Simplicity%20Team%20materials/Pages/default.aspx</t>
  </si>
  <si>
    <t>في أي وقت، نقدر نعرف الرصيد إتخصم في إيه عن طريق رسيني من خلال الكود #13# مجاناً أول مرة في اليوم، وأي رسالة إضافية بـ 10 قروش، وهتوصلك رسالة بتقرير يوضح رصيدك وإستهلاكك والإشتراكات إللي إتخصمت في أخر 24 ساعة (هنقدر نستخدمها بعد ساعة من عملية الشحن).
وكمان نقدر نستخدم خدمة رسيني على آبلكيشن اورنچ مجاناً أي عدد من المرات خلال اليوم.
الخدمة متاحة لأنظمة الكارت فقط.
ونقدر نعرف تفاصيل الرصيد والتحكم في الإستهلاك من الآبلكيشن بكل سهولة مع خدمة تفا​صيل الرصيد.</t>
  </si>
  <si>
    <t>Day</t>
  </si>
  <si>
    <t>Agent</t>
  </si>
  <si>
    <t>Online time without break</t>
  </si>
  <si>
    <t>Break time</t>
  </si>
  <si>
    <t>Ready for call</t>
  </si>
  <si>
    <t>Ready for chat</t>
  </si>
  <si>
    <t>Ready for mail</t>
  </si>
  <si>
    <t>First login of the day</t>
  </si>
  <si>
    <t>Last logout of the day</t>
  </si>
  <si>
    <t>01:29:30</t>
  </si>
  <si>
    <t>23:18:45</t>
  </si>
  <si>
    <t>00:25:02</t>
  </si>
  <si>
    <t>21:20:07</t>
  </si>
  <si>
    <t>13:00:05</t>
  </si>
  <si>
    <t>21:06:14</t>
  </si>
  <si>
    <t>https://www.yalla-shahid.online/home/</t>
  </si>
  <si>
    <t>Emergency</t>
  </si>
  <si>
    <t>Member</t>
  </si>
  <si>
    <t>Call Status.</t>
  </si>
  <si>
    <t>Chat ID</t>
  </si>
  <si>
    <t>Comments</t>
  </si>
  <si>
    <t>Call Info.</t>
  </si>
  <si>
    <t>Systems tools effectively</t>
  </si>
  <si>
    <t>Compliance</t>
  </si>
  <si>
    <t>End User Critical Grade</t>
  </si>
  <si>
    <t>Business Critical Grade</t>
  </si>
  <si>
    <t>Compliance Critical Grade</t>
  </si>
  <si>
    <t>Dep. End User Critical</t>
  </si>
  <si>
    <t>Dep. Business Critical</t>
  </si>
  <si>
    <t>Dep. Compliance</t>
  </si>
  <si>
    <t>Dept.Overall Critical Grade</t>
  </si>
  <si>
    <t>Upselling type</t>
  </si>
  <si>
    <t>Duration</t>
  </si>
  <si>
    <t>Call back</t>
  </si>
  <si>
    <t>Process Issues</t>
  </si>
  <si>
    <t>Agent Mail</t>
  </si>
  <si>
    <t>TL Name</t>
  </si>
  <si>
    <t>TL Mail</t>
  </si>
  <si>
    <t>Premier</t>
  </si>
  <si>
    <t xml:space="preserve">AHMED RAGHEB 201203504748,11.05.2026 00:14:05
نفس الرقم
AHMED RAGHEB 201203504748,11.05.2026 00:14:40
👍
AHMED RAGHEB 201203504748,11.05.2026 00:15:50
بسبب الفاتوره
AHMED RAGHEB 201203504748,11.05.2026 00:16:04
انا دفعت فاتوره
AHMED RAGHEB 201203504748,11.05.2026 00:16:13
فاضل فاتوره
AHMED RAGHEB 201203504748,11.05.2026 00:16:25
المفروض في فتره سماح
</t>
  </si>
  <si>
    <t>Orange Agent (77053-GSM..Amr Khaled Eid Abd Elbaky),11.05.2026 00:23:59
تم تفعيل الخط لحضرتك يا فندم</t>
  </si>
  <si>
    <t>slow Response - exceeded hold interval - didn’t give reason before holding - didn't thank the customer after holding - missing SR 10140</t>
  </si>
  <si>
    <t xml:space="preserve">Sarwat Nassem 201225375113,10.05.2026 21:51:55
الخط واقف وعايز اشغله
Sarwat Nassem 201225375113,10.05.2026 21:52:13
دفعت الفاتوره ومشتغلش
</t>
  </si>
  <si>
    <t>Orange Agent (77053-GSM..Amr Khaled Eid Abd Elbaky),10.05.2026 22:02:53
تم تفعيل الخط لحضرتك يا فندم</t>
  </si>
  <si>
    <t>exceeded hold interval - didn’t give reason before holding - didn't thank the customer after holding - slow Response - missing SR 10139 - no need verifications</t>
  </si>
  <si>
    <t>Annual</t>
  </si>
  <si>
    <t>EID</t>
  </si>
  <si>
    <t>انا معايا العرض 60 الف تمام وعلى اساس اني اشحن يوم 13 اللي هو اليوم يعني اشحن اليوم ولا لا انا خايف اشحن والرصيد يضيع مني</t>
  </si>
  <si>
    <t>استأذنك لحظات على الانتظار لمراجعة العرض</t>
  </si>
  <si>
    <t>Late respond - Exceeded hold interval</t>
  </si>
  <si>
    <t>شكرًا لتواصلك. في حالة تواجدنا سنتواصل بحرضتك</t>
  </si>
  <si>
    <t>أتفضل أساعدك أزاي ؟</t>
  </si>
  <si>
    <t xml:space="preserve"> Late respond</t>
  </si>
  <si>
    <t>دلوقتى مع خدمه سلفني تقدر تكلم اى حد حتى لو معكش رصيد كلم #8# واستلف من اول 5 جنيه او اكتر</t>
  </si>
  <si>
    <t>SALEFNY</t>
  </si>
  <si>
    <t>\\mob-fs-01\Quality Reports\Click to chat\GSM\GSM H1 2026</t>
  </si>
  <si>
    <t>Hybird</t>
  </si>
  <si>
    <t>نفس الرقم</t>
  </si>
  <si>
    <t xml:space="preserve">Abu Steven 201226149647,16.05.2026 20:11:04
مساء النور استاذ عمر
Abu Steven 201226149647,16.05.2026 20:11:07
نفس الرقم
Abu Steven 201226149647,16.05.2026 20:11:41
حضرتك انا عامل فري ماكس جددت انهاردة الصبح واشتركت ف عرض ضعف الباقه المفروض ليا ١٧٠٠ وحدة والضعف ١٧٠٠ بس مانزلش
Abu Steven 201226149647,16.05.2026 20:12:57
استاذ عمرو
</t>
  </si>
  <si>
    <t>Orange Agent (77053-GSM..Amr Khaled Eid Abd Elbaky),16.05.2026 20:30:12
حضرتك تقدر تنتظر لاخر اليوم لو عرض الضعف برضو منزلش لحضرتك اتواصل معانا مرة اخرى و هنساعد حضرتك و هنقدم شكوى بعدم نزوله</t>
  </si>
  <si>
    <t>slow Response - Exceeded hold interval - didn’t give reason before holding - wrong transaction code should be Hybrid Platform</t>
  </si>
  <si>
    <t xml:space="preserve">improper investigation as offer will not be added through  aggregator renewal + offer will be added on the spot not 24 HRS </t>
  </si>
  <si>
    <t>youssef.el.abdelmageed.ext</t>
  </si>
  <si>
    <t>Whatsapp NH</t>
  </si>
  <si>
    <t>انا كنت عامل ايقاف مؤقت للخط لظروف السفر</t>
  </si>
  <si>
    <t>Missing customer's name - Exceeded hold interval - Category should be "ACC modification"</t>
  </si>
  <si>
    <t>Coaching Note: please don’t communicate that dial wil be activated within 1 hour as action should be activated on spot</t>
  </si>
  <si>
    <t>انا عاوز اعمل تحديث لخطي</t>
  </si>
  <si>
    <t>Coaching Note: Transaction code should be "Ownership investigation"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</si>
</sst>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m/d;@"/>
    <numFmt numFmtId="165" formatCode=";;;"/>
    <numFmt numFmtId="166" formatCode="[$-409]d\-mmm;@"/>
    <numFmt numFmtId="167" formatCode="0.0%"/>
    <numFmt numFmtId="168" formatCode="0;[Red]0"/>
    <numFmt numFmtId="169" formatCode="[h]:mm:ss;@"/>
    <numFmt numFmtId="170" formatCode="dd\.mm\.yyyy"/>
    <numFmt numFmtId="171" formatCode="[$-409]dd\-mmm\-yy;@"/>
    <numFmt numFmtId="172" formatCode="h:mm:ss;@"/>
  </numFmts>
  <fonts count="90">
    <font>
      <sz val="11"/>
      <color theme="1"/>
      <name val="Calibri"/>
      <family val="2"/>
      <scheme val="minor"/>
    </font>
    <font>
      <sz val="10"/>
      <color theme="1"/>
      <name val="Helvetica 55 Roman"/>
      <family val="2"/>
    </font>
    <font>
      <b/>
      <sz val="10"/>
      <color theme="1"/>
      <name val="Helvetica 55 Roman"/>
      <family val="2"/>
    </font>
    <font>
      <b/>
      <sz val="10"/>
      <color rgb="FFC00000"/>
      <name val="Helvetica 55 Roman"/>
      <family val="2"/>
    </font>
    <font>
      <sz val="10"/>
      <color rgb="FFC00000"/>
      <name val="Helvetica 55 Roman"/>
      <family val="2"/>
    </font>
    <font>
      <b/>
      <sz val="11"/>
      <color theme="0"/>
      <name val="Calibri"/>
      <family val="2"/>
      <scheme val="minor"/>
    </font>
    <font>
      <b/>
      <sz val="10"/>
      <color rgb="FFFF7900"/>
      <name val="Helvetica 55 Roman"/>
      <family val="2"/>
    </font>
    <font>
      <b/>
      <sz val="10"/>
      <color theme="1"/>
      <name val="Helvetica 55 Roman"/>
      <family val="2"/>
    </font>
    <font>
      <sz val="10"/>
      <color theme="1"/>
      <name val="Helvetica 55 Roman"/>
      <family val="2"/>
    </font>
    <font>
      <b/>
      <sz val="18"/>
      <color rgb="FFFF0000"/>
      <name val="Calibri"/>
      <family val="2"/>
      <scheme val="minor"/>
    </font>
    <font>
      <b/>
      <sz val="10"/>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b/>
      <sz val="16"/>
      <color theme="1"/>
      <name val="Calibri"/>
      <family val="2"/>
      <scheme val="minor"/>
    </font>
    <font>
      <b/>
      <sz val="12"/>
      <color theme="1"/>
      <name val="Calibri"/>
      <family val="2"/>
      <scheme val="minor"/>
    </font>
    <font>
      <b/>
      <sz val="10"/>
      <color theme="1" tint="4.9989318521683403E-2"/>
      <name val="Calibri"/>
      <family val="2"/>
      <scheme val="minor"/>
    </font>
    <font>
      <b/>
      <sz val="11"/>
      <color theme="1" tint="4.9989318521683403E-2"/>
      <name val="Calibri"/>
      <family val="2"/>
      <scheme val="minor"/>
    </font>
    <font>
      <b/>
      <strike/>
      <sz val="10"/>
      <color rgb="FFFF0000"/>
      <name val="Calibri"/>
      <family val="2"/>
      <scheme val="minor"/>
    </font>
    <font>
      <b/>
      <strike/>
      <sz val="12"/>
      <color rgb="FFFF0000"/>
      <name val="Calibri"/>
      <family val="2"/>
      <scheme val="minor"/>
    </font>
    <font>
      <strike/>
      <sz val="11"/>
      <color rgb="FFFF0000"/>
      <name val="Calibri"/>
      <family val="2"/>
      <scheme val="minor"/>
    </font>
    <font>
      <sz val="11"/>
      <color theme="1" tint="4.9989318521683403E-2"/>
      <name val="Calibri"/>
      <family val="2"/>
      <scheme val="minor"/>
    </font>
    <font>
      <strike/>
      <sz val="11"/>
      <color theme="1"/>
      <name val="Calibri"/>
      <family val="2"/>
      <scheme val="minor"/>
    </font>
    <font>
      <sz val="11"/>
      <color rgb="FF006100"/>
      <name val="Calibri"/>
      <family val="2"/>
      <scheme val="minor"/>
    </font>
    <font>
      <sz val="11"/>
      <color rgb="FF9C6500"/>
      <name val="Calibri"/>
      <family val="2"/>
      <scheme val="minor"/>
    </font>
    <font>
      <b/>
      <sz val="12"/>
      <color rgb="FFFF7900"/>
      <name val="Helvetica 55 Roman"/>
      <family val="2"/>
    </font>
    <font>
      <b/>
      <sz val="14"/>
      <color theme="9"/>
      <name val="Calibri"/>
      <family val="2"/>
      <scheme val="minor"/>
    </font>
    <font>
      <b/>
      <sz val="14"/>
      <color rgb="FFC00000"/>
      <name val="Helvetica 55 Roman"/>
      <family val="2"/>
    </font>
    <font>
      <sz val="10"/>
      <color rgb="FF333333"/>
      <name val="Arial"/>
      <family val="2"/>
    </font>
    <font>
      <sz val="11"/>
      <color theme="0"/>
      <name val="Calibri"/>
      <family val="2"/>
      <scheme val="minor"/>
    </font>
    <font>
      <b/>
      <sz val="10"/>
      <color theme="0"/>
      <name val="Helvetica 55 Roman"/>
      <family val="2"/>
    </font>
    <font>
      <b/>
      <sz val="12"/>
      <color rgb="FFC00000"/>
      <name val="Helvetica 55 Roman"/>
      <family val="2"/>
    </font>
    <font>
      <b/>
      <sz val="36"/>
      <color theme="3"/>
      <name val="Colonna MT"/>
      <family val="5"/>
    </font>
    <font>
      <b/>
      <sz val="24"/>
      <color rgb="FFFF7900"/>
      <name val="Brush Script MT"/>
      <family val="4"/>
    </font>
    <font>
      <sz val="18"/>
      <color theme="1"/>
      <name val="Georgia"/>
      <family val="1"/>
    </font>
    <font>
      <b/>
      <sz val="14"/>
      <color theme="2" tint="-0.89999084444715716"/>
      <name val="Helvetica 55 Roman"/>
      <family val="2"/>
    </font>
    <font>
      <sz val="12"/>
      <color theme="3" tint="-0.499984740745262"/>
      <name val="Calibri"/>
      <family val="2"/>
      <scheme val="minor"/>
    </font>
    <font>
      <b/>
      <sz val="12"/>
      <color theme="2" tint="-0.89999084444715716"/>
      <name val="Helvetica 55 Roman"/>
      <family val="2"/>
    </font>
    <font>
      <b/>
      <sz val="12"/>
      <color theme="1"/>
      <name val="Helvetica 55 Roman"/>
      <family val="2"/>
    </font>
    <font>
      <u/>
      <sz val="10"/>
      <color theme="10"/>
      <name val="Helvetica 55 Roman"/>
      <family val="2"/>
    </font>
    <font>
      <b/>
      <sz val="20"/>
      <color theme="1"/>
      <name val="Helvetica 55 Roman"/>
      <family val="2"/>
    </font>
    <font>
      <sz val="11"/>
      <color theme="1"/>
      <name val="Calibri"/>
      <family val="2"/>
      <charset val="178"/>
      <scheme val="minor"/>
    </font>
    <font>
      <sz val="10"/>
      <color indexed="8"/>
      <name val="Helvetica 55 Roman"/>
      <family val="2"/>
    </font>
    <font>
      <sz val="10"/>
      <color theme="1"/>
      <name val="Calibri"/>
      <family val="2"/>
      <scheme val="minor"/>
    </font>
    <font>
      <sz val="11"/>
      <color rgb="FF000000"/>
      <name val="Helvetica Neue"/>
    </font>
    <font>
      <b/>
      <sz val="10"/>
      <color theme="1"/>
      <name val="Helvetica 55 Roman"/>
      <family val="2"/>
    </font>
    <font>
      <b/>
      <sz val="20"/>
      <color rgb="FFC00000"/>
      <name val="Helvetica 55 Roman"/>
      <family val="2"/>
    </font>
    <font>
      <sz val="10"/>
      <color theme="1"/>
      <name val="Helvetica 55 Roman"/>
      <family val="2"/>
    </font>
    <font>
      <sz val="11"/>
      <color rgb="FFFF0000"/>
      <name val="Calibri"/>
      <family val="2"/>
      <scheme val="minor"/>
    </font>
    <font>
      <sz val="8"/>
      <color theme="1"/>
      <name val="Calibri"/>
      <family val="2"/>
      <scheme val="minor"/>
    </font>
    <font>
      <sz val="10"/>
      <color rgb="FF29303F"/>
      <name val="Arial"/>
      <family val="2"/>
    </font>
    <font>
      <sz val="11"/>
      <color rgb="FF000000"/>
      <name val="Calibri"/>
      <family val="2"/>
      <scheme val="minor"/>
    </font>
    <font>
      <sz val="8"/>
      <name val="Calibri"/>
      <family val="2"/>
      <scheme val="minor"/>
    </font>
    <font>
      <sz val="10"/>
      <color indexed="8"/>
      <name val="MS Sans Serif"/>
      <family val="2"/>
      <charset val="178"/>
    </font>
    <font>
      <b/>
      <sz val="9"/>
      <color theme="0"/>
      <name val="Arial"/>
      <family val="2"/>
    </font>
    <font>
      <b/>
      <sz val="12"/>
      <color theme="0"/>
      <name val="Cambria"/>
      <family val="1"/>
      <scheme val="major"/>
    </font>
    <font>
      <b/>
      <sz val="12"/>
      <name val="Arial"/>
      <family val="2"/>
    </font>
    <font>
      <b/>
      <sz val="12"/>
      <name val="Cambria"/>
      <family val="1"/>
      <scheme val="major"/>
    </font>
    <font>
      <b/>
      <sz val="12"/>
      <color rgb="FFFF0000"/>
      <name val="Cambria"/>
      <family val="1"/>
      <scheme val="major"/>
    </font>
    <font>
      <b/>
      <sz val="8"/>
      <name val="Arial"/>
      <family val="2"/>
    </font>
    <font>
      <b/>
      <sz val="12"/>
      <color rgb="FFFF0000"/>
      <name val="Arial"/>
      <family val="2"/>
    </font>
    <font>
      <sz val="11"/>
      <name val="Arial"/>
      <family val="2"/>
    </font>
    <font>
      <sz val="11"/>
      <color indexed="8"/>
      <name val="Arial"/>
      <family val="2"/>
    </font>
    <font>
      <sz val="11"/>
      <name val="Tahoma"/>
      <family val="2"/>
    </font>
    <font>
      <sz val="11"/>
      <color theme="0"/>
      <name val="Arial"/>
      <family val="2"/>
    </font>
    <font>
      <sz val="11"/>
      <color rgb="FF569CD6"/>
      <name val="Consolas"/>
      <family val="3"/>
    </font>
    <font>
      <sz val="12"/>
      <color rgb="FF393E52"/>
      <name val="Arial"/>
      <family val="2"/>
    </font>
    <font>
      <b/>
      <sz val="11"/>
      <color rgb="FFFFFFFF"/>
      <name val="Calibri"/>
      <family val="2"/>
    </font>
    <font>
      <b/>
      <sz val="11"/>
      <color rgb="FF000000"/>
      <name val="Calibri"/>
      <family val="2"/>
    </font>
    <font>
      <sz val="11"/>
      <color rgb="FF000000"/>
      <name val="Calibri"/>
      <family val="2"/>
    </font>
    <font>
      <sz val="10"/>
      <color rgb="FF000000"/>
      <name val="Calibri"/>
      <family val="2"/>
    </font>
    <font>
      <sz val="14"/>
      <color rgb="FF000000"/>
      <name val="Times New Roman"/>
      <family val="1"/>
    </font>
    <font>
      <sz val="8"/>
      <color rgb="FF000000"/>
      <name val="Tahoma"/>
      <family val="2"/>
    </font>
    <font>
      <b/>
      <sz val="8"/>
      <color rgb="FF000000"/>
      <name val="Tahoma"/>
      <family val="2"/>
    </font>
    <font>
      <sz val="9"/>
      <color rgb="FF333333"/>
      <name val="Arial"/>
      <family val="2"/>
    </font>
    <font>
      <sz val="11"/>
      <color theme="1"/>
      <name val="Calibri"/>
      <family val="2"/>
      <scheme val="minor"/>
    </font>
    <font>
      <sz val="11"/>
      <name val="Calibri"/>
      <family val="2"/>
      <scheme val="minor"/>
    </font>
    <font>
      <sz val="12"/>
      <name val="Arial"/>
      <family val="2"/>
    </font>
    <font>
      <b/>
      <sz val="11"/>
      <color theme="1"/>
      <name val="Calibri"/>
      <family val="2"/>
    </font>
    <font>
      <sz val="9"/>
      <color theme="0"/>
      <name val="Arial"/>
      <family val="2"/>
    </font>
    <font>
      <b/>
      <sz val="18"/>
      <color theme="0"/>
      <name val="Calibri"/>
      <family val="2"/>
      <scheme val="minor"/>
    </font>
    <font>
      <sz val="10"/>
      <name val="Tahoma"/>
      <family val="2"/>
    </font>
    <font>
      <sz val="10"/>
      <color theme="1"/>
      <name val="Helvetica 55 Roman"/>
    </font>
    <font>
      <b/>
      <u/>
      <sz val="11"/>
      <color rgb="FFFFFFFF"/>
      <name val="Calibri"/>
      <scheme val="minor"/>
    </font>
    <font>
      <b/>
      <sz val="11"/>
      <color rgb="FFFFFFFF"/>
      <name val="Calibri"/>
      <scheme val="minor"/>
    </font>
    <font>
      <sz val="11"/>
      <color rgb="FF000000"/>
      <name val="Calibri Light"/>
    </font>
    <font>
      <b/>
      <sz val="11"/>
      <color theme="0"/>
      <name val="Arial"/>
      <family val="2"/>
    </font>
    <font>
      <sz val="11"/>
      <color theme="0" tint="-4.9989318521683403E-2"/>
      <name val="Calibri"/>
      <family val="2"/>
      <scheme val="minor"/>
    </font>
    <font>
      <b/>
      <sz val="10"/>
      <name val="Cambria"/>
      <family val="1"/>
      <scheme val="major"/>
    </font>
    <font>
      <sz val="10"/>
      <color theme="1"/>
      <name val="Tahoma"/>
      <family val="2"/>
    </font>
  </fonts>
  <fills count="55">
    <fill>
      <patternFill patternType="none"/>
    </fill>
    <fill>
      <patternFill patternType="gray125"/>
    </fill>
    <fill>
      <patternFill patternType="solid">
        <fgColor rgb="FFFF0000"/>
        <bgColor indexed="64"/>
      </patternFill>
    </fill>
    <fill>
      <patternFill patternType="solid">
        <fgColor theme="0"/>
        <bgColor indexed="64"/>
      </patternFill>
    </fill>
    <fill>
      <patternFill patternType="solid">
        <fgColor theme="3" tint="0.79998168889431442"/>
        <bgColor indexed="64"/>
      </patternFill>
    </fill>
    <fill>
      <patternFill patternType="solid">
        <fgColor rgb="FFFFFF00"/>
        <bgColor indexed="64"/>
      </patternFill>
    </fill>
    <fill>
      <patternFill patternType="solid">
        <fgColor theme="1"/>
        <bgColor indexed="64"/>
      </patternFill>
    </fill>
    <fill>
      <patternFill patternType="solid">
        <fgColor theme="4" tint="-0.249977111117893"/>
        <bgColor indexed="64"/>
      </patternFill>
    </fill>
    <fill>
      <patternFill patternType="solid">
        <fgColor theme="9" tint="-0.249977111117893"/>
        <bgColor indexed="64"/>
      </patternFill>
    </fill>
    <fill>
      <patternFill patternType="solid">
        <fgColor rgb="FFFFC000"/>
        <bgColor indexed="64"/>
      </patternFill>
    </fill>
    <fill>
      <patternFill patternType="solid">
        <fgColor theme="1" tint="4.9989318521683403E-2"/>
        <bgColor indexed="64"/>
      </patternFill>
    </fill>
    <fill>
      <patternFill patternType="solid">
        <fgColor rgb="FFC6EFCE"/>
      </patternFill>
    </fill>
    <fill>
      <patternFill patternType="solid">
        <fgColor rgb="FFFFEB9C"/>
      </patternFill>
    </fill>
    <fill>
      <patternFill patternType="solid">
        <fgColor theme="7" tint="0.59999389629810485"/>
        <bgColor indexed="64"/>
      </patternFill>
    </fill>
    <fill>
      <patternFill patternType="solid">
        <fgColor theme="5" tint="-0.249977111117893"/>
        <bgColor indexed="64"/>
      </patternFill>
    </fill>
    <fill>
      <patternFill patternType="solid">
        <fgColor theme="6" tint="-0.249977111117893"/>
        <bgColor indexed="64"/>
      </patternFill>
    </fill>
    <fill>
      <patternFill patternType="solid">
        <fgColor theme="9" tint="0.59999389629810485"/>
        <bgColor indexed="64"/>
      </patternFill>
    </fill>
    <fill>
      <patternFill patternType="solid">
        <fgColor theme="8"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F7900"/>
        <bgColor indexed="64"/>
      </patternFill>
    </fill>
    <fill>
      <patternFill patternType="solid">
        <fgColor theme="9" tint="0.39997558519241921"/>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4" tint="0.79998168889431442"/>
        <bgColor indexed="64"/>
      </patternFill>
    </fill>
    <fill>
      <patternFill patternType="solid">
        <fgColor theme="6" tint="-0.499984740745262"/>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5"/>
        <bgColor indexed="64"/>
      </patternFill>
    </fill>
    <fill>
      <patternFill patternType="solid">
        <fgColor theme="8" tint="0.39997558519241921"/>
        <bgColor indexed="64"/>
      </patternFill>
    </fill>
    <fill>
      <patternFill patternType="solid">
        <fgColor theme="2" tint="-0.499984740745262"/>
        <bgColor indexed="64"/>
      </patternFill>
    </fill>
    <fill>
      <patternFill patternType="solid">
        <fgColor rgb="FFFF7D00"/>
        <bgColor indexed="64"/>
      </patternFill>
    </fill>
    <fill>
      <patternFill patternType="solid">
        <fgColor theme="0" tint="-0.249977111117893"/>
        <bgColor indexed="64"/>
      </patternFill>
    </fill>
    <fill>
      <patternFill patternType="solid">
        <fgColor indexed="22"/>
        <bgColor indexed="64"/>
      </patternFill>
    </fill>
    <fill>
      <patternFill patternType="solid">
        <fgColor indexed="43"/>
        <bgColor indexed="64"/>
      </patternFill>
    </fill>
    <fill>
      <patternFill patternType="solid">
        <fgColor theme="0" tint="-0.499984740745262"/>
        <bgColor indexed="64"/>
      </patternFill>
    </fill>
    <fill>
      <patternFill patternType="solid">
        <fgColor indexed="9"/>
        <bgColor indexed="64"/>
      </patternFill>
    </fill>
    <fill>
      <patternFill patternType="solid">
        <fgColor indexed="52"/>
        <bgColor indexed="64"/>
      </patternFill>
    </fill>
    <fill>
      <patternFill patternType="solid">
        <fgColor theme="1" tint="0.499984740745262"/>
        <bgColor indexed="64"/>
      </patternFill>
    </fill>
    <fill>
      <patternFill patternType="solid">
        <fgColor rgb="FF404040"/>
        <bgColor indexed="64"/>
      </patternFill>
    </fill>
    <fill>
      <patternFill patternType="solid">
        <fgColor rgb="FFB8CCE4"/>
        <bgColor indexed="64"/>
      </patternFill>
    </fill>
    <fill>
      <patternFill patternType="solid">
        <fgColor rgb="FFBFBFBF"/>
        <bgColor indexed="64"/>
      </patternFill>
    </fill>
    <fill>
      <patternFill patternType="solid">
        <fgColor rgb="FFFCD5B4"/>
        <bgColor indexed="64"/>
      </patternFill>
    </fill>
    <fill>
      <patternFill patternType="solid">
        <fgColor rgb="FFFFFFFF"/>
        <bgColor indexed="64"/>
      </patternFill>
    </fill>
    <fill>
      <patternFill patternType="solid">
        <fgColor rgb="FFCFE0F1"/>
        <bgColor indexed="64"/>
      </patternFill>
    </fill>
    <fill>
      <patternFill patternType="solid">
        <fgColor rgb="FF00B050"/>
        <bgColor indexed="64"/>
      </patternFill>
    </fill>
    <fill>
      <patternFill patternType="solid">
        <fgColor indexed="9"/>
        <bgColor indexed="9"/>
      </patternFill>
    </fill>
    <fill>
      <patternFill patternType="solid">
        <fgColor theme="9"/>
        <bgColor indexed="64"/>
      </patternFill>
    </fill>
    <fill>
      <patternFill patternType="solid">
        <fgColor theme="5" tint="0.39997558519241921"/>
        <bgColor indexed="64"/>
      </patternFill>
    </fill>
    <fill>
      <patternFill patternType="solid">
        <fgColor rgb="FFF5F5F5"/>
        <bgColor indexed="64"/>
      </patternFill>
    </fill>
    <fill>
      <patternFill patternType="solid">
        <fgColor rgb="FFA5A5A5"/>
        <bgColor indexed="64"/>
      </patternFill>
    </fill>
    <fill>
      <patternFill patternType="solid">
        <fgColor rgb="FFFF6600"/>
        <bgColor indexed="64"/>
      </patternFill>
    </fill>
    <fill>
      <patternFill patternType="solid">
        <fgColor theme="2" tint="-9.9978637043366805E-2"/>
        <bgColor indexed="64"/>
      </patternFill>
    </fill>
  </fills>
  <borders count="6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right style="double">
        <color rgb="FFFF7900"/>
      </right>
      <top style="double">
        <color rgb="FFFF7900"/>
      </top>
      <bottom style="double">
        <color rgb="FFFF7900"/>
      </bottom>
      <diagonal/>
    </border>
    <border>
      <left style="double">
        <color rgb="FFFF7900"/>
      </left>
      <right style="double">
        <color rgb="FFFF7900"/>
      </right>
      <top style="double">
        <color rgb="FFFF7900"/>
      </top>
      <bottom style="double">
        <color rgb="FFFF7900"/>
      </bottom>
      <diagonal/>
    </border>
    <border>
      <left/>
      <right/>
      <top style="double">
        <color rgb="FFFF7900"/>
      </top>
      <bottom style="double">
        <color rgb="FFFF7900"/>
      </bottom>
      <diagonal/>
    </border>
    <border>
      <left style="medium">
        <color theme="9"/>
      </left>
      <right style="medium">
        <color theme="9"/>
      </right>
      <top style="medium">
        <color theme="9"/>
      </top>
      <bottom style="medium">
        <color theme="9"/>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thin">
        <color indexed="64"/>
      </left>
      <right style="thin">
        <color indexed="64"/>
      </right>
      <top style="thin">
        <color indexed="64"/>
      </top>
      <bottom style="thin">
        <color theme="4" tint="0.39997558519241921"/>
      </bottom>
      <diagonal/>
    </border>
    <border>
      <left style="medium">
        <color theme="9"/>
      </left>
      <right/>
      <top style="medium">
        <color theme="9"/>
      </top>
      <bottom style="medium">
        <color theme="9"/>
      </bottom>
      <diagonal/>
    </border>
    <border>
      <left style="thick">
        <color indexed="64"/>
      </left>
      <right style="medium">
        <color theme="9"/>
      </right>
      <top style="medium">
        <color theme="9"/>
      </top>
      <bottom style="medium">
        <color theme="9"/>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right style="thin">
        <color indexed="64"/>
      </right>
      <top/>
      <bottom/>
      <diagonal/>
    </border>
    <border>
      <left style="thin">
        <color indexed="64"/>
      </left>
      <right style="thick">
        <color indexed="64"/>
      </right>
      <top style="thin">
        <color indexed="64"/>
      </top>
      <bottom style="medium">
        <color indexed="64"/>
      </bottom>
      <diagonal/>
    </border>
    <border>
      <left style="thin">
        <color indexed="64"/>
      </left>
      <right style="thick">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ck">
        <color indexed="64"/>
      </left>
      <right/>
      <top/>
      <bottom style="thin">
        <color indexed="64"/>
      </bottom>
      <diagonal/>
    </border>
    <border>
      <left style="medium">
        <color indexed="64"/>
      </left>
      <right style="medium">
        <color indexed="64"/>
      </right>
      <top style="medium">
        <color indexed="64"/>
      </top>
      <bottom/>
      <diagonal/>
    </border>
    <border>
      <left style="medium">
        <color theme="9"/>
      </left>
      <right style="medium">
        <color theme="9"/>
      </right>
      <top/>
      <bottom style="medium">
        <color theme="9"/>
      </bottom>
      <diagonal/>
    </border>
    <border>
      <left style="medium">
        <color theme="9"/>
      </left>
      <right/>
      <top/>
      <bottom style="medium">
        <color theme="9"/>
      </bottom>
      <diagonal/>
    </border>
    <border>
      <left style="thin">
        <color indexed="64"/>
      </left>
      <right style="thin">
        <color indexed="64"/>
      </right>
      <top/>
      <bottom/>
      <diagonal/>
    </border>
    <border>
      <left style="thin">
        <color theme="9"/>
      </left>
      <right style="thin">
        <color theme="9"/>
      </right>
      <top style="thin">
        <color theme="9"/>
      </top>
      <bottom style="thin">
        <color theme="9"/>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rgb="FF777777"/>
      </left>
      <right style="thin">
        <color rgb="FF777777"/>
      </right>
      <top style="thin">
        <color rgb="FF777777"/>
      </top>
      <bottom style="thin">
        <color rgb="FF777777"/>
      </bottom>
      <diagonal/>
    </border>
    <border>
      <left/>
      <right/>
      <top style="thin">
        <color indexed="64"/>
      </top>
      <bottom style="thin">
        <color indexed="64"/>
      </bottom>
      <diagonal/>
    </border>
    <border>
      <left style="thin">
        <color rgb="FFFF0000"/>
      </left>
      <right style="thin">
        <color rgb="FFFF0000"/>
      </right>
      <top style="thin">
        <color rgb="FFFF0000"/>
      </top>
      <bottom style="thin">
        <color rgb="FFFF0000"/>
      </bottom>
      <diagonal/>
    </border>
    <border>
      <left style="thin">
        <color rgb="FFFF6600"/>
      </left>
      <right style="thin">
        <color rgb="FFFF6600"/>
      </right>
      <top style="thin">
        <color rgb="FFFF6600"/>
      </top>
      <bottom style="thin">
        <color rgb="FFFF6600"/>
      </bottom>
      <diagonal/>
    </border>
    <border>
      <left/>
      <right style="thin">
        <color rgb="FFFF6600"/>
      </right>
      <top style="thin">
        <color rgb="FFFF6600"/>
      </top>
      <bottom style="thin">
        <color rgb="FFFF6600"/>
      </bottom>
      <diagonal/>
    </border>
    <border>
      <left/>
      <right style="medium">
        <color rgb="FF000000"/>
      </right>
      <top/>
      <bottom style="medium">
        <color rgb="FF000000"/>
      </bottom>
      <diagonal/>
    </border>
    <border>
      <left/>
      <right/>
      <top style="thin">
        <color theme="4" tint="0.39997558519241921"/>
      </top>
      <bottom style="thin">
        <color indexed="64"/>
      </bottom>
      <diagonal/>
    </border>
  </borders>
  <cellStyleXfs count="7">
    <xf numFmtId="0" fontId="0" fillId="0" borderId="0"/>
    <xf numFmtId="0" fontId="12" fillId="0" borderId="0" applyNumberFormat="0" applyFill="0" applyBorder="0" applyAlignment="0" applyProtection="0"/>
    <xf numFmtId="0" fontId="23" fillId="11" borderId="0" applyNumberFormat="0" applyBorder="0" applyAlignment="0" applyProtection="0"/>
    <xf numFmtId="0" fontId="24" fillId="12" borderId="0" applyNumberFormat="0" applyBorder="0" applyAlignment="0" applyProtection="0"/>
    <xf numFmtId="0" fontId="41" fillId="0" borderId="0"/>
    <xf numFmtId="0" fontId="53" fillId="0" borderId="0"/>
    <xf numFmtId="9" fontId="75" fillId="0" borderId="0" applyFont="0" applyFill="0" applyBorder="0" applyAlignment="0" applyProtection="0"/>
  </cellStyleXfs>
  <cellXfs count="421">
    <xf numFmtId="0" fontId="0" fillId="0" borderId="0" xfId="0"/>
    <xf numFmtId="0" fontId="0" fillId="0" borderId="0" xfId="0" applyAlignment="1">
      <alignment wrapText="1"/>
    </xf>
    <xf numFmtId="0" fontId="0" fillId="0" borderId="0" xfId="0" applyAlignment="1">
      <alignment horizontal="center" vertical="center" wrapText="1"/>
    </xf>
    <xf numFmtId="0" fontId="2" fillId="3"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4" borderId="1" xfId="0" applyFont="1" applyFill="1" applyBorder="1" applyAlignment="1">
      <alignment horizontal="center" vertical="center" wrapText="1" readingOrder="1"/>
    </xf>
    <xf numFmtId="0" fontId="7"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0" fillId="0" borderId="0" xfId="0" applyAlignment="1">
      <alignment vertical="center" wrapText="1"/>
    </xf>
    <xf numFmtId="0" fontId="5"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5" fillId="8" borderId="1"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9" borderId="10" xfId="0" applyFont="1" applyFill="1" applyBorder="1" applyAlignment="1">
      <alignment horizontal="center" vertical="center" wrapText="1" readingOrder="2"/>
    </xf>
    <xf numFmtId="0" fontId="15" fillId="10" borderId="10" xfId="0" applyFont="1" applyFill="1" applyBorder="1" applyAlignment="1">
      <alignment horizontal="center" vertical="center" wrapText="1" readingOrder="2"/>
    </xf>
    <xf numFmtId="0" fontId="15" fillId="9" borderId="11" xfId="0" applyFont="1" applyFill="1" applyBorder="1" applyAlignment="1">
      <alignment horizontal="center" vertical="center" wrapText="1" readingOrder="2"/>
    </xf>
    <xf numFmtId="0" fontId="11" fillId="9" borderId="12" xfId="0" applyFont="1" applyFill="1" applyBorder="1" applyAlignment="1">
      <alignment horizontal="center" vertical="center" wrapText="1"/>
    </xf>
    <xf numFmtId="0" fontId="16" fillId="0" borderId="3" xfId="0" applyFont="1" applyBorder="1" applyAlignment="1">
      <alignment horizontal="center" vertical="center" wrapText="1"/>
    </xf>
    <xf numFmtId="0" fontId="17" fillId="0" borderId="3" xfId="0" applyFont="1" applyBorder="1" applyAlignment="1">
      <alignment horizontal="center" vertical="center" wrapText="1" readingOrder="2"/>
    </xf>
    <xf numFmtId="0" fontId="17" fillId="10" borderId="3" xfId="0" applyFont="1" applyFill="1" applyBorder="1" applyAlignment="1">
      <alignment horizontal="center" vertical="center" wrapText="1" readingOrder="2"/>
    </xf>
    <xf numFmtId="0" fontId="18" fillId="0" borderId="3" xfId="0" applyFont="1" applyBorder="1" applyAlignment="1">
      <alignment horizontal="center" vertical="center" wrapText="1"/>
    </xf>
    <xf numFmtId="0" fontId="18" fillId="0" borderId="13" xfId="0" applyFont="1" applyBorder="1" applyAlignment="1">
      <alignment horizontal="center" vertical="center" wrapText="1" readingOrder="2"/>
    </xf>
    <xf numFmtId="0" fontId="11" fillId="9" borderId="14" xfId="0" applyFont="1" applyFill="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center" vertical="center" wrapText="1" readingOrder="2"/>
    </xf>
    <xf numFmtId="0" fontId="16" fillId="10" borderId="1" xfId="0" applyFont="1" applyFill="1" applyBorder="1" applyAlignment="1">
      <alignment horizontal="center" vertical="center" wrapText="1" readingOrder="2"/>
    </xf>
    <xf numFmtId="0" fontId="18" fillId="0" borderId="1" xfId="0" applyFont="1" applyBorder="1" applyAlignment="1">
      <alignment horizontal="center" vertical="center" wrapText="1"/>
    </xf>
    <xf numFmtId="0" fontId="18" fillId="0" borderId="15" xfId="0" applyFont="1" applyBorder="1" applyAlignment="1">
      <alignment horizontal="center" vertical="center" wrapText="1" readingOrder="2"/>
    </xf>
    <xf numFmtId="0" fontId="19" fillId="0" borderId="15" xfId="0" applyFont="1" applyBorder="1" applyAlignment="1">
      <alignment horizontal="center" vertical="center" wrapText="1" readingOrder="2"/>
    </xf>
    <xf numFmtId="0" fontId="11" fillId="9" borderId="16" xfId="0" applyFont="1" applyFill="1" applyBorder="1" applyAlignment="1">
      <alignment horizontal="center" vertical="center" wrapText="1"/>
    </xf>
    <xf numFmtId="0" fontId="16" fillId="0" borderId="2" xfId="0" applyFont="1" applyBorder="1" applyAlignment="1">
      <alignment horizontal="center" vertical="center" wrapText="1"/>
    </xf>
    <xf numFmtId="0" fontId="17" fillId="0" borderId="2" xfId="0" applyFont="1" applyBorder="1" applyAlignment="1">
      <alignment horizontal="center" vertical="center" wrapText="1" readingOrder="2"/>
    </xf>
    <xf numFmtId="0" fontId="17" fillId="10" borderId="2" xfId="0" applyFont="1" applyFill="1" applyBorder="1" applyAlignment="1">
      <alignment horizontal="center" vertical="center" wrapText="1" readingOrder="2"/>
    </xf>
    <xf numFmtId="0" fontId="18" fillId="0" borderId="2" xfId="0" applyFont="1" applyBorder="1" applyAlignment="1">
      <alignment horizontal="center" vertical="center" wrapText="1"/>
    </xf>
    <xf numFmtId="0" fontId="18" fillId="0" borderId="17" xfId="0" applyFont="1" applyBorder="1" applyAlignment="1">
      <alignment horizontal="center" vertical="center" wrapText="1" readingOrder="2"/>
    </xf>
    <xf numFmtId="0" fontId="17" fillId="0" borderId="7" xfId="0" applyFont="1" applyBorder="1" applyAlignment="1">
      <alignment horizontal="center" vertical="center" wrapText="1"/>
    </xf>
    <xf numFmtId="0" fontId="17" fillId="0" borderId="7" xfId="0" applyFont="1" applyBorder="1" applyAlignment="1">
      <alignment horizontal="center" vertical="center" wrapText="1" readingOrder="2"/>
    </xf>
    <xf numFmtId="0" fontId="17" fillId="10" borderId="7" xfId="0" applyFont="1" applyFill="1" applyBorder="1" applyAlignment="1">
      <alignment horizontal="center" vertical="center" wrapText="1" readingOrder="2"/>
    </xf>
    <xf numFmtId="0" fontId="20" fillId="0" borderId="7" xfId="0" applyFont="1" applyBorder="1" applyAlignment="1">
      <alignment horizontal="center" vertical="center" wrapText="1"/>
    </xf>
    <xf numFmtId="0" fontId="18" fillId="0" borderId="8" xfId="0" applyFont="1" applyBorder="1" applyAlignment="1">
      <alignment horizontal="center" vertical="center" wrapText="1" readingOrder="2"/>
    </xf>
    <xf numFmtId="0" fontId="21" fillId="0" borderId="1" xfId="0" applyFont="1" applyBorder="1" applyAlignment="1">
      <alignment horizontal="center" vertical="center" wrapText="1"/>
    </xf>
    <xf numFmtId="0" fontId="21" fillId="0" borderId="1" xfId="0" applyFont="1" applyBorder="1" applyAlignment="1">
      <alignment horizontal="center" vertical="center" wrapText="1" readingOrder="2"/>
    </xf>
    <xf numFmtId="0" fontId="21" fillId="10" borderId="1" xfId="0" applyFont="1" applyFill="1" applyBorder="1" applyAlignment="1">
      <alignment horizontal="center" vertical="center" wrapText="1" readingOrder="2"/>
    </xf>
    <xf numFmtId="0" fontId="20" fillId="0" borderId="1" xfId="0" applyFont="1" applyBorder="1" applyAlignment="1">
      <alignment horizontal="center" vertical="center" wrapText="1"/>
    </xf>
    <xf numFmtId="0" fontId="21" fillId="0" borderId="1" xfId="0" applyFont="1" applyBorder="1" applyAlignment="1">
      <alignment vertical="center" wrapText="1"/>
    </xf>
    <xf numFmtId="0" fontId="17" fillId="0" borderId="1" xfId="0" applyFont="1" applyBorder="1" applyAlignment="1">
      <alignment horizontal="center" vertical="center" wrapText="1" readingOrder="2"/>
    </xf>
    <xf numFmtId="0" fontId="17" fillId="10" borderId="1" xfId="0" applyFont="1" applyFill="1" applyBorder="1" applyAlignment="1">
      <alignment horizontal="center" vertical="center" wrapText="1" readingOrder="2"/>
    </xf>
    <xf numFmtId="0" fontId="21" fillId="0" borderId="2" xfId="0" applyFont="1" applyBorder="1" applyAlignment="1">
      <alignment vertical="center" wrapText="1"/>
    </xf>
    <xf numFmtId="0" fontId="20" fillId="0" borderId="2" xfId="0" applyFont="1" applyBorder="1" applyAlignment="1">
      <alignment horizontal="center" vertical="center" wrapText="1"/>
    </xf>
    <xf numFmtId="0" fontId="18" fillId="0" borderId="1" xfId="0" applyFont="1" applyBorder="1" applyAlignment="1">
      <alignment horizontal="center" vertical="center" wrapText="1" readingOrder="2"/>
    </xf>
    <xf numFmtId="0" fontId="21" fillId="0" borderId="10" xfId="0" applyFont="1" applyBorder="1" applyAlignment="1">
      <alignment vertical="center" wrapText="1"/>
    </xf>
    <xf numFmtId="0" fontId="16" fillId="0" borderId="10" xfId="0" applyFont="1" applyBorder="1" applyAlignment="1">
      <alignment horizontal="center" vertical="center" wrapText="1" readingOrder="2"/>
    </xf>
    <xf numFmtId="0" fontId="16" fillId="10" borderId="10" xfId="0" applyFont="1" applyFill="1" applyBorder="1" applyAlignment="1">
      <alignment horizontal="center" vertical="center" wrapText="1" readingOrder="2"/>
    </xf>
    <xf numFmtId="0" fontId="20" fillId="0" borderId="10" xfId="0" applyFont="1" applyBorder="1" applyAlignment="1">
      <alignment horizontal="center" vertical="center" wrapText="1"/>
    </xf>
    <xf numFmtId="0" fontId="18" fillId="0" borderId="11" xfId="0" applyFont="1" applyBorder="1" applyAlignment="1">
      <alignment horizontal="center" vertical="center" wrapText="1" readingOrder="2"/>
    </xf>
    <xf numFmtId="0" fontId="17" fillId="0" borderId="3" xfId="0" applyFont="1" applyBorder="1" applyAlignment="1">
      <alignment horizontal="center" vertical="center" wrapText="1"/>
    </xf>
    <xf numFmtId="0" fontId="20" fillId="0" borderId="3" xfId="0" applyFont="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horizontal="right" vertical="center" wrapText="1" readingOrder="2"/>
    </xf>
    <xf numFmtId="0" fontId="17" fillId="10" borderId="1" xfId="0" applyFont="1" applyFill="1" applyBorder="1" applyAlignment="1">
      <alignment horizontal="right" vertical="center" wrapText="1" readingOrder="2"/>
    </xf>
    <xf numFmtId="0" fontId="11" fillId="9" borderId="19" xfId="0" applyFont="1" applyFill="1" applyBorder="1" applyAlignment="1">
      <alignment horizontal="center" vertical="center" wrapText="1"/>
    </xf>
    <xf numFmtId="0" fontId="17" fillId="0" borderId="10" xfId="0" applyFont="1" applyBorder="1" applyAlignment="1">
      <alignment horizontal="center" vertical="center" wrapText="1"/>
    </xf>
    <xf numFmtId="0" fontId="17" fillId="0" borderId="10" xfId="0" applyFont="1" applyBorder="1" applyAlignment="1">
      <alignment horizontal="center" vertical="center" wrapText="1" readingOrder="2"/>
    </xf>
    <xf numFmtId="0" fontId="17" fillId="10" borderId="10" xfId="0" applyFont="1" applyFill="1" applyBorder="1" applyAlignment="1">
      <alignment horizontal="center" vertical="center" wrapText="1" readingOrder="2"/>
    </xf>
    <xf numFmtId="0" fontId="22" fillId="0" borderId="10" xfId="0" applyFont="1" applyBorder="1" applyAlignment="1">
      <alignment vertical="center" wrapText="1"/>
    </xf>
    <xf numFmtId="0" fontId="25" fillId="6" borderId="20" xfId="0" applyFont="1" applyFill="1" applyBorder="1" applyAlignment="1">
      <alignment horizontal="center" vertical="center" wrapText="1"/>
    </xf>
    <xf numFmtId="0" fontId="25" fillId="6" borderId="21" xfId="0" applyFont="1" applyFill="1" applyBorder="1" applyAlignment="1">
      <alignment horizontal="center" vertical="center" wrapText="1"/>
    </xf>
    <xf numFmtId="0" fontId="1" fillId="0" borderId="20" xfId="0" applyFont="1" applyBorder="1" applyAlignment="1">
      <alignment horizontal="center" vertical="center" wrapText="1"/>
    </xf>
    <xf numFmtId="0" fontId="1" fillId="0" borderId="20" xfId="0" applyFont="1" applyBorder="1" applyAlignment="1">
      <alignment horizontal="center" vertical="center"/>
    </xf>
    <xf numFmtId="0" fontId="2" fillId="0" borderId="1" xfId="0" applyFont="1" applyBorder="1" applyAlignment="1">
      <alignment horizontal="center" vertical="center" wrapText="1"/>
    </xf>
    <xf numFmtId="0" fontId="1" fillId="3" borderId="5" xfId="0" applyFont="1" applyFill="1" applyBorder="1" applyAlignment="1">
      <alignment horizontal="center" vertical="center" wrapText="1"/>
    </xf>
    <xf numFmtId="0" fontId="26" fillId="6" borderId="23" xfId="0" applyFont="1" applyFill="1" applyBorder="1" applyAlignment="1">
      <alignment horizontal="center" vertical="center" wrapText="1"/>
    </xf>
    <xf numFmtId="0" fontId="24" fillId="12" borderId="0" xfId="3" applyAlignment="1">
      <alignment horizontal="center" vertical="center"/>
    </xf>
    <xf numFmtId="0" fontId="23" fillId="11" borderId="0" xfId="2" applyAlignment="1">
      <alignment horizontal="center" vertical="center"/>
    </xf>
    <xf numFmtId="0" fontId="0" fillId="4" borderId="0" xfId="0" applyFill="1" applyAlignment="1">
      <alignment horizontal="center" vertical="center"/>
    </xf>
    <xf numFmtId="2" fontId="0" fillId="0" borderId="1" xfId="0" applyNumberFormat="1" applyBorder="1" applyAlignment="1">
      <alignment horizontal="center"/>
    </xf>
    <xf numFmtId="2" fontId="0" fillId="0" borderId="1" xfId="0" applyNumberFormat="1" applyBorder="1" applyAlignment="1">
      <alignment horizontal="center" vertical="center"/>
    </xf>
    <xf numFmtId="0" fontId="0" fillId="0" borderId="1" xfId="0" applyBorder="1" applyAlignment="1">
      <alignment horizontal="center" vertical="center"/>
    </xf>
    <xf numFmtId="0" fontId="0" fillId="5" borderId="1" xfId="0" applyFill="1" applyBorder="1" applyAlignment="1">
      <alignment horizontal="center" vertical="center"/>
    </xf>
    <xf numFmtId="0" fontId="0" fillId="9" borderId="1" xfId="0" applyFill="1" applyBorder="1" applyAlignment="1">
      <alignment horizontal="center" vertical="center"/>
    </xf>
    <xf numFmtId="0" fontId="0" fillId="0" borderId="1" xfId="0" applyBorder="1" applyAlignment="1">
      <alignment horizontal="center" vertical="center" wrapText="1"/>
    </xf>
    <xf numFmtId="0" fontId="1" fillId="3" borderId="1" xfId="0" applyFont="1" applyFill="1" applyBorder="1" applyAlignment="1">
      <alignment horizontal="center" vertical="center" wrapText="1" readingOrder="2"/>
    </xf>
    <xf numFmtId="0" fontId="11" fillId="13" borderId="1" xfId="0" applyFont="1" applyFill="1" applyBorder="1" applyAlignment="1">
      <alignment horizontal="center" vertical="center" wrapText="1"/>
    </xf>
    <xf numFmtId="0" fontId="28" fillId="0" borderId="0" xfId="0" applyFont="1"/>
    <xf numFmtId="0" fontId="0" fillId="0" borderId="0" xfId="0" applyAlignment="1">
      <alignment horizontal="center"/>
    </xf>
    <xf numFmtId="0" fontId="2" fillId="19" borderId="1" xfId="0" applyFont="1" applyFill="1" applyBorder="1" applyAlignment="1">
      <alignment horizontal="center" vertical="center" wrapText="1"/>
    </xf>
    <xf numFmtId="0" fontId="0" fillId="18" borderId="1" xfId="0" applyFill="1" applyBorder="1" applyAlignment="1">
      <alignment horizontal="center" vertical="center"/>
    </xf>
    <xf numFmtId="0" fontId="0" fillId="0" borderId="1" xfId="0" applyBorder="1" applyAlignment="1">
      <alignment horizontal="center"/>
    </xf>
    <xf numFmtId="0" fontId="29" fillId="17" borderId="1" xfId="0" applyFont="1" applyFill="1" applyBorder="1" applyAlignment="1">
      <alignment horizontal="center"/>
    </xf>
    <xf numFmtId="164" fontId="0" fillId="0" borderId="1" xfId="0" applyNumberFormat="1" applyBorder="1" applyAlignment="1">
      <alignment horizontal="center"/>
    </xf>
    <xf numFmtId="0" fontId="12" fillId="0" borderId="1" xfId="1" applyBorder="1" applyAlignment="1">
      <alignment horizontal="center" vertical="center"/>
    </xf>
    <xf numFmtId="0" fontId="0" fillId="21" borderId="0" xfId="0" applyFill="1"/>
    <xf numFmtId="0" fontId="35" fillId="19" borderId="1" xfId="0" applyFont="1" applyFill="1" applyBorder="1" applyAlignment="1">
      <alignment horizontal="center" vertical="center"/>
    </xf>
    <xf numFmtId="0" fontId="37" fillId="19" borderId="1" xfId="0" applyFont="1" applyFill="1" applyBorder="1" applyAlignment="1">
      <alignment horizontal="center" vertical="center"/>
    </xf>
    <xf numFmtId="0" fontId="15" fillId="0" borderId="1" xfId="0" applyFont="1" applyBorder="1" applyAlignment="1">
      <alignment horizontal="center" vertical="center"/>
    </xf>
    <xf numFmtId="0" fontId="38" fillId="2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3" borderId="1" xfId="0" applyFont="1" applyFill="1" applyBorder="1" applyAlignment="1">
      <alignment horizontal="center" vertical="center"/>
    </xf>
    <xf numFmtId="0" fontId="39" fillId="0" borderId="1" xfId="1" applyFont="1" applyBorder="1" applyAlignment="1">
      <alignment horizontal="center" vertical="center" wrapText="1"/>
    </xf>
    <xf numFmtId="0" fontId="39" fillId="0" borderId="1" xfId="1" applyFont="1" applyBorder="1" applyAlignment="1">
      <alignment horizontal="center" vertical="center"/>
    </xf>
    <xf numFmtId="0" fontId="1" fillId="3" borderId="41" xfId="0" applyFont="1" applyFill="1" applyBorder="1" applyAlignment="1">
      <alignment horizontal="center" vertical="center" wrapText="1"/>
    </xf>
    <xf numFmtId="0" fontId="1" fillId="21" borderId="0" xfId="0" applyFont="1" applyFill="1"/>
    <xf numFmtId="0" fontId="40" fillId="0" borderId="0" xfId="0" applyFont="1" applyAlignment="1">
      <alignment vertical="center"/>
    </xf>
    <xf numFmtId="0" fontId="2" fillId="23" borderId="1" xfId="0" applyFont="1" applyFill="1" applyBorder="1" applyAlignment="1">
      <alignment horizontal="center" vertical="center"/>
    </xf>
    <xf numFmtId="0" fontId="2" fillId="23" borderId="4" xfId="0" applyFont="1" applyFill="1" applyBorder="1" applyAlignment="1">
      <alignment horizontal="center" vertical="center"/>
    </xf>
    <xf numFmtId="0" fontId="42" fillId="0" borderId="1" xfId="4" applyFont="1" applyBorder="1" applyAlignment="1">
      <alignment horizontal="center" vertical="center" wrapText="1"/>
    </xf>
    <xf numFmtId="0" fontId="1" fillId="0" borderId="0" xfId="0" applyFont="1"/>
    <xf numFmtId="0" fontId="1" fillId="0" borderId="3" xfId="0" applyFont="1" applyBorder="1" applyAlignment="1">
      <alignment horizontal="center" vertical="center"/>
    </xf>
    <xf numFmtId="0" fontId="1" fillId="0" borderId="0" xfId="0" applyFont="1" applyAlignment="1">
      <alignment horizontal="center"/>
    </xf>
    <xf numFmtId="0" fontId="43" fillId="0" borderId="1" xfId="0" applyFont="1" applyBorder="1" applyAlignment="1">
      <alignment horizontal="center" wrapText="1"/>
    </xf>
    <xf numFmtId="0" fontId="44" fillId="0" borderId="0" xfId="0" applyFont="1"/>
    <xf numFmtId="0" fontId="44" fillId="0" borderId="0" xfId="0" applyFont="1" applyAlignment="1">
      <alignment wrapText="1"/>
    </xf>
    <xf numFmtId="0" fontId="5" fillId="8" borderId="3" xfId="0" applyFont="1" applyFill="1" applyBorder="1" applyAlignment="1">
      <alignment horizontal="center" vertical="center" wrapText="1"/>
    </xf>
    <xf numFmtId="0" fontId="0" fillId="24" borderId="1" xfId="0" applyFill="1" applyBorder="1" applyAlignment="1">
      <alignment horizontal="center"/>
    </xf>
    <xf numFmtId="0" fontId="0" fillId="24" borderId="1" xfId="0" applyFill="1" applyBorder="1" applyAlignment="1">
      <alignment horizontal="center" vertical="center"/>
    </xf>
    <xf numFmtId="0" fontId="45" fillId="25" borderId="1" xfId="0" applyFont="1" applyFill="1" applyBorder="1" applyAlignment="1">
      <alignment horizontal="center" vertical="center" wrapText="1"/>
    </xf>
    <xf numFmtId="0" fontId="47" fillId="3" borderId="1" xfId="0" applyFont="1" applyFill="1" applyBorder="1" applyAlignment="1">
      <alignment horizontal="center" vertical="center" wrapText="1" readingOrder="1"/>
    </xf>
    <xf numFmtId="0" fontId="45" fillId="3" borderId="1" xfId="0" applyFont="1" applyFill="1" applyBorder="1" applyAlignment="1">
      <alignment horizontal="center" vertical="center" wrapText="1"/>
    </xf>
    <xf numFmtId="0" fontId="47" fillId="3" borderId="1" xfId="0" applyFont="1" applyFill="1" applyBorder="1" applyAlignment="1">
      <alignment horizontal="center" vertical="center" wrapText="1"/>
    </xf>
    <xf numFmtId="0" fontId="47" fillId="0" borderId="1" xfId="0" applyFont="1" applyBorder="1" applyAlignment="1">
      <alignment horizontal="center" vertical="center" wrapText="1"/>
    </xf>
    <xf numFmtId="0" fontId="5" fillId="26" borderId="1" xfId="0" applyFont="1" applyFill="1" applyBorder="1" applyAlignment="1">
      <alignment horizontal="center" vertical="center" wrapText="1"/>
    </xf>
    <xf numFmtId="0" fontId="26" fillId="6" borderId="42" xfId="0" applyFont="1" applyFill="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4" xfId="0" applyFont="1" applyBorder="1" applyAlignment="1">
      <alignment horizontal="center" vertical="center" wrapText="1"/>
    </xf>
    <xf numFmtId="0" fontId="26" fillId="6" borderId="43" xfId="0" applyFont="1" applyFill="1" applyBorder="1" applyAlignment="1">
      <alignment horizontal="center" vertical="center" wrapText="1"/>
    </xf>
    <xf numFmtId="0" fontId="5" fillId="17" borderId="44" xfId="0" applyFont="1" applyFill="1" applyBorder="1" applyAlignment="1">
      <alignment horizontal="center" vertical="center" wrapText="1"/>
    </xf>
    <xf numFmtId="0" fontId="5" fillId="14" borderId="44" xfId="0" applyFont="1" applyFill="1" applyBorder="1" applyAlignment="1">
      <alignment horizontal="center" vertical="center" wrapText="1"/>
    </xf>
    <xf numFmtId="0" fontId="5" fillId="15" borderId="44" xfId="0" applyFont="1" applyFill="1" applyBorder="1" applyAlignment="1">
      <alignment horizontal="center" vertical="center" wrapText="1"/>
    </xf>
    <xf numFmtId="0" fontId="5" fillId="7" borderId="44" xfId="0" applyFont="1" applyFill="1" applyBorder="1" applyAlignment="1">
      <alignment horizontal="center" vertical="center" wrapText="1"/>
    </xf>
    <xf numFmtId="0" fontId="5" fillId="7" borderId="46" xfId="0" applyFont="1" applyFill="1" applyBorder="1" applyAlignment="1">
      <alignment horizontal="center" vertical="center" wrapText="1"/>
    </xf>
    <xf numFmtId="0" fontId="5" fillId="27" borderId="1" xfId="0" applyFont="1" applyFill="1" applyBorder="1" applyAlignment="1">
      <alignment horizontal="center" vertical="center" wrapText="1"/>
    </xf>
    <xf numFmtId="0" fontId="5" fillId="7" borderId="5" xfId="0" applyFont="1" applyFill="1" applyBorder="1" applyAlignment="1">
      <alignment horizontal="center" vertical="center" wrapText="1"/>
    </xf>
    <xf numFmtId="0" fontId="5" fillId="28" borderId="1" xfId="0" applyFont="1" applyFill="1" applyBorder="1" applyAlignment="1">
      <alignment horizontal="center" vertical="center" wrapText="1"/>
    </xf>
    <xf numFmtId="0" fontId="48" fillId="0" borderId="0" xfId="0" applyFont="1"/>
    <xf numFmtId="0" fontId="9" fillId="5" borderId="1" xfId="0" applyFont="1" applyFill="1" applyBorder="1" applyAlignment="1">
      <alignment horizontal="center" vertical="center" wrapText="1"/>
    </xf>
    <xf numFmtId="0" fontId="48" fillId="6" borderId="0" xfId="0" applyFont="1" applyFill="1" applyAlignment="1">
      <alignment horizontal="center" vertical="center"/>
    </xf>
    <xf numFmtId="0" fontId="50" fillId="0" borderId="0" xfId="0" applyFont="1"/>
    <xf numFmtId="0" fontId="29" fillId="17" borderId="4" xfId="0" applyFont="1" applyFill="1" applyBorder="1" applyAlignment="1">
      <alignment horizontal="center"/>
    </xf>
    <xf numFmtId="0" fontId="0" fillId="0" borderId="0" xfId="0" applyAlignment="1">
      <alignment horizontal="center" vertical="center"/>
    </xf>
    <xf numFmtId="0" fontId="51" fillId="0" borderId="0" xfId="0" applyFont="1" applyAlignment="1">
      <alignment horizontal="center" vertical="center"/>
    </xf>
    <xf numFmtId="0" fontId="51" fillId="0" borderId="0" xfId="0" applyFont="1" applyAlignment="1">
      <alignment horizontal="center" vertical="center" wrapText="1"/>
    </xf>
    <xf numFmtId="0" fontId="5" fillId="7" borderId="45" xfId="0" applyFont="1" applyFill="1" applyBorder="1" applyAlignment="1">
      <alignment horizontal="center" vertical="center" wrapText="1"/>
    </xf>
    <xf numFmtId="0" fontId="5" fillId="8" borderId="2" xfId="0" applyFont="1" applyFill="1" applyBorder="1" applyAlignment="1">
      <alignment horizontal="center" vertical="center" wrapText="1"/>
    </xf>
    <xf numFmtId="165" fontId="0" fillId="0" borderId="0" xfId="0" applyNumberFormat="1"/>
    <xf numFmtId="0" fontId="29" fillId="27" borderId="1" xfId="0" applyFont="1" applyFill="1" applyBorder="1" applyAlignment="1">
      <alignment horizontal="center" vertical="center"/>
    </xf>
    <xf numFmtId="1" fontId="29" fillId="27" borderId="1" xfId="0" applyNumberFormat="1" applyFont="1" applyFill="1" applyBorder="1" applyAlignment="1">
      <alignment horizontal="center" vertical="center"/>
    </xf>
    <xf numFmtId="0" fontId="49" fillId="0" borderId="1" xfId="0" applyFont="1" applyBorder="1"/>
    <xf numFmtId="165" fontId="49" fillId="0" borderId="1" xfId="0" applyNumberFormat="1" applyFont="1" applyBorder="1"/>
    <xf numFmtId="0" fontId="29" fillId="27" borderId="5" xfId="0" applyFont="1" applyFill="1" applyBorder="1" applyAlignment="1">
      <alignment horizontal="center" vertical="center"/>
    </xf>
    <xf numFmtId="0" fontId="10" fillId="0" borderId="48" xfId="0" applyFont="1" applyBorder="1" applyAlignment="1">
      <alignment horizontal="center" vertical="center" wrapText="1"/>
    </xf>
    <xf numFmtId="0" fontId="10" fillId="0" borderId="49" xfId="0" applyFont="1" applyBorder="1" applyAlignment="1">
      <alignment horizontal="center" vertical="center" wrapText="1"/>
    </xf>
    <xf numFmtId="0" fontId="29" fillId="29" borderId="27" xfId="0" applyFont="1" applyFill="1" applyBorder="1" applyAlignment="1">
      <alignment horizontal="center" vertical="center" wrapText="1"/>
    </xf>
    <xf numFmtId="0" fontId="5" fillId="30" borderId="1" xfId="0" applyFont="1" applyFill="1" applyBorder="1" applyAlignment="1">
      <alignment horizontal="center" vertical="center" wrapText="1"/>
    </xf>
    <xf numFmtId="0" fontId="5" fillId="7" borderId="51" xfId="0" applyFont="1" applyFill="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50" xfId="0" applyFont="1" applyBorder="1" applyAlignment="1">
      <alignment horizontal="center" vertical="center" wrapText="1"/>
    </xf>
    <xf numFmtId="0" fontId="11" fillId="31" borderId="1" xfId="0" applyFont="1" applyFill="1" applyBorder="1" applyAlignment="1">
      <alignment horizontal="center" vertical="center" wrapText="1"/>
    </xf>
    <xf numFmtId="0" fontId="5" fillId="32" borderId="44" xfId="0" applyFont="1" applyFill="1" applyBorder="1" applyAlignment="1">
      <alignment horizontal="center" vertical="center" wrapText="1"/>
    </xf>
    <xf numFmtId="0" fontId="29" fillId="17" borderId="52" xfId="0" applyFont="1" applyFill="1" applyBorder="1" applyAlignment="1">
      <alignment horizontal="center"/>
    </xf>
    <xf numFmtId="0" fontId="29" fillId="17" borderId="0" xfId="0" applyFont="1" applyFill="1" applyAlignment="1">
      <alignment horizontal="center"/>
    </xf>
    <xf numFmtId="1" fontId="0" fillId="0" borderId="4" xfId="0" applyNumberFormat="1" applyBorder="1" applyAlignment="1">
      <alignment horizontal="center"/>
    </xf>
    <xf numFmtId="9" fontId="0" fillId="0" borderId="1" xfId="0" applyNumberFormat="1" applyBorder="1" applyAlignment="1">
      <alignment horizontal="center" vertical="center"/>
    </xf>
    <xf numFmtId="0" fontId="26" fillId="6" borderId="53" xfId="0" applyFont="1" applyFill="1" applyBorder="1" applyAlignment="1">
      <alignment horizontal="center" vertical="center" wrapText="1"/>
    </xf>
    <xf numFmtId="0" fontId="26" fillId="6" borderId="54" xfId="0" applyFont="1" applyFill="1" applyBorder="1" applyAlignment="1">
      <alignment horizontal="center" vertical="center" wrapText="1"/>
    </xf>
    <xf numFmtId="0" fontId="5" fillId="8" borderId="55" xfId="0" applyFont="1" applyFill="1" applyBorder="1" applyAlignment="1">
      <alignment horizontal="center" vertical="center" wrapText="1"/>
    </xf>
    <xf numFmtId="49" fontId="55" fillId="33" borderId="56" xfId="0" applyNumberFormat="1" applyFont="1" applyFill="1" applyBorder="1" applyAlignment="1">
      <alignment horizontal="center" vertical="center" wrapText="1"/>
    </xf>
    <xf numFmtId="0" fontId="59" fillId="34" borderId="1" xfId="0" applyFont="1" applyFill="1" applyBorder="1" applyAlignment="1">
      <alignment horizontal="center" vertical="center" wrapText="1"/>
    </xf>
    <xf numFmtId="10" fontId="59" fillId="36" borderId="1" xfId="0" applyNumberFormat="1" applyFont="1" applyFill="1" applyBorder="1" applyAlignment="1">
      <alignment horizontal="center" vertical="center" wrapText="1"/>
    </xf>
    <xf numFmtId="0" fontId="59" fillId="35" borderId="1" xfId="0" applyFont="1" applyFill="1" applyBorder="1" applyAlignment="1">
      <alignment horizontal="center" vertical="center" wrapText="1"/>
    </xf>
    <xf numFmtId="0" fontId="56" fillId="34" borderId="56" xfId="0" applyFont="1" applyFill="1" applyBorder="1" applyAlignment="1">
      <alignment horizontal="center" vertical="center" wrapText="1"/>
    </xf>
    <xf numFmtId="0" fontId="56" fillId="37" borderId="56" xfId="0" applyFont="1" applyFill="1" applyBorder="1" applyAlignment="1">
      <alignment horizontal="center" vertical="center" wrapText="1"/>
    </xf>
    <xf numFmtId="0" fontId="60" fillId="5" borderId="56" xfId="0" applyFont="1" applyFill="1" applyBorder="1" applyAlignment="1">
      <alignment horizontal="center" vertical="center" wrapText="1"/>
    </xf>
    <xf numFmtId="16" fontId="0" fillId="0" borderId="1" xfId="0" applyNumberFormat="1" applyBorder="1" applyAlignment="1">
      <alignment horizontal="center" vertical="center" wrapText="1"/>
    </xf>
    <xf numFmtId="0" fontId="61" fillId="0" borderId="1" xfId="0" applyFont="1" applyBorder="1" applyAlignment="1">
      <alignment horizontal="center" vertical="center" wrapText="1"/>
    </xf>
    <xf numFmtId="0" fontId="62" fillId="38" borderId="5" xfId="0" applyFont="1" applyFill="1" applyBorder="1" applyAlignment="1">
      <alignment horizontal="center" vertical="center" wrapText="1"/>
    </xf>
    <xf numFmtId="0" fontId="62" fillId="38" borderId="1" xfId="0" applyFont="1" applyFill="1" applyBorder="1" applyAlignment="1">
      <alignment horizontal="center" vertical="center" wrapText="1"/>
    </xf>
    <xf numFmtId="0" fontId="62" fillId="3" borderId="1" xfId="0" applyFont="1" applyFill="1" applyBorder="1" applyAlignment="1">
      <alignment horizontal="center" vertical="center" wrapText="1"/>
    </xf>
    <xf numFmtId="0" fontId="61" fillId="39" borderId="1" xfId="0" applyFont="1" applyFill="1" applyBorder="1" applyAlignment="1">
      <alignment horizontal="center" vertical="center" wrapText="1"/>
    </xf>
    <xf numFmtId="1" fontId="61" fillId="0" borderId="56" xfId="0" applyNumberFormat="1" applyFont="1" applyBorder="1" applyAlignment="1">
      <alignment horizontal="center" vertical="center" wrapText="1"/>
    </xf>
    <xf numFmtId="10" fontId="61" fillId="37" borderId="56" xfId="0" applyNumberFormat="1" applyFont="1" applyFill="1" applyBorder="1" applyAlignment="1">
      <alignment horizontal="center" vertical="center" wrapText="1"/>
    </xf>
    <xf numFmtId="0" fontId="63" fillId="0" borderId="56" xfId="0" applyFont="1" applyBorder="1" applyAlignment="1">
      <alignment horizontal="center" vertical="center" wrapText="1"/>
    </xf>
    <xf numFmtId="0" fontId="62" fillId="3" borderId="56" xfId="0" applyFont="1" applyFill="1" applyBorder="1" applyAlignment="1">
      <alignment horizontal="center" vertical="center" wrapText="1"/>
    </xf>
    <xf numFmtId="0" fontId="62" fillId="35" borderId="56" xfId="0" applyFont="1" applyFill="1" applyBorder="1" applyAlignment="1">
      <alignment horizontal="center" vertical="center" wrapText="1"/>
    </xf>
    <xf numFmtId="0" fontId="64" fillId="40" borderId="56" xfId="0" applyFont="1" applyFill="1" applyBorder="1" applyAlignment="1">
      <alignment horizontal="center" vertical="center" wrapText="1"/>
    </xf>
    <xf numFmtId="10" fontId="0" fillId="0" borderId="0" xfId="0" applyNumberFormat="1"/>
    <xf numFmtId="0" fontId="65" fillId="0" borderId="0" xfId="0" applyFont="1" applyAlignment="1">
      <alignment vertical="center"/>
    </xf>
    <xf numFmtId="0" fontId="66" fillId="0" borderId="0" xfId="0" applyFont="1"/>
    <xf numFmtId="165" fontId="12" fillId="0" borderId="1" xfId="1" applyNumberFormat="1" applyBorder="1"/>
    <xf numFmtId="0" fontId="47" fillId="3" borderId="1" xfId="0" applyFont="1" applyFill="1" applyBorder="1" applyAlignment="1">
      <alignment horizontal="center" vertical="center" wrapText="1" readingOrder="2"/>
    </xf>
    <xf numFmtId="0" fontId="67" fillId="41" borderId="60" xfId="0" applyFont="1" applyFill="1" applyBorder="1" applyAlignment="1">
      <alignment horizontal="center" vertical="center"/>
    </xf>
    <xf numFmtId="0" fontId="67" fillId="41" borderId="37" xfId="0" applyFont="1" applyFill="1" applyBorder="1" applyAlignment="1">
      <alignment horizontal="center" vertical="center"/>
    </xf>
    <xf numFmtId="0" fontId="68" fillId="42" borderId="37" xfId="0" applyFont="1" applyFill="1" applyBorder="1" applyAlignment="1">
      <alignment horizontal="center" vertical="center"/>
    </xf>
    <xf numFmtId="0" fontId="68" fillId="43" borderId="37" xfId="0" applyFont="1" applyFill="1" applyBorder="1" applyAlignment="1">
      <alignment horizontal="center" vertical="center"/>
    </xf>
    <xf numFmtId="0" fontId="68" fillId="44" borderId="37" xfId="0" applyFont="1" applyFill="1" applyBorder="1" applyAlignment="1">
      <alignment horizontal="center" vertical="center"/>
    </xf>
    <xf numFmtId="0" fontId="68" fillId="45" borderId="60" xfId="0" applyFont="1" applyFill="1" applyBorder="1" applyAlignment="1">
      <alignment horizontal="center" vertical="center"/>
    </xf>
    <xf numFmtId="9" fontId="68" fillId="45" borderId="37" xfId="0" applyNumberFormat="1" applyFont="1" applyFill="1" applyBorder="1" applyAlignment="1">
      <alignment horizontal="center" vertical="center"/>
    </xf>
    <xf numFmtId="9" fontId="69" fillId="42" borderId="37" xfId="0" applyNumberFormat="1" applyFont="1" applyFill="1" applyBorder="1" applyAlignment="1">
      <alignment horizontal="center" vertical="center"/>
    </xf>
    <xf numFmtId="9" fontId="69" fillId="43" borderId="37" xfId="0" applyNumberFormat="1" applyFont="1" applyFill="1" applyBorder="1" applyAlignment="1">
      <alignment horizontal="center" vertical="center"/>
    </xf>
    <xf numFmtId="9" fontId="69" fillId="44" borderId="37" xfId="0" applyNumberFormat="1" applyFont="1" applyFill="1" applyBorder="1" applyAlignment="1">
      <alignment horizontal="center" vertical="center"/>
    </xf>
    <xf numFmtId="9" fontId="68" fillId="0" borderId="37" xfId="0" applyNumberFormat="1" applyFont="1" applyBorder="1" applyAlignment="1">
      <alignment horizontal="center" vertical="center"/>
    </xf>
    <xf numFmtId="0" fontId="69" fillId="42" borderId="37" xfId="0" applyFont="1" applyFill="1" applyBorder="1" applyAlignment="1">
      <alignment horizontal="center" vertical="center"/>
    </xf>
    <xf numFmtId="0" fontId="69" fillId="43" borderId="37" xfId="0" applyFont="1" applyFill="1" applyBorder="1" applyAlignment="1">
      <alignment horizontal="center" vertical="center"/>
    </xf>
    <xf numFmtId="0" fontId="69" fillId="44" borderId="37" xfId="0" applyFont="1" applyFill="1" applyBorder="1" applyAlignment="1">
      <alignment horizontal="center" vertical="center"/>
    </xf>
    <xf numFmtId="20" fontId="69" fillId="42" borderId="37" xfId="0" applyNumberFormat="1" applyFont="1" applyFill="1" applyBorder="1" applyAlignment="1">
      <alignment horizontal="center" vertical="center"/>
    </xf>
    <xf numFmtId="20" fontId="69" fillId="43" borderId="37" xfId="0" applyNumberFormat="1" applyFont="1" applyFill="1" applyBorder="1" applyAlignment="1">
      <alignment horizontal="center" vertical="center"/>
    </xf>
    <xf numFmtId="0" fontId="68" fillId="0" borderId="60" xfId="0" applyFont="1" applyBorder="1" applyAlignment="1">
      <alignment horizontal="center" vertical="center"/>
    </xf>
    <xf numFmtId="9" fontId="69" fillId="43" borderId="37" xfId="0" applyNumberFormat="1" applyFont="1" applyFill="1" applyBorder="1" applyAlignment="1">
      <alignment horizontal="center" vertical="center" wrapText="1"/>
    </xf>
    <xf numFmtId="1" fontId="0" fillId="0" borderId="1" xfId="0" applyNumberFormat="1" applyBorder="1" applyAlignment="1">
      <alignment horizontal="center" vertical="center"/>
    </xf>
    <xf numFmtId="0" fontId="70" fillId="0" borderId="1" xfId="0" applyFont="1" applyBorder="1" applyAlignment="1">
      <alignment horizontal="center" vertical="center" wrapText="1"/>
    </xf>
    <xf numFmtId="0" fontId="72" fillId="45" borderId="61" xfId="0" applyFont="1" applyFill="1" applyBorder="1" applyAlignment="1">
      <alignment horizontal="center" vertical="center" wrapText="1"/>
    </xf>
    <xf numFmtId="22" fontId="72" fillId="45" borderId="61" xfId="0" applyNumberFormat="1" applyFont="1" applyFill="1" applyBorder="1" applyAlignment="1">
      <alignment horizontal="center" vertical="center" wrapText="1"/>
    </xf>
    <xf numFmtId="0" fontId="71" fillId="45" borderId="61" xfId="0" applyFont="1" applyFill="1" applyBorder="1" applyAlignment="1">
      <alignment vertical="top" wrapText="1"/>
    </xf>
    <xf numFmtId="0" fontId="72" fillId="45" borderId="61" xfId="0" applyFont="1" applyFill="1" applyBorder="1" applyAlignment="1">
      <alignment horizontal="right" vertical="center" wrapText="1"/>
    </xf>
    <xf numFmtId="0" fontId="72" fillId="46" borderId="61" xfId="0" applyFont="1" applyFill="1" applyBorder="1" applyAlignment="1">
      <alignment horizontal="center" vertical="center" wrapText="1"/>
    </xf>
    <xf numFmtId="0" fontId="71" fillId="46" borderId="61" xfId="0" applyFont="1" applyFill="1" applyBorder="1" applyAlignment="1">
      <alignment vertical="top" wrapText="1"/>
    </xf>
    <xf numFmtId="0" fontId="72" fillId="46" borderId="61" xfId="0" applyFont="1" applyFill="1" applyBorder="1" applyAlignment="1">
      <alignment horizontal="right" vertical="center" wrapText="1"/>
    </xf>
    <xf numFmtId="0" fontId="72" fillId="5" borderId="61" xfId="0" applyFont="1" applyFill="1" applyBorder="1" applyAlignment="1">
      <alignment horizontal="center" vertical="center" wrapText="1"/>
    </xf>
    <xf numFmtId="0" fontId="29" fillId="30" borderId="1" xfId="0" applyFont="1" applyFill="1" applyBorder="1" applyAlignment="1">
      <alignment horizontal="center" vertical="center"/>
    </xf>
    <xf numFmtId="10" fontId="0" fillId="0" borderId="1" xfId="0" applyNumberFormat="1" applyBorder="1" applyAlignment="1">
      <alignment horizontal="center" vertical="center"/>
    </xf>
    <xf numFmtId="0" fontId="73" fillId="46" borderId="61" xfId="0" applyFont="1" applyFill="1" applyBorder="1" applyAlignment="1">
      <alignment horizontal="center" vertical="center" wrapText="1"/>
    </xf>
    <xf numFmtId="0" fontId="74" fillId="0" borderId="0" xfId="0" applyFont="1" applyAlignment="1">
      <alignment horizontal="center" vertical="center"/>
    </xf>
    <xf numFmtId="0" fontId="11" fillId="23" borderId="1" xfId="0" applyFont="1" applyFill="1" applyBorder="1" applyAlignment="1">
      <alignment horizontal="center"/>
    </xf>
    <xf numFmtId="0" fontId="29" fillId="47" borderId="1" xfId="0" applyFont="1" applyFill="1" applyBorder="1" applyAlignment="1">
      <alignment horizontal="center"/>
    </xf>
    <xf numFmtId="0" fontId="29" fillId="2" borderId="1" xfId="0" applyFont="1" applyFill="1" applyBorder="1" applyAlignment="1">
      <alignment horizontal="center"/>
    </xf>
    <xf numFmtId="167" fontId="29" fillId="2" borderId="1" xfId="6" applyNumberFormat="1" applyFont="1" applyFill="1" applyBorder="1" applyAlignment="1">
      <alignment horizontal="center"/>
    </xf>
    <xf numFmtId="167" fontId="0" fillId="0" borderId="1" xfId="6" applyNumberFormat="1" applyFont="1" applyBorder="1" applyAlignment="1">
      <alignment horizontal="center"/>
    </xf>
    <xf numFmtId="2" fontId="0" fillId="0" borderId="0" xfId="0" applyNumberFormat="1"/>
    <xf numFmtId="2" fontId="0" fillId="0" borderId="0" xfId="0" applyNumberFormat="1" applyAlignment="1">
      <alignment horizontal="center"/>
    </xf>
    <xf numFmtId="0" fontId="47" fillId="0" borderId="20" xfId="0" applyFont="1" applyBorder="1" applyAlignment="1">
      <alignment horizontal="center" vertical="center" wrapText="1"/>
    </xf>
    <xf numFmtId="0" fontId="47" fillId="0" borderId="20" xfId="0" applyFont="1" applyBorder="1" applyAlignment="1">
      <alignment horizontal="center" vertical="center"/>
    </xf>
    <xf numFmtId="166" fontId="0" fillId="0" borderId="1" xfId="0" applyNumberFormat="1" applyBorder="1" applyAlignment="1">
      <alignment horizontal="center" vertical="center"/>
    </xf>
    <xf numFmtId="0" fontId="76" fillId="0" borderId="1" xfId="0" applyFont="1" applyBorder="1" applyAlignment="1">
      <alignment horizontal="center" vertical="center"/>
    </xf>
    <xf numFmtId="168" fontId="0" fillId="0" borderId="1" xfId="0" applyNumberFormat="1" applyBorder="1" applyAlignment="1">
      <alignment horizontal="center" vertical="center"/>
    </xf>
    <xf numFmtId="16" fontId="0" fillId="0" borderId="1" xfId="0" applyNumberFormat="1" applyBorder="1" applyAlignment="1">
      <alignment horizontal="center" vertical="center"/>
    </xf>
    <xf numFmtId="49" fontId="77" fillId="48" borderId="56" xfId="4" applyNumberFormat="1" applyFont="1" applyFill="1" applyBorder="1" applyAlignment="1">
      <alignment horizontal="center" vertical="center"/>
    </xf>
    <xf numFmtId="1" fontId="62" fillId="38" borderId="5" xfId="0" applyNumberFormat="1" applyFont="1" applyFill="1" applyBorder="1" applyAlignment="1">
      <alignment horizontal="center" vertical="center" wrapText="1"/>
    </xf>
    <xf numFmtId="0" fontId="0" fillId="3" borderId="1" xfId="0" applyFill="1" applyBorder="1" applyAlignment="1">
      <alignment horizontal="center" vertical="center"/>
    </xf>
    <xf numFmtId="0" fontId="68" fillId="44" borderId="36" xfId="0" applyFont="1" applyFill="1" applyBorder="1" applyAlignment="1">
      <alignment horizontal="center" vertical="center"/>
    </xf>
    <xf numFmtId="9" fontId="69" fillId="44" borderId="36" xfId="0" applyNumberFormat="1" applyFont="1" applyFill="1" applyBorder="1" applyAlignment="1">
      <alignment horizontal="center" vertical="center"/>
    </xf>
    <xf numFmtId="0" fontId="69" fillId="44" borderId="36" xfId="0" applyFont="1" applyFill="1" applyBorder="1" applyAlignment="1">
      <alignment horizontal="center" vertical="center"/>
    </xf>
    <xf numFmtId="0" fontId="68" fillId="20" borderId="63" xfId="0" applyFont="1" applyFill="1" applyBorder="1" applyAlignment="1">
      <alignment horizontal="center" vertical="center"/>
    </xf>
    <xf numFmtId="9" fontId="69" fillId="20" borderId="63" xfId="0" applyNumberFormat="1" applyFont="1" applyFill="1" applyBorder="1" applyAlignment="1">
      <alignment horizontal="center" vertical="center"/>
    </xf>
    <xf numFmtId="0" fontId="69" fillId="20" borderId="63" xfId="0" applyFont="1" applyFill="1" applyBorder="1" applyAlignment="1">
      <alignment horizontal="center" vertical="center"/>
    </xf>
    <xf numFmtId="1" fontId="69" fillId="20" borderId="63" xfId="0" applyNumberFormat="1" applyFont="1" applyFill="1" applyBorder="1" applyAlignment="1">
      <alignment horizontal="center" vertical="center"/>
    </xf>
    <xf numFmtId="9" fontId="69" fillId="20" borderId="63" xfId="0" applyNumberFormat="1" applyFont="1" applyFill="1" applyBorder="1" applyAlignment="1">
      <alignment horizontal="center" vertical="center" wrapText="1"/>
    </xf>
    <xf numFmtId="0" fontId="0" fillId="0" borderId="1" xfId="0" applyNumberFormat="1" applyBorder="1" applyAlignment="1">
      <alignment horizontal="center"/>
    </xf>
    <xf numFmtId="9" fontId="75" fillId="0" borderId="1" xfId="6" applyFont="1" applyBorder="1" applyAlignment="1">
      <alignment horizontal="center"/>
    </xf>
    <xf numFmtId="0" fontId="11" fillId="9" borderId="1" xfId="0" applyFont="1" applyFill="1" applyBorder="1" applyAlignment="1">
      <alignment horizontal="center"/>
    </xf>
    <xf numFmtId="0" fontId="11" fillId="9" borderId="1" xfId="0" applyFont="1" applyFill="1" applyBorder="1" applyAlignment="1">
      <alignment horizontal="center" vertical="center"/>
    </xf>
    <xf numFmtId="0" fontId="11" fillId="9" borderId="0" xfId="0" applyFont="1" applyFill="1" applyAlignment="1">
      <alignment horizontal="center" vertical="center"/>
    </xf>
    <xf numFmtId="0" fontId="78" fillId="42" borderId="1" xfId="0" applyFont="1" applyFill="1" applyBorder="1" applyAlignment="1">
      <alignment horizontal="center" vertical="center"/>
    </xf>
    <xf numFmtId="0" fontId="78" fillId="43" borderId="1" xfId="0" applyFont="1" applyFill="1" applyBorder="1" applyAlignment="1">
      <alignment horizontal="center" vertical="center"/>
    </xf>
    <xf numFmtId="0" fontId="78" fillId="44" borderId="1" xfId="0" applyFont="1" applyFill="1" applyBorder="1" applyAlignment="1">
      <alignment horizontal="center" vertical="center"/>
    </xf>
    <xf numFmtId="9" fontId="79" fillId="2" borderId="1" xfId="0" applyNumberFormat="1" applyFont="1" applyFill="1" applyBorder="1" applyAlignment="1">
      <alignment horizontal="center" vertical="center"/>
    </xf>
    <xf numFmtId="9" fontId="79" fillId="49" borderId="1" xfId="0" applyNumberFormat="1" applyFont="1" applyFill="1" applyBorder="1" applyAlignment="1">
      <alignment horizontal="center" vertical="center"/>
    </xf>
    <xf numFmtId="9" fontId="79" fillId="47" borderId="1" xfId="0" applyNumberFormat="1" applyFont="1" applyFill="1" applyBorder="1" applyAlignment="1">
      <alignment horizontal="center" vertical="center"/>
    </xf>
    <xf numFmtId="0" fontId="67" fillId="41" borderId="1" xfId="0" applyFont="1" applyFill="1" applyBorder="1" applyAlignment="1">
      <alignment horizontal="center" vertical="center"/>
    </xf>
    <xf numFmtId="0" fontId="68" fillId="42" borderId="1" xfId="0" applyFont="1" applyFill="1" applyBorder="1" applyAlignment="1">
      <alignment horizontal="center" vertical="center"/>
    </xf>
    <xf numFmtId="0" fontId="68" fillId="43" borderId="1" xfId="0" applyFont="1" applyFill="1" applyBorder="1" applyAlignment="1">
      <alignment horizontal="center" vertical="center"/>
    </xf>
    <xf numFmtId="0" fontId="68" fillId="44" borderId="1" xfId="0" applyFont="1" applyFill="1" applyBorder="1" applyAlignment="1">
      <alignment horizontal="center" vertical="center"/>
    </xf>
    <xf numFmtId="0" fontId="68" fillId="5" borderId="1" xfId="0" applyFont="1" applyFill="1" applyBorder="1" applyAlignment="1">
      <alignment horizontal="center" vertical="center"/>
    </xf>
    <xf numFmtId="9" fontId="68" fillId="5" borderId="1" xfId="0" applyNumberFormat="1" applyFont="1" applyFill="1" applyBorder="1" applyAlignment="1">
      <alignment horizontal="center" vertical="center"/>
    </xf>
    <xf numFmtId="9" fontId="69" fillId="42" borderId="1" xfId="0" applyNumberFormat="1" applyFont="1" applyFill="1" applyBorder="1" applyAlignment="1">
      <alignment horizontal="center" vertical="center"/>
    </xf>
    <xf numFmtId="9" fontId="69" fillId="43" borderId="1" xfId="0" applyNumberFormat="1" applyFont="1" applyFill="1" applyBorder="1" applyAlignment="1">
      <alignment horizontal="center" vertical="center" wrapText="1"/>
    </xf>
    <xf numFmtId="0" fontId="80" fillId="10" borderId="62" xfId="0" applyFont="1" applyFill="1" applyBorder="1" applyAlignment="1">
      <alignment horizontal="center"/>
    </xf>
    <xf numFmtId="0" fontId="0" fillId="10" borderId="1" xfId="0" applyFill="1" applyBorder="1" applyAlignment="1">
      <alignment horizontal="center" vertical="center"/>
    </xf>
    <xf numFmtId="0" fontId="0" fillId="14" borderId="2" xfId="0" applyFill="1" applyBorder="1" applyAlignment="1">
      <alignment vertical="center" wrapText="1"/>
    </xf>
    <xf numFmtId="0" fontId="11" fillId="14" borderId="3" xfId="0" applyFont="1" applyFill="1" applyBorder="1" applyAlignment="1">
      <alignment horizontal="center" vertical="center"/>
    </xf>
    <xf numFmtId="0" fontId="11" fillId="14" borderId="28" xfId="0" applyFont="1" applyFill="1" applyBorder="1" applyAlignment="1">
      <alignment horizontal="center" vertical="center"/>
    </xf>
    <xf numFmtId="0" fontId="11" fillId="14" borderId="1" xfId="0" applyFont="1" applyFill="1" applyBorder="1" applyAlignment="1">
      <alignment horizontal="center" vertical="center"/>
    </xf>
    <xf numFmtId="0" fontId="11" fillId="50" borderId="1" xfId="0" applyFont="1" applyFill="1" applyBorder="1" applyAlignment="1">
      <alignment horizontal="center" vertical="center"/>
    </xf>
    <xf numFmtId="0" fontId="0" fillId="10" borderId="1" xfId="0" applyFill="1" applyBorder="1"/>
    <xf numFmtId="0" fontId="5" fillId="6" borderId="64" xfId="0" applyFont="1" applyFill="1" applyBorder="1" applyAlignment="1">
      <alignment horizontal="center" vertical="center" wrapText="1"/>
    </xf>
    <xf numFmtId="0" fontId="0" fillId="0" borderId="1" xfId="0" applyBorder="1"/>
    <xf numFmtId="0" fontId="5" fillId="6" borderId="65" xfId="0" applyFont="1" applyFill="1" applyBorder="1" applyAlignment="1">
      <alignment horizontal="center" vertical="center" wrapText="1"/>
    </xf>
    <xf numFmtId="9" fontId="75" fillId="0" borderId="1" xfId="6" applyFont="1" applyBorder="1" applyAlignment="1">
      <alignment horizontal="center" vertical="center"/>
    </xf>
    <xf numFmtId="0" fontId="81" fillId="0" borderId="1" xfId="0" applyFont="1" applyBorder="1" applyAlignment="1">
      <alignment horizontal="center" vertical="center"/>
    </xf>
    <xf numFmtId="10" fontId="75" fillId="0" borderId="1" xfId="6" applyNumberFormat="1" applyFont="1" applyBorder="1" applyAlignment="1">
      <alignment horizontal="center" vertical="center"/>
    </xf>
    <xf numFmtId="21" fontId="0" fillId="0" borderId="1" xfId="0" applyNumberFormat="1" applyBorder="1" applyAlignment="1">
      <alignment horizontal="center" vertical="center"/>
    </xf>
    <xf numFmtId="169" fontId="76" fillId="0" borderId="1" xfId="0" applyNumberFormat="1" applyFont="1" applyBorder="1" applyAlignment="1">
      <alignment horizontal="center" vertical="center"/>
    </xf>
    <xf numFmtId="9" fontId="75" fillId="0" borderId="1" xfId="6" applyFont="1" applyFill="1" applyBorder="1" applyAlignment="1">
      <alignment horizontal="center" vertical="center"/>
    </xf>
    <xf numFmtId="0" fontId="29" fillId="17" borderId="4" xfId="0" applyFont="1" applyFill="1" applyBorder="1" applyAlignment="1">
      <alignment horizontal="center"/>
    </xf>
    <xf numFmtId="0" fontId="56" fillId="34" borderId="56" xfId="0" applyFont="1" applyFill="1" applyBorder="1" applyAlignment="1">
      <alignment horizontal="center" vertical="center" wrapText="1"/>
    </xf>
    <xf numFmtId="22" fontId="0" fillId="0" borderId="1" xfId="0" applyNumberFormat="1" applyBorder="1" applyAlignment="1">
      <alignment horizontal="center" vertical="center"/>
    </xf>
    <xf numFmtId="0" fontId="50" fillId="51" borderId="66" xfId="0" applyFont="1" applyFill="1" applyBorder="1" applyAlignment="1">
      <alignment horizontal="left" vertical="center"/>
    </xf>
    <xf numFmtId="22" fontId="50" fillId="51" borderId="66" xfId="0" applyNumberFormat="1" applyFont="1" applyFill="1" applyBorder="1" applyAlignment="1">
      <alignment horizontal="left" vertical="center"/>
    </xf>
    <xf numFmtId="0" fontId="12" fillId="0" borderId="0" xfId="1" applyAlignment="1">
      <alignment vertical="center"/>
    </xf>
    <xf numFmtId="0" fontId="82" fillId="3" borderId="1" xfId="0" applyFont="1" applyFill="1" applyBorder="1" applyAlignment="1">
      <alignment horizontal="center" vertical="center" wrapText="1"/>
    </xf>
    <xf numFmtId="0" fontId="83" fillId="52" borderId="29" xfId="0" applyNumberFormat="1" applyFont="1" applyFill="1" applyBorder="1" applyAlignment="1">
      <alignment horizontal="center" vertical="top"/>
    </xf>
    <xf numFmtId="0" fontId="84" fillId="52" borderId="29" xfId="0" applyNumberFormat="1" applyFont="1" applyFill="1" applyBorder="1" applyAlignment="1">
      <alignment horizontal="center" vertical="top"/>
    </xf>
    <xf numFmtId="0" fontId="84" fillId="52" borderId="67" xfId="0" applyNumberFormat="1" applyFont="1" applyFill="1" applyBorder="1" applyAlignment="1">
      <alignment horizontal="center" vertical="top"/>
    </xf>
    <xf numFmtId="170" fontId="85" fillId="0" borderId="0" xfId="0" applyNumberFormat="1" applyFont="1" applyFill="1" applyAlignment="1">
      <alignment horizontal="center" vertical="top"/>
    </xf>
    <xf numFmtId="0" fontId="85" fillId="0" borderId="0" xfId="0" applyNumberFormat="1" applyFont="1" applyFill="1" applyAlignment="1">
      <alignment horizontal="left" vertical="top" indent="1"/>
    </xf>
    <xf numFmtId="46" fontId="85" fillId="0" borderId="0" xfId="0" applyNumberFormat="1" applyFont="1" applyFill="1" applyAlignment="1">
      <alignment horizontal="left" vertical="top" indent="1"/>
    </xf>
    <xf numFmtId="0" fontId="85" fillId="0" borderId="0" xfId="0" applyNumberFormat="1" applyFont="1" applyFill="1" applyAlignment="1">
      <alignment horizontal="center" vertical="top"/>
    </xf>
    <xf numFmtId="0" fontId="86" fillId="53" borderId="1" xfId="0" applyFont="1" applyFill="1" applyBorder="1" applyAlignment="1">
      <alignment horizontal="center" vertical="center" wrapText="1"/>
    </xf>
    <xf numFmtId="14" fontId="86" fillId="53" borderId="1" xfId="0" applyNumberFormat="1" applyFont="1" applyFill="1" applyBorder="1" applyAlignment="1">
      <alignment horizontal="center" vertical="center" wrapText="1"/>
    </xf>
    <xf numFmtId="9" fontId="86" fillId="53" borderId="1" xfId="6" applyFont="1" applyFill="1" applyBorder="1" applyAlignment="1">
      <alignment horizontal="center" vertical="center" wrapText="1"/>
    </xf>
    <xf numFmtId="0" fontId="86" fillId="40" borderId="1" xfId="0" applyFont="1" applyFill="1" applyBorder="1" applyAlignment="1">
      <alignment horizontal="center" vertical="center" wrapText="1"/>
    </xf>
    <xf numFmtId="0" fontId="86" fillId="6" borderId="1" xfId="0" applyFont="1" applyFill="1" applyBorder="1" applyAlignment="1">
      <alignment horizontal="center" vertical="center" wrapText="1"/>
    </xf>
    <xf numFmtId="171" fontId="87" fillId="53" borderId="1" xfId="0" applyNumberFormat="1" applyFont="1" applyFill="1" applyBorder="1" applyAlignment="1">
      <alignment horizontal="center" vertical="center"/>
    </xf>
    <xf numFmtId="172" fontId="88" fillId="3" borderId="1" xfId="0" applyNumberFormat="1" applyFont="1" applyFill="1" applyBorder="1" applyAlignment="1">
      <alignment horizontal="center" vertical="center" wrapText="1"/>
    </xf>
    <xf numFmtId="171" fontId="87" fillId="53" borderId="64" xfId="0" applyNumberFormat="1" applyFont="1" applyFill="1" applyBorder="1" applyAlignment="1">
      <alignment horizontal="center" vertical="center" wrapText="1"/>
    </xf>
    <xf numFmtId="0" fontId="0" fillId="0" borderId="64" xfId="0" applyBorder="1" applyAlignment="1">
      <alignment horizontal="center" vertical="center" wrapText="1"/>
    </xf>
    <xf numFmtId="0" fontId="0" fillId="3" borderId="64" xfId="0" applyFill="1" applyBorder="1" applyAlignment="1">
      <alignment horizontal="center" vertical="center" wrapText="1"/>
    </xf>
    <xf numFmtId="14" fontId="0" fillId="0" borderId="64" xfId="0" applyNumberFormat="1" applyBorder="1" applyAlignment="1">
      <alignment horizontal="center" vertical="center" wrapText="1"/>
    </xf>
    <xf numFmtId="9" fontId="5" fillId="32" borderId="64" xfId="6" applyFont="1" applyFill="1" applyBorder="1" applyAlignment="1">
      <alignment horizontal="center" vertical="center" wrapText="1"/>
    </xf>
    <xf numFmtId="0" fontId="0" fillId="54" borderId="64" xfId="0" applyFill="1" applyBorder="1" applyAlignment="1">
      <alignment horizontal="center" vertical="center" wrapText="1"/>
    </xf>
    <xf numFmtId="0" fontId="0" fillId="32" borderId="64" xfId="0" applyFill="1" applyBorder="1" applyAlignment="1">
      <alignment horizontal="center" vertical="center" wrapText="1"/>
    </xf>
    <xf numFmtId="169" fontId="88" fillId="3" borderId="56" xfId="0" applyNumberFormat="1" applyFont="1" applyFill="1" applyBorder="1" applyAlignment="1">
      <alignment horizontal="center" vertical="center" wrapText="1"/>
    </xf>
    <xf numFmtId="0" fontId="89" fillId="0" borderId="0" xfId="0" applyFont="1"/>
    <xf numFmtId="0" fontId="63" fillId="0" borderId="64" xfId="0" applyFont="1" applyBorder="1" applyAlignment="1">
      <alignment horizontal="center" vertical="center" wrapText="1"/>
    </xf>
    <xf numFmtId="0" fontId="62" fillId="3" borderId="64" xfId="0" applyFont="1" applyFill="1" applyBorder="1" applyAlignment="1">
      <alignment horizontal="center" vertical="center" wrapText="1"/>
    </xf>
    <xf numFmtId="0" fontId="62" fillId="35" borderId="64" xfId="0" applyFont="1" applyFill="1" applyBorder="1" applyAlignment="1">
      <alignment horizontal="center" vertical="center" wrapText="1"/>
    </xf>
    <xf numFmtId="0" fontId="64" fillId="40" borderId="64" xfId="0" applyFont="1" applyFill="1" applyBorder="1" applyAlignment="1">
      <alignment horizontal="center" vertical="center" wrapText="1"/>
    </xf>
    <xf numFmtId="169" fontId="88" fillId="3" borderId="0" xfId="0" applyNumberFormat="1" applyFont="1" applyFill="1" applyAlignment="1">
      <alignment horizontal="center" vertical="center" wrapText="1"/>
    </xf>
    <xf numFmtId="0" fontId="29" fillId="17" borderId="4" xfId="0" applyFont="1" applyFill="1" applyBorder="1" applyAlignment="1">
      <alignment horizontal="center"/>
    </xf>
    <xf numFmtId="166" fontId="54" fillId="14" borderId="1" xfId="5" applyNumberFormat="1" applyFont="1" applyFill="1" applyBorder="1" applyAlignment="1">
      <alignment horizontal="center" vertical="center" wrapText="1"/>
    </xf>
    <xf numFmtId="166" fontId="54" fillId="14" borderId="4" xfId="5" applyNumberFormat="1" applyFont="1" applyFill="1" applyBorder="1" applyAlignment="1">
      <alignment horizontal="center" vertical="center" wrapText="1"/>
    </xf>
    <xf numFmtId="166" fontId="54" fillId="14" borderId="27" xfId="5" applyNumberFormat="1" applyFont="1" applyFill="1" applyBorder="1" applyAlignment="1">
      <alignment horizontal="center" vertical="center" wrapText="1"/>
    </xf>
    <xf numFmtId="166" fontId="54" fillId="14" borderId="2" xfId="5" applyNumberFormat="1" applyFont="1" applyFill="1" applyBorder="1" applyAlignment="1">
      <alignment horizontal="center" vertical="center" wrapText="1"/>
    </xf>
    <xf numFmtId="0" fontId="55" fillId="33" borderId="56" xfId="0" applyFont="1" applyFill="1" applyBorder="1" applyAlignment="1">
      <alignment horizontal="center" vertical="center" wrapText="1"/>
    </xf>
    <xf numFmtId="0" fontId="56" fillId="34" borderId="56" xfId="0" applyFont="1" applyFill="1" applyBorder="1" applyAlignment="1">
      <alignment horizontal="center" vertical="center" wrapText="1"/>
    </xf>
    <xf numFmtId="0" fontId="57" fillId="35" borderId="56" xfId="0" applyFont="1" applyFill="1" applyBorder="1" applyAlignment="1">
      <alignment horizontal="center" vertical="center" wrapText="1"/>
    </xf>
    <xf numFmtId="0" fontId="58" fillId="5" borderId="56" xfId="0" applyFont="1" applyFill="1" applyBorder="1" applyAlignment="1">
      <alignment horizontal="center" vertical="center" wrapText="1"/>
    </xf>
    <xf numFmtId="0" fontId="56" fillId="35" borderId="56" xfId="0" applyFont="1" applyFill="1" applyBorder="1" applyAlignment="1">
      <alignment horizontal="center" vertical="center" wrapText="1"/>
    </xf>
    <xf numFmtId="0" fontId="5" fillId="7" borderId="45" xfId="0" applyFont="1" applyFill="1" applyBorder="1" applyAlignment="1">
      <alignment horizontal="center" vertical="center" wrapText="1"/>
    </xf>
    <xf numFmtId="0" fontId="5" fillId="7" borderId="51" xfId="0" applyFont="1" applyFill="1" applyBorder="1" applyAlignment="1">
      <alignment horizontal="center" vertical="center" wrapText="1"/>
    </xf>
    <xf numFmtId="0" fontId="5" fillId="8" borderId="2" xfId="0" applyFont="1" applyFill="1" applyBorder="1" applyAlignment="1">
      <alignment horizontal="center" vertical="center" wrapText="1"/>
    </xf>
    <xf numFmtId="0" fontId="5" fillId="8" borderId="3" xfId="0" applyFont="1" applyFill="1" applyBorder="1" applyAlignment="1">
      <alignment horizontal="center" vertical="center" wrapText="1"/>
    </xf>
    <xf numFmtId="0" fontId="29" fillId="29" borderId="27" xfId="0" applyFont="1" applyFill="1" applyBorder="1" applyAlignment="1">
      <alignment horizontal="center" vertical="center" wrapText="1"/>
    </xf>
    <xf numFmtId="0" fontId="29" fillId="29" borderId="47" xfId="0" applyFont="1" applyFill="1" applyBorder="1" applyAlignment="1">
      <alignment horizontal="center" vertical="center" wrapText="1"/>
    </xf>
    <xf numFmtId="0" fontId="29" fillId="17" borderId="4" xfId="0" applyFont="1" applyFill="1" applyBorder="1" applyAlignment="1">
      <alignment horizontal="center"/>
    </xf>
    <xf numFmtId="0" fontId="29" fillId="17" borderId="62" xfId="0" applyFont="1" applyFill="1" applyBorder="1" applyAlignment="1">
      <alignment horizontal="center"/>
    </xf>
    <xf numFmtId="0" fontId="29" fillId="17" borderId="5" xfId="0" applyFont="1" applyFill="1" applyBorder="1" applyAlignment="1">
      <alignment horizontal="center"/>
    </xf>
    <xf numFmtId="0" fontId="0" fillId="16" borderId="25" xfId="0" applyFill="1" applyBorder="1" applyAlignment="1">
      <alignment horizontal="center" vertical="center"/>
    </xf>
    <xf numFmtId="0" fontId="0" fillId="16" borderId="27" xfId="0" applyFill="1" applyBorder="1" applyAlignment="1">
      <alignment horizontal="center" vertical="center"/>
    </xf>
    <xf numFmtId="0" fontId="0" fillId="20" borderId="28" xfId="0" applyFill="1" applyBorder="1" applyAlignment="1">
      <alignment horizontal="center"/>
    </xf>
    <xf numFmtId="0" fontId="0" fillId="20" borderId="24" xfId="0" applyFill="1" applyBorder="1" applyAlignment="1">
      <alignment horizontal="center"/>
    </xf>
    <xf numFmtId="0" fontId="0" fillId="18" borderId="26" xfId="0" applyFill="1" applyBorder="1" applyAlignment="1">
      <alignment horizontal="center" vertical="center"/>
    </xf>
    <xf numFmtId="0" fontId="0" fillId="18" borderId="27" xfId="0" applyFill="1" applyBorder="1" applyAlignment="1">
      <alignment horizontal="center" vertical="center"/>
    </xf>
    <xf numFmtId="0" fontId="29" fillId="14" borderId="29" xfId="0" applyFont="1" applyFill="1" applyBorder="1" applyAlignment="1">
      <alignment horizontal="center"/>
    </xf>
    <xf numFmtId="0" fontId="29" fillId="14" borderId="24" xfId="0" applyFont="1" applyFill="1" applyBorder="1" applyAlignment="1">
      <alignment horizontal="center"/>
    </xf>
    <xf numFmtId="0" fontId="39" fillId="0" borderId="4" xfId="1" applyFont="1" applyBorder="1" applyAlignment="1">
      <alignment horizontal="center" vertical="center" wrapText="1"/>
    </xf>
    <xf numFmtId="0" fontId="39" fillId="0" borderId="5" xfId="1" applyFont="1" applyBorder="1" applyAlignment="1">
      <alignment horizontal="center" vertical="center" wrapText="1"/>
    </xf>
    <xf numFmtId="0" fontId="27" fillId="5" borderId="1" xfId="0" applyFont="1" applyFill="1" applyBorder="1" applyAlignment="1">
      <alignment horizontal="center" vertical="center"/>
    </xf>
    <xf numFmtId="0" fontId="39" fillId="0" borderId="1" xfId="1" applyFont="1" applyBorder="1" applyAlignment="1">
      <alignment horizontal="center" vertical="center" wrapText="1"/>
    </xf>
    <xf numFmtId="0" fontId="38" fillId="22" borderId="4" xfId="0" applyFont="1" applyFill="1" applyBorder="1" applyAlignment="1">
      <alignment horizontal="center" vertical="center" wrapText="1"/>
    </xf>
    <xf numFmtId="0" fontId="38" fillId="22" borderId="5" xfId="0" applyFont="1" applyFill="1" applyBorder="1" applyAlignment="1">
      <alignment horizontal="center" vertical="center" wrapText="1"/>
    </xf>
    <xf numFmtId="0" fontId="31" fillId="5" borderId="25" xfId="0" applyFont="1" applyFill="1" applyBorder="1" applyAlignment="1">
      <alignment horizontal="center" vertical="center"/>
    </xf>
    <xf numFmtId="0" fontId="31" fillId="5" borderId="26" xfId="0" applyFont="1" applyFill="1" applyBorder="1" applyAlignment="1">
      <alignment horizontal="center" vertical="center"/>
    </xf>
    <xf numFmtId="0" fontId="31" fillId="5" borderId="27" xfId="0" applyFont="1" applyFill="1" applyBorder="1" applyAlignment="1">
      <alignment horizontal="center" vertical="center"/>
    </xf>
    <xf numFmtId="0" fontId="31" fillId="5" borderId="28" xfId="0" applyFont="1" applyFill="1" applyBorder="1" applyAlignment="1">
      <alignment horizontal="center" vertical="center"/>
    </xf>
    <xf numFmtId="0" fontId="31" fillId="5" borderId="29" xfId="0" applyFont="1" applyFill="1" applyBorder="1" applyAlignment="1">
      <alignment horizontal="center" vertical="center"/>
    </xf>
    <xf numFmtId="0" fontId="31" fillId="5" borderId="24" xfId="0" applyFont="1" applyFill="1" applyBorder="1" applyAlignment="1">
      <alignment horizontal="center" vertical="center"/>
    </xf>
    <xf numFmtId="0" fontId="32" fillId="0" borderId="30" xfId="0" applyFont="1" applyBorder="1" applyAlignment="1">
      <alignment horizontal="center" vertical="center"/>
    </xf>
    <xf numFmtId="0" fontId="32" fillId="0" borderId="31" xfId="0" applyFont="1" applyBorder="1" applyAlignment="1">
      <alignment horizontal="center" vertical="center"/>
    </xf>
    <xf numFmtId="0" fontId="32" fillId="0" borderId="32" xfId="0" applyFont="1" applyBorder="1" applyAlignment="1">
      <alignment horizontal="center" vertical="center"/>
    </xf>
    <xf numFmtId="0" fontId="32" fillId="0" borderId="33" xfId="0" applyFont="1" applyBorder="1" applyAlignment="1">
      <alignment horizontal="center" vertical="center"/>
    </xf>
    <xf numFmtId="0" fontId="32" fillId="0" borderId="0" xfId="0" applyFont="1" applyAlignment="1">
      <alignment horizontal="center" vertical="center"/>
    </xf>
    <xf numFmtId="0" fontId="32" fillId="0" borderId="34" xfId="0" applyFont="1" applyBorder="1" applyAlignment="1">
      <alignment horizontal="center" vertical="center"/>
    </xf>
    <xf numFmtId="0" fontId="32" fillId="0" borderId="35" xfId="0" applyFont="1" applyBorder="1" applyAlignment="1">
      <alignment horizontal="center" vertical="center"/>
    </xf>
    <xf numFmtId="0" fontId="32" fillId="0" borderId="36" xfId="0" applyFont="1" applyBorder="1" applyAlignment="1">
      <alignment horizontal="center" vertical="center"/>
    </xf>
    <xf numFmtId="0" fontId="32" fillId="0" borderId="37" xfId="0" applyFont="1" applyBorder="1" applyAlignment="1">
      <alignment horizontal="center" vertical="center"/>
    </xf>
    <xf numFmtId="0" fontId="33" fillId="0" borderId="30" xfId="0" applyFont="1" applyBorder="1" applyAlignment="1">
      <alignment horizontal="center" vertical="center"/>
    </xf>
    <xf numFmtId="0" fontId="33" fillId="0" borderId="31" xfId="0" applyFont="1" applyBorder="1" applyAlignment="1">
      <alignment horizontal="center" vertical="center"/>
    </xf>
    <xf numFmtId="0" fontId="33" fillId="0" borderId="32" xfId="0" applyFont="1" applyBorder="1" applyAlignment="1">
      <alignment horizontal="center" vertical="center"/>
    </xf>
    <xf numFmtId="0" fontId="33" fillId="0" borderId="33" xfId="0" applyFont="1" applyBorder="1" applyAlignment="1">
      <alignment horizontal="center" vertical="center"/>
    </xf>
    <xf numFmtId="0" fontId="33" fillId="0" borderId="0" xfId="0" applyFont="1" applyAlignment="1">
      <alignment horizontal="center" vertical="center"/>
    </xf>
    <xf numFmtId="0" fontId="33" fillId="0" borderId="34" xfId="0" applyFont="1" applyBorder="1" applyAlignment="1">
      <alignment horizontal="center" vertical="center"/>
    </xf>
    <xf numFmtId="0" fontId="33" fillId="0" borderId="35" xfId="0" applyFont="1" applyBorder="1" applyAlignment="1">
      <alignment horizontal="center" vertical="center"/>
    </xf>
    <xf numFmtId="0" fontId="33" fillId="0" borderId="36" xfId="0" applyFont="1" applyBorder="1" applyAlignment="1">
      <alignment horizontal="center" vertical="center"/>
    </xf>
    <xf numFmtId="0" fontId="33" fillId="0" borderId="37" xfId="0" applyFont="1" applyBorder="1" applyAlignment="1">
      <alignment horizontal="center" vertical="center"/>
    </xf>
    <xf numFmtId="0" fontId="34" fillId="0" borderId="38" xfId="0" applyFont="1" applyBorder="1" applyAlignment="1">
      <alignment horizontal="center" vertical="center"/>
    </xf>
    <xf numFmtId="0" fontId="34" fillId="0" borderId="39" xfId="0" applyFont="1" applyBorder="1" applyAlignment="1">
      <alignment horizontal="center" vertical="center"/>
    </xf>
    <xf numFmtId="0" fontId="34" fillId="0" borderId="40" xfId="0" applyFont="1" applyBorder="1" applyAlignment="1">
      <alignment horizontal="center" vertical="center"/>
    </xf>
    <xf numFmtId="0" fontId="36" fillId="0" borderId="4" xfId="0" applyFont="1" applyBorder="1" applyAlignment="1">
      <alignment horizontal="center" vertical="center" wrapText="1"/>
    </xf>
    <xf numFmtId="0" fontId="36" fillId="0" borderId="5" xfId="0" applyFont="1" applyBorder="1" applyAlignment="1">
      <alignment horizontal="center" vertical="center" wrapText="1"/>
    </xf>
    <xf numFmtId="0" fontId="13" fillId="9" borderId="6"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4" fillId="9" borderId="7" xfId="0" applyFont="1" applyFill="1" applyBorder="1" applyAlignment="1">
      <alignment horizontal="center" vertical="center" wrapText="1"/>
    </xf>
    <xf numFmtId="0" fontId="14" fillId="9" borderId="8" xfId="0" applyFont="1" applyFill="1" applyBorder="1" applyAlignment="1">
      <alignment horizontal="center" vertical="center" wrapText="1"/>
    </xf>
    <xf numFmtId="0" fontId="11" fillId="9" borderId="18" xfId="0" applyFont="1" applyFill="1" applyBorder="1" applyAlignment="1">
      <alignment horizontal="center" vertical="center" wrapText="1"/>
    </xf>
    <xf numFmtId="0" fontId="11" fillId="9" borderId="14" xfId="0" applyFont="1" applyFill="1" applyBorder="1" applyAlignment="1">
      <alignment horizontal="center" vertical="center" wrapText="1"/>
    </xf>
    <xf numFmtId="0" fontId="11" fillId="9" borderId="16" xfId="0" applyFont="1" applyFill="1" applyBorder="1" applyAlignment="1">
      <alignment horizontal="center" vertical="center" wrapText="1"/>
    </xf>
    <xf numFmtId="0" fontId="11" fillId="9" borderId="19" xfId="0" applyFont="1" applyFill="1" applyBorder="1" applyAlignment="1">
      <alignment horizontal="center" vertical="center" wrapText="1"/>
    </xf>
    <xf numFmtId="0" fontId="25" fillId="0" borderId="22" xfId="0" applyFont="1" applyBorder="1" applyAlignment="1">
      <alignment horizontal="center" vertical="center" wrapText="1"/>
    </xf>
    <xf numFmtId="0" fontId="25" fillId="0" borderId="20" xfId="0" applyFont="1" applyBorder="1" applyAlignment="1">
      <alignment horizontal="center" vertical="center" wrapText="1"/>
    </xf>
    <xf numFmtId="0" fontId="67" fillId="41" borderId="33" xfId="0" applyFont="1" applyFill="1" applyBorder="1" applyAlignment="1">
      <alignment horizontal="center" vertical="center"/>
    </xf>
    <xf numFmtId="0" fontId="67" fillId="41" borderId="0" xfId="0" applyFont="1" applyFill="1" applyBorder="1" applyAlignment="1">
      <alignment horizontal="center" vertical="center"/>
    </xf>
    <xf numFmtId="0" fontId="29" fillId="50" borderId="1" xfId="0" applyFont="1" applyFill="1" applyBorder="1" applyAlignment="1">
      <alignment horizontal="center"/>
    </xf>
    <xf numFmtId="0" fontId="55" fillId="33" borderId="56" xfId="0" applyFont="1" applyFill="1" applyBorder="1" applyAlignment="1">
      <alignment horizontal="center" vertical="center" wrapText="1"/>
    </xf>
    <xf numFmtId="0" fontId="54" fillId="14" borderId="1" xfId="0" applyFont="1" applyFill="1" applyBorder="1" applyAlignment="1">
      <alignment horizontal="center" vertical="center" wrapText="1"/>
    </xf>
    <xf numFmtId="0" fontId="56" fillId="34" borderId="56" xfId="0" applyFont="1" applyFill="1" applyBorder="1" applyAlignment="1">
      <alignment horizontal="center" vertical="center" wrapText="1"/>
    </xf>
    <xf numFmtId="0" fontId="57" fillId="35" borderId="56" xfId="0" applyFont="1" applyFill="1" applyBorder="1" applyAlignment="1">
      <alignment horizontal="center" vertical="center" wrapText="1"/>
    </xf>
    <xf numFmtId="0" fontId="58" fillId="5" borderId="56" xfId="0" applyFont="1" applyFill="1" applyBorder="1" applyAlignment="1">
      <alignment horizontal="center" vertical="center" wrapText="1"/>
    </xf>
    <xf numFmtId="0" fontId="56" fillId="35" borderId="56" xfId="0" applyFont="1" applyFill="1" applyBorder="1" applyAlignment="1">
      <alignment horizontal="center" vertical="center" wrapText="1"/>
    </xf>
    <xf numFmtId="166" fontId="54" fillId="14" borderId="1" xfId="5" applyNumberFormat="1" applyFont="1" applyFill="1" applyBorder="1" applyAlignment="1">
      <alignment horizontal="center" vertical="center" wrapText="1"/>
    </xf>
    <xf numFmtId="166" fontId="54" fillId="14" borderId="4" xfId="5" applyNumberFormat="1" applyFont="1" applyFill="1" applyBorder="1" applyAlignment="1">
      <alignment horizontal="center" vertical="center" wrapText="1"/>
    </xf>
    <xf numFmtId="166" fontId="54" fillId="14" borderId="27" xfId="5" applyNumberFormat="1" applyFont="1" applyFill="1" applyBorder="1" applyAlignment="1">
      <alignment horizontal="center" vertical="center" wrapText="1"/>
    </xf>
    <xf numFmtId="166" fontId="54" fillId="14" borderId="24" xfId="5" applyNumberFormat="1" applyFont="1" applyFill="1" applyBorder="1" applyAlignment="1">
      <alignment horizontal="center" vertical="center" wrapText="1"/>
    </xf>
    <xf numFmtId="166" fontId="54" fillId="14" borderId="2" xfId="5" applyNumberFormat="1" applyFont="1" applyFill="1" applyBorder="1" applyAlignment="1">
      <alignment horizontal="center" vertical="center" wrapText="1"/>
    </xf>
    <xf numFmtId="166" fontId="54" fillId="14" borderId="3" xfId="5"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horizontal="center" wrapText="1"/>
    </xf>
    <xf numFmtId="0" fontId="9" fillId="5" borderId="4" xfId="0" applyFont="1" applyFill="1" applyBorder="1" applyAlignment="1">
      <alignment horizontal="center" vertical="center" wrapText="1"/>
    </xf>
    <xf numFmtId="0" fontId="9" fillId="5" borderId="5" xfId="0" applyFont="1" applyFill="1" applyBorder="1" applyAlignment="1">
      <alignment horizontal="center" vertical="center" wrapText="1"/>
    </xf>
    <xf numFmtId="0" fontId="67" fillId="41" borderId="57" xfId="0" applyFont="1" applyFill="1" applyBorder="1" applyAlignment="1">
      <alignment horizontal="center" vertical="center"/>
    </xf>
    <xf numFmtId="0" fontId="67" fillId="41" borderId="58" xfId="0" applyFont="1" applyFill="1" applyBorder="1" applyAlignment="1">
      <alignment horizontal="center" vertical="center"/>
    </xf>
    <xf numFmtId="0" fontId="67" fillId="41" borderId="59" xfId="0" applyFont="1" applyFill="1" applyBorder="1" applyAlignment="1">
      <alignment horizontal="center" vertical="center"/>
    </xf>
    <xf numFmtId="0" fontId="0" fillId="14" borderId="4" xfId="0" applyFill="1" applyBorder="1" applyAlignment="1">
      <alignment horizontal="center" vertical="center" wrapText="1"/>
    </xf>
    <xf numFmtId="0" fontId="0" fillId="14" borderId="5" xfId="0" applyFill="1" applyBorder="1" applyAlignment="1">
      <alignment horizontal="center" vertical="center" wrapText="1"/>
    </xf>
    <xf numFmtId="0" fontId="80" fillId="10" borderId="4" xfId="0" applyFont="1" applyFill="1" applyBorder="1" applyAlignment="1">
      <alignment horizontal="center"/>
    </xf>
    <xf numFmtId="0" fontId="80" fillId="10" borderId="62" xfId="0" applyFont="1" applyFill="1" applyBorder="1" applyAlignment="1">
      <alignment horizontal="center"/>
    </xf>
    <xf numFmtId="0" fontId="80" fillId="10" borderId="5" xfId="0" applyFont="1" applyFill="1" applyBorder="1" applyAlignment="1">
      <alignment horizontal="center"/>
    </xf>
  </cellXfs>
  <cellStyles count="7">
    <cellStyle name="Good" xfId="2" builtinId="26"/>
    <cellStyle name="Hyperlink" xfId="1" builtinId="8"/>
    <cellStyle name="Neutral" xfId="3" builtinId="28"/>
    <cellStyle name="Normal" xfId="0" builtinId="0"/>
    <cellStyle name="Normal 2" xfId="4"/>
    <cellStyle name="Normal_Sheet1" xfId="5"/>
    <cellStyle name="Percent" xfId="6" builtinId="5"/>
  </cellStyles>
  <dxfs count="45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9"/>
      </font>
      <fill>
        <patternFill>
          <bgColor indexed="10"/>
        </patternFill>
      </fill>
    </dxf>
    <dxf>
      <font>
        <color rgb="FF9C0006"/>
      </font>
      <fill>
        <patternFill>
          <bgColor rgb="FFFFC7CE"/>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ill>
        <patternFill>
          <bgColor indexed="4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41"/>
        </patternFill>
      </fill>
    </dxf>
    <dxf>
      <fill>
        <patternFill>
          <bgColor indexed="41"/>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ill>
        <patternFill>
          <bgColor indexed="4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41"/>
        </patternFill>
      </fill>
    </dxf>
    <dxf>
      <fill>
        <patternFill>
          <bgColor indexed="4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41"/>
        </patternFill>
      </fill>
    </dxf>
    <dxf>
      <font>
        <condense val="0"/>
        <extend val="0"/>
        <color indexed="9"/>
      </font>
      <fill>
        <patternFill>
          <bgColor indexed="10"/>
        </patternFill>
      </fill>
    </dxf>
    <dxf>
      <font>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41"/>
        </patternFill>
      </fill>
    </dxf>
    <dxf>
      <font>
        <condense val="0"/>
        <extend val="0"/>
        <color indexed="9"/>
      </font>
      <fill>
        <patternFill>
          <bgColor indexed="10"/>
        </patternFill>
      </fill>
    </dxf>
    <dxf>
      <font>
        <condense val="0"/>
        <extend val="0"/>
        <color indexed="9"/>
      </font>
      <fill>
        <patternFill>
          <bgColor indexed="10"/>
        </patternFill>
      </fill>
    </dxf>
    <dxf>
      <font>
        <b/>
        <i val="0"/>
        <condense val="0"/>
        <extend val="0"/>
        <color auto="1"/>
      </font>
      <fill>
        <patternFill>
          <bgColor indexed="52"/>
        </patternFill>
      </fill>
    </dxf>
    <dxf>
      <font>
        <color rgb="FF9C0006"/>
      </font>
      <fill>
        <patternFill>
          <bgColor rgb="FFFFC7CE"/>
        </patternFill>
      </fill>
    </dxf>
    <dxf>
      <font>
        <b/>
        <i val="0"/>
        <condense val="0"/>
        <extend val="0"/>
        <color auto="1"/>
      </font>
      <fill>
        <patternFill>
          <bgColor indexed="52"/>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ill>
        <gradientFill degree="90">
          <stop position="0">
            <color theme="0" tint="-0.1490218817712943"/>
          </stop>
          <stop position="1">
            <color theme="0" tint="-0.1490218817712943"/>
          </stop>
        </gradient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condense val="0"/>
        <extend val="0"/>
        <color indexed="9"/>
      </font>
      <fill>
        <patternFill>
          <bgColor indexed="10"/>
        </patternFill>
      </fill>
    </dxf>
    <dxf>
      <font>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4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color rgb="FF9C0006"/>
      </font>
      <fill>
        <patternFill>
          <bgColor rgb="FFFFC7CE"/>
        </patternFill>
      </fill>
    </dxf>
    <dxf>
      <font>
        <color rgb="FF9C0006"/>
      </font>
      <fill>
        <patternFill>
          <bgColor rgb="FFFFC7CE"/>
        </patternFill>
      </fill>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41"/>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b val="0"/>
        <i val="0"/>
        <color rgb="FF00B050"/>
      </font>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41"/>
        </patternFill>
      </fill>
    </dxf>
    <dxf>
      <font>
        <condense val="0"/>
        <extend val="0"/>
        <color indexed="9"/>
      </font>
      <fill>
        <patternFill>
          <bgColor indexed="10"/>
        </patternFill>
      </fill>
    </dxf>
    <dxf>
      <font>
        <condense val="0"/>
        <extend val="0"/>
        <color indexed="9"/>
      </font>
      <fill>
        <patternFill>
          <bgColor indexed="1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41"/>
        </patternFill>
      </fill>
    </dxf>
    <dxf>
      <font>
        <condense val="0"/>
        <extend val="0"/>
        <color indexed="9"/>
      </font>
      <fill>
        <patternFill>
          <bgColor indexed="10"/>
        </patternFill>
      </fill>
    </dxf>
    <dxf>
      <font>
        <condense val="0"/>
        <extend val="0"/>
        <color indexed="9"/>
      </font>
      <fill>
        <patternFill>
          <bgColor indexed="10"/>
        </patternFill>
      </fill>
    </dxf>
    <dxf>
      <font>
        <b/>
        <i val="0"/>
        <condense val="0"/>
        <extend val="0"/>
        <color auto="1"/>
      </font>
      <fill>
        <patternFill>
          <bgColor indexed="52"/>
        </patternFill>
      </fill>
    </dxf>
    <dxf>
      <font>
        <color rgb="FF9C0006"/>
      </font>
      <fill>
        <patternFill>
          <bgColor rgb="FFFFC7CE"/>
        </patternFill>
      </fill>
    </dxf>
    <dxf>
      <font>
        <b/>
        <i val="0"/>
        <condense val="0"/>
        <extend val="0"/>
        <color auto="1"/>
      </font>
      <fill>
        <patternFill>
          <bgColor indexed="52"/>
        </patternFill>
      </fill>
    </dxf>
    <dxf>
      <font>
        <color rgb="FF9C0006"/>
      </font>
      <fill>
        <patternFill>
          <bgColor rgb="FFFFC7CE"/>
        </patternFill>
      </fill>
    </dxf>
    <dxf>
      <font>
        <color theme="0"/>
      </font>
      <fill>
        <patternFill>
          <bgColor rgb="FFFF0000"/>
        </patternFill>
      </fill>
    </dxf>
    <dxf>
      <font>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rgb="FFFF0000"/>
        </patternFill>
      </fill>
    </dxf>
    <dxf>
      <fill>
        <gradientFill degree="90">
          <stop position="0">
            <color theme="0" tint="-0.1490218817712943"/>
          </stop>
          <stop position="1">
            <color theme="0" tint="-0.1490218817712943"/>
          </stop>
        </gradient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font>
        <b/>
        <i val="0"/>
        <strike val="0"/>
        <condense val="0"/>
        <extend val="0"/>
        <outline val="0"/>
        <shadow val="0"/>
        <u val="none"/>
        <vertAlign val="baseline"/>
        <sz val="10"/>
        <color theme="0"/>
        <name val="Calibri"/>
        <scheme val="minor"/>
      </font>
      <fill>
        <patternFill patternType="solid">
          <fgColor indexed="64"/>
          <bgColor theme="9" tint="-0.249977111117893"/>
        </patternFill>
      </fill>
      <alignment horizontal="center" vertical="center" textRotation="0" wrapText="1" indent="0" justifyLastLine="0" shrinkToFit="0" readingOrder="0"/>
      <border diagonalUp="0" diagonalDown="0">
        <left style="thin">
          <color indexed="64"/>
        </left>
        <right style="thin">
          <color indexed="64"/>
        </right>
        <top/>
        <bottom/>
        <vertical/>
        <horizontal/>
      </border>
    </dxf>
    <dxf>
      <alignment horizontal="center" vertical="center" textRotation="0" wrapText="0" indent="0" justifyLastLine="0" shrinkToFit="0" readingOrder="0"/>
    </dxf>
    <dxf>
      <border outline="0">
        <top style="medium">
          <color theme="9"/>
        </top>
      </border>
    </dxf>
    <dxf>
      <border outline="0">
        <bottom style="medium">
          <color theme="9"/>
        </bottom>
      </border>
    </dxf>
    <dxf>
      <font>
        <b/>
        <i val="0"/>
        <strike val="0"/>
        <condense val="0"/>
        <extend val="0"/>
        <outline val="0"/>
        <shadow val="0"/>
        <u val="none"/>
        <vertAlign val="baseline"/>
        <sz val="14"/>
        <color theme="9"/>
        <name val="Calibri"/>
        <scheme val="minor"/>
      </font>
      <fill>
        <patternFill patternType="solid">
          <fgColor indexed="64"/>
          <bgColor theme="1"/>
        </patternFill>
      </fill>
      <alignment horizontal="center" vertical="center" textRotation="0" wrapText="1" indent="0" justifyLastLine="0" shrinkToFit="0" readingOrder="0"/>
    </dxf>
    <dxf>
      <font>
        <b val="0"/>
        <i val="0"/>
        <color rgb="FF00B050"/>
      </font>
    </dxf>
    <dxf>
      <font>
        <b val="0"/>
        <i val="0"/>
        <color rgb="FF00B050"/>
      </font>
    </dxf>
    <dxf>
      <font>
        <b val="0"/>
        <i val="0"/>
        <color rgb="FF00B050"/>
      </font>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79998168889431442"/>
        </patternFill>
      </fil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theme="3" tint="0.79998168889431442"/>
        </patternFill>
      </fill>
      <alignment horizontal="center" vertical="center" textRotation="0" wrapText="0" indent="0" justifyLastLine="0" shrinkToFit="0" readingOrder="0"/>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1" Type="http://schemas.openxmlformats.org/officeDocument/2006/relationships/hyperlink" Target="#Home!A1"/></Relationships>
</file>

<file path=xl/drawings/_rels/drawing3.xml.rels><?xml version="1.0" encoding="UTF-8" standalone="yes"?>
<Relationships xmlns="http://schemas.openxmlformats.org/package/2006/relationships"><Relationship Id="rId1" Type="http://schemas.openxmlformats.org/officeDocument/2006/relationships/image" Target="../media/image2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6.gif"/></Relationships>
</file>

<file path=xl/drawings/_rels/drawing5.xml.rels><?xml version="1.0" encoding="UTF-8" standalone="yes"?>
<Relationships xmlns="http://schemas.openxmlformats.org/package/2006/relationships"><Relationship Id="rId1" Type="http://schemas.openxmlformats.org/officeDocument/2006/relationships/image" Target="../media/image26.gif"/></Relationships>
</file>

<file path=xl/drawings/_rels/drawing6.xml.rels><?xml version="1.0" encoding="UTF-8" standalone="yes"?>
<Relationships xmlns="http://schemas.openxmlformats.org/package/2006/relationships"><Relationship Id="rId1" Type="http://schemas.openxmlformats.org/officeDocument/2006/relationships/image" Target="../media/image26.gif"/></Relationships>
</file>

<file path=xl/drawings/_rels/drawing7.xml.rels><?xml version="1.0" encoding="UTF-8" standalone="yes"?>
<Relationships xmlns="http://schemas.openxmlformats.org/package/2006/relationships"><Relationship Id="rId1" Type="http://schemas.openxmlformats.org/officeDocument/2006/relationships/image" Target="../media/image26.gif"/></Relationships>
</file>

<file path=xl/drawings/_rels/vmlDrawing1.vml.rels><?xml version="1.0" encoding="UTF-8" standalone="yes"?>
<Relationships xmlns="http://schemas.openxmlformats.org/package/2006/relationships"><Relationship Id="rId3" Type="http://schemas.openxmlformats.org/officeDocument/2006/relationships/image" Target="../media/image22.emf"/><Relationship Id="rId2" Type="http://schemas.openxmlformats.org/officeDocument/2006/relationships/image" Target="../media/image21.emf"/><Relationship Id="rId1" Type="http://schemas.openxmlformats.org/officeDocument/2006/relationships/image" Target="../media/image20.emf"/><Relationship Id="rId5" Type="http://schemas.openxmlformats.org/officeDocument/2006/relationships/image" Target="../media/image24.emf"/><Relationship Id="rId4" Type="http://schemas.openxmlformats.org/officeDocument/2006/relationships/image" Target="../media/image23.emf"/></Relationships>
</file>

<file path=xl/drawings/drawing1.xml><?xml version="1.0" encoding="utf-8"?>
<xdr:wsDr xmlns:xdr="http://schemas.openxmlformats.org/drawingml/2006/spreadsheetDrawing" xmlns:a="http://schemas.openxmlformats.org/drawingml/2006/main">
  <xdr:twoCellAnchor editAs="oneCell">
    <xdr:from>
      <xdr:col>3</xdr:col>
      <xdr:colOff>553810</xdr:colOff>
      <xdr:row>11</xdr:row>
      <xdr:rowOff>349704</xdr:rowOff>
    </xdr:from>
    <xdr:to>
      <xdr:col>6</xdr:col>
      <xdr:colOff>290474</xdr:colOff>
      <xdr:row>26</xdr:row>
      <xdr:rowOff>39887</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390774" y="2826204"/>
          <a:ext cx="8159486" cy="2738183"/>
        </a:xfrm>
        <a:prstGeom prst="rect">
          <a:avLst/>
        </a:prstGeom>
      </xdr:spPr>
    </xdr:pic>
    <xdr:clientData/>
  </xdr:twoCellAnchor>
  <xdr:twoCellAnchor editAs="oneCell">
    <xdr:from>
      <xdr:col>4</xdr:col>
      <xdr:colOff>1</xdr:colOff>
      <xdr:row>33</xdr:row>
      <xdr:rowOff>142876</xdr:rowOff>
    </xdr:from>
    <xdr:to>
      <xdr:col>6</xdr:col>
      <xdr:colOff>260899</xdr:colOff>
      <xdr:row>35</xdr:row>
      <xdr:rowOff>121228</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438401" y="7800976"/>
          <a:ext cx="8087086" cy="359352"/>
        </a:xfrm>
        <a:prstGeom prst="rect">
          <a:avLst/>
        </a:prstGeom>
      </xdr:spPr>
    </xdr:pic>
    <xdr:clientData/>
  </xdr:twoCellAnchor>
  <xdr:twoCellAnchor editAs="oneCell">
    <xdr:from>
      <xdr:col>4</xdr:col>
      <xdr:colOff>9525</xdr:colOff>
      <xdr:row>37</xdr:row>
      <xdr:rowOff>160388</xdr:rowOff>
    </xdr:from>
    <xdr:to>
      <xdr:col>6</xdr:col>
      <xdr:colOff>374277</xdr:colOff>
      <xdr:row>43</xdr:row>
      <xdr:rowOff>61246</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2429996" y="8015712"/>
          <a:ext cx="8186457" cy="1043858"/>
        </a:xfrm>
        <a:prstGeom prst="rect">
          <a:avLst/>
        </a:prstGeom>
      </xdr:spPr>
    </xdr:pic>
    <xdr:clientData/>
  </xdr:twoCellAnchor>
  <xdr:twoCellAnchor editAs="oneCell">
    <xdr:from>
      <xdr:col>3</xdr:col>
      <xdr:colOff>600075</xdr:colOff>
      <xdr:row>43</xdr:row>
      <xdr:rowOff>114300</xdr:rowOff>
    </xdr:from>
    <xdr:to>
      <xdr:col>5</xdr:col>
      <xdr:colOff>1501589</xdr:colOff>
      <xdr:row>52</xdr:row>
      <xdr:rowOff>9571</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2415428" y="9112624"/>
          <a:ext cx="3904690" cy="1609771"/>
        </a:xfrm>
        <a:prstGeom prst="rect">
          <a:avLst/>
        </a:prstGeom>
      </xdr:spPr>
    </xdr:pic>
    <xdr:clientData/>
  </xdr:twoCellAnchor>
  <xdr:twoCellAnchor editAs="oneCell">
    <xdr:from>
      <xdr:col>3</xdr:col>
      <xdr:colOff>549088</xdr:colOff>
      <xdr:row>53</xdr:row>
      <xdr:rowOff>134007</xdr:rowOff>
    </xdr:from>
    <xdr:to>
      <xdr:col>6</xdr:col>
      <xdr:colOff>201706</xdr:colOff>
      <xdr:row>55</xdr:row>
      <xdr:rowOff>88599</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2364441" y="11037331"/>
          <a:ext cx="8079441" cy="335592"/>
        </a:xfrm>
        <a:prstGeom prst="rect">
          <a:avLst/>
        </a:prstGeom>
      </xdr:spPr>
    </xdr:pic>
    <xdr:clientData/>
  </xdr:twoCellAnchor>
  <xdr:twoCellAnchor editAs="oneCell">
    <xdr:from>
      <xdr:col>4</xdr:col>
      <xdr:colOff>0</xdr:colOff>
      <xdr:row>57</xdr:row>
      <xdr:rowOff>0</xdr:rowOff>
    </xdr:from>
    <xdr:to>
      <xdr:col>13</xdr:col>
      <xdr:colOff>398232</xdr:colOff>
      <xdr:row>62</xdr:row>
      <xdr:rowOff>161786</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2451652" y="11479696"/>
          <a:ext cx="13165630" cy="1114286"/>
        </a:xfrm>
        <a:prstGeom prst="rect">
          <a:avLst/>
        </a:prstGeom>
      </xdr:spPr>
    </xdr:pic>
    <xdr:clientData/>
  </xdr:twoCellAnchor>
  <xdr:twoCellAnchor editAs="oneCell">
    <xdr:from>
      <xdr:col>4</xdr:col>
      <xdr:colOff>0</xdr:colOff>
      <xdr:row>64</xdr:row>
      <xdr:rowOff>0</xdr:rowOff>
    </xdr:from>
    <xdr:to>
      <xdr:col>5</xdr:col>
      <xdr:colOff>3470161</xdr:colOff>
      <xdr:row>75</xdr:row>
      <xdr:rowOff>95556</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2451652" y="12813196"/>
          <a:ext cx="5876015" cy="2191056"/>
        </a:xfrm>
        <a:prstGeom prst="rect">
          <a:avLst/>
        </a:prstGeom>
      </xdr:spPr>
    </xdr:pic>
    <xdr:clientData/>
  </xdr:twoCellAnchor>
  <xdr:twoCellAnchor editAs="oneCell">
    <xdr:from>
      <xdr:col>4</xdr:col>
      <xdr:colOff>0</xdr:colOff>
      <xdr:row>79</xdr:row>
      <xdr:rowOff>1</xdr:rowOff>
    </xdr:from>
    <xdr:to>
      <xdr:col>8</xdr:col>
      <xdr:colOff>498501</xdr:colOff>
      <xdr:row>83</xdr:row>
      <xdr:rowOff>174387</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8"/>
        <a:stretch>
          <a:fillRect/>
        </a:stretch>
      </xdr:blipFill>
      <xdr:spPr>
        <a:xfrm>
          <a:off x="2449286" y="15852322"/>
          <a:ext cx="10205357" cy="936386"/>
        </a:xfrm>
        <a:prstGeom prst="rect">
          <a:avLst/>
        </a:prstGeom>
      </xdr:spPr>
    </xdr:pic>
    <xdr:clientData/>
  </xdr:twoCellAnchor>
  <xdr:twoCellAnchor editAs="oneCell">
    <xdr:from>
      <xdr:col>4</xdr:col>
      <xdr:colOff>0</xdr:colOff>
      <xdr:row>97</xdr:row>
      <xdr:rowOff>54429</xdr:rowOff>
    </xdr:from>
    <xdr:to>
      <xdr:col>6</xdr:col>
      <xdr:colOff>239892</xdr:colOff>
      <xdr:row>108</xdr:row>
      <xdr:rowOff>92827</xdr:rowOff>
    </xdr:to>
    <xdr:pic>
      <xdr:nvPicPr>
        <xdr:cNvPr id="11" name="Picture 10">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9"/>
        <a:stretch>
          <a:fillRect/>
        </a:stretch>
      </xdr:blipFill>
      <xdr:spPr>
        <a:xfrm>
          <a:off x="2449286" y="19335750"/>
          <a:ext cx="8068801" cy="2133898"/>
        </a:xfrm>
        <a:prstGeom prst="rect">
          <a:avLst/>
        </a:prstGeom>
      </xdr:spPr>
    </xdr:pic>
    <xdr:clientData/>
  </xdr:twoCellAnchor>
  <xdr:twoCellAnchor editAs="oneCell">
    <xdr:from>
      <xdr:col>4</xdr:col>
      <xdr:colOff>0</xdr:colOff>
      <xdr:row>90</xdr:row>
      <xdr:rowOff>0</xdr:rowOff>
    </xdr:from>
    <xdr:to>
      <xdr:col>12</xdr:col>
      <xdr:colOff>130502</xdr:colOff>
      <xdr:row>96</xdr:row>
      <xdr:rowOff>181160</xdr:rowOff>
    </xdr:to>
    <xdr:pic>
      <xdr:nvPicPr>
        <xdr:cNvPr id="12" name="Picture 11">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10"/>
        <a:stretch>
          <a:fillRect/>
        </a:stretch>
      </xdr:blipFill>
      <xdr:spPr>
        <a:xfrm>
          <a:off x="2449286" y="17947821"/>
          <a:ext cx="12279439" cy="1324160"/>
        </a:xfrm>
        <a:prstGeom prst="rect">
          <a:avLst/>
        </a:prstGeom>
      </xdr:spPr>
    </xdr:pic>
    <xdr:clientData/>
  </xdr:twoCellAnchor>
  <xdr:twoCellAnchor editAs="oneCell">
    <xdr:from>
      <xdr:col>4</xdr:col>
      <xdr:colOff>0</xdr:colOff>
      <xdr:row>113</xdr:row>
      <xdr:rowOff>0</xdr:rowOff>
    </xdr:from>
    <xdr:to>
      <xdr:col>12</xdr:col>
      <xdr:colOff>15848</xdr:colOff>
      <xdr:row>119</xdr:row>
      <xdr:rowOff>150143</xdr:rowOff>
    </xdr:to>
    <xdr:pic>
      <xdr:nvPicPr>
        <xdr:cNvPr id="13" name="Picture 12">
          <a:extLst>
            <a:ext uri="{FF2B5EF4-FFF2-40B4-BE49-F238E27FC236}">
              <a16:creationId xmlns:a16="http://schemas.microsoft.com/office/drawing/2014/main" id="{00000000-0008-0000-0300-00000D000000}"/>
            </a:ext>
          </a:extLst>
        </xdr:cNvPr>
        <xdr:cNvPicPr>
          <a:picLocks noChangeAspect="1"/>
        </xdr:cNvPicPr>
      </xdr:nvPicPr>
      <xdr:blipFill>
        <a:blip xmlns:r="http://schemas.openxmlformats.org/officeDocument/2006/relationships" r:embed="rId11"/>
        <a:stretch>
          <a:fillRect/>
        </a:stretch>
      </xdr:blipFill>
      <xdr:spPr>
        <a:xfrm>
          <a:off x="2449286" y="22329321"/>
          <a:ext cx="12164785" cy="1293143"/>
        </a:xfrm>
        <a:prstGeom prst="rect">
          <a:avLst/>
        </a:prstGeom>
      </xdr:spPr>
    </xdr:pic>
    <xdr:clientData/>
  </xdr:twoCellAnchor>
  <xdr:twoCellAnchor editAs="oneCell">
    <xdr:from>
      <xdr:col>4</xdr:col>
      <xdr:colOff>0</xdr:colOff>
      <xdr:row>128</xdr:row>
      <xdr:rowOff>0</xdr:rowOff>
    </xdr:from>
    <xdr:to>
      <xdr:col>12</xdr:col>
      <xdr:colOff>89158</xdr:colOff>
      <xdr:row>135</xdr:row>
      <xdr:rowOff>76024</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2"/>
        <a:stretch>
          <a:fillRect/>
        </a:stretch>
      </xdr:blipFill>
      <xdr:spPr>
        <a:xfrm>
          <a:off x="2449286" y="25186821"/>
          <a:ext cx="12238095" cy="1409524"/>
        </a:xfrm>
        <a:prstGeom prst="rect">
          <a:avLst/>
        </a:prstGeom>
      </xdr:spPr>
    </xdr:pic>
    <xdr:clientData/>
  </xdr:twoCellAnchor>
  <xdr:twoCellAnchor editAs="oneCell">
    <xdr:from>
      <xdr:col>4</xdr:col>
      <xdr:colOff>0</xdr:colOff>
      <xdr:row>141</xdr:row>
      <xdr:rowOff>0</xdr:rowOff>
    </xdr:from>
    <xdr:to>
      <xdr:col>12</xdr:col>
      <xdr:colOff>162070</xdr:colOff>
      <xdr:row>148</xdr:row>
      <xdr:rowOff>171262</xdr:rowOff>
    </xdr:to>
    <xdr:pic>
      <xdr:nvPicPr>
        <xdr:cNvPr id="14" name="Picture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3"/>
        <a:stretch>
          <a:fillRect/>
        </a:stretch>
      </xdr:blipFill>
      <xdr:spPr>
        <a:xfrm>
          <a:off x="2420471" y="27667324"/>
          <a:ext cx="12285714" cy="1504762"/>
        </a:xfrm>
        <a:prstGeom prst="rect">
          <a:avLst/>
        </a:prstGeom>
      </xdr:spPr>
    </xdr:pic>
    <xdr:clientData/>
  </xdr:twoCellAnchor>
  <xdr:twoCellAnchor editAs="oneCell">
    <xdr:from>
      <xdr:col>3</xdr:col>
      <xdr:colOff>571500</xdr:colOff>
      <xdr:row>159</xdr:row>
      <xdr:rowOff>176151</xdr:rowOff>
    </xdr:from>
    <xdr:to>
      <xdr:col>9</xdr:col>
      <xdr:colOff>114809</xdr:colOff>
      <xdr:row>177</xdr:row>
      <xdr:rowOff>74790</xdr:rowOff>
    </xdr:to>
    <xdr:pic>
      <xdr:nvPicPr>
        <xdr:cNvPr id="15" name="Picture 14">
          <a:extLst>
            <a:ext uri="{FF2B5EF4-FFF2-40B4-BE49-F238E27FC236}">
              <a16:creationId xmlns:a16="http://schemas.microsoft.com/office/drawing/2014/main" id="{00000000-0008-0000-0300-00000F000000}"/>
            </a:ext>
          </a:extLst>
        </xdr:cNvPr>
        <xdr:cNvPicPr>
          <a:picLocks noChangeAspect="1"/>
        </xdr:cNvPicPr>
      </xdr:nvPicPr>
      <xdr:blipFill>
        <a:blip xmlns:r="http://schemas.openxmlformats.org/officeDocument/2006/relationships" r:embed="rId14"/>
        <a:stretch>
          <a:fillRect/>
        </a:stretch>
      </xdr:blipFill>
      <xdr:spPr>
        <a:xfrm>
          <a:off x="2410239" y="31086847"/>
          <a:ext cx="10464172" cy="3327639"/>
        </a:xfrm>
        <a:prstGeom prst="rect">
          <a:avLst/>
        </a:prstGeom>
      </xdr:spPr>
    </xdr:pic>
    <xdr:clientData/>
  </xdr:twoCellAnchor>
  <xdr:twoCellAnchor editAs="oneCell">
    <xdr:from>
      <xdr:col>5</xdr:col>
      <xdr:colOff>0</xdr:colOff>
      <xdr:row>224</xdr:row>
      <xdr:rowOff>0</xdr:rowOff>
    </xdr:from>
    <xdr:to>
      <xdr:col>21</xdr:col>
      <xdr:colOff>7620</xdr:colOff>
      <xdr:row>268</xdr:row>
      <xdr:rowOff>189428</xdr:rowOff>
    </xdr:to>
    <xdr:pic>
      <xdr:nvPicPr>
        <xdr:cNvPr id="17" name="Picture 16">
          <a:extLst>
            <a:ext uri="{FF2B5EF4-FFF2-40B4-BE49-F238E27FC236}">
              <a16:creationId xmlns:a16="http://schemas.microsoft.com/office/drawing/2014/main" id="{00000000-0008-0000-0300-000011000000}"/>
            </a:ext>
          </a:extLst>
        </xdr:cNvPr>
        <xdr:cNvPicPr>
          <a:picLocks noChangeAspect="1"/>
        </xdr:cNvPicPr>
      </xdr:nvPicPr>
      <xdr:blipFill>
        <a:blip xmlns:r="http://schemas.openxmlformats.org/officeDocument/2006/relationships" r:embed="rId15"/>
        <a:stretch>
          <a:fillRect/>
        </a:stretch>
      </xdr:blipFill>
      <xdr:spPr>
        <a:xfrm>
          <a:off x="5143500" y="45834300"/>
          <a:ext cx="15238095" cy="8571428"/>
        </a:xfrm>
        <a:prstGeom prst="rect">
          <a:avLst/>
        </a:prstGeom>
      </xdr:spPr>
    </xdr:pic>
    <xdr:clientData/>
  </xdr:twoCellAnchor>
  <xdr:twoCellAnchor editAs="oneCell">
    <xdr:from>
      <xdr:col>5</xdr:col>
      <xdr:colOff>0</xdr:colOff>
      <xdr:row>271</xdr:row>
      <xdr:rowOff>0</xdr:rowOff>
    </xdr:from>
    <xdr:to>
      <xdr:col>21</xdr:col>
      <xdr:colOff>7620</xdr:colOff>
      <xdr:row>315</xdr:row>
      <xdr:rowOff>189428</xdr:rowOff>
    </xdr:to>
    <xdr:pic>
      <xdr:nvPicPr>
        <xdr:cNvPr id="18" name="Picture 17">
          <a:extLst>
            <a:ext uri="{FF2B5EF4-FFF2-40B4-BE49-F238E27FC236}">
              <a16:creationId xmlns:a16="http://schemas.microsoft.com/office/drawing/2014/main" id="{00000000-0008-0000-0300-000012000000}"/>
            </a:ext>
          </a:extLst>
        </xdr:cNvPr>
        <xdr:cNvPicPr>
          <a:picLocks noChangeAspect="1"/>
        </xdr:cNvPicPr>
      </xdr:nvPicPr>
      <xdr:blipFill>
        <a:blip xmlns:r="http://schemas.openxmlformats.org/officeDocument/2006/relationships" r:embed="rId15"/>
        <a:stretch>
          <a:fillRect/>
        </a:stretch>
      </xdr:blipFill>
      <xdr:spPr>
        <a:xfrm>
          <a:off x="5143500" y="54787800"/>
          <a:ext cx="15238095" cy="8571428"/>
        </a:xfrm>
        <a:prstGeom prst="rect">
          <a:avLst/>
        </a:prstGeom>
      </xdr:spPr>
    </xdr:pic>
    <xdr:clientData/>
  </xdr:twoCellAnchor>
  <xdr:twoCellAnchor editAs="oneCell">
    <xdr:from>
      <xdr:col>4</xdr:col>
      <xdr:colOff>9525</xdr:colOff>
      <xdr:row>38</xdr:row>
      <xdr:rowOff>160388</xdr:rowOff>
    </xdr:from>
    <xdr:to>
      <xdr:col>6</xdr:col>
      <xdr:colOff>374277</xdr:colOff>
      <xdr:row>44</xdr:row>
      <xdr:rowOff>61246</xdr:rowOff>
    </xdr:to>
    <xdr:pic>
      <xdr:nvPicPr>
        <xdr:cNvPr id="21" name="Picture 20">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2447925" y="8123288"/>
          <a:ext cx="8187018" cy="1043858"/>
        </a:xfrm>
        <a:prstGeom prst="rect">
          <a:avLst/>
        </a:prstGeom>
      </xdr:spPr>
    </xdr:pic>
    <xdr:clientData/>
  </xdr:twoCellAnchor>
  <xdr:twoCellAnchor editAs="oneCell">
    <xdr:from>
      <xdr:col>5</xdr:col>
      <xdr:colOff>0</xdr:colOff>
      <xdr:row>342</xdr:row>
      <xdr:rowOff>0</xdr:rowOff>
    </xdr:from>
    <xdr:to>
      <xdr:col>18</xdr:col>
      <xdr:colOff>297643</xdr:colOff>
      <xdr:row>387</xdr:row>
      <xdr:rowOff>133399</xdr:rowOff>
    </xdr:to>
    <xdr:pic>
      <xdr:nvPicPr>
        <xdr:cNvPr id="35" name="Picture 34"/>
        <xdr:cNvPicPr>
          <a:picLocks noChangeAspect="1"/>
        </xdr:cNvPicPr>
      </xdr:nvPicPr>
      <xdr:blipFill>
        <a:blip xmlns:r="http://schemas.openxmlformats.org/officeDocument/2006/relationships" r:embed="rId16"/>
        <a:stretch>
          <a:fillRect/>
        </a:stretch>
      </xdr:blipFill>
      <xdr:spPr>
        <a:xfrm>
          <a:off x="5143500" y="69875400"/>
          <a:ext cx="13699318" cy="8571428"/>
        </a:xfrm>
        <a:prstGeom prst="rect">
          <a:avLst/>
        </a:prstGeom>
      </xdr:spPr>
    </xdr:pic>
    <xdr:clientData/>
  </xdr:twoCellAnchor>
  <xdr:twoCellAnchor editAs="oneCell">
    <xdr:from>
      <xdr:col>5</xdr:col>
      <xdr:colOff>0</xdr:colOff>
      <xdr:row>438</xdr:row>
      <xdr:rowOff>0</xdr:rowOff>
    </xdr:from>
    <xdr:to>
      <xdr:col>14</xdr:col>
      <xdr:colOff>435659</xdr:colOff>
      <xdr:row>452</xdr:row>
      <xdr:rowOff>48004</xdr:rowOff>
    </xdr:to>
    <xdr:pic>
      <xdr:nvPicPr>
        <xdr:cNvPr id="16" name="Picture 15"/>
        <xdr:cNvPicPr>
          <a:picLocks noChangeAspect="1"/>
        </xdr:cNvPicPr>
      </xdr:nvPicPr>
      <xdr:blipFill>
        <a:blip xmlns:r="http://schemas.openxmlformats.org/officeDocument/2006/relationships" r:embed="rId17"/>
        <a:stretch>
          <a:fillRect/>
        </a:stretch>
      </xdr:blipFill>
      <xdr:spPr>
        <a:xfrm>
          <a:off x="4844143" y="92460536"/>
          <a:ext cx="11403016" cy="2715004"/>
        </a:xfrm>
        <a:prstGeom prst="rect">
          <a:avLst/>
        </a:prstGeom>
      </xdr:spPr>
    </xdr:pic>
    <xdr:clientData/>
  </xdr:twoCellAnchor>
  <xdr:twoCellAnchor editAs="oneCell">
    <xdr:from>
      <xdr:col>5</xdr:col>
      <xdr:colOff>0</xdr:colOff>
      <xdr:row>454</xdr:row>
      <xdr:rowOff>0</xdr:rowOff>
    </xdr:from>
    <xdr:to>
      <xdr:col>15</xdr:col>
      <xdr:colOff>442550</xdr:colOff>
      <xdr:row>462</xdr:row>
      <xdr:rowOff>85950</xdr:rowOff>
    </xdr:to>
    <xdr:pic>
      <xdr:nvPicPr>
        <xdr:cNvPr id="19" name="Picture 18"/>
        <xdr:cNvPicPr>
          <a:picLocks noChangeAspect="1"/>
        </xdr:cNvPicPr>
      </xdr:nvPicPr>
      <xdr:blipFill>
        <a:blip xmlns:r="http://schemas.openxmlformats.org/officeDocument/2006/relationships" r:embed="rId18"/>
        <a:stretch>
          <a:fillRect/>
        </a:stretch>
      </xdr:blipFill>
      <xdr:spPr>
        <a:xfrm>
          <a:off x="4844143" y="96474643"/>
          <a:ext cx="12022228" cy="1609950"/>
        </a:xfrm>
        <a:prstGeom prst="rect">
          <a:avLst/>
        </a:prstGeom>
      </xdr:spPr>
    </xdr:pic>
    <xdr:clientData/>
  </xdr:twoCellAnchor>
  <xdr:twoCellAnchor editAs="oneCell">
    <xdr:from>
      <xdr:col>5</xdr:col>
      <xdr:colOff>0</xdr:colOff>
      <xdr:row>464</xdr:row>
      <xdr:rowOff>0</xdr:rowOff>
    </xdr:from>
    <xdr:to>
      <xdr:col>20</xdr:col>
      <xdr:colOff>600841</xdr:colOff>
      <xdr:row>477</xdr:row>
      <xdr:rowOff>9872</xdr:rowOff>
    </xdr:to>
    <xdr:pic>
      <xdr:nvPicPr>
        <xdr:cNvPr id="20" name="Picture 19"/>
        <xdr:cNvPicPr>
          <a:picLocks noChangeAspect="1"/>
        </xdr:cNvPicPr>
      </xdr:nvPicPr>
      <xdr:blipFill>
        <a:blip xmlns:r="http://schemas.openxmlformats.org/officeDocument/2006/relationships" r:embed="rId19"/>
        <a:stretch>
          <a:fillRect/>
        </a:stretch>
      </xdr:blipFill>
      <xdr:spPr>
        <a:xfrm>
          <a:off x="4844143" y="98379643"/>
          <a:ext cx="15242127" cy="248637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1228725</xdr:colOff>
      <xdr:row>5</xdr:row>
      <xdr:rowOff>114300</xdr:rowOff>
    </xdr:from>
    <xdr:to>
      <xdr:col>7</xdr:col>
      <xdr:colOff>381000</xdr:colOff>
      <xdr:row>9</xdr:row>
      <xdr:rowOff>142875</xdr:rowOff>
    </xdr:to>
    <xdr:sp macro="" textlink="">
      <xdr:nvSpPr>
        <xdr:cNvPr id="2" name="Donut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11458575" y="942975"/>
          <a:ext cx="1038225" cy="819150"/>
        </a:xfrm>
        <a:prstGeom prst="donu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latin typeface="Helvetica 55 Roman" panose="02000503040000020004" pitchFamily="2" charset="0"/>
            </a:rPr>
            <a:t>Home</a:t>
          </a:r>
          <a:endParaRPr lang="en-US" sz="1100" b="1">
            <a:solidFill>
              <a:schemeClr val="tx1"/>
            </a:solidFill>
            <a:latin typeface="Helvetica 55 Roman" panose="02000503040000020004" pitchFamily="2" charset="0"/>
          </a:endParaRP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152400</xdr:colOff>
          <xdr:row>2</xdr:row>
          <xdr:rowOff>76200</xdr:rowOff>
        </xdr:from>
        <xdr:to>
          <xdr:col>1</xdr:col>
          <xdr:colOff>1533525</xdr:colOff>
          <xdr:row>2</xdr:row>
          <xdr:rowOff>495300</xdr:rowOff>
        </xdr:to>
        <xdr:sp macro="" textlink="">
          <xdr:nvSpPr>
            <xdr:cNvPr id="5121" name="Object 1" hidden="1">
              <a:extLst>
                <a:ext uri="{63B3BB69-23CF-44E3-9099-C40C66FF867C}">
                  <a14:compatExt spid="_x0000_s512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5</xdr:col>
      <xdr:colOff>15381</xdr:colOff>
      <xdr:row>1</xdr:row>
      <xdr:rowOff>306737</xdr:rowOff>
    </xdr:from>
    <xdr:to>
      <xdr:col>11</xdr:col>
      <xdr:colOff>164022</xdr:colOff>
      <xdr:row>3</xdr:row>
      <xdr:rowOff>46264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8587881" y="725837"/>
          <a:ext cx="6997116" cy="87300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152400</xdr:colOff>
          <xdr:row>2</xdr:row>
          <xdr:rowOff>76200</xdr:rowOff>
        </xdr:from>
        <xdr:to>
          <xdr:col>1</xdr:col>
          <xdr:colOff>1533525</xdr:colOff>
          <xdr:row>2</xdr:row>
          <xdr:rowOff>495300</xdr:rowOff>
        </xdr:to>
        <xdr:sp macro="" textlink="">
          <xdr:nvSpPr>
            <xdr:cNvPr id="5122" name="Object 2" hidden="1">
              <a:extLst>
                <a:ext uri="{63B3BB69-23CF-44E3-9099-C40C66FF867C}">
                  <a14:compatExt spid="_x0000_s5122"/>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5</xdr:col>
      <xdr:colOff>15381</xdr:colOff>
      <xdr:row>1</xdr:row>
      <xdr:rowOff>306737</xdr:rowOff>
    </xdr:from>
    <xdr:to>
      <xdr:col>11</xdr:col>
      <xdr:colOff>164022</xdr:colOff>
      <xdr:row>3</xdr:row>
      <xdr:rowOff>4531</xdr:rowOff>
    </xdr:to>
    <xdr:pic>
      <xdr:nvPicPr>
        <xdr:cNvPr id="5" name="Picture 4">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0530981" y="516287"/>
          <a:ext cx="6997116" cy="87300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161925</xdr:colOff>
          <xdr:row>3</xdr:row>
          <xdr:rowOff>76200</xdr:rowOff>
        </xdr:from>
        <xdr:to>
          <xdr:col>1</xdr:col>
          <xdr:colOff>1485900</xdr:colOff>
          <xdr:row>3</xdr:row>
          <xdr:rowOff>514350</xdr:rowOff>
        </xdr:to>
        <xdr:sp macro="" textlink="">
          <xdr:nvSpPr>
            <xdr:cNvPr id="5123" name="Object 3" hidden="1">
              <a:extLst>
                <a:ext uri="{63B3BB69-23CF-44E3-9099-C40C66FF867C}">
                  <a14:compatExt spid="_x0000_s512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161925</xdr:colOff>
          <xdr:row>4</xdr:row>
          <xdr:rowOff>209550</xdr:rowOff>
        </xdr:from>
        <xdr:to>
          <xdr:col>1</xdr:col>
          <xdr:colOff>1495425</xdr:colOff>
          <xdr:row>4</xdr:row>
          <xdr:rowOff>742950</xdr:rowOff>
        </xdr:to>
        <xdr:sp macro="" textlink="">
          <xdr:nvSpPr>
            <xdr:cNvPr id="5124" name="Object 4" hidden="1">
              <a:extLst>
                <a:ext uri="{63B3BB69-23CF-44E3-9099-C40C66FF867C}">
                  <a14:compatExt spid="_x0000_s5124"/>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123825</xdr:colOff>
          <xdr:row>4</xdr:row>
          <xdr:rowOff>209550</xdr:rowOff>
        </xdr:from>
        <xdr:to>
          <xdr:col>3</xdr:col>
          <xdr:colOff>1019175</xdr:colOff>
          <xdr:row>4</xdr:row>
          <xdr:rowOff>733425</xdr:rowOff>
        </xdr:to>
        <xdr:sp macro="" textlink="">
          <xdr:nvSpPr>
            <xdr:cNvPr id="5125" name="Object 5" hidden="1">
              <a:extLst>
                <a:ext uri="{63B3BB69-23CF-44E3-9099-C40C66FF867C}">
                  <a14:compatExt spid="_x0000_s512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oneCellAnchor>
    <xdr:from>
      <xdr:col>3</xdr:col>
      <xdr:colOff>0</xdr:colOff>
      <xdr:row>33</xdr:row>
      <xdr:rowOff>0</xdr:rowOff>
    </xdr:from>
    <xdr:ext cx="47625" cy="47625"/>
    <xdr:pic>
      <xdr:nvPicPr>
        <xdr:cNvPr id="2" name="Picture 1"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3" name="Picture 2"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4" name="Picture 3"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5" name="Picture 4"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6" name="Picture 5"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7" name="Picture 6"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8" name="Picture 7"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9" name="Picture 8"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10" name="Picture 9"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11" name="Picture 10"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12" name="Picture 11"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13" name="Picture 12"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14" name="Picture 13"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15" name="Picture 14"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16" name="Picture 15"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17" name="Picture 16"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18" name="Picture 17"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19" name="Picture 18"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20" name="Picture 19"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21" name="Picture 20"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22" name="Picture 21"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23" name="Picture 22"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4" name="Picture 23"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5" name="Picture 24"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6" name="Picture 25"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7" name="Picture 26"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8" name="Picture 27"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9" name="Picture 28"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0" name="Picture 29"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1" name="Picture 30"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2" name="Picture 31"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3" name="Picture 32"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4" name="Picture 33"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5" name="Picture 34"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6" name="Picture 35"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7" name="Picture 36"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8" name="Picture 37"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9" name="Picture 38"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0" name="Picture 39"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1" name="Picture 40"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2" name="Picture 41"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3" name="Picture 42"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4" name="Picture 43"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5" name="Picture 44"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68165" y="197963"/>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46" name="Picture 45"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47" name="Picture 46"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48" name="Picture 47"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49" name="Picture 48"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50" name="Picture 49"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51" name="Picture 50"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52" name="Picture 51"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53" name="Picture 52"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54" name="Picture 53"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55" name="Picture 54"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56" name="Picture 55"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57" name="Picture 56"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58" name="Picture 57"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59" name="Picture 58"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60" name="Picture 59"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61" name="Picture 60"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62" name="Picture 61"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63" name="Picture 62"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64" name="Picture 63"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65" name="Picture 64"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66" name="Picture 65"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67" name="Picture 66"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68" name="Picture 67" descr="http://apps.orange.eg:8800/OA_HTML/cabo/images/t.gif">
          <a:extLst>
            <a:ext uri="{FF2B5EF4-FFF2-40B4-BE49-F238E27FC236}">
              <a16:creationId xmlns:a16="http://schemas.microsoft.com/office/drawing/2014/main" id="{C9ADD0E6-E80B-47E5-A25F-02843F0C7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69" name="Picture 68" descr="http://apps.orange.eg:8800/OA_HTML/cabo/images/t.gif">
          <a:extLst>
            <a:ext uri="{FF2B5EF4-FFF2-40B4-BE49-F238E27FC236}">
              <a16:creationId xmlns:a16="http://schemas.microsoft.com/office/drawing/2014/main" id="{13DFD747-D4B3-487D-B7B2-7BDC937082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70" name="Picture 69" descr="http://apps.orange.eg:8800/OA_HTML/cabo/images/t.gif">
          <a:extLst>
            <a:ext uri="{FF2B5EF4-FFF2-40B4-BE49-F238E27FC236}">
              <a16:creationId xmlns:a16="http://schemas.microsoft.com/office/drawing/2014/main" id="{E7654422-0A41-4AE8-8669-6B948DEB62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71" name="Picture 70" descr="http://apps.orange.eg:8800/OA_HTML/cabo/images/t.gif">
          <a:extLst>
            <a:ext uri="{FF2B5EF4-FFF2-40B4-BE49-F238E27FC236}">
              <a16:creationId xmlns:a16="http://schemas.microsoft.com/office/drawing/2014/main" id="{11E15C76-9309-4F5B-9484-2E7D30E47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72" name="Picture 71" descr="http://apps.orange.eg:8800/OA_HTML/cabo/images/t.gif">
          <a:extLst>
            <a:ext uri="{FF2B5EF4-FFF2-40B4-BE49-F238E27FC236}">
              <a16:creationId xmlns:a16="http://schemas.microsoft.com/office/drawing/2014/main" id="{4B82CB2F-5A37-49E4-937D-A7D9CB41C1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73" name="Picture 72" descr="http://apps.orange.eg:8800/OA_HTML/cabo/images/t.gif">
          <a:extLst>
            <a:ext uri="{FF2B5EF4-FFF2-40B4-BE49-F238E27FC236}">
              <a16:creationId xmlns:a16="http://schemas.microsoft.com/office/drawing/2014/main" id="{1446531E-53AD-4C4B-9DE9-DD9E38FF55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74" name="Picture 73" descr="http://apps.orange.eg:8800/OA_HTML/cabo/images/t.gif">
          <a:extLst>
            <a:ext uri="{FF2B5EF4-FFF2-40B4-BE49-F238E27FC236}">
              <a16:creationId xmlns:a16="http://schemas.microsoft.com/office/drawing/2014/main" id="{EB8BC178-D213-449A-979A-FEE245530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75" name="Picture 74" descr="http://apps.orange.eg:8800/OA_HTML/cabo/images/t.gif">
          <a:extLst>
            <a:ext uri="{FF2B5EF4-FFF2-40B4-BE49-F238E27FC236}">
              <a16:creationId xmlns:a16="http://schemas.microsoft.com/office/drawing/2014/main" id="{465D20CA-3519-4CD9-ACFB-33C2592E68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76" name="Picture 75" descr="http://apps.orange.eg:8800/OA_HTML/cabo/images/t.gif">
          <a:extLst>
            <a:ext uri="{FF2B5EF4-FFF2-40B4-BE49-F238E27FC236}">
              <a16:creationId xmlns:a16="http://schemas.microsoft.com/office/drawing/2014/main" id="{69D6D71E-A094-466D-9F4D-4031C4A07C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77" name="Picture 76" descr="http://apps.orange.eg:8800/OA_HTML/cabo/images/t.gif">
          <a:extLst>
            <a:ext uri="{FF2B5EF4-FFF2-40B4-BE49-F238E27FC236}">
              <a16:creationId xmlns:a16="http://schemas.microsoft.com/office/drawing/2014/main" id="{06F3BEE8-D343-4603-A9D7-A0C5733129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78" name="Picture 77" descr="http://apps.orange.eg:8800/OA_HTML/cabo/images/t.gif">
          <a:extLst>
            <a:ext uri="{FF2B5EF4-FFF2-40B4-BE49-F238E27FC236}">
              <a16:creationId xmlns:a16="http://schemas.microsoft.com/office/drawing/2014/main" id="{84EF2F6A-7E52-4B9A-996C-F4B897820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79" name="Picture 78" descr="http://apps.orange.eg:8800/OA_HTML/cabo/images/t.gif">
          <a:extLst>
            <a:ext uri="{FF2B5EF4-FFF2-40B4-BE49-F238E27FC236}">
              <a16:creationId xmlns:a16="http://schemas.microsoft.com/office/drawing/2014/main" id="{37ACB036-F93D-4350-AC3C-73F1E152B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80" name="Picture 79" descr="http://apps.orange.eg:8800/OA_HTML/cabo/images/t.gif">
          <a:extLst>
            <a:ext uri="{FF2B5EF4-FFF2-40B4-BE49-F238E27FC236}">
              <a16:creationId xmlns:a16="http://schemas.microsoft.com/office/drawing/2014/main" id="{ABFF8596-8083-4973-9E08-8B44DCBDBE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81" name="Picture 80" descr="http://apps.orange.eg:8800/OA_HTML/cabo/images/t.gif">
          <a:extLst>
            <a:ext uri="{FF2B5EF4-FFF2-40B4-BE49-F238E27FC236}">
              <a16:creationId xmlns:a16="http://schemas.microsoft.com/office/drawing/2014/main" id="{81244C80-6BB0-459A-A23F-DBF6D93710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82" name="Picture 81" descr="http://apps.orange.eg:8800/OA_HTML/cabo/images/t.gif">
          <a:extLst>
            <a:ext uri="{FF2B5EF4-FFF2-40B4-BE49-F238E27FC236}">
              <a16:creationId xmlns:a16="http://schemas.microsoft.com/office/drawing/2014/main" id="{BFED1FF4-2518-40CD-B0F6-EB0E6BAE35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83" name="Picture 82" descr="http://apps.orange.eg:8800/OA_HTML/cabo/images/t.gif">
          <a:extLst>
            <a:ext uri="{FF2B5EF4-FFF2-40B4-BE49-F238E27FC236}">
              <a16:creationId xmlns:a16="http://schemas.microsoft.com/office/drawing/2014/main" id="{A7B9C99B-4E29-4ECE-B2DF-9E459FADE1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84" name="Picture 83" descr="http://apps.orange.eg:8800/OA_HTML/cabo/images/t.gif">
          <a:extLst>
            <a:ext uri="{FF2B5EF4-FFF2-40B4-BE49-F238E27FC236}">
              <a16:creationId xmlns:a16="http://schemas.microsoft.com/office/drawing/2014/main" id="{4A01607B-948E-46E5-9F0C-0180E9ED2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85" name="Picture 84" descr="http://apps.orange.eg:8800/OA_HTML/cabo/images/t.gif">
          <a:extLst>
            <a:ext uri="{FF2B5EF4-FFF2-40B4-BE49-F238E27FC236}">
              <a16:creationId xmlns:a16="http://schemas.microsoft.com/office/drawing/2014/main" id="{CF7BBAD6-5A9D-4BB2-AEEF-8D0FD880F5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86" name="Picture 85" descr="http://apps.orange.eg:8800/OA_HTML/cabo/images/t.gif">
          <a:extLst>
            <a:ext uri="{FF2B5EF4-FFF2-40B4-BE49-F238E27FC236}">
              <a16:creationId xmlns:a16="http://schemas.microsoft.com/office/drawing/2014/main" id="{78316ECE-AD16-4949-BECC-1AEC9CBBB3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87" name="Picture 86" descr="http://apps.orange.eg:8800/OA_HTML/cabo/images/t.gif">
          <a:extLst>
            <a:ext uri="{FF2B5EF4-FFF2-40B4-BE49-F238E27FC236}">
              <a16:creationId xmlns:a16="http://schemas.microsoft.com/office/drawing/2014/main" id="{EA2CE5F0-BB9B-465C-8D94-3426DBD07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88" name="Picture 87" descr="http://apps.orange.eg:8800/OA_HTML/cabo/images/t.gif">
          <a:extLst>
            <a:ext uri="{FF2B5EF4-FFF2-40B4-BE49-F238E27FC236}">
              <a16:creationId xmlns:a16="http://schemas.microsoft.com/office/drawing/2014/main" id="{5C84B15C-D641-4F53-BE48-201F4F622E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89" name="Picture 88" descr="http://apps.orange.eg:8800/OA_HTML/cabo/images/t.gif">
          <a:extLst>
            <a:ext uri="{FF2B5EF4-FFF2-40B4-BE49-F238E27FC236}">
              <a16:creationId xmlns:a16="http://schemas.microsoft.com/office/drawing/2014/main" id="{6B25AE93-6DCF-40C1-BE44-1AC5AE9657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0" name="Picture 89" descr="http://apps.orange.eg:8800/OA_HTML/cabo/images/t.gif">
          <a:extLst>
            <a:ext uri="{FF2B5EF4-FFF2-40B4-BE49-F238E27FC236}">
              <a16:creationId xmlns:a16="http://schemas.microsoft.com/office/drawing/2014/main" id="{216E4A69-392E-4D36-B73F-2C25AAC4E3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1" name="Picture 90" descr="http://apps.orange.eg:8800/OA_HTML/cabo/images/t.gif">
          <a:extLst>
            <a:ext uri="{FF2B5EF4-FFF2-40B4-BE49-F238E27FC236}">
              <a16:creationId xmlns:a16="http://schemas.microsoft.com/office/drawing/2014/main" id="{012C55F7-55DF-4BC3-8BC7-1896E7444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2" name="Picture 91" descr="http://apps.orange.eg:8800/OA_HTML/cabo/images/t.gif">
          <a:extLst>
            <a:ext uri="{FF2B5EF4-FFF2-40B4-BE49-F238E27FC236}">
              <a16:creationId xmlns:a16="http://schemas.microsoft.com/office/drawing/2014/main" id="{3FC1C30F-08AC-451C-AADA-650AAE1F53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3" name="Picture 92" descr="http://apps.orange.eg:8800/OA_HTML/cabo/images/t.gif">
          <a:extLst>
            <a:ext uri="{FF2B5EF4-FFF2-40B4-BE49-F238E27FC236}">
              <a16:creationId xmlns:a16="http://schemas.microsoft.com/office/drawing/2014/main" id="{684ED46D-1F98-4C59-951A-3711C86F83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4" name="Picture 93" descr="http://apps.orange.eg:8800/OA_HTML/cabo/images/t.gif">
          <a:extLst>
            <a:ext uri="{FF2B5EF4-FFF2-40B4-BE49-F238E27FC236}">
              <a16:creationId xmlns:a16="http://schemas.microsoft.com/office/drawing/2014/main" id="{350FAB8F-E6B1-413C-910D-220AF2E7C3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5" name="Picture 94" descr="http://apps.orange.eg:8800/OA_HTML/cabo/images/t.gif">
          <a:extLst>
            <a:ext uri="{FF2B5EF4-FFF2-40B4-BE49-F238E27FC236}">
              <a16:creationId xmlns:a16="http://schemas.microsoft.com/office/drawing/2014/main" id="{81831077-4D5F-4BDB-A0D6-5BD11A487B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6" name="Picture 95" descr="http://apps.orange.eg:8800/OA_HTML/cabo/images/t.gif">
          <a:extLst>
            <a:ext uri="{FF2B5EF4-FFF2-40B4-BE49-F238E27FC236}">
              <a16:creationId xmlns:a16="http://schemas.microsoft.com/office/drawing/2014/main" id="{D0ED550C-5A0D-4643-86D9-646AA36BC4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7" name="Picture 96" descr="http://apps.orange.eg:8800/OA_HTML/cabo/images/t.gif">
          <a:extLst>
            <a:ext uri="{FF2B5EF4-FFF2-40B4-BE49-F238E27FC236}">
              <a16:creationId xmlns:a16="http://schemas.microsoft.com/office/drawing/2014/main" id="{1C8AFBC3-D07C-41A9-BB43-3CA649FB9A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8" name="Picture 97" descr="http://apps.orange.eg:8800/OA_HTML/cabo/images/t.gif">
          <a:extLst>
            <a:ext uri="{FF2B5EF4-FFF2-40B4-BE49-F238E27FC236}">
              <a16:creationId xmlns:a16="http://schemas.microsoft.com/office/drawing/2014/main" id="{388C3E8B-10C8-460B-AF77-A22DF77A0E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9" name="Picture 98" descr="http://apps.orange.eg:8800/OA_HTML/cabo/images/t.gif">
          <a:extLst>
            <a:ext uri="{FF2B5EF4-FFF2-40B4-BE49-F238E27FC236}">
              <a16:creationId xmlns:a16="http://schemas.microsoft.com/office/drawing/2014/main" id="{AC68331B-ADCD-4B6E-BFAD-3C2EC69F08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0" name="Picture 99" descr="http://apps.orange.eg:8800/OA_HTML/cabo/images/t.gif">
          <a:extLst>
            <a:ext uri="{FF2B5EF4-FFF2-40B4-BE49-F238E27FC236}">
              <a16:creationId xmlns:a16="http://schemas.microsoft.com/office/drawing/2014/main" id="{5D98F4F6-21B0-44FC-A366-DCCED5B9A9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1" name="Picture 100" descr="http://apps.orange.eg:8800/OA_HTML/cabo/images/t.gif">
          <a:extLst>
            <a:ext uri="{FF2B5EF4-FFF2-40B4-BE49-F238E27FC236}">
              <a16:creationId xmlns:a16="http://schemas.microsoft.com/office/drawing/2014/main" id="{0F175D2C-B3EE-4F40-9AD1-2EB6750ED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2" name="Picture 101" descr="http://apps.orange.eg:8800/OA_HTML/cabo/images/t.gif">
          <a:extLst>
            <a:ext uri="{FF2B5EF4-FFF2-40B4-BE49-F238E27FC236}">
              <a16:creationId xmlns:a16="http://schemas.microsoft.com/office/drawing/2014/main" id="{1D2128B8-B7B6-4E5F-954F-78C0D963B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3" name="Picture 102" descr="http://apps.orange.eg:8800/OA_HTML/cabo/images/t.gif">
          <a:extLst>
            <a:ext uri="{FF2B5EF4-FFF2-40B4-BE49-F238E27FC236}">
              <a16:creationId xmlns:a16="http://schemas.microsoft.com/office/drawing/2014/main" id="{6D069023-3EAE-4B35-94BF-278C0AA378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4" name="Picture 103" descr="http://apps.orange.eg:8800/OA_HTML/cabo/images/t.gif">
          <a:extLst>
            <a:ext uri="{FF2B5EF4-FFF2-40B4-BE49-F238E27FC236}">
              <a16:creationId xmlns:a16="http://schemas.microsoft.com/office/drawing/2014/main" id="{30824F02-6EDF-48E0-910F-3E91FDF157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5" name="Picture 104" descr="http://apps.orange.eg:8800/OA_HTML/cabo/images/t.gif">
          <a:extLst>
            <a:ext uri="{FF2B5EF4-FFF2-40B4-BE49-F238E27FC236}">
              <a16:creationId xmlns:a16="http://schemas.microsoft.com/office/drawing/2014/main" id="{53563922-6FC1-42E4-8849-51392887F3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6" name="Picture 105" descr="http://apps.orange.eg:8800/OA_HTML/cabo/images/t.gif">
          <a:extLst>
            <a:ext uri="{FF2B5EF4-FFF2-40B4-BE49-F238E27FC236}">
              <a16:creationId xmlns:a16="http://schemas.microsoft.com/office/drawing/2014/main" id="{CA3AF2FF-5A96-4D4F-B8BD-E0789D8849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7" name="Picture 106" descr="http://apps.orange.eg:8800/OA_HTML/cabo/images/t.gif">
          <a:extLst>
            <a:ext uri="{FF2B5EF4-FFF2-40B4-BE49-F238E27FC236}">
              <a16:creationId xmlns:a16="http://schemas.microsoft.com/office/drawing/2014/main" id="{29F93DBE-4AEB-4268-9BC0-ADA6B38DF0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8" name="Picture 107" descr="http://apps.orange.eg:8800/OA_HTML/cabo/images/t.gif">
          <a:extLst>
            <a:ext uri="{FF2B5EF4-FFF2-40B4-BE49-F238E27FC236}">
              <a16:creationId xmlns:a16="http://schemas.microsoft.com/office/drawing/2014/main" id="{B97606AA-C8A3-4208-BDD0-1B2F139EC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9" name="Picture 108" descr="http://apps.orange.eg:8800/OA_HTML/cabo/images/t.gif">
          <a:extLst>
            <a:ext uri="{FF2B5EF4-FFF2-40B4-BE49-F238E27FC236}">
              <a16:creationId xmlns:a16="http://schemas.microsoft.com/office/drawing/2014/main" id="{C1664A6E-3D13-4A1C-A0B1-7B090012BC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10" name="Picture 109" descr="http://apps.orange.eg:8800/OA_HTML/cabo/images/t.gif">
          <a:extLst>
            <a:ext uri="{FF2B5EF4-FFF2-40B4-BE49-F238E27FC236}">
              <a16:creationId xmlns:a16="http://schemas.microsoft.com/office/drawing/2014/main" id="{B061AFE6-FD34-471F-A31D-EDC8044A41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11" name="Picture 110" descr="http://apps.orange.eg:8800/OA_HTML/cabo/images/t.gif">
          <a:extLst>
            <a:ext uri="{FF2B5EF4-FFF2-40B4-BE49-F238E27FC236}">
              <a16:creationId xmlns:a16="http://schemas.microsoft.com/office/drawing/2014/main" id="{9FB6A4A0-C922-4662-8992-10DB17BF2F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12" name="Picture 111"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13" name="Picture 112"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14" name="Picture 113"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15" name="Picture 114"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16" name="Picture 115"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17" name="Picture 116"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18" name="Picture 117"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19" name="Picture 118"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20" name="Picture 119"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21" name="Picture 120"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22" name="Picture 121"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23" name="Picture 122"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24" name="Picture 123"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25" name="Picture 124"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26" name="Picture 125"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27" name="Picture 126"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28" name="Picture 127"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29" name="Picture 128"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30" name="Picture 129"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31" name="Picture 130"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32" name="Picture 131"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33" name="Picture 132"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34" name="Picture 133"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35" name="Picture 134"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36" name="Picture 135"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37" name="Picture 136"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38" name="Picture 137"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39" name="Picture 138"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40" name="Picture 139"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41" name="Picture 140"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42" name="Picture 141"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43" name="Picture 142"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44" name="Picture 143"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45" name="Picture 144"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46" name="Picture 145"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47" name="Picture 146"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48" name="Picture 147"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49" name="Picture 148"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50" name="Picture 149"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51" name="Picture 150"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52" name="Picture 151"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53" name="Picture 152"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54" name="Picture 153"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55" name="Picture 154"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0300" y="2476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56" name="Picture 155" descr="http://apps.orange.eg:8800/OA_HTML/cabo/images/t.gif">
          <a:extLst>
            <a:ext uri="{FF2B5EF4-FFF2-40B4-BE49-F238E27FC236}">
              <a16:creationId xmlns:a16="http://schemas.microsoft.com/office/drawing/2014/main" id="{00000000-0008-0000-04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57" name="Picture 156" descr="http://apps.orange.eg:8800/OA_HTML/cabo/images/t.gif">
          <a:extLst>
            <a:ext uri="{FF2B5EF4-FFF2-40B4-BE49-F238E27FC236}">
              <a16:creationId xmlns:a16="http://schemas.microsoft.com/office/drawing/2014/main" id="{00000000-0008-0000-04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58" name="Picture 157" descr="http://apps.orange.eg:8800/OA_HTML/cabo/images/t.gif">
          <a:extLst>
            <a:ext uri="{FF2B5EF4-FFF2-40B4-BE49-F238E27FC236}">
              <a16:creationId xmlns:a16="http://schemas.microsoft.com/office/drawing/2014/main" id="{00000000-0008-0000-04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59" name="Picture 158" descr="http://apps.orange.eg:8800/OA_HTML/cabo/images/t.gif">
          <a:extLst>
            <a:ext uri="{FF2B5EF4-FFF2-40B4-BE49-F238E27FC236}">
              <a16:creationId xmlns:a16="http://schemas.microsoft.com/office/drawing/2014/main" id="{00000000-0008-0000-04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0" name="Picture 159" descr="http://apps.orange.eg:8800/OA_HTML/cabo/images/t.gif">
          <a:extLst>
            <a:ext uri="{FF2B5EF4-FFF2-40B4-BE49-F238E27FC236}">
              <a16:creationId xmlns:a16="http://schemas.microsoft.com/office/drawing/2014/main" id="{00000000-0008-0000-04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1" name="Picture 160" descr="http://apps.orange.eg:8800/OA_HTML/cabo/images/t.gif">
          <a:extLst>
            <a:ext uri="{FF2B5EF4-FFF2-40B4-BE49-F238E27FC236}">
              <a16:creationId xmlns:a16="http://schemas.microsoft.com/office/drawing/2014/main" id="{00000000-0008-0000-04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2" name="Picture 161" descr="http://apps.orange.eg:8800/OA_HTML/cabo/images/t.gif">
          <a:extLst>
            <a:ext uri="{FF2B5EF4-FFF2-40B4-BE49-F238E27FC236}">
              <a16:creationId xmlns:a16="http://schemas.microsoft.com/office/drawing/2014/main" id="{00000000-0008-0000-04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3" name="Picture 162" descr="http://apps.orange.eg:8800/OA_HTML/cabo/images/t.gif">
          <a:extLst>
            <a:ext uri="{FF2B5EF4-FFF2-40B4-BE49-F238E27FC236}">
              <a16:creationId xmlns:a16="http://schemas.microsoft.com/office/drawing/2014/main" id="{00000000-0008-0000-04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4" name="Picture 163" descr="http://apps.orange.eg:8800/OA_HTML/cabo/images/t.gif">
          <a:extLst>
            <a:ext uri="{FF2B5EF4-FFF2-40B4-BE49-F238E27FC236}">
              <a16:creationId xmlns:a16="http://schemas.microsoft.com/office/drawing/2014/main" id="{00000000-0008-0000-04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5" name="Picture 164" descr="http://apps.orange.eg:8800/OA_HTML/cabo/images/t.gif">
          <a:extLst>
            <a:ext uri="{FF2B5EF4-FFF2-40B4-BE49-F238E27FC236}">
              <a16:creationId xmlns:a16="http://schemas.microsoft.com/office/drawing/2014/main" id="{00000000-0008-0000-04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6" name="Picture 165" descr="http://apps.orange.eg:8800/OA_HTML/cabo/images/t.gif">
          <a:extLst>
            <a:ext uri="{FF2B5EF4-FFF2-40B4-BE49-F238E27FC236}">
              <a16:creationId xmlns:a16="http://schemas.microsoft.com/office/drawing/2014/main" id="{00000000-0008-0000-04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7" name="Picture 166" descr="http://apps.orange.eg:8800/OA_HTML/cabo/images/t.gif">
          <a:extLst>
            <a:ext uri="{FF2B5EF4-FFF2-40B4-BE49-F238E27FC236}">
              <a16:creationId xmlns:a16="http://schemas.microsoft.com/office/drawing/2014/main" id="{00000000-0008-0000-04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8" name="Picture 167" descr="http://apps.orange.eg:8800/OA_HTML/cabo/images/t.gif">
          <a:extLst>
            <a:ext uri="{FF2B5EF4-FFF2-40B4-BE49-F238E27FC236}">
              <a16:creationId xmlns:a16="http://schemas.microsoft.com/office/drawing/2014/main" id="{00000000-0008-0000-04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9" name="Picture 168" descr="http://apps.orange.eg:8800/OA_HTML/cabo/images/t.gif">
          <a:extLst>
            <a:ext uri="{FF2B5EF4-FFF2-40B4-BE49-F238E27FC236}">
              <a16:creationId xmlns:a16="http://schemas.microsoft.com/office/drawing/2014/main" id="{00000000-0008-0000-04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0" name="Picture 169" descr="http://apps.orange.eg:8800/OA_HTML/cabo/images/t.gif">
          <a:extLst>
            <a:ext uri="{FF2B5EF4-FFF2-40B4-BE49-F238E27FC236}">
              <a16:creationId xmlns:a16="http://schemas.microsoft.com/office/drawing/2014/main" id="{00000000-0008-0000-04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1" name="Picture 170" descr="http://apps.orange.eg:8800/OA_HTML/cabo/images/t.gif">
          <a:extLst>
            <a:ext uri="{FF2B5EF4-FFF2-40B4-BE49-F238E27FC236}">
              <a16:creationId xmlns:a16="http://schemas.microsoft.com/office/drawing/2014/main" id="{00000000-0008-0000-04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2" name="Picture 171" descr="http://apps.orange.eg:8800/OA_HTML/cabo/images/t.gif">
          <a:extLst>
            <a:ext uri="{FF2B5EF4-FFF2-40B4-BE49-F238E27FC236}">
              <a16:creationId xmlns:a16="http://schemas.microsoft.com/office/drawing/2014/main" id="{00000000-0008-0000-04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3" name="Picture 172" descr="http://apps.orange.eg:8800/OA_HTML/cabo/images/t.gif">
          <a:extLst>
            <a:ext uri="{FF2B5EF4-FFF2-40B4-BE49-F238E27FC236}">
              <a16:creationId xmlns:a16="http://schemas.microsoft.com/office/drawing/2014/main" id="{00000000-0008-0000-04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4" name="Picture 173" descr="http://apps.orange.eg:8800/OA_HTML/cabo/images/t.gif">
          <a:extLst>
            <a:ext uri="{FF2B5EF4-FFF2-40B4-BE49-F238E27FC236}">
              <a16:creationId xmlns:a16="http://schemas.microsoft.com/office/drawing/2014/main" id="{00000000-0008-0000-04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5" name="Picture 174" descr="http://apps.orange.eg:8800/OA_HTML/cabo/images/t.gif">
          <a:extLst>
            <a:ext uri="{FF2B5EF4-FFF2-40B4-BE49-F238E27FC236}">
              <a16:creationId xmlns:a16="http://schemas.microsoft.com/office/drawing/2014/main" id="{00000000-0008-0000-04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6" name="Picture 175" descr="http://apps.orange.eg:8800/OA_HTML/cabo/images/t.gif">
          <a:extLst>
            <a:ext uri="{FF2B5EF4-FFF2-40B4-BE49-F238E27FC236}">
              <a16:creationId xmlns:a16="http://schemas.microsoft.com/office/drawing/2014/main" id="{00000000-0008-0000-04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7" name="Picture 176" descr="http://apps.orange.eg:8800/OA_HTML/cabo/images/t.gif">
          <a:extLst>
            <a:ext uri="{FF2B5EF4-FFF2-40B4-BE49-F238E27FC236}">
              <a16:creationId xmlns:a16="http://schemas.microsoft.com/office/drawing/2014/main" id="{00000000-0008-0000-04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33650" y="20002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78" name="Picture 177"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79" name="Picture 178"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80" name="Picture 179"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81" name="Picture 180"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82" name="Picture 181"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83" name="Picture 182"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84" name="Picture 183"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85" name="Picture 184"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86" name="Picture 185"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87" name="Picture 186"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88" name="Picture 187"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89" name="Picture 188"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90" name="Picture 189"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91" name="Picture 190"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92" name="Picture 191"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93" name="Picture 192"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94" name="Picture 193"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95" name="Picture 194"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96" name="Picture 195"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97" name="Picture 196"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98" name="Picture 197"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199" name="Picture 198"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7750" y="5143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32</xdr:row>
      <xdr:rowOff>0</xdr:rowOff>
    </xdr:from>
    <xdr:ext cx="47625" cy="47625"/>
    <xdr:pic>
      <xdr:nvPicPr>
        <xdr:cNvPr id="2" name="Picture 1"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3" name="Picture 2"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4" name="Picture 3"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 name="Picture 4"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6" name="Picture 5"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7" name="Picture 6"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8" name="Picture 7"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9" name="Picture 8"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0" name="Picture 9"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1" name="Picture 10"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2" name="Picture 11"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3" name="Picture 12"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4" name="Picture 13"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5" name="Picture 14"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6" name="Picture 15"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7" name="Picture 16"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8" name="Picture 17"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9" name="Picture 18"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20" name="Picture 19"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21" name="Picture 20"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22" name="Picture 21"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23" name="Picture 22"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4" name="Picture 23"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5" name="Picture 24"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6" name="Picture 25"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7" name="Picture 26"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8" name="Picture 27"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9" name="Picture 28"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0" name="Picture 29"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1" name="Picture 30"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2" name="Picture 31"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3" name="Picture 32"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4" name="Picture 33"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5" name="Picture 34"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6" name="Picture 35"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7" name="Picture 36"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8" name="Picture 37"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9" name="Picture 38"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0" name="Picture 39"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1" name="Picture 40"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2" name="Picture 41"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3" name="Picture 42"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4" name="Picture 43"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5" name="Picture 44"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46" name="Picture 45"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47" name="Picture 46"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48" name="Picture 47"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49" name="Picture 48"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50" name="Picture 49"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51" name="Picture 50"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52" name="Picture 51"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53" name="Picture 52"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54" name="Picture 53"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55" name="Picture 54"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56" name="Picture 55"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57" name="Picture 56"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58" name="Picture 57"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59" name="Picture 58"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60" name="Picture 59"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61" name="Picture 60"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62" name="Picture 61"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63" name="Picture 62"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64" name="Picture 63"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65" name="Picture 64"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66" name="Picture 65"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33</xdr:row>
      <xdr:rowOff>0</xdr:rowOff>
    </xdr:from>
    <xdr:ext cx="47625" cy="47625"/>
    <xdr:pic>
      <xdr:nvPicPr>
        <xdr:cNvPr id="67" name="Picture 66"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3912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68" name="Picture 67"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69" name="Picture 68"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0" name="Picture 69"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1" name="Picture 70"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2" name="Picture 71"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3" name="Picture 72"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4" name="Picture 73"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5" name="Picture 74"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6" name="Picture 75"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7" name="Picture 76"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8" name="Picture 77"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9" name="Picture 78"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0" name="Picture 79"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1" name="Picture 80"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2" name="Picture 81"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3" name="Picture 82"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4" name="Picture 83"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5" name="Picture 84"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6" name="Picture 85"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7" name="Picture 86"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8" name="Picture 87"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9" name="Picture 88"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0" name="Picture 89"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1" name="Picture 90"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2" name="Picture 91"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3" name="Picture 92"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4" name="Picture 93"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5" name="Picture 94"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6" name="Picture 95"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7" name="Picture 96"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8" name="Picture 97"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99" name="Picture 98"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0" name="Picture 99"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1" name="Picture 100"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2" name="Picture 101"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3" name="Picture 102"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4" name="Picture 103"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5" name="Picture 104"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6" name="Picture 105"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7" name="Picture 106"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8" name="Picture 107"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09" name="Picture 108"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10" name="Picture 109"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11" name="Picture 110"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12" name="Picture 111" descr="http://apps.orange.eg:8800/OA_HTML/cabo/images/t.gif">
          <a:extLst>
            <a:ext uri="{FF2B5EF4-FFF2-40B4-BE49-F238E27FC236}">
              <a16:creationId xmlns:a16="http://schemas.microsoft.com/office/drawing/2014/main" id="{C9ADD0E6-E80B-47E5-A25F-02843F0C72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13" name="Picture 112" descr="http://apps.orange.eg:8800/OA_HTML/cabo/images/t.gif">
          <a:extLst>
            <a:ext uri="{FF2B5EF4-FFF2-40B4-BE49-F238E27FC236}">
              <a16:creationId xmlns:a16="http://schemas.microsoft.com/office/drawing/2014/main" id="{13DFD747-D4B3-487D-B7B2-7BDC937082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14" name="Picture 113" descr="http://apps.orange.eg:8800/OA_HTML/cabo/images/t.gif">
          <a:extLst>
            <a:ext uri="{FF2B5EF4-FFF2-40B4-BE49-F238E27FC236}">
              <a16:creationId xmlns:a16="http://schemas.microsoft.com/office/drawing/2014/main" id="{E7654422-0A41-4AE8-8669-6B948DEB62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15" name="Picture 114" descr="http://apps.orange.eg:8800/OA_HTML/cabo/images/t.gif">
          <a:extLst>
            <a:ext uri="{FF2B5EF4-FFF2-40B4-BE49-F238E27FC236}">
              <a16:creationId xmlns:a16="http://schemas.microsoft.com/office/drawing/2014/main" id="{11E15C76-9309-4F5B-9484-2E7D30E47A8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16" name="Picture 115" descr="http://apps.orange.eg:8800/OA_HTML/cabo/images/t.gif">
          <a:extLst>
            <a:ext uri="{FF2B5EF4-FFF2-40B4-BE49-F238E27FC236}">
              <a16:creationId xmlns:a16="http://schemas.microsoft.com/office/drawing/2014/main" id="{4B82CB2F-5A37-49E4-937D-A7D9CB41C1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17" name="Picture 116" descr="http://apps.orange.eg:8800/OA_HTML/cabo/images/t.gif">
          <a:extLst>
            <a:ext uri="{FF2B5EF4-FFF2-40B4-BE49-F238E27FC236}">
              <a16:creationId xmlns:a16="http://schemas.microsoft.com/office/drawing/2014/main" id="{1446531E-53AD-4C4B-9DE9-DD9E38FF55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18" name="Picture 117" descr="http://apps.orange.eg:8800/OA_HTML/cabo/images/t.gif">
          <a:extLst>
            <a:ext uri="{FF2B5EF4-FFF2-40B4-BE49-F238E27FC236}">
              <a16:creationId xmlns:a16="http://schemas.microsoft.com/office/drawing/2014/main" id="{EB8BC178-D213-449A-979A-FEE245530E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19" name="Picture 118" descr="http://apps.orange.eg:8800/OA_HTML/cabo/images/t.gif">
          <a:extLst>
            <a:ext uri="{FF2B5EF4-FFF2-40B4-BE49-F238E27FC236}">
              <a16:creationId xmlns:a16="http://schemas.microsoft.com/office/drawing/2014/main" id="{465D20CA-3519-4CD9-ACFB-33C2592E68E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20" name="Picture 119" descr="http://apps.orange.eg:8800/OA_HTML/cabo/images/t.gif">
          <a:extLst>
            <a:ext uri="{FF2B5EF4-FFF2-40B4-BE49-F238E27FC236}">
              <a16:creationId xmlns:a16="http://schemas.microsoft.com/office/drawing/2014/main" id="{69D6D71E-A094-466D-9F4D-4031C4A07C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21" name="Picture 120" descr="http://apps.orange.eg:8800/OA_HTML/cabo/images/t.gif">
          <a:extLst>
            <a:ext uri="{FF2B5EF4-FFF2-40B4-BE49-F238E27FC236}">
              <a16:creationId xmlns:a16="http://schemas.microsoft.com/office/drawing/2014/main" id="{06F3BEE8-D343-4603-A9D7-A0C5733129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22" name="Picture 121" descr="http://apps.orange.eg:8800/OA_HTML/cabo/images/t.gif">
          <a:extLst>
            <a:ext uri="{FF2B5EF4-FFF2-40B4-BE49-F238E27FC236}">
              <a16:creationId xmlns:a16="http://schemas.microsoft.com/office/drawing/2014/main" id="{84EF2F6A-7E52-4B9A-996C-F4B8978207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23" name="Picture 122" descr="http://apps.orange.eg:8800/OA_HTML/cabo/images/t.gif">
          <a:extLst>
            <a:ext uri="{FF2B5EF4-FFF2-40B4-BE49-F238E27FC236}">
              <a16:creationId xmlns:a16="http://schemas.microsoft.com/office/drawing/2014/main" id="{37ACB036-F93D-4350-AC3C-73F1E152BE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24" name="Picture 123" descr="http://apps.orange.eg:8800/OA_HTML/cabo/images/t.gif">
          <a:extLst>
            <a:ext uri="{FF2B5EF4-FFF2-40B4-BE49-F238E27FC236}">
              <a16:creationId xmlns:a16="http://schemas.microsoft.com/office/drawing/2014/main" id="{ABFF8596-8083-4973-9E08-8B44DCBDBE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25" name="Picture 124" descr="http://apps.orange.eg:8800/OA_HTML/cabo/images/t.gif">
          <a:extLst>
            <a:ext uri="{FF2B5EF4-FFF2-40B4-BE49-F238E27FC236}">
              <a16:creationId xmlns:a16="http://schemas.microsoft.com/office/drawing/2014/main" id="{81244C80-6BB0-459A-A23F-DBF6D93710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26" name="Picture 125" descr="http://apps.orange.eg:8800/OA_HTML/cabo/images/t.gif">
          <a:extLst>
            <a:ext uri="{FF2B5EF4-FFF2-40B4-BE49-F238E27FC236}">
              <a16:creationId xmlns:a16="http://schemas.microsoft.com/office/drawing/2014/main" id="{BFED1FF4-2518-40CD-B0F6-EB0E6BAE35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27" name="Picture 126" descr="http://apps.orange.eg:8800/OA_HTML/cabo/images/t.gif">
          <a:extLst>
            <a:ext uri="{FF2B5EF4-FFF2-40B4-BE49-F238E27FC236}">
              <a16:creationId xmlns:a16="http://schemas.microsoft.com/office/drawing/2014/main" id="{A7B9C99B-4E29-4ECE-B2DF-9E459FADE1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28" name="Picture 127" descr="http://apps.orange.eg:8800/OA_HTML/cabo/images/t.gif">
          <a:extLst>
            <a:ext uri="{FF2B5EF4-FFF2-40B4-BE49-F238E27FC236}">
              <a16:creationId xmlns:a16="http://schemas.microsoft.com/office/drawing/2014/main" id="{4A01607B-948E-46E5-9F0C-0180E9ED2E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29" name="Picture 128" descr="http://apps.orange.eg:8800/OA_HTML/cabo/images/t.gif">
          <a:extLst>
            <a:ext uri="{FF2B5EF4-FFF2-40B4-BE49-F238E27FC236}">
              <a16:creationId xmlns:a16="http://schemas.microsoft.com/office/drawing/2014/main" id="{CF7BBAD6-5A9D-4BB2-AEEF-8D0FD880F5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30" name="Picture 129" descr="http://apps.orange.eg:8800/OA_HTML/cabo/images/t.gif">
          <a:extLst>
            <a:ext uri="{FF2B5EF4-FFF2-40B4-BE49-F238E27FC236}">
              <a16:creationId xmlns:a16="http://schemas.microsoft.com/office/drawing/2014/main" id="{78316ECE-AD16-4949-BECC-1AEC9CBBB3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31" name="Picture 130" descr="http://apps.orange.eg:8800/OA_HTML/cabo/images/t.gif">
          <a:extLst>
            <a:ext uri="{FF2B5EF4-FFF2-40B4-BE49-F238E27FC236}">
              <a16:creationId xmlns:a16="http://schemas.microsoft.com/office/drawing/2014/main" id="{EA2CE5F0-BB9B-465C-8D94-3426DBD07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32" name="Picture 131" descr="http://apps.orange.eg:8800/OA_HTML/cabo/images/t.gif">
          <a:extLst>
            <a:ext uri="{FF2B5EF4-FFF2-40B4-BE49-F238E27FC236}">
              <a16:creationId xmlns:a16="http://schemas.microsoft.com/office/drawing/2014/main" id="{5C84B15C-D641-4F53-BE48-201F4F622E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33" name="Picture 132" descr="http://apps.orange.eg:8800/OA_HTML/cabo/images/t.gif">
          <a:extLst>
            <a:ext uri="{FF2B5EF4-FFF2-40B4-BE49-F238E27FC236}">
              <a16:creationId xmlns:a16="http://schemas.microsoft.com/office/drawing/2014/main" id="{6B25AE93-6DCF-40C1-BE44-1AC5AE9657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34" name="Picture 133" descr="http://apps.orange.eg:8800/OA_HTML/cabo/images/t.gif">
          <a:extLst>
            <a:ext uri="{FF2B5EF4-FFF2-40B4-BE49-F238E27FC236}">
              <a16:creationId xmlns:a16="http://schemas.microsoft.com/office/drawing/2014/main" id="{216E4A69-392E-4D36-B73F-2C25AAC4E3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35" name="Picture 134" descr="http://apps.orange.eg:8800/OA_HTML/cabo/images/t.gif">
          <a:extLst>
            <a:ext uri="{FF2B5EF4-FFF2-40B4-BE49-F238E27FC236}">
              <a16:creationId xmlns:a16="http://schemas.microsoft.com/office/drawing/2014/main" id="{012C55F7-55DF-4BC3-8BC7-1896E74442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36" name="Picture 135" descr="http://apps.orange.eg:8800/OA_HTML/cabo/images/t.gif">
          <a:extLst>
            <a:ext uri="{FF2B5EF4-FFF2-40B4-BE49-F238E27FC236}">
              <a16:creationId xmlns:a16="http://schemas.microsoft.com/office/drawing/2014/main" id="{3FC1C30F-08AC-451C-AADA-650AAE1F53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37" name="Picture 136" descr="http://apps.orange.eg:8800/OA_HTML/cabo/images/t.gif">
          <a:extLst>
            <a:ext uri="{FF2B5EF4-FFF2-40B4-BE49-F238E27FC236}">
              <a16:creationId xmlns:a16="http://schemas.microsoft.com/office/drawing/2014/main" id="{684ED46D-1F98-4C59-951A-3711C86F83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38" name="Picture 137" descr="http://apps.orange.eg:8800/OA_HTML/cabo/images/t.gif">
          <a:extLst>
            <a:ext uri="{FF2B5EF4-FFF2-40B4-BE49-F238E27FC236}">
              <a16:creationId xmlns:a16="http://schemas.microsoft.com/office/drawing/2014/main" id="{350FAB8F-E6B1-413C-910D-220AF2E7C3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39" name="Picture 138" descr="http://apps.orange.eg:8800/OA_HTML/cabo/images/t.gif">
          <a:extLst>
            <a:ext uri="{FF2B5EF4-FFF2-40B4-BE49-F238E27FC236}">
              <a16:creationId xmlns:a16="http://schemas.microsoft.com/office/drawing/2014/main" id="{81831077-4D5F-4BDB-A0D6-5BD11A487B7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40" name="Picture 139" descr="http://apps.orange.eg:8800/OA_HTML/cabo/images/t.gif">
          <a:extLst>
            <a:ext uri="{FF2B5EF4-FFF2-40B4-BE49-F238E27FC236}">
              <a16:creationId xmlns:a16="http://schemas.microsoft.com/office/drawing/2014/main" id="{D0ED550C-5A0D-4643-86D9-646AA36BC4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41" name="Picture 140" descr="http://apps.orange.eg:8800/OA_HTML/cabo/images/t.gif">
          <a:extLst>
            <a:ext uri="{FF2B5EF4-FFF2-40B4-BE49-F238E27FC236}">
              <a16:creationId xmlns:a16="http://schemas.microsoft.com/office/drawing/2014/main" id="{1C8AFBC3-D07C-41A9-BB43-3CA649FB9A9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42" name="Picture 141" descr="http://apps.orange.eg:8800/OA_HTML/cabo/images/t.gif">
          <a:extLst>
            <a:ext uri="{FF2B5EF4-FFF2-40B4-BE49-F238E27FC236}">
              <a16:creationId xmlns:a16="http://schemas.microsoft.com/office/drawing/2014/main" id="{388C3E8B-10C8-460B-AF77-A22DF77A0E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43" name="Picture 142" descr="http://apps.orange.eg:8800/OA_HTML/cabo/images/t.gif">
          <a:extLst>
            <a:ext uri="{FF2B5EF4-FFF2-40B4-BE49-F238E27FC236}">
              <a16:creationId xmlns:a16="http://schemas.microsoft.com/office/drawing/2014/main" id="{AC68331B-ADCD-4B6E-BFAD-3C2EC69F08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44" name="Picture 143" descr="http://apps.orange.eg:8800/OA_HTML/cabo/images/t.gif">
          <a:extLst>
            <a:ext uri="{FF2B5EF4-FFF2-40B4-BE49-F238E27FC236}">
              <a16:creationId xmlns:a16="http://schemas.microsoft.com/office/drawing/2014/main" id="{5D98F4F6-21B0-44FC-A366-DCCED5B9A9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45" name="Picture 144" descr="http://apps.orange.eg:8800/OA_HTML/cabo/images/t.gif">
          <a:extLst>
            <a:ext uri="{FF2B5EF4-FFF2-40B4-BE49-F238E27FC236}">
              <a16:creationId xmlns:a16="http://schemas.microsoft.com/office/drawing/2014/main" id="{0F175D2C-B3EE-4F40-9AD1-2EB6750ED9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46" name="Picture 145" descr="http://apps.orange.eg:8800/OA_HTML/cabo/images/t.gif">
          <a:extLst>
            <a:ext uri="{FF2B5EF4-FFF2-40B4-BE49-F238E27FC236}">
              <a16:creationId xmlns:a16="http://schemas.microsoft.com/office/drawing/2014/main" id="{1D2128B8-B7B6-4E5F-954F-78C0D963BB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47" name="Picture 146" descr="http://apps.orange.eg:8800/OA_HTML/cabo/images/t.gif">
          <a:extLst>
            <a:ext uri="{FF2B5EF4-FFF2-40B4-BE49-F238E27FC236}">
              <a16:creationId xmlns:a16="http://schemas.microsoft.com/office/drawing/2014/main" id="{6D069023-3EAE-4B35-94BF-278C0AA378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48" name="Picture 147" descr="http://apps.orange.eg:8800/OA_HTML/cabo/images/t.gif">
          <a:extLst>
            <a:ext uri="{FF2B5EF4-FFF2-40B4-BE49-F238E27FC236}">
              <a16:creationId xmlns:a16="http://schemas.microsoft.com/office/drawing/2014/main" id="{30824F02-6EDF-48E0-910F-3E91FDF1576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49" name="Picture 148" descr="http://apps.orange.eg:8800/OA_HTML/cabo/images/t.gif">
          <a:extLst>
            <a:ext uri="{FF2B5EF4-FFF2-40B4-BE49-F238E27FC236}">
              <a16:creationId xmlns:a16="http://schemas.microsoft.com/office/drawing/2014/main" id="{53563922-6FC1-42E4-8849-51392887F3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50" name="Picture 149" descr="http://apps.orange.eg:8800/OA_HTML/cabo/images/t.gif">
          <a:extLst>
            <a:ext uri="{FF2B5EF4-FFF2-40B4-BE49-F238E27FC236}">
              <a16:creationId xmlns:a16="http://schemas.microsoft.com/office/drawing/2014/main" id="{CA3AF2FF-5A96-4D4F-B8BD-E0789D8849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51" name="Picture 150" descr="http://apps.orange.eg:8800/OA_HTML/cabo/images/t.gif">
          <a:extLst>
            <a:ext uri="{FF2B5EF4-FFF2-40B4-BE49-F238E27FC236}">
              <a16:creationId xmlns:a16="http://schemas.microsoft.com/office/drawing/2014/main" id="{29F93DBE-4AEB-4268-9BC0-ADA6B38DF0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52" name="Picture 151" descr="http://apps.orange.eg:8800/OA_HTML/cabo/images/t.gif">
          <a:extLst>
            <a:ext uri="{FF2B5EF4-FFF2-40B4-BE49-F238E27FC236}">
              <a16:creationId xmlns:a16="http://schemas.microsoft.com/office/drawing/2014/main" id="{B97606AA-C8A3-4208-BDD0-1B2F139ECD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53" name="Picture 152" descr="http://apps.orange.eg:8800/OA_HTML/cabo/images/t.gif">
          <a:extLst>
            <a:ext uri="{FF2B5EF4-FFF2-40B4-BE49-F238E27FC236}">
              <a16:creationId xmlns:a16="http://schemas.microsoft.com/office/drawing/2014/main" id="{C1664A6E-3D13-4A1C-A0B1-7B090012BC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54" name="Picture 153" descr="http://apps.orange.eg:8800/OA_HTML/cabo/images/t.gif">
          <a:extLst>
            <a:ext uri="{FF2B5EF4-FFF2-40B4-BE49-F238E27FC236}">
              <a16:creationId xmlns:a16="http://schemas.microsoft.com/office/drawing/2014/main" id="{B061AFE6-FD34-471F-A31D-EDC8044A41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36</xdr:row>
      <xdr:rowOff>0</xdr:rowOff>
    </xdr:from>
    <xdr:ext cx="47625" cy="47625"/>
    <xdr:pic>
      <xdr:nvPicPr>
        <xdr:cNvPr id="155" name="Picture 154" descr="http://apps.orange.eg:8800/OA_HTML/cabo/images/t.gif">
          <a:extLst>
            <a:ext uri="{FF2B5EF4-FFF2-40B4-BE49-F238E27FC236}">
              <a16:creationId xmlns:a16="http://schemas.microsoft.com/office/drawing/2014/main" id="{9FB6A4A0-C922-4662-8992-10DB17BF2F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6962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56" name="Picture 155"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57" name="Picture 156"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58" name="Picture 157"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59" name="Picture 158"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0" name="Picture 159"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1" name="Picture 160"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2" name="Picture 161"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3" name="Picture 162"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4" name="Picture 163"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5" name="Picture 164"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6" name="Picture 165"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7" name="Picture 166"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8" name="Picture 167"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69" name="Picture 168"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0" name="Picture 169"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1" name="Picture 170"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2" name="Picture 171"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3" name="Picture 172"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4" name="Picture 173"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5" name="Picture 174"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6" name="Picture 175"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177" name="Picture 176"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78" name="Picture 177"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79" name="Picture 178"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80" name="Picture 179"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81" name="Picture 180"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82" name="Picture 181"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83" name="Picture 182"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84" name="Picture 183"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85" name="Picture 184"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86" name="Picture 185"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87" name="Picture 186"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88" name="Picture 187"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89" name="Picture 188"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90" name="Picture 189"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91" name="Picture 190"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92" name="Picture 191"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93" name="Picture 192"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94" name="Picture 193"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95" name="Picture 194"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96" name="Picture 195"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97" name="Picture 196"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98" name="Picture 197"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12</xdr:row>
      <xdr:rowOff>0</xdr:rowOff>
    </xdr:from>
    <xdr:ext cx="47625" cy="47625"/>
    <xdr:pic>
      <xdr:nvPicPr>
        <xdr:cNvPr id="199" name="Picture 198"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239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00" name="Picture 199" descr="http://apps.orange.eg:8800/OA_HTML/cabo/images/t.gif">
          <a:extLst>
            <a:ext uri="{FF2B5EF4-FFF2-40B4-BE49-F238E27FC236}">
              <a16:creationId xmlns:a16="http://schemas.microsoft.com/office/drawing/2014/main" id="{00000000-0008-0000-04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01" name="Picture 200" descr="http://apps.orange.eg:8800/OA_HTML/cabo/images/t.gif">
          <a:extLst>
            <a:ext uri="{FF2B5EF4-FFF2-40B4-BE49-F238E27FC236}">
              <a16:creationId xmlns:a16="http://schemas.microsoft.com/office/drawing/2014/main" id="{00000000-0008-0000-04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02" name="Picture 201" descr="http://apps.orange.eg:8800/OA_HTML/cabo/images/t.gif">
          <a:extLst>
            <a:ext uri="{FF2B5EF4-FFF2-40B4-BE49-F238E27FC236}">
              <a16:creationId xmlns:a16="http://schemas.microsoft.com/office/drawing/2014/main" id="{00000000-0008-0000-04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03" name="Picture 202" descr="http://apps.orange.eg:8800/OA_HTML/cabo/images/t.gif">
          <a:extLst>
            <a:ext uri="{FF2B5EF4-FFF2-40B4-BE49-F238E27FC236}">
              <a16:creationId xmlns:a16="http://schemas.microsoft.com/office/drawing/2014/main" id="{00000000-0008-0000-04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04" name="Picture 203" descr="http://apps.orange.eg:8800/OA_HTML/cabo/images/t.gif">
          <a:extLst>
            <a:ext uri="{FF2B5EF4-FFF2-40B4-BE49-F238E27FC236}">
              <a16:creationId xmlns:a16="http://schemas.microsoft.com/office/drawing/2014/main" id="{00000000-0008-0000-04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05" name="Picture 204" descr="http://apps.orange.eg:8800/OA_HTML/cabo/images/t.gif">
          <a:extLst>
            <a:ext uri="{FF2B5EF4-FFF2-40B4-BE49-F238E27FC236}">
              <a16:creationId xmlns:a16="http://schemas.microsoft.com/office/drawing/2014/main" id="{00000000-0008-0000-04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06" name="Picture 205" descr="http://apps.orange.eg:8800/OA_HTML/cabo/images/t.gif">
          <a:extLst>
            <a:ext uri="{FF2B5EF4-FFF2-40B4-BE49-F238E27FC236}">
              <a16:creationId xmlns:a16="http://schemas.microsoft.com/office/drawing/2014/main" id="{00000000-0008-0000-04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07" name="Picture 206" descr="http://apps.orange.eg:8800/OA_HTML/cabo/images/t.gif">
          <a:extLst>
            <a:ext uri="{FF2B5EF4-FFF2-40B4-BE49-F238E27FC236}">
              <a16:creationId xmlns:a16="http://schemas.microsoft.com/office/drawing/2014/main" id="{00000000-0008-0000-04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08" name="Picture 207" descr="http://apps.orange.eg:8800/OA_HTML/cabo/images/t.gif">
          <a:extLst>
            <a:ext uri="{FF2B5EF4-FFF2-40B4-BE49-F238E27FC236}">
              <a16:creationId xmlns:a16="http://schemas.microsoft.com/office/drawing/2014/main" id="{00000000-0008-0000-04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09" name="Picture 208" descr="http://apps.orange.eg:8800/OA_HTML/cabo/images/t.gif">
          <a:extLst>
            <a:ext uri="{FF2B5EF4-FFF2-40B4-BE49-F238E27FC236}">
              <a16:creationId xmlns:a16="http://schemas.microsoft.com/office/drawing/2014/main" id="{00000000-0008-0000-04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10" name="Picture 209" descr="http://apps.orange.eg:8800/OA_HTML/cabo/images/t.gif">
          <a:extLst>
            <a:ext uri="{FF2B5EF4-FFF2-40B4-BE49-F238E27FC236}">
              <a16:creationId xmlns:a16="http://schemas.microsoft.com/office/drawing/2014/main" id="{00000000-0008-0000-04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11" name="Picture 210" descr="http://apps.orange.eg:8800/OA_HTML/cabo/images/t.gif">
          <a:extLst>
            <a:ext uri="{FF2B5EF4-FFF2-40B4-BE49-F238E27FC236}">
              <a16:creationId xmlns:a16="http://schemas.microsoft.com/office/drawing/2014/main" id="{00000000-0008-0000-04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12" name="Picture 211" descr="http://apps.orange.eg:8800/OA_HTML/cabo/images/t.gif">
          <a:extLst>
            <a:ext uri="{FF2B5EF4-FFF2-40B4-BE49-F238E27FC236}">
              <a16:creationId xmlns:a16="http://schemas.microsoft.com/office/drawing/2014/main" id="{00000000-0008-0000-04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13" name="Picture 212" descr="http://apps.orange.eg:8800/OA_HTML/cabo/images/t.gif">
          <a:extLst>
            <a:ext uri="{FF2B5EF4-FFF2-40B4-BE49-F238E27FC236}">
              <a16:creationId xmlns:a16="http://schemas.microsoft.com/office/drawing/2014/main" id="{00000000-0008-0000-04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14" name="Picture 213" descr="http://apps.orange.eg:8800/OA_HTML/cabo/images/t.gif">
          <a:extLst>
            <a:ext uri="{FF2B5EF4-FFF2-40B4-BE49-F238E27FC236}">
              <a16:creationId xmlns:a16="http://schemas.microsoft.com/office/drawing/2014/main" id="{00000000-0008-0000-04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15" name="Picture 214" descr="http://apps.orange.eg:8800/OA_HTML/cabo/images/t.gif">
          <a:extLst>
            <a:ext uri="{FF2B5EF4-FFF2-40B4-BE49-F238E27FC236}">
              <a16:creationId xmlns:a16="http://schemas.microsoft.com/office/drawing/2014/main" id="{00000000-0008-0000-04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16" name="Picture 215" descr="http://apps.orange.eg:8800/OA_HTML/cabo/images/t.gif">
          <a:extLst>
            <a:ext uri="{FF2B5EF4-FFF2-40B4-BE49-F238E27FC236}">
              <a16:creationId xmlns:a16="http://schemas.microsoft.com/office/drawing/2014/main" id="{00000000-0008-0000-04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17" name="Picture 216" descr="http://apps.orange.eg:8800/OA_HTML/cabo/images/t.gif">
          <a:extLst>
            <a:ext uri="{FF2B5EF4-FFF2-40B4-BE49-F238E27FC236}">
              <a16:creationId xmlns:a16="http://schemas.microsoft.com/office/drawing/2014/main" id="{00000000-0008-0000-04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18" name="Picture 217" descr="http://apps.orange.eg:8800/OA_HTML/cabo/images/t.gif">
          <a:extLst>
            <a:ext uri="{FF2B5EF4-FFF2-40B4-BE49-F238E27FC236}">
              <a16:creationId xmlns:a16="http://schemas.microsoft.com/office/drawing/2014/main" id="{00000000-0008-0000-04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19" name="Picture 218" descr="http://apps.orange.eg:8800/OA_HTML/cabo/images/t.gif">
          <a:extLst>
            <a:ext uri="{FF2B5EF4-FFF2-40B4-BE49-F238E27FC236}">
              <a16:creationId xmlns:a16="http://schemas.microsoft.com/office/drawing/2014/main" id="{00000000-0008-0000-04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20" name="Picture 219" descr="http://apps.orange.eg:8800/OA_HTML/cabo/images/t.gif">
          <a:extLst>
            <a:ext uri="{FF2B5EF4-FFF2-40B4-BE49-F238E27FC236}">
              <a16:creationId xmlns:a16="http://schemas.microsoft.com/office/drawing/2014/main" id="{00000000-0008-0000-04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0</xdr:row>
      <xdr:rowOff>0</xdr:rowOff>
    </xdr:from>
    <xdr:ext cx="47625" cy="47625"/>
    <xdr:pic>
      <xdr:nvPicPr>
        <xdr:cNvPr id="221" name="Picture 220" descr="http://apps.orange.eg:8800/OA_HTML/cabo/images/t.gif">
          <a:extLst>
            <a:ext uri="{FF2B5EF4-FFF2-40B4-BE49-F238E27FC236}">
              <a16:creationId xmlns:a16="http://schemas.microsoft.com/office/drawing/2014/main" id="{00000000-0008-0000-04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16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22" name="Picture 221"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23" name="Picture 222"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24" name="Picture 223"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25" name="Picture 224"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26" name="Picture 225"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27" name="Picture 226"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28" name="Picture 227"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29" name="Picture 228"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30" name="Picture 229"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31" name="Picture 230"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32" name="Picture 231"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33" name="Picture 232"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34" name="Picture 233"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35" name="Picture 234"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36" name="Picture 235"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37" name="Picture 236"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38" name="Picture 237"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39" name="Picture 238"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40" name="Picture 239"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41" name="Picture 240"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42" name="Picture 241"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6</xdr:col>
      <xdr:colOff>0</xdr:colOff>
      <xdr:row>0</xdr:row>
      <xdr:rowOff>0</xdr:rowOff>
    </xdr:from>
    <xdr:ext cx="47625" cy="47625"/>
    <xdr:pic>
      <xdr:nvPicPr>
        <xdr:cNvPr id="243" name="Picture 242"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24375" y="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32</xdr:row>
      <xdr:rowOff>0</xdr:rowOff>
    </xdr:from>
    <xdr:ext cx="47625" cy="47625"/>
    <xdr:pic>
      <xdr:nvPicPr>
        <xdr:cNvPr id="2" name="Picture 1"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3" name="Picture 2"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4" name="Picture 3"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 name="Picture 4"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6" name="Picture 5"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7" name="Picture 6"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8" name="Picture 7"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9" name="Picture 8"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0" name="Picture 9"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1" name="Picture 10"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2" name="Picture 11"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3" name="Picture 12"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4" name="Picture 13"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5" name="Picture 14"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6" name="Picture 15"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7" name="Picture 16"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8" name="Picture 17"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9" name="Picture 18"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20" name="Picture 19"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21" name="Picture 20"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22" name="Picture 21"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23" name="Picture 22"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4" name="Picture 23"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5" name="Picture 24"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6" name="Picture 25"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7" name="Picture 26"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8" name="Picture 27"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9" name="Picture 28"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0" name="Picture 29"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1" name="Picture 30"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2" name="Picture 31"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3" name="Picture 32"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4" name="Picture 33"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5" name="Picture 34"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6" name="Picture 35"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7" name="Picture 36"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8" name="Picture 37"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9" name="Picture 38"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0" name="Picture 39"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1" name="Picture 40"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2" name="Picture 41"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3" name="Picture 42"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4" name="Picture 43"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5" name="Picture 44"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32</xdr:row>
      <xdr:rowOff>0</xdr:rowOff>
    </xdr:from>
    <xdr:ext cx="47625" cy="47625"/>
    <xdr:pic>
      <xdr:nvPicPr>
        <xdr:cNvPr id="2" name="Picture 1"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3" name="Picture 2"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4" name="Picture 3"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 name="Picture 4"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6" name="Picture 5"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7" name="Picture 6"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8" name="Picture 7"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9" name="Picture 8"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0" name="Picture 9"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1" name="Picture 10"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2" name="Picture 11"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3" name="Picture 12"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4" name="Picture 13"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5" name="Picture 14"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6" name="Picture 15"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7" name="Picture 16"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8" name="Picture 17"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19" name="Picture 18"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20" name="Picture 19"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21" name="Picture 20"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22" name="Picture 21"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23" name="Picture 22"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4" name="Picture 23"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5" name="Picture 24"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6" name="Picture 25"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7" name="Picture 26"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8" name="Picture 27"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29" name="Picture 28"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0" name="Picture 29"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1" name="Picture 30"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2" name="Picture 31"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3" name="Picture 32"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4" name="Picture 33"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5" name="Picture 34"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6" name="Picture 35"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7" name="Picture 36"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8" name="Picture 37"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39" name="Picture 38"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0" name="Picture 39"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1" name="Picture 40"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2" name="Picture 41"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3" name="Picture 42"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4" name="Picture 43"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45" name="Picture 44"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46" name="Picture 45"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47" name="Picture 46"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48" name="Picture 47"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49" name="Picture 48"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0" name="Picture 49"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1" name="Picture 50"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2" name="Picture 51"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3" name="Picture 52"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4" name="Picture 53"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5" name="Picture 54"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6" name="Picture 55"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7" name="Picture 56"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8" name="Picture 57"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59" name="Picture 58"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60" name="Picture 59"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61" name="Picture 60"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62" name="Picture 61"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63" name="Picture 62"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64" name="Picture 63"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65" name="Picture 64"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66" name="Picture 65"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32</xdr:row>
      <xdr:rowOff>0</xdr:rowOff>
    </xdr:from>
    <xdr:ext cx="47625" cy="47625"/>
    <xdr:pic>
      <xdr:nvPicPr>
        <xdr:cNvPr id="67" name="Picture 66"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6200775"/>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68" name="Picture 67" descr="http://apps.orange.eg:8800/OA_HTML/cabo/images/t.gif">
          <a:extLst>
            <a:ext uri="{FF2B5EF4-FFF2-40B4-BE49-F238E27FC236}">
              <a16:creationId xmlns:a16="http://schemas.microsoft.com/office/drawing/2014/main" id="{2BC38778-CA2C-4CFC-A5A1-736C7421E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69" name="Picture 68" descr="http://apps.orange.eg:8800/OA_HTML/cabo/images/t.gif">
          <a:extLst>
            <a:ext uri="{FF2B5EF4-FFF2-40B4-BE49-F238E27FC236}">
              <a16:creationId xmlns:a16="http://schemas.microsoft.com/office/drawing/2014/main" id="{A27952C5-59D0-4E06-BD13-D10BD584EF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0" name="Picture 69" descr="http://apps.orange.eg:8800/OA_HTML/cabo/images/t.gif">
          <a:extLst>
            <a:ext uri="{FF2B5EF4-FFF2-40B4-BE49-F238E27FC236}">
              <a16:creationId xmlns:a16="http://schemas.microsoft.com/office/drawing/2014/main" id="{2A3ECD0C-0E0F-4FF0-AD3F-7601B88BB1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1" name="Picture 70" descr="http://apps.orange.eg:8800/OA_HTML/cabo/images/t.gif">
          <a:extLst>
            <a:ext uri="{FF2B5EF4-FFF2-40B4-BE49-F238E27FC236}">
              <a16:creationId xmlns:a16="http://schemas.microsoft.com/office/drawing/2014/main" id="{CC3EF9BE-797F-49E8-8501-D8173D913C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2" name="Picture 71" descr="http://apps.orange.eg:8800/OA_HTML/cabo/images/t.gif">
          <a:extLst>
            <a:ext uri="{FF2B5EF4-FFF2-40B4-BE49-F238E27FC236}">
              <a16:creationId xmlns:a16="http://schemas.microsoft.com/office/drawing/2014/main" id="{C1D41E69-5E3B-4446-8EED-7F8F191FA8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3" name="Picture 72" descr="http://apps.orange.eg:8800/OA_HTML/cabo/images/t.gif">
          <a:extLst>
            <a:ext uri="{FF2B5EF4-FFF2-40B4-BE49-F238E27FC236}">
              <a16:creationId xmlns:a16="http://schemas.microsoft.com/office/drawing/2014/main" id="{30525BC9-98B5-4048-BE74-4DC1C7A3CE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4" name="Picture 73" descr="http://apps.orange.eg:8800/OA_HTML/cabo/images/t.gif">
          <a:extLst>
            <a:ext uri="{FF2B5EF4-FFF2-40B4-BE49-F238E27FC236}">
              <a16:creationId xmlns:a16="http://schemas.microsoft.com/office/drawing/2014/main" id="{19EF07BA-0B2D-433D-8AC2-632FB57045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5" name="Picture 74" descr="http://apps.orange.eg:8800/OA_HTML/cabo/images/t.gif">
          <a:extLst>
            <a:ext uri="{FF2B5EF4-FFF2-40B4-BE49-F238E27FC236}">
              <a16:creationId xmlns:a16="http://schemas.microsoft.com/office/drawing/2014/main" id="{BBE75995-F366-498D-82AF-F16E44346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6" name="Picture 75" descr="http://apps.orange.eg:8800/OA_HTML/cabo/images/t.gif">
          <a:extLst>
            <a:ext uri="{FF2B5EF4-FFF2-40B4-BE49-F238E27FC236}">
              <a16:creationId xmlns:a16="http://schemas.microsoft.com/office/drawing/2014/main" id="{DC95A6D3-E952-48BF-9F14-F838811712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7" name="Picture 76" descr="http://apps.orange.eg:8800/OA_HTML/cabo/images/t.gif">
          <a:extLst>
            <a:ext uri="{FF2B5EF4-FFF2-40B4-BE49-F238E27FC236}">
              <a16:creationId xmlns:a16="http://schemas.microsoft.com/office/drawing/2014/main" id="{248162D7-A1E2-4810-A9A9-E5CEFFBA1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8" name="Picture 77" descr="http://apps.orange.eg:8800/OA_HTML/cabo/images/t.gif">
          <a:extLst>
            <a:ext uri="{FF2B5EF4-FFF2-40B4-BE49-F238E27FC236}">
              <a16:creationId xmlns:a16="http://schemas.microsoft.com/office/drawing/2014/main" id="{49447C7F-B9F5-4A47-BD55-F71C8CCAD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79" name="Picture 78" descr="http://apps.orange.eg:8800/OA_HTML/cabo/images/t.gif">
          <a:extLst>
            <a:ext uri="{FF2B5EF4-FFF2-40B4-BE49-F238E27FC236}">
              <a16:creationId xmlns:a16="http://schemas.microsoft.com/office/drawing/2014/main" id="{08671D43-AAD4-4FA6-8B89-06DBFEDBAD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0" name="Picture 79" descr="http://apps.orange.eg:8800/OA_HTML/cabo/images/t.gif">
          <a:extLst>
            <a:ext uri="{FF2B5EF4-FFF2-40B4-BE49-F238E27FC236}">
              <a16:creationId xmlns:a16="http://schemas.microsoft.com/office/drawing/2014/main" id="{3E56CBB5-4DC9-4E58-89C9-9AEDED93EF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1" name="Picture 80" descr="http://apps.orange.eg:8800/OA_HTML/cabo/images/t.gif">
          <a:extLst>
            <a:ext uri="{FF2B5EF4-FFF2-40B4-BE49-F238E27FC236}">
              <a16:creationId xmlns:a16="http://schemas.microsoft.com/office/drawing/2014/main" id="{8A3D031B-1E9D-4EA7-9248-B1C743DF14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2" name="Picture 81" descr="http://apps.orange.eg:8800/OA_HTML/cabo/images/t.gif">
          <a:extLst>
            <a:ext uri="{FF2B5EF4-FFF2-40B4-BE49-F238E27FC236}">
              <a16:creationId xmlns:a16="http://schemas.microsoft.com/office/drawing/2014/main" id="{9D479FA6-0D73-4421-AC49-8C4CA6C427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3" name="Picture 82" descr="http://apps.orange.eg:8800/OA_HTML/cabo/images/t.gif">
          <a:extLst>
            <a:ext uri="{FF2B5EF4-FFF2-40B4-BE49-F238E27FC236}">
              <a16:creationId xmlns:a16="http://schemas.microsoft.com/office/drawing/2014/main" id="{201D3181-7DA5-4078-9ADE-F83F81749A8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4" name="Picture 83" descr="http://apps.orange.eg:8800/OA_HTML/cabo/images/t.gif">
          <a:extLst>
            <a:ext uri="{FF2B5EF4-FFF2-40B4-BE49-F238E27FC236}">
              <a16:creationId xmlns:a16="http://schemas.microsoft.com/office/drawing/2014/main" id="{C7D17E7F-647C-4F73-B3C7-36A046FE49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5" name="Picture 84" descr="http://apps.orange.eg:8800/OA_HTML/cabo/images/t.gif">
          <a:extLst>
            <a:ext uri="{FF2B5EF4-FFF2-40B4-BE49-F238E27FC236}">
              <a16:creationId xmlns:a16="http://schemas.microsoft.com/office/drawing/2014/main" id="{B672E884-AD97-40E3-8BB6-FDEEF2042D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6" name="Picture 85" descr="http://apps.orange.eg:8800/OA_HTML/cabo/images/t.gif">
          <a:extLst>
            <a:ext uri="{FF2B5EF4-FFF2-40B4-BE49-F238E27FC236}">
              <a16:creationId xmlns:a16="http://schemas.microsoft.com/office/drawing/2014/main" id="{15630B4B-F351-4187-BCD2-86BFDD12C4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7" name="Picture 86" descr="http://apps.orange.eg:8800/OA_HTML/cabo/images/t.gif">
          <a:extLst>
            <a:ext uri="{FF2B5EF4-FFF2-40B4-BE49-F238E27FC236}">
              <a16:creationId xmlns:a16="http://schemas.microsoft.com/office/drawing/2014/main" id="{C2FE186E-54D2-4614-B01A-C35EE8035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8" name="Picture 87" descr="http://apps.orange.eg:8800/OA_HTML/cabo/images/t.gif">
          <a:extLst>
            <a:ext uri="{FF2B5EF4-FFF2-40B4-BE49-F238E27FC236}">
              <a16:creationId xmlns:a16="http://schemas.microsoft.com/office/drawing/2014/main" id="{08C2F215-4B3B-4FD0-99E0-D4CD3CA6D8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0</xdr:colOff>
      <xdr:row>3</xdr:row>
      <xdr:rowOff>0</xdr:rowOff>
    </xdr:from>
    <xdr:ext cx="47625" cy="47625"/>
    <xdr:pic>
      <xdr:nvPicPr>
        <xdr:cNvPr id="89" name="Picture 88" descr="http://apps.orange.eg:8800/OA_HTML/cabo/images/t.gif">
          <a:extLst>
            <a:ext uri="{FF2B5EF4-FFF2-40B4-BE49-F238E27FC236}">
              <a16:creationId xmlns:a16="http://schemas.microsoft.com/office/drawing/2014/main" id="{B0FD6082-829C-41EB-BC3D-49D7E6BC0E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28800" y="590550"/>
          <a:ext cx="47625" cy="47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ob-fs-01\Digital%20Channels\Saved%20Replies\Sheets\VAS%20&amp;%20DAs\VA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me"/>
      <sheetName val="Services"/>
      <sheetName val="Port. &amp; Valid."/>
      <sheetName val="E-Shop"/>
      <sheetName val="Tools"/>
      <sheetName val="Sheet2"/>
      <sheetName val="Retail Actions"/>
      <sheetName val="Shops"/>
    </sheetNames>
    <sheetDataSet>
      <sheetData sheetId="0"/>
      <sheetData sheetId="1"/>
      <sheetData sheetId="2"/>
      <sheetData sheetId="3"/>
      <sheetData sheetId="4"/>
      <sheetData sheetId="5">
        <row r="1">
          <cell r="J1" t="str">
            <v>Tool Name</v>
          </cell>
          <cell r="K1" t="str">
            <v>Tool Link</v>
          </cell>
          <cell r="L1" t="str">
            <v>Username</v>
          </cell>
          <cell r="M1" t="str">
            <v>Password</v>
          </cell>
        </row>
        <row r="2">
          <cell r="J2" t="str">
            <v>ADM Tool</v>
          </cell>
          <cell r="K2" t="str">
            <v>https://10.53.215.20/#/login</v>
          </cell>
          <cell r="L2" t="str">
            <v>Profile Username</v>
          </cell>
          <cell r="M2" t="str">
            <v>Profile Password</v>
          </cell>
        </row>
        <row r="3">
          <cell r="J3" t="str">
            <v>Alerting (​SDP)​ New</v>
          </cell>
          <cell r="K3" t="str">
            <v>http://umvas.vlserv.com/DOBManagement/WebTool/CustomerCare/SDPCustomerCareTool/index</v>
          </cell>
          <cell r="L3" t="str">
            <v>OrangeCustomerCareUser</v>
          </cell>
          <cell r="M3" t="str">
            <v>QpEOYYn4s8</v>
          </cell>
        </row>
        <row r="4">
          <cell r="J4" t="str">
            <v>Block Tool</v>
          </cell>
          <cell r="K4" t="str">
            <v>https://10.45.128.46:8080/CB-Provisioning-Web/login.xhtml</v>
          </cell>
          <cell r="L4" t="str">
            <v>Personal username</v>
          </cell>
          <cell r="M4" t="str">
            <v>qwA_324</v>
          </cell>
        </row>
        <row r="5">
          <cell r="J5" t="str">
            <v>Call tone</v>
          </cell>
          <cell r="K5" t="str">
            <v>https://10.57.201.166:9143/cs/#/login</v>
          </cell>
          <cell r="L5" t="str">
            <v>Personal username</v>
          </cell>
          <cell r="M5" t="str">
            <v>qwA_324</v>
          </cell>
        </row>
        <row r="6">
          <cell r="J6" t="str">
            <v>Eligibility Tool</v>
          </cell>
          <cell r="K6" t="str">
            <v>http://10.11.121.24:448/MyAppsUnified/</v>
          </cell>
          <cell r="L6" t="str">
            <v>Personal</v>
          </cell>
          <cell r="M6" t="str">
            <v>Personal</v>
          </cell>
        </row>
        <row r="7">
          <cell r="J7" t="str">
            <v>E-TopUp (CS)</v>
          </cell>
          <cell r="K7" t="str">
            <v>https://pretups.orange.eg/pretups/</v>
          </cell>
          <cell r="L7" t="str">
            <v>No Need</v>
          </cell>
          <cell r="M7" t="str">
            <v>No Need</v>
          </cell>
        </row>
        <row r="8">
          <cell r="J8" t="str">
            <v>Exception tool Agent</v>
          </cell>
          <cell r="K8" t="str">
            <v>http://10.11.121.24:448/wfm/</v>
          </cell>
          <cell r="L8" t="str">
            <v>No Need</v>
          </cell>
          <cell r="M8" t="str">
            <v>No Need</v>
          </cell>
        </row>
        <row r="9">
          <cell r="J9" t="str">
            <v>Fawry Platform OC</v>
          </cell>
          <cell r="K9" t="str">
            <v>http://192.168.168.150:8002/fawryadmin/fawryadmin/Fawry.html#GENERAL_HomeView</v>
          </cell>
          <cell r="L9" t="str">
            <v>Personal</v>
          </cell>
          <cell r="M9" t="str">
            <v>Personal</v>
          </cell>
        </row>
        <row r="10">
          <cell r="J10" t="str">
            <v>Game+</v>
          </cell>
          <cell r="K10" t="str">
            <v>http://support.orangegamesplus.com/</v>
          </cell>
          <cell r="L10" t="str">
            <v>orangegamesplus@support.com</v>
          </cell>
          <cell r="M10" t="str">
            <v>ogps2021</v>
          </cell>
        </row>
        <row r="11">
          <cell r="J11" t="str">
            <v>Gameloft</v>
          </cell>
          <cell r="K11" t="str">
            <v>https://secure.gameloft.com/supporttool/</v>
          </cell>
          <cell r="L11" t="str">
            <v>mobinilEgypt</v>
          </cell>
          <cell r="M11" t="str">
            <v>spTgNbL2</v>
          </cell>
        </row>
        <row r="12">
          <cell r="J12" t="str">
            <v>Gaming</v>
          </cell>
          <cell r="K12" t="str">
            <v>http://41.33.87.164/bme/main/localAuth.action</v>
          </cell>
          <cell r="L12" t="str">
            <v>orangegame_cs</v>
          </cell>
          <cell r="M12" t="str">
            <v>Orange2022</v>
          </cell>
        </row>
        <row r="13">
          <cell r="J13" t="str">
            <v>Home 4G Reset Loc.</v>
          </cell>
          <cell r="K13" t="str">
            <v>http://inforegcs.orange.eg/cck-clear-device-location.aspx</v>
          </cell>
          <cell r="L13" t="str">
            <v>No Need</v>
          </cell>
          <cell r="M13" t="str">
            <v>No Need</v>
          </cell>
        </row>
        <row r="14">
          <cell r="J14" t="str">
            <v>Law Mawhoub</v>
          </cell>
          <cell r="K14" t="str">
            <v>http://orange.alerting.services/OrangeCC/Login.aspx</v>
          </cell>
          <cell r="L14" t="str">
            <v>OrangeCC</v>
          </cell>
          <cell r="M14" t="str">
            <v>tf7hy</v>
          </cell>
        </row>
        <row r="15">
          <cell r="J15" t="str">
            <v>MCA New ​​tool</v>
          </cell>
          <cell r="K15" t="str">
            <v>https://10.45.128.46:8080/MCA-NOR-Web/login.xhtml</v>
          </cell>
          <cell r="L15" t="str">
            <v>csagent</v>
          </cell>
          <cell r="M15" t="str">
            <v>csagent</v>
          </cell>
        </row>
        <row r="16">
          <cell r="J16" t="str">
            <v>Mondia Media 1</v>
          </cell>
          <cell r="K16" t="str">
            <v>http://cuca.mondiamediamena.com/cuca/common/home</v>
          </cell>
          <cell r="L16" t="str">
            <v>orangeeg</v>
          </cell>
          <cell r="M16" t="str">
            <v>Orange@012</v>
          </cell>
        </row>
        <row r="17">
          <cell r="J17" t="str">
            <v>Mondia Media 2</v>
          </cell>
          <cell r="K17" t="str">
            <v>https://customercare.mondia.com/web/user/services</v>
          </cell>
          <cell r="L17" t="str">
            <v>orangecustomercare@orange.com</v>
          </cell>
          <cell r="M17" t="str">
            <v>P@$$w0rd</v>
          </cell>
        </row>
        <row r="18">
          <cell r="J18" t="str">
            <v>NPG</v>
          </cell>
          <cell r="K18" t="str">
            <v>https://10.11.121.67/NPG/</v>
          </cell>
          <cell r="L18" t="str">
            <v>Profile Username</v>
          </cell>
          <cell r="M18" t="str">
            <v>Profile Password</v>
          </cell>
        </row>
        <row r="19">
          <cell r="J19" t="str">
            <v>OMA</v>
          </cell>
          <cell r="K19" t="str">
            <v>https://oma.apps-details.com/pub/login</v>
          </cell>
          <cell r="L19" t="str">
            <v>karim.wahby@orange.com</v>
          </cell>
          <cell r="M19" t="str">
            <v>HkwvpB9INEN0</v>
          </cell>
        </row>
        <row r="20">
          <cell r="J20" t="str">
            <v>Oracle</v>
          </cell>
          <cell r="K20" t="str">
            <v>https://newapps.orange.eg/OA_HTML/AppsLocalLogin.jsp?langCode=US&amp;username=.3tygF8ki.1Og20MaEL5oobaHH7c7l50bNL1GDHhpCc</v>
          </cell>
          <cell r="L20" t="str">
            <v>Personal</v>
          </cell>
          <cell r="M20" t="str">
            <v>Personal</v>
          </cell>
        </row>
        <row r="21">
          <cell r="J21" t="str">
            <v>Orange Devices</v>
          </cell>
          <cell r="K21" t="str">
            <v>https://intranet/Customers/Sales%20Network/Devices/Pages/default.aspx</v>
          </cell>
          <cell r="L21" t="str">
            <v>No Need</v>
          </cell>
          <cell r="M21" t="str">
            <v>No Need</v>
          </cell>
        </row>
        <row r="22">
          <cell r="J22" t="str">
            <v>Pay for my community</v>
          </cell>
          <cell r="K22" t="str">
            <v>https://10.45.128.46:8080/P4MC-Provisioning-Web/login.xhtml</v>
          </cell>
          <cell r="L22" t="str">
            <v>Personal</v>
          </cell>
          <cell r="M22" t="str">
            <v>Personal</v>
          </cell>
        </row>
        <row r="23">
          <cell r="J23" t="str">
            <v>Siebel</v>
          </cell>
          <cell r="K23" t="str">
            <v>https://10.11.127.112/siebel/app/ecomm/enu</v>
          </cell>
          <cell r="L23" t="str">
            <v>Profile Username</v>
          </cell>
          <cell r="M23" t="str">
            <v>Profile Password</v>
          </cell>
        </row>
        <row r="24">
          <cell r="J24" t="str">
            <v>Siebel Cut Off Tool</v>
          </cell>
          <cell r="K24" t="str">
            <v>https://intranet/teamsites/customerService/Applications%20Guide/Siebel%20%28New%20CRM%20Application%29/Lists/Siebel%2024%205%202011/overview.aspx</v>
          </cell>
          <cell r="L24" t="str">
            <v>No Need</v>
          </cell>
          <cell r="M24" t="str">
            <v>No Need</v>
          </cell>
        </row>
        <row r="25">
          <cell r="J25" t="str">
            <v>Stock Availability</v>
          </cell>
          <cell r="K25" t="str">
            <v>http://10.11.121.24:448/DialReleasing/StockAvilabilityPage</v>
          </cell>
          <cell r="L25" t="str">
            <v>No Need</v>
          </cell>
          <cell r="M25" t="str">
            <v>No Need</v>
          </cell>
        </row>
        <row r="26">
          <cell r="J26" t="str">
            <v>Devices Name</v>
          </cell>
          <cell r="K26" t="str">
            <v>https://intranet/teamsites/customerService/functions/110 Agents/110 Call Guide/Handling Rules/Device Availability New Handling through Orange Shops/Pages/default.aspx</v>
          </cell>
          <cell r="L26" t="str">
            <v>No Need</v>
          </cell>
          <cell r="M26" t="str">
            <v>No Need</v>
          </cell>
        </row>
        <row r="27">
          <cell r="J27" t="str">
            <v>T-Pay</v>
          </cell>
          <cell r="K27" t="str">
            <v>https://self-manage.tpay.me/simpleLogin.aspx</v>
          </cell>
          <cell r="L27" t="str">
            <v>Mobinilcustmercare@Mobinil.com</v>
          </cell>
          <cell r="M27" t="str">
            <v>Orange@2026</v>
          </cell>
        </row>
        <row r="28">
          <cell r="J28" t="str">
            <v>USSD Link 1</v>
          </cell>
          <cell r="K28" t="str">
            <v>http://10.57.226.133:8081/</v>
          </cell>
          <cell r="L28" t="str">
            <v>clcm</v>
          </cell>
          <cell r="M28" t="str">
            <v>OE=G@2023</v>
          </cell>
        </row>
        <row r="29">
          <cell r="J29" t="str">
            <v>USSD Link 2</v>
          </cell>
          <cell r="K29" t="str">
            <v>http://10.57.226.134:8081/</v>
          </cell>
          <cell r="L29" t="str">
            <v>clcm</v>
          </cell>
          <cell r="M29" t="str">
            <v>OE=G@2023</v>
          </cell>
        </row>
        <row r="30">
          <cell r="J30" t="str">
            <v>USSD Link 3</v>
          </cell>
          <cell r="K30" t="str">
            <v>http://10.60.244.69:8081/</v>
          </cell>
          <cell r="L30" t="str">
            <v>clcm</v>
          </cell>
          <cell r="M30" t="str">
            <v>OE=G@2023</v>
          </cell>
        </row>
        <row r="31">
          <cell r="J31" t="str">
            <v>Victory Link 1</v>
          </cell>
          <cell r="K31" t="str">
            <v>http://umvas.vlserv.com/DOBManagement/WebTool/CustomerCare/SDPCustomerCareTool/index</v>
          </cell>
          <cell r="L31" t="str">
            <v>OrangeCustomerCareUser</v>
          </cell>
          <cell r="M31" t="str">
            <v>QpEOYYn4s8</v>
          </cell>
        </row>
        <row r="32">
          <cell r="J32" t="str">
            <v>Victory Link 2</v>
          </cell>
          <cell r="K32" t="str">
            <v>http://umvas.vlserv.com/BillingPlatformUAT/WebTool/</v>
          </cell>
          <cell r="L32" t="str">
            <v>OrangeDOB</v>
          </cell>
          <cell r="M32" t="str">
            <v>Oran#$gdsdeD%012s</v>
          </cell>
        </row>
        <row r="33">
          <cell r="J33" t="str">
            <v>Voucher Tool</v>
          </cell>
          <cell r="K33" t="str">
            <v>http://10.11.121.24:448/MyAppsUnified/Provisioning/EagleConsumerVoucher/Default.aspx</v>
          </cell>
          <cell r="L33" t="str">
            <v>No Need</v>
          </cell>
          <cell r="M33" t="str">
            <v>No Need</v>
          </cell>
        </row>
        <row r="34">
          <cell r="J34" t="str">
            <v>WFM</v>
          </cell>
          <cell r="K34" t="str">
            <v>http://10.53.14.115:8085/wfm/login</v>
          </cell>
          <cell r="L34" t="str">
            <v>Personal</v>
          </cell>
          <cell r="M34" t="str">
            <v>Personal</v>
          </cell>
        </row>
      </sheetData>
      <sheetData sheetId="6"/>
      <sheetData sheetId="7"/>
    </sheetDataSet>
  </externalBook>
</externalLink>
</file>

<file path=xl/tables/table1.xml><?xml version="1.0" encoding="utf-8"?>
<table xmlns="http://schemas.openxmlformats.org/spreadsheetml/2006/main" id="1" name="Table1" displayName="Table1" ref="A6:B7" totalsRowShown="0" headerRowDxfId="450" dataDxfId="449">
  <autoFilter ref="A6:B7"/>
  <tableColumns count="2">
    <tableColumn id="1" name="Recharging Fees" dataDxfId="448" dataCellStyle="Neutral"/>
    <tableColumn id="2" name="Main credit" dataDxfId="447">
      <calculatedColumnFormula>A7*70%</calculatedColumnFormula>
    </tableColumn>
  </tableColumns>
  <tableStyleInfo name="TableStyleLight15" showFirstColumn="0" showLastColumn="0" showRowStripes="1" showColumnStripes="0"/>
</table>
</file>

<file path=xl/tables/table2.xml><?xml version="1.0" encoding="utf-8"?>
<table xmlns="http://schemas.openxmlformats.org/spreadsheetml/2006/main" id="2" name="Table2" displayName="Table2" ref="A11:B12" totalsRowShown="0" headerRowDxfId="446" dataDxfId="445">
  <autoFilter ref="A11:B12"/>
  <tableColumns count="2">
    <tableColumn id="1" name="Main credit" dataDxfId="444"/>
    <tableColumn id="2" name="Recharging Fees" dataDxfId="443" dataCellStyle="Neutral">
      <calculatedColumnFormula>A12*100/70</calculatedColumnFormula>
    </tableColumn>
  </tableColumns>
  <tableStyleInfo name="TableStyleLight15" showFirstColumn="0" showLastColumn="0" showRowStripes="1" showColumnStripes="0"/>
</table>
</file>

<file path=xl/tables/table3.xml><?xml version="1.0" encoding="utf-8"?>
<table xmlns="http://schemas.openxmlformats.org/spreadsheetml/2006/main" id="3" name="Table14" displayName="Table14" ref="A1:C1048576" totalsRowShown="0" headerRowDxfId="439" headerRowBorderDxfId="438" tableBorderDxfId="437">
  <tableColumns count="3">
    <tableColumn id="1" name="id" dataDxfId="436"/>
    <tableColumn id="2" name="title"/>
    <tableColumn id="3" name="category" dataDxfId="43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Amrkh@012"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intranet/teamsites/customerService/Postpaid%20Simplicity%20Team%20materials/Pages/default.aspx" TargetMode="External"/><Relationship Id="rId3" Type="http://schemas.openxmlformats.org/officeDocument/2006/relationships/hyperlink" Target="http://orangepedia/Products/Services/Pages/Social-Media-handling-through-CC.aspx" TargetMode="External"/><Relationship Id="rId7" Type="http://schemas.openxmlformats.org/officeDocument/2006/relationships/hyperlink" Target="file:///\\mob-fs-01\Digital%20Channels\Saved%20Replies\Quality%20&amp;%20How%20to" TargetMode="External"/><Relationship Id="rId2" Type="http://schemas.openxmlformats.org/officeDocument/2006/relationships/hyperlink" Target="file:///\\mob-fs-01\Digital%20Channels\Saved%20Replies\Sheets" TargetMode="External"/><Relationship Id="rId1" Type="http://schemas.openxmlformats.org/officeDocument/2006/relationships/hyperlink" Target="http://orangepedia/Products/Services/Pages/Repetitive-Follow-Up-Calls-Handling.aspx" TargetMode="External"/><Relationship Id="rId6" Type="http://schemas.openxmlformats.org/officeDocument/2006/relationships/hyperlink" Target="file:///\\mob-fs-01\Digital%20Channels\Saved%20Replies\Handling%20Rules" TargetMode="External"/><Relationship Id="rId11" Type="http://schemas.openxmlformats.org/officeDocument/2006/relationships/drawing" Target="../drawings/drawing1.xml"/><Relationship Id="rId5" Type="http://schemas.openxmlformats.org/officeDocument/2006/relationships/hyperlink" Target="https://github.com/amrkhalid99/chatTool" TargetMode="External"/><Relationship Id="rId10" Type="http://schemas.openxmlformats.org/officeDocument/2006/relationships/printerSettings" Target="../printerSettings/printerSettings4.bin"/><Relationship Id="rId4" Type="http://schemas.openxmlformats.org/officeDocument/2006/relationships/hyperlink" Target="file:///\\mob-fs-01\Digital%20Channels\Click%20%20to%20chat\Performance\2026" TargetMode="External"/><Relationship Id="rId9" Type="http://schemas.openxmlformats.org/officeDocument/2006/relationships/hyperlink" Target="file:///\\mob-fs-01\Quality%20Reports\Click%20to%20chat\GSM\GSM%20H1%202026" TargetMode="Externa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8" Type="http://schemas.openxmlformats.org/officeDocument/2006/relationships/hyperlink" Target="http://10.53.14.115:8085/wfm/login" TargetMode="External"/><Relationship Id="rId13" Type="http://schemas.openxmlformats.org/officeDocument/2006/relationships/hyperlink" Target="http://umvas.vlserv.com/DOBManagement/WebTool/CustomerCare/SDPCustomerCareTool/index" TargetMode="External"/><Relationship Id="rId18" Type="http://schemas.openxmlformats.org/officeDocument/2006/relationships/hyperlink" Target="https://10.57.201.166:9143/cs/" TargetMode="External"/><Relationship Id="rId3" Type="http://schemas.openxmlformats.org/officeDocument/2006/relationships/hyperlink" Target="http://10.11.121.24:448/wfm/" TargetMode="External"/><Relationship Id="rId21" Type="http://schemas.openxmlformats.org/officeDocument/2006/relationships/drawing" Target="../drawings/drawing2.xml"/><Relationship Id="rId7" Type="http://schemas.openxmlformats.org/officeDocument/2006/relationships/hyperlink" Target="https://intranet/teamsites/customerService/functions/110%20Agents/110%20Call%20Guide/Handling%20Rules/Device%20Availability%20New%20Handling%20through%20Orange%20Shops/Pages/default.aspx" TargetMode="External"/><Relationship Id="rId12" Type="http://schemas.openxmlformats.org/officeDocument/2006/relationships/hyperlink" Target="https://newapps.orange.eg/OA_HTML/AppsLocalLogin.jsp?langCode=US&amp;username=.3tygF8ki.1Og20MaEL5oobaHH7c7l50bNL1GDHhpCc" TargetMode="External"/><Relationship Id="rId17" Type="http://schemas.openxmlformats.org/officeDocument/2006/relationships/hyperlink" Target="http://10.11.121.24:448/DialReleasing/StockAvilabilityPage" TargetMode="External"/><Relationship Id="rId2" Type="http://schemas.openxmlformats.org/officeDocument/2006/relationships/hyperlink" Target="http://support.orangegamesplus.com/" TargetMode="External"/><Relationship Id="rId16" Type="http://schemas.openxmlformats.org/officeDocument/2006/relationships/hyperlink" Target="http://umvas.vlserv.com/DOBManagement/WebTool/CustomerCare/SDPCustomerCareTool/index" TargetMode="External"/><Relationship Id="rId20" Type="http://schemas.openxmlformats.org/officeDocument/2006/relationships/hyperlink" Target="mailto:Orange@2026" TargetMode="External"/><Relationship Id="rId1" Type="http://schemas.openxmlformats.org/officeDocument/2006/relationships/hyperlink" Target="mailto:Orange@012" TargetMode="External"/><Relationship Id="rId6" Type="http://schemas.openxmlformats.org/officeDocument/2006/relationships/hyperlink" Target="https://10.53.215.20/" TargetMode="External"/><Relationship Id="rId11" Type="http://schemas.openxmlformats.org/officeDocument/2006/relationships/hyperlink" Target="mailto:OE=G@2023" TargetMode="External"/><Relationship Id="rId5" Type="http://schemas.openxmlformats.org/officeDocument/2006/relationships/hyperlink" Target="https://customercare.mondia.com/web/user/services" TargetMode="External"/><Relationship Id="rId15" Type="http://schemas.openxmlformats.org/officeDocument/2006/relationships/hyperlink" Target="https://10.11.127.112/siebel/app/ecomm/enu" TargetMode="External"/><Relationship Id="rId10" Type="http://schemas.openxmlformats.org/officeDocument/2006/relationships/hyperlink" Target="https://10.11.121.67/NPG/" TargetMode="External"/><Relationship Id="rId19" Type="http://schemas.openxmlformats.org/officeDocument/2006/relationships/hyperlink" Target="mailto:Mobinilcustmercare@Mobinil.com" TargetMode="External"/><Relationship Id="rId4" Type="http://schemas.openxmlformats.org/officeDocument/2006/relationships/hyperlink" Target="http://10.11.121.24:448/MyAppsUnified/" TargetMode="External"/><Relationship Id="rId9" Type="http://schemas.openxmlformats.org/officeDocument/2006/relationships/hyperlink" Target="http://192.168.168.150:8002/fawryadmin/fawryadmin/Fawry.html" TargetMode="External"/><Relationship Id="rId14" Type="http://schemas.openxmlformats.org/officeDocument/2006/relationships/hyperlink" Target="http://10.11.121.24:448/MyAppsUnified/Provisioning/EagleConsumerVoucher/Default.aspx" TargetMode="External"/></Relationships>
</file>

<file path=xl/worksheets/_rels/sheet8.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24.emf"/><Relationship Id="rId3" Type="http://schemas.openxmlformats.org/officeDocument/2006/relationships/vmlDrawing" Target="../drawings/vmlDrawing1.vml"/><Relationship Id="rId7" Type="http://schemas.openxmlformats.org/officeDocument/2006/relationships/image" Target="../media/image21.emf"/><Relationship Id="rId12" Type="http://schemas.openxmlformats.org/officeDocument/2006/relationships/oleObject" Target="../embeddings/oleObject5.bin"/><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oleObject" Target="../embeddings/oleObject2.bin"/><Relationship Id="rId11" Type="http://schemas.openxmlformats.org/officeDocument/2006/relationships/image" Target="../media/image23.emf"/><Relationship Id="rId5" Type="http://schemas.openxmlformats.org/officeDocument/2006/relationships/image" Target="../media/image20.emf"/><Relationship Id="rId10" Type="http://schemas.openxmlformats.org/officeDocument/2006/relationships/oleObject" Target="../embeddings/oleObject4.bin"/><Relationship Id="rId4" Type="http://schemas.openxmlformats.org/officeDocument/2006/relationships/oleObject" Target="../embeddings/oleObject1.bin"/><Relationship Id="rId9" Type="http://schemas.openxmlformats.org/officeDocument/2006/relationships/image" Target="../media/image22.emf"/></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49"/>
  <sheetViews>
    <sheetView topLeftCell="C1" zoomScale="115" zoomScaleNormal="115" workbookViewId="0">
      <selection activeCell="H5" sqref="H5"/>
    </sheetView>
  </sheetViews>
  <sheetFormatPr defaultRowHeight="15"/>
  <cols>
    <col min="1" max="1" width="14.42578125" style="1" customWidth="1"/>
    <col min="2" max="2" width="49" style="1" customWidth="1"/>
    <col min="3" max="3" width="11.42578125" style="1" customWidth="1"/>
    <col min="4" max="4" width="52.85546875" style="2" customWidth="1"/>
    <col min="5" max="5" width="10.28515625" style="8" customWidth="1"/>
    <col min="6" max="6" width="53.140625" customWidth="1"/>
  </cols>
  <sheetData>
    <row r="1" spans="1:6" ht="19.5" thickBot="1">
      <c r="A1" s="74" t="s">
        <v>227</v>
      </c>
      <c r="B1" s="125" t="s">
        <v>229</v>
      </c>
      <c r="C1" s="129" t="s">
        <v>227</v>
      </c>
      <c r="D1" s="74" t="s">
        <v>229</v>
      </c>
      <c r="E1" s="129" t="s">
        <v>227</v>
      </c>
      <c r="F1" s="74" t="s">
        <v>229</v>
      </c>
    </row>
    <row r="2" spans="1:6" ht="25.5">
      <c r="A2" s="116" t="s">
        <v>2</v>
      </c>
      <c r="B2" s="126" t="s">
        <v>875</v>
      </c>
      <c r="C2" s="130" t="s">
        <v>91</v>
      </c>
      <c r="D2" s="10" t="s">
        <v>6</v>
      </c>
      <c r="E2" s="135" t="s">
        <v>94</v>
      </c>
      <c r="F2" s="10" t="s">
        <v>93</v>
      </c>
    </row>
    <row r="3" spans="1:6" ht="38.25">
      <c r="A3" s="116" t="s">
        <v>2</v>
      </c>
      <c r="B3" s="127" t="s">
        <v>739</v>
      </c>
      <c r="C3" s="130" t="s">
        <v>91</v>
      </c>
      <c r="D3" s="10" t="s">
        <v>266</v>
      </c>
      <c r="E3" s="135" t="s">
        <v>72</v>
      </c>
      <c r="F3" s="10" t="s">
        <v>73</v>
      </c>
    </row>
    <row r="4" spans="1:6" ht="26.25" thickBot="1">
      <c r="A4" s="116" t="s">
        <v>2</v>
      </c>
      <c r="B4" s="154" t="s">
        <v>264</v>
      </c>
      <c r="C4" s="130" t="s">
        <v>91</v>
      </c>
      <c r="D4" s="10" t="s">
        <v>756</v>
      </c>
      <c r="E4" s="124" t="s">
        <v>53</v>
      </c>
      <c r="F4" s="128" t="s">
        <v>799</v>
      </c>
    </row>
    <row r="5" spans="1:6" ht="38.25">
      <c r="A5" s="13" t="s">
        <v>3</v>
      </c>
      <c r="B5" s="155" t="s">
        <v>10</v>
      </c>
      <c r="C5" s="130" t="s">
        <v>91</v>
      </c>
      <c r="D5" s="10" t="s">
        <v>803</v>
      </c>
      <c r="E5" s="124" t="s">
        <v>53</v>
      </c>
      <c r="F5" s="128" t="s">
        <v>104</v>
      </c>
    </row>
    <row r="6" spans="1:6" ht="25.5">
      <c r="A6" s="13" t="s">
        <v>3</v>
      </c>
      <c r="B6" s="128" t="s">
        <v>8</v>
      </c>
      <c r="C6" s="130" t="s">
        <v>91</v>
      </c>
      <c r="D6" s="10" t="s">
        <v>267</v>
      </c>
      <c r="E6" s="131" t="s">
        <v>69</v>
      </c>
      <c r="F6" s="10" t="s">
        <v>263</v>
      </c>
    </row>
    <row r="7" spans="1:6" ht="25.5">
      <c r="A7" s="13" t="s">
        <v>3</v>
      </c>
      <c r="B7" s="128" t="s">
        <v>7</v>
      </c>
      <c r="C7" s="130" t="s">
        <v>31</v>
      </c>
      <c r="D7" s="10" t="s">
        <v>30</v>
      </c>
      <c r="E7" s="131" t="s">
        <v>69</v>
      </c>
      <c r="F7" s="10" t="s">
        <v>755</v>
      </c>
    </row>
    <row r="8" spans="1:6" ht="25.5">
      <c r="A8" s="13" t="s">
        <v>3</v>
      </c>
      <c r="B8" s="128" t="s">
        <v>0</v>
      </c>
      <c r="C8" s="130" t="s">
        <v>91</v>
      </c>
      <c r="D8" s="10" t="s">
        <v>734</v>
      </c>
      <c r="E8" s="131" t="s">
        <v>69</v>
      </c>
      <c r="F8" s="10" t="s">
        <v>70</v>
      </c>
    </row>
    <row r="9" spans="1:6">
      <c r="A9" s="13" t="s">
        <v>3</v>
      </c>
      <c r="B9" s="128" t="s">
        <v>1</v>
      </c>
      <c r="C9" s="130" t="s">
        <v>91</v>
      </c>
      <c r="D9" s="10" t="s">
        <v>274</v>
      </c>
      <c r="E9" s="131" t="s">
        <v>69</v>
      </c>
      <c r="F9" s="10" t="s">
        <v>268</v>
      </c>
    </row>
    <row r="10" spans="1:6" ht="39" customHeight="1">
      <c r="A10" s="13" t="s">
        <v>81</v>
      </c>
      <c r="B10" s="128" t="s">
        <v>888</v>
      </c>
      <c r="C10" s="130" t="s">
        <v>91</v>
      </c>
      <c r="D10" s="10" t="s">
        <v>733</v>
      </c>
      <c r="E10" s="131" t="s">
        <v>720</v>
      </c>
      <c r="F10" s="10" t="s">
        <v>719</v>
      </c>
    </row>
    <row r="11" spans="1:6" ht="25.5">
      <c r="A11" s="13" t="s">
        <v>3</v>
      </c>
      <c r="B11" s="128" t="s">
        <v>5</v>
      </c>
      <c r="C11" s="130" t="s">
        <v>91</v>
      </c>
      <c r="D11" s="10" t="s">
        <v>775</v>
      </c>
      <c r="E11" s="163" t="s">
        <v>887</v>
      </c>
      <c r="F11" s="10" t="s">
        <v>805</v>
      </c>
    </row>
    <row r="12" spans="1:6" ht="51">
      <c r="A12" s="13" t="s">
        <v>3</v>
      </c>
      <c r="B12" s="128" t="s">
        <v>11</v>
      </c>
      <c r="C12" s="130" t="s">
        <v>91</v>
      </c>
      <c r="D12" s="10" t="s">
        <v>781</v>
      </c>
      <c r="E12" s="163" t="s">
        <v>887</v>
      </c>
      <c r="F12" s="10" t="s">
        <v>805</v>
      </c>
    </row>
    <row r="13" spans="1:6" ht="51">
      <c r="A13" s="13" t="s">
        <v>3</v>
      </c>
      <c r="B13" s="128" t="s">
        <v>17</v>
      </c>
      <c r="C13" s="130" t="s">
        <v>91</v>
      </c>
      <c r="D13" s="10" t="s">
        <v>735</v>
      </c>
      <c r="E13" s="130" t="s">
        <v>91</v>
      </c>
      <c r="F13" s="10" t="s">
        <v>790</v>
      </c>
    </row>
    <row r="14" spans="1:6" ht="51">
      <c r="A14" s="13" t="s">
        <v>33</v>
      </c>
      <c r="B14" s="128" t="s">
        <v>12</v>
      </c>
      <c r="C14" s="130" t="s">
        <v>91</v>
      </c>
      <c r="D14" s="10" t="s">
        <v>794</v>
      </c>
      <c r="E14" s="13" t="s">
        <v>3</v>
      </c>
      <c r="F14" s="128" t="s">
        <v>23</v>
      </c>
    </row>
    <row r="15" spans="1:6" ht="30">
      <c r="A15" s="13" t="s">
        <v>36</v>
      </c>
      <c r="B15" s="128" t="s">
        <v>35</v>
      </c>
      <c r="C15" s="130" t="s">
        <v>777</v>
      </c>
      <c r="D15" s="10" t="s">
        <v>773</v>
      </c>
      <c r="E15" s="9" t="s">
        <v>884</v>
      </c>
      <c r="F15" s="10" t="s">
        <v>793</v>
      </c>
    </row>
    <row r="16" spans="1:6" ht="25.5">
      <c r="A16" s="162" t="s">
        <v>40</v>
      </c>
      <c r="B16" s="128" t="s">
        <v>105</v>
      </c>
      <c r="C16" s="130" t="s">
        <v>31</v>
      </c>
      <c r="D16" s="10" t="s">
        <v>779</v>
      </c>
      <c r="E16" s="9" t="s">
        <v>103</v>
      </c>
      <c r="F16" s="10" t="s">
        <v>102</v>
      </c>
    </row>
    <row r="17" spans="1:8" ht="38.25">
      <c r="A17" s="13" t="s">
        <v>72</v>
      </c>
      <c r="B17" s="128" t="s">
        <v>71</v>
      </c>
      <c r="C17" s="130" t="s">
        <v>31</v>
      </c>
      <c r="D17" s="10" t="s">
        <v>776</v>
      </c>
      <c r="E17" s="13" t="s">
        <v>889</v>
      </c>
      <c r="F17" s="128" t="s">
        <v>4</v>
      </c>
    </row>
    <row r="18" spans="1:8" ht="25.5">
      <c r="A18" s="13" t="s">
        <v>84</v>
      </c>
      <c r="B18" s="128" t="s">
        <v>106</v>
      </c>
      <c r="C18" s="130" t="s">
        <v>783</v>
      </c>
      <c r="D18" s="10" t="s">
        <v>782</v>
      </c>
      <c r="E18" s="130" t="s">
        <v>91</v>
      </c>
      <c r="F18" s="10" t="s">
        <v>790</v>
      </c>
    </row>
    <row r="19" spans="1:8" ht="25.5">
      <c r="A19" s="13" t="s">
        <v>3</v>
      </c>
      <c r="B19" s="128" t="s">
        <v>75</v>
      </c>
      <c r="C19" s="130"/>
      <c r="D19" s="10" t="s">
        <v>792</v>
      </c>
      <c r="E19" s="13" t="s">
        <v>795</v>
      </c>
      <c r="F19" s="10" t="s">
        <v>798</v>
      </c>
      <c r="H19" s="86"/>
    </row>
    <row r="20" spans="1:8" ht="45">
      <c r="A20" s="13" t="s">
        <v>90</v>
      </c>
      <c r="B20" s="128" t="s">
        <v>12</v>
      </c>
      <c r="C20" s="132" t="s">
        <v>29</v>
      </c>
      <c r="D20" s="10" t="s">
        <v>28</v>
      </c>
      <c r="E20" s="132" t="s">
        <v>21</v>
      </c>
      <c r="F20" s="10" t="s">
        <v>797</v>
      </c>
    </row>
    <row r="21" spans="1:8" ht="30">
      <c r="A21" s="13" t="s">
        <v>112</v>
      </c>
      <c r="B21" s="128" t="s">
        <v>202</v>
      </c>
      <c r="C21" s="132" t="s">
        <v>21</v>
      </c>
      <c r="D21" s="10" t="s">
        <v>804</v>
      </c>
      <c r="F21" s="2"/>
    </row>
    <row r="22" spans="1:8" ht="34.5" customHeight="1">
      <c r="A22" s="13" t="s">
        <v>112</v>
      </c>
      <c r="B22" s="128" t="s">
        <v>111</v>
      </c>
      <c r="C22" s="132" t="s">
        <v>260</v>
      </c>
      <c r="D22" s="10" t="s">
        <v>886</v>
      </c>
      <c r="F22" s="2"/>
    </row>
    <row r="23" spans="1:8" ht="30">
      <c r="A23" s="334" t="s">
        <v>115</v>
      </c>
      <c r="B23" s="128" t="s">
        <v>113</v>
      </c>
      <c r="C23" s="132" t="s">
        <v>21</v>
      </c>
      <c r="D23" s="10" t="s">
        <v>238</v>
      </c>
      <c r="F23" s="2"/>
    </row>
    <row r="24" spans="1:8" ht="30">
      <c r="A24" s="335"/>
      <c r="B24" s="128" t="s">
        <v>114</v>
      </c>
      <c r="C24" s="132" t="s">
        <v>21</v>
      </c>
      <c r="D24" s="10" t="s">
        <v>883</v>
      </c>
      <c r="F24" s="2"/>
    </row>
    <row r="25" spans="1:8" ht="30">
      <c r="A25" s="13" t="s">
        <v>77</v>
      </c>
      <c r="B25" s="128" t="s">
        <v>750</v>
      </c>
      <c r="C25" s="132" t="s">
        <v>21</v>
      </c>
      <c r="D25" s="10" t="s">
        <v>262</v>
      </c>
      <c r="F25" s="2"/>
    </row>
    <row r="26" spans="1:8" ht="30">
      <c r="A26" s="13" t="s">
        <v>110</v>
      </c>
      <c r="B26" s="128" t="s">
        <v>109</v>
      </c>
      <c r="C26" s="132" t="s">
        <v>21</v>
      </c>
      <c r="D26" s="10" t="s">
        <v>275</v>
      </c>
      <c r="F26" s="2"/>
      <c r="H26" s="141"/>
    </row>
    <row r="27" spans="1:8" ht="51">
      <c r="A27" s="13" t="s">
        <v>82</v>
      </c>
      <c r="B27" s="128" t="s">
        <v>9</v>
      </c>
      <c r="C27" s="132" t="s">
        <v>21</v>
      </c>
      <c r="D27" s="10" t="s">
        <v>758</v>
      </c>
      <c r="F27" s="2"/>
      <c r="H27" s="141"/>
    </row>
    <row r="28" spans="1:8" ht="38.25">
      <c r="A28" s="13" t="s">
        <v>41</v>
      </c>
      <c r="B28" s="128" t="s">
        <v>273</v>
      </c>
      <c r="C28" s="133" t="s">
        <v>15</v>
      </c>
      <c r="D28" s="10" t="s">
        <v>34</v>
      </c>
    </row>
    <row r="29" spans="1:8" ht="25.5">
      <c r="A29" s="13" t="s">
        <v>270</v>
      </c>
      <c r="B29" s="128" t="s">
        <v>269</v>
      </c>
      <c r="C29" s="133" t="s">
        <v>15</v>
      </c>
      <c r="D29" s="10" t="s">
        <v>20</v>
      </c>
    </row>
    <row r="30" spans="1:8" ht="51">
      <c r="A30" s="13" t="s">
        <v>270</v>
      </c>
      <c r="B30" s="128" t="s">
        <v>272</v>
      </c>
      <c r="C30" s="133" t="s">
        <v>15</v>
      </c>
      <c r="D30" s="10" t="s">
        <v>22</v>
      </c>
    </row>
    <row r="31" spans="1:8" ht="102">
      <c r="A31" s="13" t="s">
        <v>298</v>
      </c>
      <c r="B31" s="128" t="s">
        <v>297</v>
      </c>
      <c r="C31" s="133" t="s">
        <v>24</v>
      </c>
      <c r="D31" s="10" t="s">
        <v>25</v>
      </c>
      <c r="F31" s="8"/>
    </row>
    <row r="32" spans="1:8" ht="63.75">
      <c r="A32" s="13" t="s">
        <v>760</v>
      </c>
      <c r="B32" s="128" t="s">
        <v>759</v>
      </c>
      <c r="C32" s="133" t="s">
        <v>26</v>
      </c>
      <c r="D32" s="10" t="s">
        <v>242</v>
      </c>
    </row>
    <row r="33" spans="1:6">
      <c r="A33" s="13"/>
      <c r="B33" s="128"/>
      <c r="C33" s="133" t="s">
        <v>15</v>
      </c>
      <c r="D33" s="10" t="s">
        <v>13</v>
      </c>
    </row>
    <row r="34" spans="1:6" ht="51">
      <c r="A34" s="13" t="s">
        <v>218</v>
      </c>
      <c r="B34" s="128" t="s">
        <v>219</v>
      </c>
      <c r="C34" s="133" t="s">
        <v>15</v>
      </c>
      <c r="D34" s="10" t="s">
        <v>14</v>
      </c>
    </row>
    <row r="35" spans="1:6" ht="25.5">
      <c r="A35" s="13" t="s">
        <v>218</v>
      </c>
      <c r="B35" s="128" t="s">
        <v>225</v>
      </c>
      <c r="C35" s="133" t="s">
        <v>15</v>
      </c>
      <c r="D35" s="10" t="s">
        <v>86</v>
      </c>
    </row>
    <row r="36" spans="1:6" ht="38.25">
      <c r="A36" s="13" t="s">
        <v>228</v>
      </c>
      <c r="B36" s="128" t="s">
        <v>226</v>
      </c>
      <c r="C36" s="133" t="s">
        <v>108</v>
      </c>
      <c r="D36" s="10" t="s">
        <v>107</v>
      </c>
    </row>
    <row r="37" spans="1:6" ht="26.25" thickBot="1">
      <c r="A37" s="13" t="s">
        <v>259</v>
      </c>
      <c r="B37" s="128" t="s">
        <v>42</v>
      </c>
      <c r="C37" s="332" t="s">
        <v>87</v>
      </c>
      <c r="D37" s="159" t="s">
        <v>88</v>
      </c>
    </row>
    <row r="38" spans="1:6" ht="26.25" thickBot="1">
      <c r="A38" s="13" t="s">
        <v>259</v>
      </c>
      <c r="B38" s="128" t="s">
        <v>43</v>
      </c>
      <c r="C38" s="333"/>
      <c r="D38" s="161" t="s">
        <v>89</v>
      </c>
    </row>
    <row r="39" spans="1:6" ht="30">
      <c r="A39" s="13" t="s">
        <v>257</v>
      </c>
      <c r="B39" s="10" t="s">
        <v>258</v>
      </c>
      <c r="C39" s="134" t="s">
        <v>19</v>
      </c>
      <c r="D39" s="160" t="s">
        <v>18</v>
      </c>
    </row>
    <row r="40" spans="1:6" ht="38.25">
      <c r="A40" s="13" t="s">
        <v>240</v>
      </c>
      <c r="B40" s="10" t="s">
        <v>748</v>
      </c>
      <c r="C40" s="134" t="s">
        <v>19</v>
      </c>
      <c r="D40" s="10" t="s">
        <v>256</v>
      </c>
    </row>
    <row r="41" spans="1:6" ht="51">
      <c r="A41" s="13" t="s">
        <v>240</v>
      </c>
      <c r="B41" s="10" t="s">
        <v>239</v>
      </c>
      <c r="C41" s="134"/>
      <c r="D41" s="10"/>
      <c r="F41" s="86"/>
    </row>
    <row r="42" spans="1:6" ht="25.5">
      <c r="A42" s="13" t="s">
        <v>76</v>
      </c>
      <c r="B42" s="10" t="s">
        <v>255</v>
      </c>
      <c r="C42" s="133" t="s">
        <v>15</v>
      </c>
      <c r="D42" s="10" t="s">
        <v>301</v>
      </c>
    </row>
    <row r="43" spans="1:6" ht="25.5">
      <c r="A43" s="13" t="s">
        <v>39</v>
      </c>
      <c r="B43" s="10" t="s">
        <v>85</v>
      </c>
      <c r="C43" s="133" t="s">
        <v>15</v>
      </c>
      <c r="D43" s="10" t="s">
        <v>287</v>
      </c>
    </row>
    <row r="44" spans="1:6" ht="51">
      <c r="A44" s="13" t="s">
        <v>718</v>
      </c>
      <c r="B44" s="10" t="s">
        <v>738</v>
      </c>
      <c r="C44" s="136" t="s">
        <v>787</v>
      </c>
      <c r="D44" s="10" t="s">
        <v>786</v>
      </c>
    </row>
    <row r="45" spans="1:6" ht="51">
      <c r="A45" s="13" t="s">
        <v>299</v>
      </c>
      <c r="B45" s="10" t="s">
        <v>749</v>
      </c>
      <c r="C45" s="85" t="s">
        <v>254</v>
      </c>
      <c r="D45" s="10" t="s">
        <v>116</v>
      </c>
    </row>
    <row r="46" spans="1:6" ht="38.25">
      <c r="A46" s="13" t="s">
        <v>299</v>
      </c>
      <c r="B46" s="10" t="s">
        <v>300</v>
      </c>
      <c r="C46" s="85" t="s">
        <v>254</v>
      </c>
      <c r="D46" s="10" t="s">
        <v>788</v>
      </c>
    </row>
    <row r="47" spans="1:6" ht="102">
      <c r="A47" s="13" t="s">
        <v>83</v>
      </c>
      <c r="B47" s="10" t="s">
        <v>806</v>
      </c>
      <c r="C47" s="85" t="s">
        <v>254</v>
      </c>
      <c r="D47" s="10" t="s">
        <v>789</v>
      </c>
    </row>
    <row r="48" spans="1:6" ht="51">
      <c r="A48" s="13" t="s">
        <v>16</v>
      </c>
      <c r="B48" s="10" t="s">
        <v>92</v>
      </c>
      <c r="C48" s="85" t="s">
        <v>254</v>
      </c>
      <c r="D48" s="10" t="s">
        <v>246</v>
      </c>
    </row>
    <row r="49" spans="1:4" ht="25.5">
      <c r="A49" s="13" t="s">
        <v>32</v>
      </c>
      <c r="B49" s="10" t="s">
        <v>885</v>
      </c>
      <c r="C49" s="85" t="s">
        <v>254</v>
      </c>
      <c r="D49" s="10" t="s">
        <v>247</v>
      </c>
    </row>
    <row r="50" spans="1:4" ht="51">
      <c r="A50" s="13" t="s">
        <v>795</v>
      </c>
      <c r="B50" s="10" t="s">
        <v>796</v>
      </c>
      <c r="C50" s="85" t="s">
        <v>254</v>
      </c>
      <c r="D50" s="10" t="s">
        <v>27</v>
      </c>
    </row>
    <row r="51" spans="1:4" ht="51">
      <c r="A51" s="157" t="s">
        <v>736</v>
      </c>
      <c r="B51" s="10" t="s">
        <v>737</v>
      </c>
      <c r="C51" s="85" t="s">
        <v>254</v>
      </c>
      <c r="D51" s="10" t="s">
        <v>261</v>
      </c>
    </row>
    <row r="52" spans="1:4" ht="32.25" customHeight="1">
      <c r="A52" s="157" t="s">
        <v>869</v>
      </c>
      <c r="B52" s="10" t="s">
        <v>868</v>
      </c>
      <c r="C52" s="85" t="s">
        <v>254</v>
      </c>
      <c r="D52" s="10" t="s">
        <v>278</v>
      </c>
    </row>
    <row r="53" spans="1:4" ht="63.75">
      <c r="A53" s="336" t="s">
        <v>208</v>
      </c>
      <c r="B53" s="10" t="s">
        <v>818</v>
      </c>
      <c r="C53" s="85" t="s">
        <v>254</v>
      </c>
      <c r="D53" s="10" t="s">
        <v>774</v>
      </c>
    </row>
    <row r="54" spans="1:4" ht="76.5">
      <c r="A54" s="337"/>
      <c r="B54" s="10" t="s">
        <v>819</v>
      </c>
      <c r="C54" s="85" t="s">
        <v>254</v>
      </c>
      <c r="D54" s="10" t="s">
        <v>778</v>
      </c>
    </row>
    <row r="55" spans="1:4" ht="25.5">
      <c r="A55" s="337"/>
      <c r="B55" s="10" t="s">
        <v>820</v>
      </c>
      <c r="C55" s="137" t="s">
        <v>37</v>
      </c>
      <c r="D55" s="10" t="s">
        <v>243</v>
      </c>
    </row>
    <row r="56" spans="1:4" ht="89.25">
      <c r="A56" s="337"/>
      <c r="B56" s="10" t="s">
        <v>821</v>
      </c>
      <c r="C56" s="137" t="s">
        <v>37</v>
      </c>
      <c r="D56" s="10" t="s">
        <v>744</v>
      </c>
    </row>
    <row r="57" spans="1:4" ht="25.5">
      <c r="A57" s="337"/>
      <c r="B57" s="10" t="s">
        <v>18</v>
      </c>
      <c r="C57" s="137" t="s">
        <v>37</v>
      </c>
      <c r="D57" s="10" t="s">
        <v>38</v>
      </c>
    </row>
    <row r="58" spans="1:4" ht="25.5">
      <c r="A58" s="337"/>
      <c r="B58" s="10" t="s">
        <v>256</v>
      </c>
      <c r="C58" s="137" t="s">
        <v>37</v>
      </c>
      <c r="D58" s="10" t="s">
        <v>265</v>
      </c>
    </row>
    <row r="59" spans="1:4" ht="30">
      <c r="C59" s="137" t="s">
        <v>19</v>
      </c>
      <c r="D59" s="10" t="s">
        <v>18</v>
      </c>
    </row>
    <row r="60" spans="1:4" ht="25.5">
      <c r="C60" s="137" t="s">
        <v>37</v>
      </c>
      <c r="D60" s="10" t="s">
        <v>740</v>
      </c>
    </row>
    <row r="61" spans="1:4" ht="25.5">
      <c r="C61" s="137" t="s">
        <v>37</v>
      </c>
      <c r="D61" s="10" t="s">
        <v>757</v>
      </c>
    </row>
    <row r="62" spans="1:4" ht="25.5">
      <c r="C62" s="137" t="s">
        <v>37</v>
      </c>
      <c r="D62" s="10" t="s">
        <v>743</v>
      </c>
    </row>
    <row r="63" spans="1:4">
      <c r="C63" s="137" t="s">
        <v>37</v>
      </c>
      <c r="D63" s="10" t="s">
        <v>784</v>
      </c>
    </row>
    <row r="64" spans="1:4" ht="25.5">
      <c r="C64" s="137" t="s">
        <v>37</v>
      </c>
      <c r="D64" s="10" t="s">
        <v>785</v>
      </c>
    </row>
    <row r="65" spans="3:4" ht="25.5">
      <c r="C65" s="137" t="s">
        <v>37</v>
      </c>
      <c r="D65" s="10" t="s">
        <v>800</v>
      </c>
    </row>
    <row r="66" spans="3:4" ht="51">
      <c r="C66" s="137" t="s">
        <v>37</v>
      </c>
      <c r="D66" s="10" t="s">
        <v>817</v>
      </c>
    </row>
    <row r="67" spans="3:4" ht="38.25" customHeight="1">
      <c r="C67" s="137" t="s">
        <v>37</v>
      </c>
      <c r="D67" s="10" t="s">
        <v>241</v>
      </c>
    </row>
    <row r="69" spans="3:4" ht="38.25" customHeight="1"/>
    <row r="131" spans="2:5">
      <c r="D131" s="1"/>
    </row>
    <row r="133" spans="2:5">
      <c r="E133"/>
    </row>
    <row r="138" spans="2:5">
      <c r="B138" s="115"/>
    </row>
    <row r="147" spans="5:5">
      <c r="E147" s="114"/>
    </row>
    <row r="148" spans="5:5">
      <c r="E148" s="114"/>
    </row>
    <row r="149" spans="5:5">
      <c r="E149" s="115"/>
    </row>
  </sheetData>
  <mergeCells count="3">
    <mergeCell ref="C37:C38"/>
    <mergeCell ref="A23:A24"/>
    <mergeCell ref="A53:A5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9" tint="0.39997558519241921"/>
  </sheetPr>
  <dimension ref="A1:L66"/>
  <sheetViews>
    <sheetView zoomScale="220" zoomScaleNormal="220" workbookViewId="0">
      <selection activeCell="H2" sqref="H2"/>
    </sheetView>
  </sheetViews>
  <sheetFormatPr defaultRowHeight="15"/>
  <cols>
    <col min="1" max="1" width="9.7109375" bestFit="1" customWidth="1"/>
    <col min="5" max="5" width="11.140625" bestFit="1" customWidth="1"/>
    <col min="6" max="6" width="11.28515625" bestFit="1" customWidth="1"/>
    <col min="7" max="7" width="16" style="87" customWidth="1"/>
    <col min="8" max="8" width="38.140625" style="87" bestFit="1" customWidth="1"/>
    <col min="9" max="9" width="11.42578125" customWidth="1"/>
    <col min="10" max="10" width="14" customWidth="1"/>
  </cols>
  <sheetData>
    <row r="1" spans="1:9">
      <c r="A1" s="338" t="s">
        <v>879</v>
      </c>
      <c r="B1" s="339"/>
      <c r="C1" s="339"/>
      <c r="D1" s="340"/>
      <c r="F1" s="140" t="s">
        <v>812</v>
      </c>
      <c r="G1" s="151" t="s">
        <v>810</v>
      </c>
      <c r="H1" s="87" t="s">
        <v>1238</v>
      </c>
      <c r="I1">
        <v>1234567</v>
      </c>
    </row>
    <row r="2" spans="1:9">
      <c r="A2" s="345" t="s">
        <v>271</v>
      </c>
      <c r="B2" s="346"/>
      <c r="C2" s="341" t="s">
        <v>880</v>
      </c>
      <c r="D2" s="342"/>
      <c r="F2" s="140" t="s">
        <v>791</v>
      </c>
      <c r="G2" s="193" t="s">
        <v>811</v>
      </c>
      <c r="H2" s="87" t="s">
        <v>1313</v>
      </c>
    </row>
    <row r="3" spans="1:9">
      <c r="A3" s="347">
        <v>75</v>
      </c>
      <c r="B3" s="348"/>
      <c r="C3" s="343">
        <f>A3-D5</f>
        <v>75</v>
      </c>
      <c r="D3" s="344"/>
      <c r="F3" s="140" t="s">
        <v>813</v>
      </c>
      <c r="G3" s="151" t="s">
        <v>814</v>
      </c>
    </row>
    <row r="4" spans="1:9">
      <c r="A4" s="117" t="s">
        <v>751</v>
      </c>
      <c r="B4" s="118" t="s">
        <v>752</v>
      </c>
      <c r="C4" s="117" t="s">
        <v>753</v>
      </c>
      <c r="D4" s="117" t="s">
        <v>780</v>
      </c>
      <c r="F4" s="140" t="s">
        <v>791</v>
      </c>
      <c r="G4" s="151" t="s">
        <v>814</v>
      </c>
    </row>
    <row r="5" spans="1:9">
      <c r="A5" s="90">
        <v>0</v>
      </c>
      <c r="B5" s="90">
        <v>0</v>
      </c>
      <c r="C5" s="90">
        <v>0</v>
      </c>
      <c r="D5" s="90">
        <f>B5-A5+C5+B6</f>
        <v>0</v>
      </c>
      <c r="F5" s="140" t="s">
        <v>816</v>
      </c>
      <c r="G5" s="151" t="s">
        <v>814</v>
      </c>
    </row>
    <row r="6" spans="1:9">
      <c r="A6" s="89" t="s">
        <v>924</v>
      </c>
      <c r="B6" s="80">
        <v>0</v>
      </c>
      <c r="C6" s="87"/>
      <c r="D6" s="143"/>
      <c r="F6" s="140" t="s">
        <v>791</v>
      </c>
      <c r="G6" s="152" t="s">
        <v>815</v>
      </c>
    </row>
    <row r="7" spans="1:9">
      <c r="B7" s="233"/>
      <c r="C7" s="87"/>
      <c r="F7" s="140" t="s">
        <v>878</v>
      </c>
      <c r="G7" s="151" t="s">
        <v>874</v>
      </c>
    </row>
    <row r="8" spans="1:9">
      <c r="B8" s="232"/>
    </row>
    <row r="9" spans="1:9" ht="12.75" customHeight="1">
      <c r="B9" s="232"/>
      <c r="D9" s="192"/>
    </row>
    <row r="10" spans="1:9">
      <c r="B10" s="232">
        <v>6.3</v>
      </c>
    </row>
    <row r="17" spans="6:12">
      <c r="G17" s="87" t="s">
        <v>1122</v>
      </c>
    </row>
    <row r="18" spans="6:12">
      <c r="G18" s="226" t="s">
        <v>1124</v>
      </c>
    </row>
    <row r="19" spans="6:12">
      <c r="G19" s="87" t="s">
        <v>1123</v>
      </c>
    </row>
    <row r="20" spans="6:12">
      <c r="G20" s="87" t="s">
        <v>1113</v>
      </c>
    </row>
    <row r="21" spans="6:12">
      <c r="F21" s="140" t="s">
        <v>1043</v>
      </c>
      <c r="G21" s="214">
        <v>77842</v>
      </c>
      <c r="H21" s="214" t="s">
        <v>1042</v>
      </c>
    </row>
    <row r="22" spans="6:12">
      <c r="G22" t="s">
        <v>1197</v>
      </c>
      <c r="H22" s="87" t="s">
        <v>1041</v>
      </c>
    </row>
    <row r="28" spans="6:12" ht="15.75">
      <c r="G28" s="192"/>
    </row>
    <row r="29" spans="6:12" ht="15.75">
      <c r="G29" s="192"/>
      <c r="K29" s="148"/>
      <c r="L29" s="148"/>
    </row>
    <row r="57" spans="2:8">
      <c r="G57"/>
    </row>
    <row r="58" spans="2:8">
      <c r="B58" s="87"/>
      <c r="G58"/>
      <c r="H58"/>
    </row>
    <row r="59" spans="2:8">
      <c r="B59" s="87"/>
      <c r="G59"/>
      <c r="H59"/>
    </row>
    <row r="60" spans="2:8">
      <c r="B60" s="87"/>
      <c r="G60"/>
      <c r="H60"/>
    </row>
    <row r="61" spans="2:8">
      <c r="B61" s="87"/>
      <c r="G61"/>
      <c r="H61"/>
    </row>
    <row r="62" spans="2:8">
      <c r="B62" s="87"/>
      <c r="G62"/>
      <c r="H62"/>
    </row>
    <row r="63" spans="2:8">
      <c r="B63" s="87"/>
      <c r="G63"/>
      <c r="H63"/>
    </row>
    <row r="64" spans="2:8">
      <c r="B64" s="87"/>
      <c r="G64"/>
      <c r="H64"/>
    </row>
    <row r="65" spans="2:8">
      <c r="B65" s="87"/>
      <c r="G65"/>
      <c r="H65"/>
    </row>
    <row r="66" spans="2:8">
      <c r="B66" s="87"/>
      <c r="H66"/>
    </row>
  </sheetData>
  <mergeCells count="5">
    <mergeCell ref="A1:D1"/>
    <mergeCell ref="C2:D2"/>
    <mergeCell ref="C3:D3"/>
    <mergeCell ref="A2:B2"/>
    <mergeCell ref="A3:B3"/>
  </mergeCells>
  <phoneticPr fontId="52" type="noConversion"/>
  <conditionalFormatting sqref="D5">
    <cfRule type="cellIs" dxfId="454" priority="2" operator="lessThan">
      <formula>65</formula>
    </cfRule>
    <cfRule type="cellIs" dxfId="453" priority="3" operator="between">
      <formula>65</formula>
      <formula>90</formula>
    </cfRule>
    <cfRule type="cellIs" dxfId="452" priority="4" operator="greaterThan">
      <formula>90</formula>
    </cfRule>
  </conditionalFormatting>
  <conditionalFormatting sqref="G21">
    <cfRule type="duplicateValues" dxfId="451" priority="1"/>
  </conditionalFormatting>
  <hyperlinks>
    <hyperlink ref="G2" r:id="rId1"/>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9" tint="-0.249977111117893"/>
  </sheetPr>
  <dimension ref="A1:F12"/>
  <sheetViews>
    <sheetView zoomScale="130" zoomScaleNormal="130" workbookViewId="0">
      <selection activeCell="B12" sqref="B12"/>
    </sheetView>
  </sheetViews>
  <sheetFormatPr defaultRowHeight="15"/>
  <cols>
    <col min="1" max="2" width="20" bestFit="1" customWidth="1"/>
    <col min="3" max="3" width="16.7109375" bestFit="1" customWidth="1"/>
    <col min="4" max="4" width="8.5703125" bestFit="1" customWidth="1"/>
    <col min="5" max="5" width="17.85546875" bestFit="1" customWidth="1"/>
    <col min="6" max="6" width="48.28515625" bestFit="1" customWidth="1"/>
  </cols>
  <sheetData>
    <row r="1" spans="1:6">
      <c r="A1" s="82" t="s">
        <v>237</v>
      </c>
      <c r="B1" s="82" t="s">
        <v>236</v>
      </c>
      <c r="C1" s="82" t="s">
        <v>235</v>
      </c>
      <c r="D1" s="82" t="s">
        <v>234</v>
      </c>
      <c r="E1" s="82" t="s">
        <v>233</v>
      </c>
      <c r="F1" s="82" t="s">
        <v>232</v>
      </c>
    </row>
    <row r="2" spans="1:6">
      <c r="A2" s="81">
        <v>520</v>
      </c>
      <c r="B2" s="80">
        <f>A2*0.08</f>
        <v>41.6</v>
      </c>
      <c r="C2" s="80">
        <f>A2+B2</f>
        <v>561.6</v>
      </c>
      <c r="D2" s="79">
        <f>C2*0.14</f>
        <v>78.624000000000009</v>
      </c>
      <c r="E2" s="78">
        <f>C2+D2</f>
        <v>640.22400000000005</v>
      </c>
      <c r="F2" s="78">
        <f>SUM(E2+12.31)</f>
        <v>652.53399999999999</v>
      </c>
    </row>
    <row r="6" spans="1:6">
      <c r="A6" s="77" t="s">
        <v>230</v>
      </c>
      <c r="B6" s="77" t="s">
        <v>231</v>
      </c>
    </row>
    <row r="7" spans="1:6">
      <c r="A7" s="75">
        <v>15</v>
      </c>
      <c r="B7" s="76">
        <f>A7*70%</f>
        <v>10.5</v>
      </c>
    </row>
    <row r="10" spans="1:6">
      <c r="E10" s="141"/>
    </row>
    <row r="11" spans="1:6">
      <c r="A11" s="77" t="s">
        <v>231</v>
      </c>
      <c r="B11" s="77" t="s">
        <v>230</v>
      </c>
    </row>
    <row r="12" spans="1:6">
      <c r="A12" s="76">
        <v>52</v>
      </c>
      <c r="B12" s="75">
        <f>A12*100/70</f>
        <v>74.285714285714292</v>
      </c>
    </row>
  </sheetData>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8" tint="0.39997558519241921"/>
  </sheetPr>
  <dimension ref="A2:AT436"/>
  <sheetViews>
    <sheetView zoomScale="70" zoomScaleNormal="70" workbookViewId="0">
      <selection activeCell="F8" sqref="F8"/>
    </sheetView>
  </sheetViews>
  <sheetFormatPr defaultRowHeight="15"/>
  <cols>
    <col min="1" max="3" width="9.140625" style="1"/>
    <col min="5" max="5" width="36" bestFit="1" customWidth="1"/>
    <col min="6" max="6" width="81.28515625" bestFit="1" customWidth="1"/>
    <col min="7" max="7" width="11.7109375" bestFit="1" customWidth="1"/>
    <col min="8" max="8" width="16.5703125" customWidth="1"/>
  </cols>
  <sheetData>
    <row r="2" spans="5:8" ht="24" customHeight="1">
      <c r="E2" s="80" t="s">
        <v>921</v>
      </c>
      <c r="F2" s="93" t="s">
        <v>920</v>
      </c>
      <c r="H2" t="s">
        <v>1266</v>
      </c>
    </row>
    <row r="3" spans="5:8" ht="24" customHeight="1">
      <c r="E3" s="80" t="s">
        <v>918</v>
      </c>
      <c r="F3" s="93" t="s">
        <v>919</v>
      </c>
    </row>
    <row r="4" spans="5:8" ht="24" customHeight="1">
      <c r="E4" s="80" t="s">
        <v>100</v>
      </c>
      <c r="F4" s="93" t="s">
        <v>99</v>
      </c>
    </row>
    <row r="5" spans="5:8" ht="24" customHeight="1">
      <c r="E5" s="80" t="s">
        <v>1171</v>
      </c>
      <c r="F5" s="93" t="s">
        <v>1172</v>
      </c>
    </row>
    <row r="6" spans="5:8" ht="24" customHeight="1">
      <c r="E6" s="80" t="s">
        <v>1140</v>
      </c>
      <c r="F6" s="93" t="s">
        <v>1139</v>
      </c>
    </row>
    <row r="7" spans="5:8" ht="24" customHeight="1">
      <c r="E7" s="80" t="s">
        <v>923</v>
      </c>
      <c r="F7" s="93" t="s">
        <v>922</v>
      </c>
    </row>
    <row r="8" spans="5:8" ht="24" customHeight="1">
      <c r="E8" s="80" t="s">
        <v>1140</v>
      </c>
      <c r="F8" s="93" t="s">
        <v>1306</v>
      </c>
    </row>
    <row r="9" spans="5:8" ht="24" customHeight="1">
      <c r="E9" s="83" t="s">
        <v>277</v>
      </c>
      <c r="F9" s="93" t="s">
        <v>276</v>
      </c>
    </row>
    <row r="10" spans="5:8">
      <c r="E10" s="83" t="s">
        <v>101</v>
      </c>
      <c r="F10" s="93" t="s">
        <v>98</v>
      </c>
    </row>
    <row r="11" spans="5:8">
      <c r="E11" s="83"/>
      <c r="F11" s="292" t="s">
        <v>1249</v>
      </c>
    </row>
    <row r="12" spans="5:8" ht="30">
      <c r="E12" s="83" t="s">
        <v>1065</v>
      </c>
      <c r="F12" s="83" t="s">
        <v>1064</v>
      </c>
    </row>
    <row r="29" spans="5:6">
      <c r="F29" t="s">
        <v>293</v>
      </c>
    </row>
    <row r="32" spans="5:6">
      <c r="E32">
        <v>1601</v>
      </c>
      <c r="F32" t="s">
        <v>747</v>
      </c>
    </row>
    <row r="36" spans="7:7">
      <c r="G36" t="s">
        <v>745</v>
      </c>
    </row>
    <row r="37" spans="7:7">
      <c r="G37" t="s">
        <v>746</v>
      </c>
    </row>
    <row r="87" spans="5:5">
      <c r="E87" t="s">
        <v>746</v>
      </c>
    </row>
    <row r="139" spans="5:6">
      <c r="E139">
        <v>10113</v>
      </c>
      <c r="F139" t="s">
        <v>802</v>
      </c>
    </row>
    <row r="140" spans="5:6">
      <c r="E140">
        <v>10198</v>
      </c>
      <c r="F140" t="s">
        <v>801</v>
      </c>
    </row>
    <row r="159" spans="5:6">
      <c r="E159" s="80" t="s">
        <v>807</v>
      </c>
      <c r="F159" t="s">
        <v>808</v>
      </c>
    </row>
    <row r="160" spans="5:6">
      <c r="F160" s="138" t="s">
        <v>809</v>
      </c>
    </row>
    <row r="181" spans="5:6" ht="76.5">
      <c r="E181" s="121" t="s">
        <v>870</v>
      </c>
      <c r="F181" s="122" t="s">
        <v>871</v>
      </c>
    </row>
    <row r="182" spans="5:6" ht="102">
      <c r="E182" s="121" t="s">
        <v>872</v>
      </c>
      <c r="F182" s="122" t="s">
        <v>873</v>
      </c>
    </row>
    <row r="194" spans="1:46" ht="30">
      <c r="A194" s="1" t="s">
        <v>1173</v>
      </c>
      <c r="B194" s="1" t="s">
        <v>1174</v>
      </c>
      <c r="C194" s="1" t="s">
        <v>1175</v>
      </c>
      <c r="D194" s="1" t="s">
        <v>1176</v>
      </c>
    </row>
    <row r="195" spans="1:46" ht="45">
      <c r="A195" s="1">
        <v>30245</v>
      </c>
      <c r="B195" s="1" t="s">
        <v>1177</v>
      </c>
      <c r="C195" s="1" t="s">
        <v>1178</v>
      </c>
      <c r="D195" t="s">
        <v>1179</v>
      </c>
    </row>
    <row r="196" spans="1:46" ht="30">
      <c r="A196" s="1">
        <v>1601</v>
      </c>
      <c r="B196" s="1" t="s">
        <v>1180</v>
      </c>
      <c r="C196" s="1" t="s">
        <v>1181</v>
      </c>
      <c r="D196" t="s">
        <v>1182</v>
      </c>
    </row>
    <row r="203" spans="1:46" ht="15.75">
      <c r="F203" s="192" t="s">
        <v>1112</v>
      </c>
    </row>
    <row r="206" spans="1:46" ht="42">
      <c r="F206" s="215">
        <v>2840165399</v>
      </c>
      <c r="G206" s="216">
        <v>46111.024571759262</v>
      </c>
      <c r="H206" s="215" t="s">
        <v>1044</v>
      </c>
      <c r="I206" s="215" t="s">
        <v>1045</v>
      </c>
      <c r="J206" s="215" t="s">
        <v>1046</v>
      </c>
      <c r="K206" s="215" t="s">
        <v>41</v>
      </c>
      <c r="L206" s="215">
        <v>1206341523</v>
      </c>
      <c r="M206" s="215" t="s">
        <v>1047</v>
      </c>
      <c r="N206" s="215" t="s">
        <v>1048</v>
      </c>
      <c r="O206" s="215" t="s">
        <v>1049</v>
      </c>
      <c r="P206" s="215" t="s">
        <v>1050</v>
      </c>
      <c r="Q206" s="215">
        <v>1206341523</v>
      </c>
      <c r="R206" s="217"/>
      <c r="S206" s="215" t="s">
        <v>1048</v>
      </c>
      <c r="T206" s="217"/>
      <c r="U206" s="217"/>
      <c r="V206" s="218">
        <v>33814</v>
      </c>
      <c r="W206" s="215" t="s">
        <v>1051</v>
      </c>
      <c r="X206" s="215" t="s">
        <v>1052</v>
      </c>
      <c r="Y206" s="215">
        <v>102</v>
      </c>
      <c r="Z206" s="215">
        <v>0</v>
      </c>
      <c r="AA206" s="215">
        <v>963.18</v>
      </c>
      <c r="AB206" s="215">
        <v>861.18</v>
      </c>
      <c r="AC206" s="217"/>
      <c r="AD206" s="217"/>
      <c r="AE206" s="215">
        <v>2840165399</v>
      </c>
      <c r="AF206" s="217"/>
      <c r="AG206" s="222">
        <v>21</v>
      </c>
      <c r="AH206" s="222" t="s">
        <v>1053</v>
      </c>
      <c r="AI206" s="217"/>
      <c r="AJ206" s="217"/>
      <c r="AK206" s="217"/>
      <c r="AL206" s="217"/>
      <c r="AM206" s="217"/>
      <c r="AN206" s="217"/>
      <c r="AO206" s="217"/>
      <c r="AP206" s="217"/>
      <c r="AQ206" s="217"/>
      <c r="AR206" s="215" t="s">
        <v>1054</v>
      </c>
      <c r="AS206" s="217"/>
      <c r="AT206" s="217"/>
    </row>
    <row r="207" spans="1:46" ht="18.75">
      <c r="F207" s="219">
        <v>3</v>
      </c>
      <c r="G207" s="220"/>
      <c r="H207" s="220"/>
      <c r="I207" s="220"/>
      <c r="J207" s="220"/>
      <c r="K207" s="220"/>
      <c r="L207" s="220"/>
      <c r="M207" s="220"/>
      <c r="N207" s="220"/>
      <c r="O207" s="220"/>
      <c r="P207" s="220"/>
      <c r="Q207" s="220"/>
      <c r="R207" s="220"/>
      <c r="S207" s="220"/>
      <c r="T207" s="220"/>
      <c r="U207" s="220"/>
      <c r="V207" s="221">
        <v>101442</v>
      </c>
      <c r="W207" s="220"/>
      <c r="X207" s="220"/>
      <c r="Y207" s="220"/>
      <c r="Z207" s="220"/>
      <c r="AA207" s="220"/>
      <c r="AB207" s="220"/>
      <c r="AC207" s="220"/>
      <c r="AD207" s="220"/>
      <c r="AE207" s="220"/>
      <c r="AF207" s="220"/>
      <c r="AG207" s="220"/>
      <c r="AH207" s="220"/>
      <c r="AI207" s="220"/>
      <c r="AJ207" s="220"/>
      <c r="AK207" s="220"/>
      <c r="AL207" s="220"/>
      <c r="AM207" s="220"/>
      <c r="AN207" s="220"/>
      <c r="AO207" s="220"/>
      <c r="AP207" s="220"/>
      <c r="AQ207" s="220"/>
      <c r="AR207" s="220"/>
      <c r="AS207" s="220"/>
      <c r="AT207" s="220"/>
    </row>
    <row r="210" spans="6:46" ht="52.5">
      <c r="F210" s="225" t="s">
        <v>1067</v>
      </c>
      <c r="G210" s="225" t="s">
        <v>1068</v>
      </c>
      <c r="H210" s="225" t="s">
        <v>932</v>
      </c>
      <c r="I210" s="225" t="s">
        <v>1069</v>
      </c>
      <c r="J210" s="225" t="s">
        <v>1070</v>
      </c>
      <c r="K210" s="225" t="s">
        <v>1071</v>
      </c>
      <c r="L210" s="225" t="s">
        <v>1072</v>
      </c>
      <c r="M210" s="225" t="s">
        <v>1073</v>
      </c>
      <c r="N210" s="225" t="s">
        <v>1074</v>
      </c>
      <c r="O210" s="225" t="s">
        <v>1075</v>
      </c>
      <c r="P210" s="225" t="s">
        <v>1076</v>
      </c>
      <c r="Q210" s="225" t="s">
        <v>1077</v>
      </c>
      <c r="R210" s="225" t="s">
        <v>1078</v>
      </c>
      <c r="S210" s="225" t="s">
        <v>1079</v>
      </c>
      <c r="T210" s="225" t="s">
        <v>1080</v>
      </c>
      <c r="U210" s="225" t="s">
        <v>1081</v>
      </c>
      <c r="V210" s="225" t="s">
        <v>1082</v>
      </c>
      <c r="W210" s="225" t="s">
        <v>1083</v>
      </c>
      <c r="X210" s="225" t="s">
        <v>1084</v>
      </c>
      <c r="Y210" s="225" t="s">
        <v>1085</v>
      </c>
      <c r="Z210" s="225" t="s">
        <v>1086</v>
      </c>
      <c r="AA210" s="225" t="s">
        <v>1087</v>
      </c>
      <c r="AB210" s="225" t="s">
        <v>1088</v>
      </c>
      <c r="AC210" s="225" t="s">
        <v>1089</v>
      </c>
      <c r="AD210" s="225" t="s">
        <v>1090</v>
      </c>
      <c r="AE210" s="225" t="s">
        <v>1091</v>
      </c>
      <c r="AF210" s="225" t="s">
        <v>1092</v>
      </c>
      <c r="AG210" s="225" t="s">
        <v>1093</v>
      </c>
      <c r="AH210" s="225" t="s">
        <v>1094</v>
      </c>
      <c r="AI210" s="225" t="s">
        <v>1095</v>
      </c>
      <c r="AJ210" s="225" t="s">
        <v>1096</v>
      </c>
      <c r="AK210" s="225" t="s">
        <v>1097</v>
      </c>
      <c r="AL210" s="225" t="s">
        <v>1098</v>
      </c>
      <c r="AM210" s="225" t="s">
        <v>1099</v>
      </c>
      <c r="AN210" s="225" t="s">
        <v>1100</v>
      </c>
      <c r="AO210" s="225" t="s">
        <v>1101</v>
      </c>
      <c r="AP210" s="225" t="s">
        <v>1102</v>
      </c>
      <c r="AQ210" s="225" t="s">
        <v>1103</v>
      </c>
      <c r="AR210" s="225" t="s">
        <v>1104</v>
      </c>
      <c r="AS210" s="225" t="s">
        <v>1105</v>
      </c>
      <c r="AT210" s="225" t="s">
        <v>1106</v>
      </c>
    </row>
    <row r="211" spans="6:46" ht="52.5">
      <c r="F211" s="215">
        <v>2857227532</v>
      </c>
      <c r="G211" s="216">
        <v>46119.111759259256</v>
      </c>
      <c r="H211" s="215" t="s">
        <v>1044</v>
      </c>
      <c r="I211" s="215" t="s">
        <v>1045</v>
      </c>
      <c r="J211" s="215" t="s">
        <v>1046</v>
      </c>
      <c r="K211" s="215" t="s">
        <v>41</v>
      </c>
      <c r="L211" s="215">
        <v>1021090422</v>
      </c>
      <c r="M211" s="215" t="s">
        <v>1107</v>
      </c>
      <c r="N211" s="215" t="s">
        <v>1048</v>
      </c>
      <c r="O211" s="215" t="s">
        <v>1049</v>
      </c>
      <c r="P211" s="215" t="s">
        <v>1050</v>
      </c>
      <c r="Q211" s="215">
        <v>1034776799</v>
      </c>
      <c r="R211" s="217"/>
      <c r="S211" s="215" t="s">
        <v>1048</v>
      </c>
      <c r="T211" s="217"/>
      <c r="U211" s="217"/>
      <c r="V211" s="218">
        <v>33804</v>
      </c>
      <c r="W211" s="215" t="s">
        <v>1108</v>
      </c>
      <c r="X211" s="215" t="s">
        <v>1052</v>
      </c>
      <c r="Y211" s="215">
        <v>99</v>
      </c>
      <c r="Z211" s="215">
        <v>1</v>
      </c>
      <c r="AA211" s="215">
        <v>100.68</v>
      </c>
      <c r="AB211" s="215">
        <v>0.68</v>
      </c>
      <c r="AC211" s="217"/>
      <c r="AD211" s="217"/>
      <c r="AE211" s="215">
        <v>2857227532</v>
      </c>
      <c r="AF211" s="217"/>
      <c r="AG211" s="215">
        <v>51</v>
      </c>
      <c r="AH211" s="215" t="s">
        <v>1109</v>
      </c>
      <c r="AI211" s="217"/>
      <c r="AJ211" s="217"/>
      <c r="AK211" s="217"/>
      <c r="AL211" s="217"/>
      <c r="AM211" s="215" t="s">
        <v>1110</v>
      </c>
      <c r="AN211" s="217"/>
      <c r="AO211" s="217"/>
      <c r="AP211" s="217"/>
      <c r="AQ211" s="217"/>
      <c r="AR211" s="215" t="s">
        <v>1111</v>
      </c>
      <c r="AS211" s="217"/>
      <c r="AT211" s="217"/>
    </row>
    <row r="398" spans="6:6">
      <c r="F398" t="s">
        <v>1183</v>
      </c>
    </row>
    <row r="399" spans="6:6">
      <c r="F399" t="s">
        <v>1184</v>
      </c>
    </row>
    <row r="404" spans="6:15">
      <c r="F404" s="80">
        <v>77053</v>
      </c>
      <c r="G404" s="289">
        <v>46121.892129629632</v>
      </c>
      <c r="H404" s="80" t="s">
        <v>1239</v>
      </c>
      <c r="I404" s="80">
        <v>1200088796</v>
      </c>
      <c r="J404" s="80" t="s">
        <v>807</v>
      </c>
      <c r="K404" s="80" t="s">
        <v>1240</v>
      </c>
      <c r="L404" s="80" t="s">
        <v>814</v>
      </c>
      <c r="M404" s="80" t="s">
        <v>977</v>
      </c>
      <c r="N404" s="80" t="s">
        <v>1136</v>
      </c>
    </row>
    <row r="405" spans="6:15" ht="15.75" thickBot="1">
      <c r="F405" s="290" t="s">
        <v>1240</v>
      </c>
      <c r="G405" s="290" t="s">
        <v>1241</v>
      </c>
      <c r="H405" s="290"/>
      <c r="I405" s="290" t="s">
        <v>1240</v>
      </c>
      <c r="J405" s="290" t="s">
        <v>1241</v>
      </c>
      <c r="K405" s="291">
        <v>46122.555486111109</v>
      </c>
      <c r="L405" s="290" t="s">
        <v>1242</v>
      </c>
      <c r="M405" s="290" t="s">
        <v>1243</v>
      </c>
    </row>
    <row r="407" spans="6:15">
      <c r="F407" s="80">
        <v>77053</v>
      </c>
      <c r="G407" s="289">
        <v>46127.862881944442</v>
      </c>
      <c r="H407" s="80" t="s">
        <v>1244</v>
      </c>
      <c r="I407" s="80">
        <v>1206860012</v>
      </c>
      <c r="J407" s="80" t="s">
        <v>1245</v>
      </c>
      <c r="K407" s="80" t="s">
        <v>1240</v>
      </c>
      <c r="L407" s="80" t="s">
        <v>814</v>
      </c>
      <c r="M407" s="80" t="s">
        <v>977</v>
      </c>
      <c r="N407" s="80" t="s">
        <v>1136</v>
      </c>
      <c r="O407" s="90" t="s">
        <v>1246</v>
      </c>
    </row>
    <row r="408" spans="6:15">
      <c r="F408" t="s">
        <v>1247</v>
      </c>
    </row>
    <row r="409" spans="6:15">
      <c r="F409" t="s">
        <v>1248</v>
      </c>
    </row>
    <row r="412" spans="6:15" ht="76.5">
      <c r="F412" s="293" t="s">
        <v>1250</v>
      </c>
    </row>
    <row r="413" spans="6:15" ht="45">
      <c r="F413" s="83" t="s">
        <v>988</v>
      </c>
    </row>
    <row r="414" spans="6:15" ht="60">
      <c r="F414" s="83" t="s">
        <v>989</v>
      </c>
    </row>
    <row r="415" spans="6:15">
      <c r="F415" s="83" t="s">
        <v>820</v>
      </c>
    </row>
    <row r="416" spans="6:15" ht="45">
      <c r="F416" s="83" t="s">
        <v>911</v>
      </c>
    </row>
    <row r="417" spans="5:6" ht="30">
      <c r="F417" s="83" t="s">
        <v>906</v>
      </c>
    </row>
    <row r="418" spans="5:6" ht="38.25">
      <c r="F418" s="122" t="s">
        <v>1055</v>
      </c>
    </row>
    <row r="419" spans="5:6">
      <c r="F419" s="4" t="s">
        <v>1138</v>
      </c>
    </row>
    <row r="420" spans="5:6">
      <c r="F420" s="1"/>
    </row>
    <row r="421" spans="5:6">
      <c r="E421" s="3" t="s">
        <v>1305</v>
      </c>
      <c r="F421" s="316" t="s">
        <v>1304</v>
      </c>
    </row>
    <row r="422" spans="5:6" ht="120">
      <c r="F422" s="1" t="s">
        <v>990</v>
      </c>
    </row>
    <row r="423" spans="5:6">
      <c r="F423" s="1"/>
    </row>
    <row r="424" spans="5:6">
      <c r="F424" s="1"/>
    </row>
    <row r="425" spans="5:6" ht="105">
      <c r="F425" s="1" t="s">
        <v>991</v>
      </c>
    </row>
    <row r="426" spans="5:6">
      <c r="F426" s="1"/>
    </row>
    <row r="427" spans="5:6">
      <c r="F427" s="1"/>
    </row>
    <row r="428" spans="5:6">
      <c r="F428" s="1"/>
    </row>
    <row r="429" spans="5:6">
      <c r="F429" s="1"/>
    </row>
    <row r="430" spans="5:6">
      <c r="F430" t="s">
        <v>1008</v>
      </c>
    </row>
    <row r="431" spans="5:6">
      <c r="F431" s="1"/>
    </row>
    <row r="432" spans="5:6">
      <c r="F432" s="1"/>
    </row>
    <row r="433" spans="5:6" ht="25.5">
      <c r="E433" s="121" t="s">
        <v>1009</v>
      </c>
      <c r="F433" s="122" t="s">
        <v>1010</v>
      </c>
    </row>
    <row r="434" spans="5:6">
      <c r="F434" s="1"/>
    </row>
    <row r="435" spans="5:6">
      <c r="F435" s="1" t="s">
        <v>1121</v>
      </c>
    </row>
    <row r="436" spans="5:6">
      <c r="F436" s="1"/>
    </row>
  </sheetData>
  <phoneticPr fontId="52" type="noConversion"/>
  <hyperlinks>
    <hyperlink ref="F10" r:id="rId1"/>
    <hyperlink ref="F4" r:id="rId2"/>
    <hyperlink ref="F9" r:id="rId3"/>
    <hyperlink ref="F7" r:id="rId4"/>
    <hyperlink ref="F2" r:id="rId5"/>
    <hyperlink ref="F5" r:id="rId6"/>
    <hyperlink ref="F6" r:id="rId7"/>
    <hyperlink ref="F11" r:id="rId8" display="https://intranet/teamsites/customerService/Postpaid Simplicity Team materials/Pages/default.aspx"/>
    <hyperlink ref="F8" r:id="rId9"/>
  </hyperlinks>
  <pageMargins left="0.7" right="0.7" top="0.75" bottom="0.75" header="0.3" footer="0.3"/>
  <pageSetup orientation="portrait" r:id="rId10"/>
  <drawing r:id="rId11"/>
  <extLst>
    <ext xmlns:x14="http://schemas.microsoft.com/office/spreadsheetml/2009/9/main" uri="{78C0D931-6437-407d-A8EE-F0AAD7539E65}">
      <x14:conditionalFormattings>
        <x14:conditionalFormatting xmlns:xm="http://schemas.microsoft.com/office/excel/2006/main">
          <x14:cfRule type="containsText" priority="3" operator="containsText" id="{78381221-E48C-4E86-8D98-F5A178800074}">
            <xm:f>NOT(ISERROR(SEARCH("add *155# upselling category",E181)))</xm:f>
            <xm:f>"add *155# upselling category"</xm:f>
            <x14:dxf>
              <font>
                <b val="0"/>
                <i val="0"/>
                <color rgb="FF00B050"/>
              </font>
            </x14:dxf>
          </x14:cfRule>
          <xm:sqref>E181:E182</xm:sqref>
        </x14:conditionalFormatting>
        <x14:conditionalFormatting xmlns:xm="http://schemas.microsoft.com/office/excel/2006/main">
          <x14:cfRule type="containsText" priority="2" operator="containsText" id="{9612BF8B-4B82-4698-BF60-0BCDCCF3C027}">
            <xm:f>NOT(ISERROR(SEARCH("add *155# upselling category",E433)))</xm:f>
            <xm:f>"add *155# upselling category"</xm:f>
            <x14:dxf>
              <font>
                <b val="0"/>
                <i val="0"/>
                <color rgb="FF00B050"/>
              </font>
            </x14:dxf>
          </x14:cfRule>
          <xm:sqref>E433</xm:sqref>
        </x14:conditionalFormatting>
        <x14:conditionalFormatting xmlns:xm="http://schemas.microsoft.com/office/excel/2006/main">
          <x14:cfRule type="containsText" priority="1" operator="containsText" id="{65C82196-B885-4F12-ACDD-9DAEF5821017}">
            <xm:f>NOT(ISERROR(SEARCH("add *155# upselling category",E421)))</xm:f>
            <xm:f>"add *155# upselling category"</xm:f>
            <x14:dxf>
              <font>
                <b val="0"/>
                <i val="0"/>
                <color rgb="FF00B050"/>
              </font>
            </x14:dxf>
          </x14:cfRule>
          <xm:sqref>E421</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INDIRECT(VLOOKUP(J407,[VAS.xlsx]Sheet2!#REF!,2,0)&amp;"List")</xm:f>
          </x14:formula1>
          <xm:sqref>O407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F143"/>
  <sheetViews>
    <sheetView workbookViewId="0">
      <selection sqref="A1:E143"/>
    </sheetView>
  </sheetViews>
  <sheetFormatPr defaultRowHeight="15"/>
  <cols>
    <col min="1" max="1" width="8" style="143" bestFit="1" customWidth="1"/>
    <col min="2" max="2" width="10.7109375" bestFit="1" customWidth="1"/>
    <col min="3" max="3" width="13.42578125" bestFit="1" customWidth="1"/>
    <col min="4" max="4" width="47.28515625" customWidth="1"/>
    <col min="5" max="5" width="11.5703125" customWidth="1"/>
  </cols>
  <sheetData>
    <row r="1" spans="1:6" ht="19.5" thickBot="1">
      <c r="A1" s="168" t="s">
        <v>896</v>
      </c>
      <c r="B1" s="168" t="s">
        <v>897</v>
      </c>
      <c r="C1" s="169" t="s">
        <v>899</v>
      </c>
      <c r="D1" s="169" t="s">
        <v>898</v>
      </c>
      <c r="E1" s="169" t="s">
        <v>983</v>
      </c>
    </row>
    <row r="2" spans="1:6" ht="26.25" thickBot="1">
      <c r="A2" s="143">
        <v>1</v>
      </c>
      <c r="B2" s="116" t="s">
        <v>2</v>
      </c>
      <c r="C2" s="116" t="s">
        <v>900</v>
      </c>
      <c r="D2" s="126" t="s">
        <v>875</v>
      </c>
      <c r="E2" s="191" t="b">
        <v>1</v>
      </c>
      <c r="F2" s="169" t="s">
        <v>917</v>
      </c>
    </row>
    <row r="3" spans="1:6" ht="37.5" customHeight="1">
      <c r="A3" s="143">
        <v>2</v>
      </c>
      <c r="B3" s="116" t="s">
        <v>2</v>
      </c>
      <c r="C3" s="116" t="s">
        <v>900</v>
      </c>
      <c r="D3" s="127" t="s">
        <v>739</v>
      </c>
      <c r="F3" s="1" t="s">
        <v>986</v>
      </c>
    </row>
    <row r="4" spans="1:6" ht="15.75" thickBot="1">
      <c r="A4" s="143">
        <v>3</v>
      </c>
      <c r="B4" s="116" t="s">
        <v>2</v>
      </c>
      <c r="C4" s="116" t="s">
        <v>900</v>
      </c>
      <c r="D4" s="154" t="s">
        <v>264</v>
      </c>
    </row>
    <row r="5" spans="1:6" ht="25.5">
      <c r="A5" s="143">
        <v>4</v>
      </c>
      <c r="B5" s="13" t="s">
        <v>3</v>
      </c>
      <c r="C5" s="13" t="s">
        <v>3</v>
      </c>
      <c r="D5" s="155" t="s">
        <v>10</v>
      </c>
    </row>
    <row r="6" spans="1:6">
      <c r="A6" s="143">
        <v>5</v>
      </c>
      <c r="B6" s="13" t="s">
        <v>3</v>
      </c>
      <c r="C6" s="13" t="s">
        <v>3</v>
      </c>
      <c r="D6" s="128" t="s">
        <v>8</v>
      </c>
    </row>
    <row r="7" spans="1:6">
      <c r="A7" s="143">
        <v>6</v>
      </c>
      <c r="B7" s="13" t="s">
        <v>3</v>
      </c>
      <c r="C7" s="13" t="s">
        <v>3</v>
      </c>
      <c r="D7" s="128" t="s">
        <v>7</v>
      </c>
    </row>
    <row r="8" spans="1:6">
      <c r="A8" s="143">
        <v>7</v>
      </c>
      <c r="B8" s="13" t="s">
        <v>3</v>
      </c>
      <c r="C8" s="13" t="s">
        <v>3</v>
      </c>
      <c r="D8" s="128" t="s">
        <v>0</v>
      </c>
    </row>
    <row r="9" spans="1:6">
      <c r="A9" s="143">
        <v>8</v>
      </c>
      <c r="B9" s="13" t="s">
        <v>3</v>
      </c>
      <c r="C9" s="13" t="s">
        <v>3</v>
      </c>
      <c r="D9" s="128" t="s">
        <v>1</v>
      </c>
    </row>
    <row r="10" spans="1:6" ht="51">
      <c r="A10" s="143">
        <v>9</v>
      </c>
      <c r="B10" s="13" t="s">
        <v>81</v>
      </c>
      <c r="C10" s="13" t="s">
        <v>3</v>
      </c>
      <c r="D10" s="128" t="s">
        <v>888</v>
      </c>
    </row>
    <row r="11" spans="1:6">
      <c r="A11" s="143">
        <v>10</v>
      </c>
      <c r="B11" s="13" t="s">
        <v>3</v>
      </c>
      <c r="C11" s="13" t="s">
        <v>3</v>
      </c>
      <c r="D11" s="128" t="s">
        <v>5</v>
      </c>
      <c r="E11" s="191" t="b">
        <v>1</v>
      </c>
    </row>
    <row r="12" spans="1:6" ht="25.5">
      <c r="A12" s="143">
        <v>11</v>
      </c>
      <c r="B12" s="13" t="s">
        <v>3</v>
      </c>
      <c r="C12" s="13" t="s">
        <v>3</v>
      </c>
      <c r="D12" s="128" t="s">
        <v>11</v>
      </c>
    </row>
    <row r="13" spans="1:6" ht="25.5">
      <c r="A13" s="143">
        <v>12</v>
      </c>
      <c r="B13" s="13" t="s">
        <v>3</v>
      </c>
      <c r="C13" s="13" t="s">
        <v>3</v>
      </c>
      <c r="D13" s="128" t="s">
        <v>17</v>
      </c>
      <c r="E13" s="191" t="b">
        <v>1</v>
      </c>
    </row>
    <row r="14" spans="1:6">
      <c r="A14" s="143">
        <v>13</v>
      </c>
      <c r="B14" s="13" t="s">
        <v>33</v>
      </c>
      <c r="C14" s="13" t="s">
        <v>901</v>
      </c>
      <c r="D14" s="128" t="s">
        <v>12</v>
      </c>
    </row>
    <row r="15" spans="1:6">
      <c r="A15" s="143">
        <v>14</v>
      </c>
      <c r="B15" s="13" t="s">
        <v>36</v>
      </c>
      <c r="C15" s="13" t="s">
        <v>901</v>
      </c>
      <c r="D15" s="128" t="s">
        <v>35</v>
      </c>
    </row>
    <row r="16" spans="1:6" ht="25.5">
      <c r="A16" s="143">
        <v>15</v>
      </c>
      <c r="B16" s="162" t="s">
        <v>40</v>
      </c>
      <c r="C16" s="13" t="s">
        <v>901</v>
      </c>
      <c r="D16" s="128" t="s">
        <v>105</v>
      </c>
    </row>
    <row r="17" spans="1:4">
      <c r="A17" s="143">
        <v>16</v>
      </c>
      <c r="B17" s="13" t="s">
        <v>72</v>
      </c>
      <c r="C17" s="13" t="s">
        <v>901</v>
      </c>
      <c r="D17" s="128" t="s">
        <v>71</v>
      </c>
    </row>
    <row r="18" spans="1:4" ht="25.5">
      <c r="A18" s="143">
        <v>17</v>
      </c>
      <c r="B18" s="13" t="s">
        <v>84</v>
      </c>
      <c r="C18" s="13" t="s">
        <v>901</v>
      </c>
      <c r="D18" s="128" t="s">
        <v>106</v>
      </c>
    </row>
    <row r="19" spans="1:4">
      <c r="A19" s="143">
        <v>18</v>
      </c>
      <c r="B19" s="13" t="s">
        <v>3</v>
      </c>
      <c r="C19" s="13" t="s">
        <v>901</v>
      </c>
      <c r="D19" s="128" t="s">
        <v>75</v>
      </c>
    </row>
    <row r="20" spans="1:4">
      <c r="A20" s="143">
        <v>19</v>
      </c>
      <c r="B20" s="13" t="s">
        <v>90</v>
      </c>
      <c r="C20" s="13" t="s">
        <v>901</v>
      </c>
      <c r="D20" s="128" t="s">
        <v>12</v>
      </c>
    </row>
    <row r="21" spans="1:4">
      <c r="A21" s="143">
        <v>20</v>
      </c>
      <c r="B21" s="13" t="s">
        <v>112</v>
      </c>
      <c r="C21" s="13" t="s">
        <v>901</v>
      </c>
      <c r="D21" s="128" t="s">
        <v>202</v>
      </c>
    </row>
    <row r="22" spans="1:4">
      <c r="A22" s="143">
        <v>21</v>
      </c>
      <c r="B22" s="13" t="s">
        <v>112</v>
      </c>
      <c r="C22" s="13" t="s">
        <v>901</v>
      </c>
      <c r="D22" s="128" t="s">
        <v>111</v>
      </c>
    </row>
    <row r="23" spans="1:4" ht="45">
      <c r="A23" s="143">
        <v>22</v>
      </c>
      <c r="B23" s="147" t="s">
        <v>115</v>
      </c>
      <c r="C23" s="13" t="s">
        <v>901</v>
      </c>
      <c r="D23" s="128" t="s">
        <v>113</v>
      </c>
    </row>
    <row r="24" spans="1:4" ht="45">
      <c r="A24" s="143">
        <v>23</v>
      </c>
      <c r="B24" s="147" t="s">
        <v>115</v>
      </c>
      <c r="C24" s="13" t="s">
        <v>901</v>
      </c>
      <c r="D24" s="128" t="s">
        <v>114</v>
      </c>
    </row>
    <row r="25" spans="1:4" ht="25.5">
      <c r="A25" s="143">
        <v>24</v>
      </c>
      <c r="B25" s="13" t="s">
        <v>77</v>
      </c>
      <c r="C25" s="13" t="s">
        <v>901</v>
      </c>
      <c r="D25" s="128" t="s">
        <v>750</v>
      </c>
    </row>
    <row r="26" spans="1:4">
      <c r="A26" s="143">
        <v>25</v>
      </c>
      <c r="B26" s="13" t="s">
        <v>110</v>
      </c>
      <c r="C26" s="13" t="s">
        <v>901</v>
      </c>
      <c r="D26" s="128" t="s">
        <v>109</v>
      </c>
    </row>
    <row r="27" spans="1:4" ht="25.5">
      <c r="A27" s="143">
        <v>26</v>
      </c>
      <c r="B27" s="13" t="s">
        <v>82</v>
      </c>
      <c r="C27" s="13" t="s">
        <v>901</v>
      </c>
      <c r="D27" s="128" t="s">
        <v>9</v>
      </c>
    </row>
    <row r="28" spans="1:4" ht="25.5">
      <c r="A28" s="143">
        <v>27</v>
      </c>
      <c r="B28" s="13" t="s">
        <v>41</v>
      </c>
      <c r="C28" s="13" t="s">
        <v>901</v>
      </c>
      <c r="D28" s="128" t="s">
        <v>273</v>
      </c>
    </row>
    <row r="29" spans="1:4">
      <c r="A29" s="143">
        <v>28</v>
      </c>
      <c r="B29" s="13" t="s">
        <v>270</v>
      </c>
      <c r="C29" s="13" t="s">
        <v>901</v>
      </c>
      <c r="D29" s="128" t="s">
        <v>269</v>
      </c>
    </row>
    <row r="30" spans="1:4" ht="38.25">
      <c r="A30" s="143">
        <v>29</v>
      </c>
      <c r="B30" s="13" t="s">
        <v>270</v>
      </c>
      <c r="C30" s="13" t="s">
        <v>901</v>
      </c>
      <c r="D30" s="128" t="s">
        <v>272</v>
      </c>
    </row>
    <row r="31" spans="1:4" ht="25.5">
      <c r="A31" s="143">
        <v>30</v>
      </c>
      <c r="B31" s="13" t="s">
        <v>298</v>
      </c>
      <c r="C31" s="13" t="s">
        <v>901</v>
      </c>
      <c r="D31" s="128" t="s">
        <v>297</v>
      </c>
    </row>
    <row r="32" spans="1:4" ht="25.5">
      <c r="A32" s="143">
        <v>31</v>
      </c>
      <c r="B32" s="13" t="s">
        <v>760</v>
      </c>
      <c r="C32" s="13" t="s">
        <v>901</v>
      </c>
      <c r="D32" s="128" t="s">
        <v>759</v>
      </c>
    </row>
    <row r="33" spans="1:4">
      <c r="A33" s="143">
        <v>32</v>
      </c>
      <c r="B33" s="13"/>
      <c r="C33" s="13" t="s">
        <v>901</v>
      </c>
      <c r="D33" s="128"/>
    </row>
    <row r="34" spans="1:4">
      <c r="A34" s="143">
        <v>33</v>
      </c>
      <c r="B34" s="13" t="s">
        <v>218</v>
      </c>
      <c r="C34" s="13" t="s">
        <v>901</v>
      </c>
      <c r="D34" s="128" t="s">
        <v>219</v>
      </c>
    </row>
    <row r="35" spans="1:4" ht="25.5">
      <c r="A35" s="143">
        <v>34</v>
      </c>
      <c r="B35" s="13" t="s">
        <v>218</v>
      </c>
      <c r="C35" s="13" t="s">
        <v>901</v>
      </c>
      <c r="D35" s="128" t="s">
        <v>225</v>
      </c>
    </row>
    <row r="36" spans="1:4" ht="25.5">
      <c r="A36" s="143">
        <v>35</v>
      </c>
      <c r="B36" s="13" t="s">
        <v>228</v>
      </c>
      <c r="C36" s="13" t="s">
        <v>901</v>
      </c>
      <c r="D36" s="128" t="s">
        <v>226</v>
      </c>
    </row>
    <row r="37" spans="1:4" ht="30">
      <c r="A37" s="143">
        <v>36</v>
      </c>
      <c r="B37" s="13" t="s">
        <v>259</v>
      </c>
      <c r="C37" s="13" t="s">
        <v>901</v>
      </c>
      <c r="D37" s="128" t="s">
        <v>42</v>
      </c>
    </row>
    <row r="38" spans="1:4" ht="30">
      <c r="A38" s="143">
        <v>37</v>
      </c>
      <c r="B38" s="13" t="s">
        <v>259</v>
      </c>
      <c r="C38" s="13" t="s">
        <v>901</v>
      </c>
      <c r="D38" s="128" t="s">
        <v>43</v>
      </c>
    </row>
    <row r="39" spans="1:4">
      <c r="A39" s="143">
        <v>38</v>
      </c>
      <c r="B39" s="13" t="s">
        <v>257</v>
      </c>
      <c r="C39" s="13" t="s">
        <v>901</v>
      </c>
      <c r="D39" s="10" t="s">
        <v>258</v>
      </c>
    </row>
    <row r="40" spans="1:4" ht="38.25">
      <c r="A40" s="143">
        <v>39</v>
      </c>
      <c r="B40" s="13" t="s">
        <v>240</v>
      </c>
      <c r="C40" s="13" t="s">
        <v>901</v>
      </c>
      <c r="D40" s="10" t="s">
        <v>748</v>
      </c>
    </row>
    <row r="41" spans="1:4" ht="51">
      <c r="A41" s="143">
        <v>40</v>
      </c>
      <c r="B41" s="13" t="s">
        <v>240</v>
      </c>
      <c r="C41" s="13" t="s">
        <v>901</v>
      </c>
      <c r="D41" s="10" t="s">
        <v>239</v>
      </c>
    </row>
    <row r="42" spans="1:4" ht="25.5">
      <c r="A42" s="143">
        <v>41</v>
      </c>
      <c r="B42" s="13" t="s">
        <v>76</v>
      </c>
      <c r="C42" s="13" t="s">
        <v>901</v>
      </c>
      <c r="D42" s="10" t="s">
        <v>255</v>
      </c>
    </row>
    <row r="43" spans="1:4" ht="25.5">
      <c r="A43" s="143">
        <v>42</v>
      </c>
      <c r="B43" s="13" t="s">
        <v>39</v>
      </c>
      <c r="C43" s="13" t="s">
        <v>901</v>
      </c>
      <c r="D43" s="10" t="s">
        <v>85</v>
      </c>
    </row>
    <row r="44" spans="1:4" ht="63.75">
      <c r="A44" s="143">
        <v>43</v>
      </c>
      <c r="B44" s="13" t="s">
        <v>718</v>
      </c>
      <c r="C44" s="13" t="s">
        <v>901</v>
      </c>
      <c r="D44" s="10" t="s">
        <v>738</v>
      </c>
    </row>
    <row r="45" spans="1:4" ht="51">
      <c r="A45" s="143">
        <v>44</v>
      </c>
      <c r="B45" s="13" t="s">
        <v>299</v>
      </c>
      <c r="C45" s="13" t="s">
        <v>83</v>
      </c>
      <c r="D45" s="10" t="s">
        <v>749</v>
      </c>
    </row>
    <row r="46" spans="1:4" ht="38.25">
      <c r="A46" s="143">
        <v>45</v>
      </c>
      <c r="B46" s="13" t="s">
        <v>299</v>
      </c>
      <c r="C46" s="13" t="s">
        <v>83</v>
      </c>
      <c r="D46" s="10" t="s">
        <v>300</v>
      </c>
    </row>
    <row r="47" spans="1:4" ht="63.75">
      <c r="A47" s="143">
        <v>46</v>
      </c>
      <c r="B47" s="13" t="s">
        <v>83</v>
      </c>
      <c r="C47" s="13" t="s">
        <v>83</v>
      </c>
      <c r="D47" s="10" t="s">
        <v>902</v>
      </c>
    </row>
    <row r="48" spans="1:4" ht="51">
      <c r="A48" s="143">
        <v>47</v>
      </c>
      <c r="B48" s="13" t="s">
        <v>16</v>
      </c>
      <c r="C48" s="13" t="s">
        <v>901</v>
      </c>
      <c r="D48" s="10" t="s">
        <v>903</v>
      </c>
    </row>
    <row r="49" spans="1:4" ht="25.5">
      <c r="A49" s="143">
        <v>48</v>
      </c>
      <c r="B49" s="13" t="s">
        <v>32</v>
      </c>
      <c r="C49" s="13" t="s">
        <v>901</v>
      </c>
      <c r="D49" s="10" t="s">
        <v>885</v>
      </c>
    </row>
    <row r="50" spans="1:4" ht="63.75">
      <c r="A50" s="143">
        <v>49</v>
      </c>
      <c r="B50" s="13" t="s">
        <v>795</v>
      </c>
      <c r="C50" s="13" t="s">
        <v>901</v>
      </c>
      <c r="D50" s="10" t="s">
        <v>796</v>
      </c>
    </row>
    <row r="51" spans="1:4" ht="51">
      <c r="A51" s="143">
        <v>50</v>
      </c>
      <c r="B51" s="157" t="s">
        <v>736</v>
      </c>
      <c r="C51" s="170" t="s">
        <v>905</v>
      </c>
      <c r="D51" s="10" t="s">
        <v>904</v>
      </c>
    </row>
    <row r="52" spans="1:4" ht="25.5">
      <c r="A52" s="143">
        <v>51</v>
      </c>
      <c r="B52" s="157" t="s">
        <v>869</v>
      </c>
      <c r="C52" s="170" t="s">
        <v>905</v>
      </c>
      <c r="D52" s="10" t="s">
        <v>868</v>
      </c>
    </row>
    <row r="53" spans="1:4" ht="63.75">
      <c r="A53" s="143">
        <v>52</v>
      </c>
      <c r="B53" s="156" t="s">
        <v>208</v>
      </c>
      <c r="C53" s="170" t="s">
        <v>905</v>
      </c>
      <c r="D53" s="10" t="s">
        <v>818</v>
      </c>
    </row>
    <row r="54" spans="1:4" ht="76.5">
      <c r="A54" s="143">
        <v>53</v>
      </c>
      <c r="B54" s="156" t="s">
        <v>208</v>
      </c>
      <c r="C54" s="170" t="s">
        <v>905</v>
      </c>
      <c r="D54" s="10" t="s">
        <v>819</v>
      </c>
    </row>
    <row r="55" spans="1:4" ht="25.5">
      <c r="A55" s="143">
        <v>54</v>
      </c>
      <c r="B55" s="156" t="s">
        <v>208</v>
      </c>
      <c r="C55" s="170" t="s">
        <v>905</v>
      </c>
      <c r="D55" s="10" t="s">
        <v>820</v>
      </c>
    </row>
    <row r="56" spans="1:4" ht="51">
      <c r="A56" s="143">
        <v>55</v>
      </c>
      <c r="B56" s="156" t="s">
        <v>208</v>
      </c>
      <c r="C56" s="170" t="s">
        <v>905</v>
      </c>
      <c r="D56" s="10" t="s">
        <v>821</v>
      </c>
    </row>
    <row r="57" spans="1:4" ht="25.5">
      <c r="A57" s="143">
        <v>56</v>
      </c>
      <c r="B57" s="156" t="s">
        <v>208</v>
      </c>
      <c r="C57" s="170" t="s">
        <v>905</v>
      </c>
      <c r="D57" s="10" t="s">
        <v>906</v>
      </c>
    </row>
    <row r="58" spans="1:4">
      <c r="A58" s="143">
        <v>57</v>
      </c>
      <c r="B58" s="156" t="s">
        <v>208</v>
      </c>
      <c r="C58" s="170" t="s">
        <v>905</v>
      </c>
      <c r="D58" s="10" t="s">
        <v>256</v>
      </c>
    </row>
    <row r="59" spans="1:4">
      <c r="A59" s="143">
        <v>58</v>
      </c>
      <c r="B59" s="130" t="s">
        <v>91</v>
      </c>
      <c r="C59" s="170" t="s">
        <v>907</v>
      </c>
      <c r="D59" s="10" t="s">
        <v>6</v>
      </c>
    </row>
    <row r="60" spans="1:4">
      <c r="A60" s="143">
        <v>59</v>
      </c>
      <c r="B60" s="130" t="s">
        <v>91</v>
      </c>
      <c r="C60" s="170" t="s">
        <v>907</v>
      </c>
      <c r="D60" s="10" t="s">
        <v>266</v>
      </c>
    </row>
    <row r="61" spans="1:4" ht="38.25">
      <c r="A61" s="143">
        <v>60</v>
      </c>
      <c r="B61" s="130" t="s">
        <v>91</v>
      </c>
      <c r="C61" s="170" t="s">
        <v>907</v>
      </c>
      <c r="D61" s="10" t="s">
        <v>756</v>
      </c>
    </row>
    <row r="62" spans="1:4" ht="25.5">
      <c r="A62" s="143">
        <v>61</v>
      </c>
      <c r="B62" s="130" t="s">
        <v>91</v>
      </c>
      <c r="C62" s="170" t="s">
        <v>907</v>
      </c>
      <c r="D62" s="10" t="s">
        <v>803</v>
      </c>
    </row>
    <row r="63" spans="1:4" ht="25.5">
      <c r="A63" s="143">
        <v>62</v>
      </c>
      <c r="B63" s="130" t="s">
        <v>91</v>
      </c>
      <c r="C63" s="170" t="s">
        <v>907</v>
      </c>
      <c r="D63" s="10" t="s">
        <v>267</v>
      </c>
    </row>
    <row r="64" spans="1:4" ht="25.5">
      <c r="A64" s="143">
        <v>63</v>
      </c>
      <c r="B64" s="130" t="s">
        <v>31</v>
      </c>
      <c r="C64" s="170" t="s">
        <v>907</v>
      </c>
      <c r="D64" s="10" t="s">
        <v>30</v>
      </c>
    </row>
    <row r="65" spans="1:4" ht="25.5">
      <c r="A65" s="143">
        <v>64</v>
      </c>
      <c r="B65" s="130" t="s">
        <v>91</v>
      </c>
      <c r="C65" s="170" t="s">
        <v>907</v>
      </c>
      <c r="D65" s="10" t="s">
        <v>734</v>
      </c>
    </row>
    <row r="66" spans="1:4" ht="25.5">
      <c r="A66" s="143">
        <v>65</v>
      </c>
      <c r="B66" s="130" t="s">
        <v>91</v>
      </c>
      <c r="C66" s="170" t="s">
        <v>907</v>
      </c>
      <c r="D66" s="10" t="s">
        <v>274</v>
      </c>
    </row>
    <row r="67" spans="1:4">
      <c r="A67" s="143">
        <v>66</v>
      </c>
      <c r="B67" s="130" t="s">
        <v>91</v>
      </c>
      <c r="C67" s="170" t="s">
        <v>907</v>
      </c>
      <c r="D67" s="10" t="s">
        <v>733</v>
      </c>
    </row>
    <row r="68" spans="1:4" ht="25.5">
      <c r="A68" s="143">
        <v>67</v>
      </c>
      <c r="B68" s="130" t="s">
        <v>91</v>
      </c>
      <c r="C68" s="170" t="s">
        <v>907</v>
      </c>
      <c r="D68" s="10" t="s">
        <v>775</v>
      </c>
    </row>
    <row r="69" spans="1:4" ht="51">
      <c r="A69" s="143">
        <v>68</v>
      </c>
      <c r="B69" s="130" t="s">
        <v>91</v>
      </c>
      <c r="C69" s="170" t="s">
        <v>907</v>
      </c>
      <c r="D69" s="10" t="s">
        <v>781</v>
      </c>
    </row>
    <row r="70" spans="1:4" ht="51">
      <c r="A70" s="143">
        <v>69</v>
      </c>
      <c r="B70" s="130" t="s">
        <v>91</v>
      </c>
      <c r="C70" s="170" t="s">
        <v>907</v>
      </c>
      <c r="D70" s="10" t="s">
        <v>908</v>
      </c>
    </row>
    <row r="71" spans="1:4" ht="51">
      <c r="A71" s="143">
        <v>70</v>
      </c>
      <c r="B71" s="130" t="s">
        <v>91</v>
      </c>
      <c r="C71" s="170" t="s">
        <v>907</v>
      </c>
      <c r="D71" s="10" t="s">
        <v>794</v>
      </c>
    </row>
    <row r="72" spans="1:4" ht="30">
      <c r="A72" s="143">
        <v>71</v>
      </c>
      <c r="B72" s="130" t="s">
        <v>777</v>
      </c>
      <c r="C72" s="170" t="s">
        <v>907</v>
      </c>
      <c r="D72" s="10" t="s">
        <v>773</v>
      </c>
    </row>
    <row r="73" spans="1:4" ht="25.5">
      <c r="A73" s="143">
        <v>72</v>
      </c>
      <c r="B73" s="130" t="s">
        <v>31</v>
      </c>
      <c r="C73" s="170" t="s">
        <v>907</v>
      </c>
      <c r="D73" s="10" t="s">
        <v>779</v>
      </c>
    </row>
    <row r="74" spans="1:4" ht="38.25">
      <c r="A74" s="143">
        <v>73</v>
      </c>
      <c r="B74" s="130" t="s">
        <v>31</v>
      </c>
      <c r="C74" s="170" t="s">
        <v>907</v>
      </c>
      <c r="D74" s="10" t="s">
        <v>776</v>
      </c>
    </row>
    <row r="75" spans="1:4" ht="25.5">
      <c r="A75" s="143">
        <v>74</v>
      </c>
      <c r="B75" s="130" t="s">
        <v>783</v>
      </c>
      <c r="C75" s="170" t="s">
        <v>907</v>
      </c>
      <c r="D75" s="10" t="s">
        <v>782</v>
      </c>
    </row>
    <row r="76" spans="1:4" ht="25.5">
      <c r="A76" s="143">
        <v>75</v>
      </c>
      <c r="B76" s="130"/>
      <c r="C76" s="170" t="s">
        <v>907</v>
      </c>
      <c r="D76" s="10" t="s">
        <v>792</v>
      </c>
    </row>
    <row r="77" spans="1:4" ht="45">
      <c r="A77" s="143">
        <v>76</v>
      </c>
      <c r="B77" s="132" t="s">
        <v>29</v>
      </c>
      <c r="C77" s="170" t="s">
        <v>21</v>
      </c>
      <c r="D77" s="10" t="s">
        <v>28</v>
      </c>
    </row>
    <row r="78" spans="1:4" ht="38.25">
      <c r="A78" s="143">
        <v>77</v>
      </c>
      <c r="B78" s="132" t="s">
        <v>21</v>
      </c>
      <c r="C78" s="170" t="s">
        <v>21</v>
      </c>
      <c r="D78" s="10" t="s">
        <v>804</v>
      </c>
    </row>
    <row r="79" spans="1:4" ht="45">
      <c r="A79" s="143">
        <v>78</v>
      </c>
      <c r="B79" s="132" t="s">
        <v>260</v>
      </c>
      <c r="C79" s="170" t="s">
        <v>21</v>
      </c>
      <c r="D79" s="10" t="s">
        <v>886</v>
      </c>
    </row>
    <row r="80" spans="1:4" ht="30">
      <c r="A80" s="143">
        <v>79</v>
      </c>
      <c r="B80" s="132" t="s">
        <v>21</v>
      </c>
      <c r="C80" s="170" t="s">
        <v>21</v>
      </c>
      <c r="D80" s="10" t="s">
        <v>238</v>
      </c>
    </row>
    <row r="81" spans="1:4" ht="30">
      <c r="A81" s="143">
        <v>80</v>
      </c>
      <c r="B81" s="132" t="s">
        <v>21</v>
      </c>
      <c r="C81" s="170" t="s">
        <v>21</v>
      </c>
      <c r="D81" s="10" t="s">
        <v>883</v>
      </c>
    </row>
    <row r="82" spans="1:4" ht="30">
      <c r="A82" s="143">
        <v>81</v>
      </c>
      <c r="B82" s="132" t="s">
        <v>21</v>
      </c>
      <c r="C82" s="170" t="s">
        <v>21</v>
      </c>
      <c r="D82" s="10" t="s">
        <v>262</v>
      </c>
    </row>
    <row r="83" spans="1:4" ht="30">
      <c r="A83" s="143">
        <v>82</v>
      </c>
      <c r="B83" s="132" t="s">
        <v>21</v>
      </c>
      <c r="C83" s="170" t="s">
        <v>21</v>
      </c>
      <c r="D83" s="10" t="s">
        <v>275</v>
      </c>
    </row>
    <row r="84" spans="1:4" ht="51">
      <c r="A84" s="143">
        <v>83</v>
      </c>
      <c r="B84" s="132" t="s">
        <v>21</v>
      </c>
      <c r="C84" s="170" t="s">
        <v>21</v>
      </c>
      <c r="D84" s="10" t="s">
        <v>758</v>
      </c>
    </row>
    <row r="85" spans="1:4" ht="38.25">
      <c r="A85" s="143">
        <v>84</v>
      </c>
      <c r="B85" s="133" t="s">
        <v>15</v>
      </c>
      <c r="C85" s="170" t="s">
        <v>909</v>
      </c>
      <c r="D85" s="10" t="s">
        <v>34</v>
      </c>
    </row>
    <row r="86" spans="1:4" ht="25.5">
      <c r="A86" s="143">
        <v>85</v>
      </c>
      <c r="B86" s="133" t="s">
        <v>15</v>
      </c>
      <c r="C86" s="170" t="s">
        <v>909</v>
      </c>
      <c r="D86" s="10" t="s">
        <v>20</v>
      </c>
    </row>
    <row r="87" spans="1:4" ht="63.75">
      <c r="A87" s="143">
        <v>86</v>
      </c>
      <c r="B87" s="133" t="s">
        <v>15</v>
      </c>
      <c r="C87" s="170" t="s">
        <v>909</v>
      </c>
      <c r="D87" s="10" t="s">
        <v>22</v>
      </c>
    </row>
    <row r="88" spans="1:4" ht="63.75">
      <c r="A88" s="143">
        <v>87</v>
      </c>
      <c r="B88" s="133" t="s">
        <v>24</v>
      </c>
      <c r="C88" s="170" t="s">
        <v>909</v>
      </c>
      <c r="D88" s="10" t="s">
        <v>910</v>
      </c>
    </row>
    <row r="89" spans="1:4" ht="51">
      <c r="A89" s="143">
        <v>88</v>
      </c>
      <c r="B89" s="133" t="s">
        <v>26</v>
      </c>
      <c r="C89" s="170" t="s">
        <v>909</v>
      </c>
      <c r="D89" s="10" t="s">
        <v>911</v>
      </c>
    </row>
    <row r="90" spans="1:4">
      <c r="A90" s="143">
        <v>89</v>
      </c>
      <c r="B90" s="133" t="s">
        <v>15</v>
      </c>
      <c r="C90" s="170" t="s">
        <v>909</v>
      </c>
      <c r="D90" s="10" t="s">
        <v>13</v>
      </c>
    </row>
    <row r="91" spans="1:4" ht="51">
      <c r="A91" s="143">
        <v>90</v>
      </c>
      <c r="B91" s="133" t="s">
        <v>15</v>
      </c>
      <c r="C91" s="170" t="s">
        <v>909</v>
      </c>
      <c r="D91" s="10" t="s">
        <v>912</v>
      </c>
    </row>
    <row r="92" spans="1:4" ht="25.5">
      <c r="A92" s="143">
        <v>91</v>
      </c>
      <c r="B92" s="133" t="s">
        <v>15</v>
      </c>
      <c r="C92" s="170" t="s">
        <v>909</v>
      </c>
      <c r="D92" s="10" t="s">
        <v>86</v>
      </c>
    </row>
    <row r="93" spans="1:4" ht="38.25">
      <c r="A93" s="143">
        <v>92</v>
      </c>
      <c r="B93" s="133" t="s">
        <v>108</v>
      </c>
      <c r="C93" s="170" t="s">
        <v>909</v>
      </c>
      <c r="D93" s="10" t="s">
        <v>107</v>
      </c>
    </row>
    <row r="94" spans="1:4" ht="26.25" thickBot="1">
      <c r="A94" s="143">
        <v>93</v>
      </c>
      <c r="B94" s="146" t="s">
        <v>87</v>
      </c>
      <c r="C94" s="170" t="s">
        <v>909</v>
      </c>
      <c r="D94" s="159" t="s">
        <v>88</v>
      </c>
    </row>
    <row r="95" spans="1:4" ht="15.75" thickBot="1">
      <c r="A95" s="143">
        <v>94</v>
      </c>
      <c r="B95" s="158"/>
      <c r="C95" s="170" t="s">
        <v>909</v>
      </c>
      <c r="D95" s="161" t="s">
        <v>89</v>
      </c>
    </row>
    <row r="96" spans="1:4" ht="30">
      <c r="A96" s="143">
        <v>95</v>
      </c>
      <c r="B96" s="134" t="s">
        <v>19</v>
      </c>
      <c r="C96" s="170" t="s">
        <v>909</v>
      </c>
      <c r="D96" s="160" t="s">
        <v>913</v>
      </c>
    </row>
    <row r="97" spans="1:4" ht="30">
      <c r="A97" s="143">
        <v>96</v>
      </c>
      <c r="B97" s="134" t="s">
        <v>19</v>
      </c>
      <c r="C97" s="170" t="s">
        <v>909</v>
      </c>
      <c r="D97" s="10" t="s">
        <v>256</v>
      </c>
    </row>
    <row r="98" spans="1:4">
      <c r="A98" s="143">
        <v>97</v>
      </c>
      <c r="B98" s="134"/>
      <c r="C98" s="170" t="s">
        <v>909</v>
      </c>
      <c r="D98" s="10"/>
    </row>
    <row r="99" spans="1:4" ht="25.5">
      <c r="A99" s="143">
        <v>98</v>
      </c>
      <c r="B99" s="133" t="s">
        <v>15</v>
      </c>
      <c r="C99" s="170" t="s">
        <v>909</v>
      </c>
      <c r="D99" s="10" t="s">
        <v>301</v>
      </c>
    </row>
    <row r="100" spans="1:4" ht="25.5">
      <c r="A100" s="143">
        <v>99</v>
      </c>
      <c r="B100" s="133" t="s">
        <v>15</v>
      </c>
      <c r="C100" s="170" t="s">
        <v>909</v>
      </c>
      <c r="D100" s="10" t="s">
        <v>287</v>
      </c>
    </row>
    <row r="101" spans="1:4" ht="25.5">
      <c r="A101" s="143">
        <v>100</v>
      </c>
      <c r="B101" s="136" t="s">
        <v>787</v>
      </c>
      <c r="C101" s="170" t="s">
        <v>909</v>
      </c>
      <c r="D101" s="10" t="s">
        <v>786</v>
      </c>
    </row>
    <row r="102" spans="1:4" ht="38.25">
      <c r="A102" s="143">
        <v>101</v>
      </c>
      <c r="B102" s="85" t="s">
        <v>254</v>
      </c>
      <c r="C102" s="170" t="s">
        <v>914</v>
      </c>
      <c r="D102" s="10" t="s">
        <v>116</v>
      </c>
    </row>
    <row r="103" spans="1:4" ht="25.5">
      <c r="A103" s="143">
        <v>102</v>
      </c>
      <c r="B103" s="85" t="s">
        <v>254</v>
      </c>
      <c r="C103" s="170" t="s">
        <v>914</v>
      </c>
      <c r="D103" s="10" t="s">
        <v>788</v>
      </c>
    </row>
    <row r="104" spans="1:4" ht="25.5">
      <c r="A104" s="143">
        <v>103</v>
      </c>
      <c r="B104" s="85" t="s">
        <v>254</v>
      </c>
      <c r="C104" s="170" t="s">
        <v>914</v>
      </c>
      <c r="D104" s="10" t="s">
        <v>789</v>
      </c>
    </row>
    <row r="105" spans="1:4">
      <c r="A105" s="143">
        <v>104</v>
      </c>
      <c r="B105" s="85" t="s">
        <v>254</v>
      </c>
      <c r="C105" s="170" t="s">
        <v>914</v>
      </c>
      <c r="D105" s="10" t="s">
        <v>246</v>
      </c>
    </row>
    <row r="106" spans="1:4">
      <c r="A106" s="143">
        <v>105</v>
      </c>
      <c r="B106" s="85" t="s">
        <v>254</v>
      </c>
      <c r="C106" s="170" t="s">
        <v>914</v>
      </c>
      <c r="D106" s="10" t="s">
        <v>247</v>
      </c>
    </row>
    <row r="107" spans="1:4" ht="38.25">
      <c r="A107" s="143">
        <v>106</v>
      </c>
      <c r="B107" s="85" t="s">
        <v>254</v>
      </c>
      <c r="C107" s="170" t="s">
        <v>914</v>
      </c>
      <c r="D107" s="10" t="s">
        <v>915</v>
      </c>
    </row>
    <row r="108" spans="1:4" ht="51">
      <c r="A108" s="143">
        <v>107</v>
      </c>
      <c r="B108" s="85" t="s">
        <v>254</v>
      </c>
      <c r="C108" s="170" t="s">
        <v>914</v>
      </c>
      <c r="D108" s="10" t="s">
        <v>261</v>
      </c>
    </row>
    <row r="109" spans="1:4" ht="25.5">
      <c r="A109" s="143">
        <v>108</v>
      </c>
      <c r="B109" s="85" t="s">
        <v>254</v>
      </c>
      <c r="C109" s="170" t="s">
        <v>914</v>
      </c>
      <c r="D109" s="10" t="s">
        <v>278</v>
      </c>
    </row>
    <row r="110" spans="1:4" ht="25.5">
      <c r="A110" s="143">
        <v>109</v>
      </c>
      <c r="B110" s="85" t="s">
        <v>254</v>
      </c>
      <c r="C110" s="170" t="s">
        <v>914</v>
      </c>
      <c r="D110" s="10" t="s">
        <v>774</v>
      </c>
    </row>
    <row r="111" spans="1:4" ht="25.5">
      <c r="A111" s="143">
        <v>110</v>
      </c>
      <c r="B111" s="85" t="s">
        <v>254</v>
      </c>
      <c r="C111" s="170" t="s">
        <v>914</v>
      </c>
      <c r="D111" s="10" t="s">
        <v>778</v>
      </c>
    </row>
    <row r="112" spans="1:4" ht="25.5">
      <c r="A112" s="143">
        <v>111</v>
      </c>
      <c r="B112" s="137" t="s">
        <v>37</v>
      </c>
      <c r="C112" s="170" t="s">
        <v>37</v>
      </c>
      <c r="D112" s="10" t="s">
        <v>243</v>
      </c>
    </row>
    <row r="113" spans="1:4" ht="89.25">
      <c r="A113" s="143">
        <v>112</v>
      </c>
      <c r="B113" s="137" t="s">
        <v>37</v>
      </c>
      <c r="C113" s="170" t="s">
        <v>37</v>
      </c>
      <c r="D113" s="10" t="s">
        <v>744</v>
      </c>
    </row>
    <row r="114" spans="1:4" ht="38.25">
      <c r="A114" s="143">
        <v>113</v>
      </c>
      <c r="B114" s="137" t="s">
        <v>37</v>
      </c>
      <c r="C114" s="170" t="s">
        <v>37</v>
      </c>
      <c r="D114" s="10" t="s">
        <v>38</v>
      </c>
    </row>
    <row r="115" spans="1:4" ht="25.5">
      <c r="A115" s="143">
        <v>114</v>
      </c>
      <c r="B115" s="137" t="s">
        <v>37</v>
      </c>
      <c r="C115" s="170" t="s">
        <v>37</v>
      </c>
      <c r="D115" s="10" t="s">
        <v>265</v>
      </c>
    </row>
    <row r="116" spans="1:4" ht="30">
      <c r="A116" s="143">
        <v>115</v>
      </c>
      <c r="B116" s="137" t="s">
        <v>19</v>
      </c>
      <c r="C116" s="170" t="s">
        <v>37</v>
      </c>
      <c r="D116" s="10" t="s">
        <v>913</v>
      </c>
    </row>
    <row r="117" spans="1:4" ht="25.5">
      <c r="A117" s="143">
        <v>116</v>
      </c>
      <c r="B117" s="137" t="s">
        <v>37</v>
      </c>
      <c r="C117" s="170" t="s">
        <v>37</v>
      </c>
      <c r="D117" s="10" t="s">
        <v>740</v>
      </c>
    </row>
    <row r="118" spans="1:4" ht="38.25">
      <c r="A118" s="143">
        <v>117</v>
      </c>
      <c r="B118" s="137" t="s">
        <v>37</v>
      </c>
      <c r="C118" s="170" t="s">
        <v>37</v>
      </c>
      <c r="D118" s="10" t="s">
        <v>757</v>
      </c>
    </row>
    <row r="119" spans="1:4" ht="25.5">
      <c r="A119" s="143">
        <v>118</v>
      </c>
      <c r="B119" s="137" t="s">
        <v>37</v>
      </c>
      <c r="C119" s="170" t="s">
        <v>37</v>
      </c>
      <c r="D119" s="10" t="s">
        <v>743</v>
      </c>
    </row>
    <row r="120" spans="1:4">
      <c r="A120" s="143">
        <v>119</v>
      </c>
      <c r="B120" s="137" t="s">
        <v>37</v>
      </c>
      <c r="C120" s="170" t="s">
        <v>37</v>
      </c>
      <c r="D120" s="10" t="s">
        <v>784</v>
      </c>
    </row>
    <row r="121" spans="1:4" ht="25.5">
      <c r="A121" s="143">
        <v>120</v>
      </c>
      <c r="B121" s="137" t="s">
        <v>37</v>
      </c>
      <c r="C121" s="170" t="s">
        <v>37</v>
      </c>
      <c r="D121" s="10" t="s">
        <v>785</v>
      </c>
    </row>
    <row r="122" spans="1:4" ht="25.5">
      <c r="A122" s="143">
        <v>121</v>
      </c>
      <c r="B122" s="137" t="s">
        <v>37</v>
      </c>
      <c r="C122" s="170" t="s">
        <v>37</v>
      </c>
      <c r="D122" s="10" t="s">
        <v>800</v>
      </c>
    </row>
    <row r="123" spans="1:4" ht="51">
      <c r="A123" s="143">
        <v>122</v>
      </c>
      <c r="B123" s="137" t="s">
        <v>37</v>
      </c>
      <c r="C123" s="170" t="s">
        <v>37</v>
      </c>
      <c r="D123" s="10" t="s">
        <v>817</v>
      </c>
    </row>
    <row r="124" spans="1:4">
      <c r="A124" s="143">
        <v>123</v>
      </c>
      <c r="B124" s="137" t="s">
        <v>37</v>
      </c>
      <c r="C124" s="170" t="s">
        <v>37</v>
      </c>
      <c r="D124" s="10" t="s">
        <v>241</v>
      </c>
    </row>
    <row r="125" spans="1:4" ht="25.5">
      <c r="A125" s="143">
        <v>124</v>
      </c>
      <c r="B125" s="135" t="s">
        <v>94</v>
      </c>
      <c r="C125" s="170" t="s">
        <v>916</v>
      </c>
      <c r="D125" s="10" t="s">
        <v>93</v>
      </c>
    </row>
    <row r="126" spans="1:4" ht="25.5">
      <c r="A126" s="143">
        <v>125</v>
      </c>
      <c r="B126" s="135" t="s">
        <v>72</v>
      </c>
      <c r="C126" s="170" t="s">
        <v>916</v>
      </c>
      <c r="D126" s="10" t="s">
        <v>73</v>
      </c>
    </row>
    <row r="127" spans="1:4">
      <c r="A127" s="143">
        <v>126</v>
      </c>
      <c r="B127" s="124" t="s">
        <v>53</v>
      </c>
      <c r="C127" s="170" t="s">
        <v>916</v>
      </c>
      <c r="D127" s="128" t="s">
        <v>799</v>
      </c>
    </row>
    <row r="128" spans="1:4" ht="38.25">
      <c r="A128" s="143">
        <v>127</v>
      </c>
      <c r="B128" s="124" t="s">
        <v>53</v>
      </c>
      <c r="C128" s="170" t="s">
        <v>916</v>
      </c>
      <c r="D128" s="128" t="s">
        <v>104</v>
      </c>
    </row>
    <row r="129" spans="1:4" ht="38.25">
      <c r="A129" s="143">
        <v>128</v>
      </c>
      <c r="B129" s="131" t="s">
        <v>69</v>
      </c>
      <c r="C129" s="131" t="s">
        <v>984</v>
      </c>
      <c r="D129" s="10" t="s">
        <v>263</v>
      </c>
    </row>
    <row r="130" spans="1:4" ht="25.5">
      <c r="A130" s="143">
        <v>129</v>
      </c>
      <c r="B130" s="131" t="s">
        <v>69</v>
      </c>
      <c r="C130" s="131" t="s">
        <v>984</v>
      </c>
      <c r="D130" s="10" t="s">
        <v>755</v>
      </c>
    </row>
    <row r="131" spans="1:4">
      <c r="A131" s="143">
        <v>130</v>
      </c>
      <c r="B131" s="131" t="s">
        <v>69</v>
      </c>
      <c r="C131" s="131" t="s">
        <v>984</v>
      </c>
      <c r="D131" s="10" t="s">
        <v>70</v>
      </c>
    </row>
    <row r="132" spans="1:4">
      <c r="A132" s="143">
        <v>131</v>
      </c>
      <c r="B132" s="131" t="s">
        <v>69</v>
      </c>
      <c r="C132" s="131" t="s">
        <v>984</v>
      </c>
      <c r="D132" s="10" t="s">
        <v>268</v>
      </c>
    </row>
    <row r="133" spans="1:4" ht="25.5">
      <c r="A133" s="143">
        <v>132</v>
      </c>
      <c r="B133" s="131" t="s">
        <v>720</v>
      </c>
      <c r="C133" s="131" t="s">
        <v>984</v>
      </c>
      <c r="D133" s="10" t="s">
        <v>719</v>
      </c>
    </row>
    <row r="134" spans="1:4" ht="25.5">
      <c r="A134" s="143">
        <v>133</v>
      </c>
      <c r="B134" s="163" t="s">
        <v>887</v>
      </c>
      <c r="C134" s="170" t="s">
        <v>985</v>
      </c>
      <c r="D134" s="10" t="s">
        <v>805</v>
      </c>
    </row>
    <row r="135" spans="1:4">
      <c r="B135" s="163"/>
      <c r="C135" s="170" t="s">
        <v>985</v>
      </c>
      <c r="D135" s="10"/>
    </row>
    <row r="136" spans="1:4" ht="25.5">
      <c r="A136" s="143">
        <v>135</v>
      </c>
      <c r="B136" s="130" t="s">
        <v>91</v>
      </c>
      <c r="C136" s="170" t="s">
        <v>985</v>
      </c>
      <c r="D136" s="10" t="s">
        <v>790</v>
      </c>
    </row>
    <row r="137" spans="1:4">
      <c r="A137" s="143">
        <v>136</v>
      </c>
      <c r="B137" s="13" t="s">
        <v>3</v>
      </c>
      <c r="C137" s="170" t="s">
        <v>985</v>
      </c>
      <c r="D137" s="128" t="s">
        <v>23</v>
      </c>
    </row>
    <row r="138" spans="1:4" ht="30">
      <c r="A138" s="143">
        <v>137</v>
      </c>
      <c r="B138" s="9" t="s">
        <v>884</v>
      </c>
      <c r="C138" s="170" t="s">
        <v>985</v>
      </c>
      <c r="D138" s="10" t="s">
        <v>793</v>
      </c>
    </row>
    <row r="139" spans="1:4">
      <c r="A139" s="143">
        <v>138</v>
      </c>
      <c r="B139" s="9" t="s">
        <v>103</v>
      </c>
      <c r="C139" s="170" t="s">
        <v>985</v>
      </c>
      <c r="D139" s="10" t="s">
        <v>102</v>
      </c>
    </row>
    <row r="140" spans="1:4">
      <c r="A140" s="143">
        <v>139</v>
      </c>
      <c r="B140" s="13" t="s">
        <v>889</v>
      </c>
      <c r="C140" s="170" t="s">
        <v>985</v>
      </c>
      <c r="D140" s="128" t="s">
        <v>4</v>
      </c>
    </row>
    <row r="141" spans="1:4" ht="25.5">
      <c r="A141" s="143">
        <v>140</v>
      </c>
      <c r="B141" s="130" t="s">
        <v>91</v>
      </c>
      <c r="C141" s="170" t="s">
        <v>985</v>
      </c>
      <c r="D141" s="10" t="s">
        <v>790</v>
      </c>
    </row>
    <row r="142" spans="1:4" ht="25.5">
      <c r="A142" s="143">
        <v>141</v>
      </c>
      <c r="B142" s="13" t="s">
        <v>795</v>
      </c>
      <c r="C142" s="170" t="s">
        <v>985</v>
      </c>
      <c r="D142" s="10" t="s">
        <v>798</v>
      </c>
    </row>
    <row r="143" spans="1:4" ht="38.25">
      <c r="A143" s="143">
        <v>142</v>
      </c>
      <c r="B143" s="132" t="s">
        <v>21</v>
      </c>
      <c r="C143" s="170" t="s">
        <v>985</v>
      </c>
      <c r="D143" s="10" t="s">
        <v>797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I230"/>
  <sheetViews>
    <sheetView topLeftCell="A4" workbookViewId="0">
      <selection activeCell="E15" sqref="E15:F15"/>
    </sheetView>
  </sheetViews>
  <sheetFormatPr defaultRowHeight="15"/>
  <cols>
    <col min="1" max="1" width="0.85546875" customWidth="1"/>
    <col min="2" max="2" width="9.42578125" customWidth="1"/>
    <col min="3" max="3" width="21" customWidth="1"/>
    <col min="4" max="6" width="40.7109375" customWidth="1"/>
    <col min="7" max="7" width="28.28515625" customWidth="1"/>
    <col min="8" max="8" width="6" customWidth="1"/>
    <col min="9" max="9" width="0.85546875" customWidth="1"/>
  </cols>
  <sheetData>
    <row r="1" spans="1:9" ht="4.5" customHeight="1">
      <c r="A1" s="94"/>
      <c r="B1" s="94"/>
      <c r="C1" s="94"/>
      <c r="D1" s="94"/>
      <c r="E1" s="94"/>
      <c r="F1" s="94"/>
      <c r="G1" s="94"/>
      <c r="H1" s="94"/>
      <c r="I1" s="94"/>
    </row>
    <row r="2" spans="1:9">
      <c r="A2" s="94"/>
      <c r="B2" s="355" t="s">
        <v>303</v>
      </c>
      <c r="C2" s="356"/>
      <c r="D2" s="356"/>
      <c r="E2" s="356"/>
      <c r="F2" s="356"/>
      <c r="G2" s="356"/>
      <c r="H2" s="357"/>
      <c r="I2" s="94"/>
    </row>
    <row r="3" spans="1:9">
      <c r="A3" s="94"/>
      <c r="B3" s="358"/>
      <c r="C3" s="359"/>
      <c r="D3" s="359"/>
      <c r="E3" s="359"/>
      <c r="F3" s="359"/>
      <c r="G3" s="359"/>
      <c r="H3" s="360"/>
      <c r="I3" s="94"/>
    </row>
    <row r="4" spans="1:9" ht="15.75" thickBot="1">
      <c r="A4" s="94"/>
      <c r="I4" s="94"/>
    </row>
    <row r="5" spans="1:9" ht="15" customHeight="1">
      <c r="A5" s="94"/>
      <c r="D5" s="361" t="s">
        <v>304</v>
      </c>
      <c r="E5" s="362"/>
      <c r="F5" s="363"/>
      <c r="I5" s="94"/>
    </row>
    <row r="6" spans="1:9" ht="15" customHeight="1">
      <c r="A6" s="94"/>
      <c r="D6" s="364"/>
      <c r="E6" s="365"/>
      <c r="F6" s="366"/>
      <c r="I6" s="94"/>
    </row>
    <row r="7" spans="1:9" ht="15.75" customHeight="1" thickBot="1">
      <c r="A7" s="94"/>
      <c r="D7" s="367"/>
      <c r="E7" s="368"/>
      <c r="F7" s="369"/>
      <c r="I7" s="94"/>
    </row>
    <row r="8" spans="1:9" ht="15.75" thickBot="1">
      <c r="A8" s="94"/>
      <c r="I8" s="94"/>
    </row>
    <row r="9" spans="1:9" ht="15.75" customHeight="1">
      <c r="A9" s="94"/>
      <c r="D9" s="370" t="s">
        <v>305</v>
      </c>
      <c r="E9" s="371"/>
      <c r="F9" s="372"/>
      <c r="I9" s="94"/>
    </row>
    <row r="10" spans="1:9" ht="15" customHeight="1">
      <c r="A10" s="94"/>
      <c r="D10" s="373"/>
      <c r="E10" s="374"/>
      <c r="F10" s="375"/>
      <c r="I10" s="94"/>
    </row>
    <row r="11" spans="1:9" ht="15" customHeight="1" thickBot="1">
      <c r="A11" s="94"/>
      <c r="D11" s="376"/>
      <c r="E11" s="377"/>
      <c r="F11" s="378"/>
      <c r="I11" s="94"/>
    </row>
    <row r="12" spans="1:9" ht="15.75" customHeight="1" thickBot="1">
      <c r="A12" s="94"/>
      <c r="I12" s="94"/>
    </row>
    <row r="13" spans="1:9" ht="35.1" customHeight="1" thickBot="1">
      <c r="A13" s="94"/>
      <c r="D13" s="379" t="s">
        <v>306</v>
      </c>
      <c r="E13" s="380"/>
      <c r="F13" s="381"/>
      <c r="I13" s="94"/>
    </row>
    <row r="14" spans="1:9" ht="30.2" customHeight="1">
      <c r="A14" s="94"/>
      <c r="I14" s="94"/>
    </row>
    <row r="15" spans="1:9" ht="45.2" customHeight="1">
      <c r="A15" s="94"/>
      <c r="D15" s="95" t="s">
        <v>307</v>
      </c>
      <c r="E15" s="382" t="str">
        <f>VLOOKUP(D13,[1]Sheet2!J:K,2,0)</f>
        <v>https://10.53.215.20/#/login</v>
      </c>
      <c r="F15" s="383"/>
      <c r="I15" s="94"/>
    </row>
    <row r="16" spans="1:9" ht="21.95" customHeight="1">
      <c r="A16" s="94"/>
      <c r="I16" s="94"/>
    </row>
    <row r="17" spans="1:9" ht="27.2" customHeight="1">
      <c r="A17" s="94"/>
      <c r="D17" s="96" t="s">
        <v>308</v>
      </c>
      <c r="F17" s="96" t="s">
        <v>309</v>
      </c>
      <c r="I17" s="94"/>
    </row>
    <row r="18" spans="1:9" ht="27.2" customHeight="1">
      <c r="A18" s="94"/>
      <c r="D18" s="97" t="str">
        <f>VLOOKUP(D13,[1]Sheet2!J:L,3,0)</f>
        <v>Profile Username</v>
      </c>
      <c r="F18" s="97" t="str">
        <f>VLOOKUP(D13,[1]Sheet2!J:M,4,0)</f>
        <v>Profile Password</v>
      </c>
      <c r="I18" s="94"/>
    </row>
    <row r="19" spans="1:9">
      <c r="A19" s="94"/>
      <c r="I19" s="94"/>
    </row>
    <row r="20" spans="1:9" ht="12.2" customHeight="1">
      <c r="A20" s="94"/>
      <c r="I20" s="94"/>
    </row>
    <row r="21" spans="1:9" ht="12.75" customHeight="1">
      <c r="A21" s="94"/>
      <c r="I21" s="94"/>
    </row>
    <row r="22" spans="1:9">
      <c r="A22" s="94"/>
      <c r="C22" s="98" t="s">
        <v>310</v>
      </c>
      <c r="D22" s="353" t="s">
        <v>311</v>
      </c>
      <c r="E22" s="354"/>
      <c r="F22" s="98" t="s">
        <v>308</v>
      </c>
      <c r="G22" s="98" t="s">
        <v>309</v>
      </c>
      <c r="I22" s="94"/>
    </row>
    <row r="23" spans="1:9">
      <c r="A23" s="94"/>
      <c r="C23" s="99" t="s">
        <v>306</v>
      </c>
      <c r="D23" s="349" t="s">
        <v>312</v>
      </c>
      <c r="E23" s="350"/>
      <c r="F23" s="99" t="s">
        <v>313</v>
      </c>
      <c r="G23" s="4" t="s">
        <v>314</v>
      </c>
      <c r="I23" s="94"/>
    </row>
    <row r="24" spans="1:9" ht="25.5" customHeight="1">
      <c r="A24" s="94"/>
      <c r="C24" s="99" t="s">
        <v>315</v>
      </c>
      <c r="D24" s="349" t="s">
        <v>316</v>
      </c>
      <c r="E24" s="350"/>
      <c r="F24" s="99" t="s">
        <v>317</v>
      </c>
      <c r="G24" s="4" t="s">
        <v>318</v>
      </c>
      <c r="I24" s="94"/>
    </row>
    <row r="25" spans="1:9">
      <c r="A25" s="94"/>
      <c r="C25" s="99" t="s">
        <v>319</v>
      </c>
      <c r="D25" s="349" t="s">
        <v>320</v>
      </c>
      <c r="E25" s="350"/>
      <c r="F25" s="99" t="s">
        <v>321</v>
      </c>
      <c r="G25" s="4" t="s">
        <v>322</v>
      </c>
      <c r="I25" s="94"/>
    </row>
    <row r="26" spans="1:9">
      <c r="A26" s="94"/>
      <c r="C26" s="99" t="s">
        <v>323</v>
      </c>
      <c r="D26" s="349" t="s">
        <v>324</v>
      </c>
      <c r="E26" s="350"/>
      <c r="F26" s="99" t="s">
        <v>321</v>
      </c>
      <c r="G26" s="4" t="s">
        <v>322</v>
      </c>
      <c r="I26" s="94"/>
    </row>
    <row r="27" spans="1:9">
      <c r="A27" s="94"/>
      <c r="C27" s="99" t="s">
        <v>325</v>
      </c>
      <c r="D27" s="349" t="s">
        <v>326</v>
      </c>
      <c r="E27" s="350"/>
      <c r="F27" s="99" t="s">
        <v>327</v>
      </c>
      <c r="G27" s="4" t="s">
        <v>327</v>
      </c>
      <c r="I27" s="94"/>
    </row>
    <row r="28" spans="1:9">
      <c r="A28" s="94"/>
      <c r="C28" s="99" t="s">
        <v>328</v>
      </c>
      <c r="D28" s="349" t="s">
        <v>329</v>
      </c>
      <c r="E28" s="350"/>
      <c r="F28" s="99" t="s">
        <v>330</v>
      </c>
      <c r="G28" s="4" t="s">
        <v>330</v>
      </c>
      <c r="I28" s="94"/>
    </row>
    <row r="29" spans="1:9">
      <c r="A29" s="94"/>
      <c r="C29" s="99" t="s">
        <v>331</v>
      </c>
      <c r="D29" s="349" t="s">
        <v>332</v>
      </c>
      <c r="E29" s="350"/>
      <c r="F29" s="99" t="s">
        <v>330</v>
      </c>
      <c r="G29" s="4" t="s">
        <v>330</v>
      </c>
      <c r="I29" s="94"/>
    </row>
    <row r="30" spans="1:9">
      <c r="A30" s="94"/>
      <c r="C30" s="99" t="s">
        <v>333</v>
      </c>
      <c r="D30" s="349" t="s">
        <v>334</v>
      </c>
      <c r="E30" s="350"/>
      <c r="F30" s="99" t="s">
        <v>327</v>
      </c>
      <c r="G30" s="4" t="s">
        <v>327</v>
      </c>
      <c r="I30" s="94"/>
    </row>
    <row r="31" spans="1:9">
      <c r="A31" s="94"/>
      <c r="C31" s="99" t="s">
        <v>335</v>
      </c>
      <c r="D31" s="349" t="s">
        <v>336</v>
      </c>
      <c r="E31" s="350"/>
      <c r="F31" s="4" t="s">
        <v>337</v>
      </c>
      <c r="G31" s="4" t="s">
        <v>338</v>
      </c>
      <c r="I31" s="94"/>
    </row>
    <row r="32" spans="1:9">
      <c r="A32" s="94"/>
      <c r="C32" s="99" t="s">
        <v>339</v>
      </c>
      <c r="D32" s="349" t="s">
        <v>340</v>
      </c>
      <c r="E32" s="350"/>
      <c r="F32" s="4" t="s">
        <v>341</v>
      </c>
      <c r="G32" s="4" t="s">
        <v>342</v>
      </c>
      <c r="I32" s="94"/>
    </row>
    <row r="33" spans="1:9">
      <c r="A33" s="94"/>
      <c r="C33" s="99" t="s">
        <v>343</v>
      </c>
      <c r="D33" s="349" t="s">
        <v>344</v>
      </c>
      <c r="E33" s="350"/>
      <c r="F33" s="4" t="s">
        <v>345</v>
      </c>
      <c r="G33" s="4" t="s">
        <v>346</v>
      </c>
      <c r="I33" s="94"/>
    </row>
    <row r="34" spans="1:9">
      <c r="A34" s="94"/>
      <c r="C34" s="99" t="s">
        <v>347</v>
      </c>
      <c r="D34" s="349" t="s">
        <v>348</v>
      </c>
      <c r="E34" s="350"/>
      <c r="F34" s="99" t="s">
        <v>330</v>
      </c>
      <c r="G34" s="4" t="s">
        <v>330</v>
      </c>
      <c r="I34" s="94"/>
    </row>
    <row r="35" spans="1:9">
      <c r="A35" s="94"/>
      <c r="C35" s="99" t="s">
        <v>349</v>
      </c>
      <c r="D35" s="349" t="s">
        <v>350</v>
      </c>
      <c r="E35" s="350"/>
      <c r="F35" s="99" t="s">
        <v>351</v>
      </c>
      <c r="G35" s="4" t="s">
        <v>352</v>
      </c>
      <c r="I35" s="94"/>
    </row>
    <row r="36" spans="1:9">
      <c r="A36" s="94"/>
      <c r="C36" s="99" t="s">
        <v>353</v>
      </c>
      <c r="D36" s="349" t="s">
        <v>354</v>
      </c>
      <c r="E36" s="350"/>
      <c r="F36" s="99" t="s">
        <v>355</v>
      </c>
      <c r="G36" s="4" t="s">
        <v>355</v>
      </c>
      <c r="I36" s="94"/>
    </row>
    <row r="37" spans="1:9">
      <c r="A37" s="94"/>
      <c r="C37" s="99" t="s">
        <v>356</v>
      </c>
      <c r="D37" s="349" t="s">
        <v>357</v>
      </c>
      <c r="E37" s="350"/>
      <c r="F37" s="99" t="s">
        <v>358</v>
      </c>
      <c r="G37" s="4" t="s">
        <v>359</v>
      </c>
      <c r="I37" s="94"/>
    </row>
    <row r="38" spans="1:9">
      <c r="A38" s="94"/>
      <c r="C38" s="99" t="s">
        <v>360</v>
      </c>
      <c r="D38" s="349" t="s">
        <v>361</v>
      </c>
      <c r="E38" s="350"/>
      <c r="F38" s="100" t="s">
        <v>362</v>
      </c>
      <c r="G38" s="100" t="s">
        <v>363</v>
      </c>
      <c r="I38" s="94"/>
    </row>
    <row r="39" spans="1:9">
      <c r="A39" s="94"/>
      <c r="C39" s="99" t="s">
        <v>364</v>
      </c>
      <c r="D39" s="349" t="s">
        <v>365</v>
      </c>
      <c r="E39" s="350"/>
      <c r="F39" s="99" t="s">
        <v>313</v>
      </c>
      <c r="G39" s="4" t="s">
        <v>314</v>
      </c>
      <c r="I39" s="94"/>
    </row>
    <row r="40" spans="1:9">
      <c r="A40" s="94"/>
      <c r="C40" s="99" t="s">
        <v>366</v>
      </c>
      <c r="D40" s="349" t="s">
        <v>367</v>
      </c>
      <c r="E40" s="350"/>
      <c r="F40" s="99" t="s">
        <v>368</v>
      </c>
      <c r="G40" s="4" t="s">
        <v>369</v>
      </c>
      <c r="I40" s="94"/>
    </row>
    <row r="41" spans="1:9" ht="30.2" customHeight="1">
      <c r="A41" s="94"/>
      <c r="C41" s="99" t="s">
        <v>370</v>
      </c>
      <c r="D41" s="349" t="s">
        <v>371</v>
      </c>
      <c r="E41" s="350"/>
      <c r="F41" s="100" t="s">
        <v>327</v>
      </c>
      <c r="G41" s="101" t="s">
        <v>327</v>
      </c>
      <c r="I41" s="94"/>
    </row>
    <row r="42" spans="1:9">
      <c r="A42" s="94"/>
      <c r="C42" s="99" t="s">
        <v>372</v>
      </c>
      <c r="D42" s="349" t="s">
        <v>373</v>
      </c>
      <c r="E42" s="350"/>
      <c r="F42" s="99" t="s">
        <v>330</v>
      </c>
      <c r="G42" s="4" t="s">
        <v>330</v>
      </c>
      <c r="I42" s="94"/>
    </row>
    <row r="43" spans="1:9">
      <c r="A43" s="94"/>
      <c r="C43" s="99" t="s">
        <v>374</v>
      </c>
      <c r="D43" s="349" t="s">
        <v>375</v>
      </c>
      <c r="E43" s="350"/>
      <c r="F43" s="99" t="s">
        <v>327</v>
      </c>
      <c r="G43" s="4" t="s">
        <v>327</v>
      </c>
      <c r="I43" s="94"/>
    </row>
    <row r="44" spans="1:9">
      <c r="A44" s="94"/>
      <c r="C44" s="99" t="s">
        <v>376</v>
      </c>
      <c r="D44" s="349" t="s">
        <v>377</v>
      </c>
      <c r="E44" s="350"/>
      <c r="F44" s="99" t="s">
        <v>313</v>
      </c>
      <c r="G44" s="4" t="s">
        <v>314</v>
      </c>
      <c r="I44" s="94"/>
    </row>
    <row r="45" spans="1:9" ht="30.2" customHeight="1">
      <c r="A45" s="94"/>
      <c r="C45" s="99" t="s">
        <v>378</v>
      </c>
      <c r="D45" s="352" t="s">
        <v>379</v>
      </c>
      <c r="E45" s="352"/>
      <c r="F45" s="99" t="s">
        <v>330</v>
      </c>
      <c r="G45" s="4" t="s">
        <v>330</v>
      </c>
      <c r="I45" s="94"/>
    </row>
    <row r="46" spans="1:9">
      <c r="A46" s="94"/>
      <c r="C46" s="99" t="s">
        <v>380</v>
      </c>
      <c r="D46" s="352" t="s">
        <v>381</v>
      </c>
      <c r="E46" s="352"/>
      <c r="F46" s="99" t="s">
        <v>330</v>
      </c>
      <c r="G46" s="4" t="s">
        <v>330</v>
      </c>
      <c r="I46" s="94"/>
    </row>
    <row r="47" spans="1:9" ht="28.7" customHeight="1">
      <c r="A47" s="94"/>
      <c r="C47" s="99" t="s">
        <v>382</v>
      </c>
      <c r="D47" s="352" t="s">
        <v>383</v>
      </c>
      <c r="E47" s="352"/>
      <c r="F47" s="99" t="s">
        <v>330</v>
      </c>
      <c r="G47" s="4" t="s">
        <v>330</v>
      </c>
      <c r="I47" s="94"/>
    </row>
    <row r="48" spans="1:9">
      <c r="A48" s="94"/>
      <c r="C48" s="99" t="s">
        <v>384</v>
      </c>
      <c r="D48" s="352" t="s">
        <v>385</v>
      </c>
      <c r="E48" s="352"/>
      <c r="F48" s="102" t="s">
        <v>386</v>
      </c>
      <c r="G48" s="103" t="s">
        <v>387</v>
      </c>
      <c r="I48" s="94"/>
    </row>
    <row r="49" spans="1:9">
      <c r="A49" s="94"/>
      <c r="C49" s="99" t="s">
        <v>388</v>
      </c>
      <c r="D49" s="352" t="s">
        <v>389</v>
      </c>
      <c r="E49" s="352"/>
      <c r="F49" s="99" t="s">
        <v>390</v>
      </c>
      <c r="G49" s="100" t="s">
        <v>391</v>
      </c>
      <c r="I49" s="94"/>
    </row>
    <row r="50" spans="1:9">
      <c r="A50" s="94"/>
      <c r="C50" s="99" t="s">
        <v>392</v>
      </c>
      <c r="D50" s="352" t="s">
        <v>393</v>
      </c>
      <c r="E50" s="352"/>
      <c r="F50" s="99" t="s">
        <v>390</v>
      </c>
      <c r="G50" s="100" t="s">
        <v>391</v>
      </c>
      <c r="I50" s="94"/>
    </row>
    <row r="51" spans="1:9">
      <c r="A51" s="94"/>
      <c r="C51" s="99" t="s">
        <v>394</v>
      </c>
      <c r="D51" s="352" t="s">
        <v>395</v>
      </c>
      <c r="E51" s="352"/>
      <c r="F51" s="99" t="s">
        <v>390</v>
      </c>
      <c r="G51" s="100" t="s">
        <v>391</v>
      </c>
      <c r="I51" s="94"/>
    </row>
    <row r="52" spans="1:9" ht="27.2" customHeight="1">
      <c r="A52" s="94"/>
      <c r="C52" s="99" t="s">
        <v>396</v>
      </c>
      <c r="D52" s="352" t="s">
        <v>316</v>
      </c>
      <c r="E52" s="352"/>
      <c r="F52" s="99" t="s">
        <v>317</v>
      </c>
      <c r="G52" s="4" t="s">
        <v>318</v>
      </c>
      <c r="I52" s="94"/>
    </row>
    <row r="53" spans="1:9">
      <c r="A53" s="94"/>
      <c r="C53" s="99" t="s">
        <v>397</v>
      </c>
      <c r="D53" s="349" t="s">
        <v>398</v>
      </c>
      <c r="E53" s="350"/>
      <c r="F53" s="99" t="s">
        <v>399</v>
      </c>
      <c r="G53" s="104" t="s">
        <v>400</v>
      </c>
      <c r="I53" s="94"/>
    </row>
    <row r="54" spans="1:9">
      <c r="A54" s="94"/>
      <c r="C54" s="99" t="s">
        <v>401</v>
      </c>
      <c r="D54" s="349" t="s">
        <v>402</v>
      </c>
      <c r="E54" s="350"/>
      <c r="F54" s="99" t="s">
        <v>330</v>
      </c>
      <c r="G54" s="4" t="s">
        <v>330</v>
      </c>
      <c r="I54" s="94"/>
    </row>
    <row r="55" spans="1:9">
      <c r="A55" s="94"/>
      <c r="C55" s="99" t="s">
        <v>403</v>
      </c>
      <c r="D55" s="349" t="s">
        <v>404</v>
      </c>
      <c r="E55" s="350"/>
      <c r="F55" s="99" t="s">
        <v>327</v>
      </c>
      <c r="G55" s="4" t="s">
        <v>327</v>
      </c>
      <c r="I55" s="94"/>
    </row>
    <row r="56" spans="1:9" ht="3.95" customHeight="1">
      <c r="A56" s="94"/>
      <c r="B56" s="94"/>
      <c r="C56" s="105"/>
      <c r="D56" s="105"/>
      <c r="E56" s="105"/>
      <c r="F56" s="105"/>
      <c r="G56" s="105"/>
      <c r="H56" s="94"/>
      <c r="I56" s="94"/>
    </row>
    <row r="57" spans="1:9" ht="18.75" customHeight="1">
      <c r="B57" s="106"/>
      <c r="C57" s="351" t="s">
        <v>405</v>
      </c>
      <c r="D57" s="351"/>
      <c r="E57" s="351"/>
      <c r="F57" s="351"/>
      <c r="G57" s="351"/>
      <c r="H57" s="106"/>
    </row>
    <row r="58" spans="1:9" ht="14.25" customHeight="1">
      <c r="B58" s="106"/>
      <c r="C58" s="351"/>
      <c r="D58" s="351"/>
      <c r="E58" s="351"/>
      <c r="F58" s="351"/>
      <c r="G58" s="351"/>
      <c r="H58" s="106"/>
    </row>
    <row r="59" spans="1:9">
      <c r="C59" s="107" t="s">
        <v>384</v>
      </c>
      <c r="D59" s="108" t="s">
        <v>406</v>
      </c>
      <c r="E59" s="108" t="s">
        <v>407</v>
      </c>
      <c r="F59" s="108" t="s">
        <v>408</v>
      </c>
      <c r="G59" s="107" t="s">
        <v>409</v>
      </c>
    </row>
    <row r="60" spans="1:9">
      <c r="C60" s="109" t="s">
        <v>410</v>
      </c>
      <c r="D60" s="100" t="s">
        <v>411</v>
      </c>
      <c r="E60" s="100" t="s">
        <v>412</v>
      </c>
      <c r="F60" s="100" t="s">
        <v>413</v>
      </c>
      <c r="G60" s="100" t="s">
        <v>414</v>
      </c>
    </row>
    <row r="61" spans="1:9">
      <c r="C61" s="109" t="s">
        <v>415</v>
      </c>
      <c r="D61" s="100" t="s">
        <v>416</v>
      </c>
      <c r="E61" s="100" t="s">
        <v>417</v>
      </c>
      <c r="F61" s="100" t="s">
        <v>418</v>
      </c>
      <c r="G61" s="100" t="s">
        <v>419</v>
      </c>
    </row>
    <row r="62" spans="1:9">
      <c r="C62" s="109" t="s">
        <v>420</v>
      </c>
      <c r="D62" s="100" t="s">
        <v>421</v>
      </c>
      <c r="E62" s="100" t="s">
        <v>422</v>
      </c>
      <c r="F62" s="100" t="s">
        <v>423</v>
      </c>
      <c r="G62" s="100" t="s">
        <v>424</v>
      </c>
    </row>
    <row r="63" spans="1:9">
      <c r="C63" s="109" t="s">
        <v>425</v>
      </c>
      <c r="D63" s="100" t="s">
        <v>426</v>
      </c>
      <c r="E63" s="100" t="s">
        <v>427</v>
      </c>
      <c r="F63" s="100" t="s">
        <v>428</v>
      </c>
      <c r="G63" s="100" t="s">
        <v>429</v>
      </c>
    </row>
    <row r="64" spans="1:9">
      <c r="C64" s="109" t="s">
        <v>430</v>
      </c>
      <c r="D64" s="100" t="s">
        <v>431</v>
      </c>
      <c r="E64" s="100" t="s">
        <v>432</v>
      </c>
      <c r="F64" s="100" t="s">
        <v>433</v>
      </c>
      <c r="G64" s="100" t="s">
        <v>434</v>
      </c>
    </row>
    <row r="65" spans="3:8">
      <c r="C65" s="109" t="s">
        <v>435</v>
      </c>
      <c r="D65" s="100" t="s">
        <v>436</v>
      </c>
      <c r="E65" s="100" t="s">
        <v>437</v>
      </c>
      <c r="F65" s="108" t="s">
        <v>77</v>
      </c>
      <c r="G65" s="100" t="s">
        <v>438</v>
      </c>
      <c r="H65" s="110"/>
    </row>
    <row r="66" spans="3:8">
      <c r="C66" s="109" t="s">
        <v>439</v>
      </c>
      <c r="D66" s="111" t="s">
        <v>440</v>
      </c>
      <c r="E66" s="111" t="s">
        <v>441</v>
      </c>
      <c r="F66" s="100" t="s">
        <v>442</v>
      </c>
      <c r="G66" s="100" t="s">
        <v>443</v>
      </c>
      <c r="H66" s="110"/>
    </row>
    <row r="67" spans="3:8">
      <c r="C67" s="109" t="s">
        <v>444</v>
      </c>
      <c r="D67" s="100" t="s">
        <v>445</v>
      </c>
      <c r="E67" s="100" t="s">
        <v>446</v>
      </c>
      <c r="F67" s="100" t="s">
        <v>447</v>
      </c>
      <c r="G67" s="100" t="s">
        <v>448</v>
      </c>
      <c r="H67" s="110"/>
    </row>
    <row r="68" spans="3:8" ht="25.5">
      <c r="C68" s="109" t="s">
        <v>449</v>
      </c>
      <c r="D68" s="100" t="s">
        <v>450</v>
      </c>
      <c r="E68" s="110"/>
      <c r="F68" s="100" t="s">
        <v>451</v>
      </c>
      <c r="G68" s="100" t="s">
        <v>452</v>
      </c>
      <c r="H68" s="110"/>
    </row>
    <row r="69" spans="3:8">
      <c r="C69" s="109" t="s">
        <v>453</v>
      </c>
      <c r="D69" s="100" t="s">
        <v>454</v>
      </c>
      <c r="E69" s="110"/>
      <c r="F69" s="100" t="s">
        <v>455</v>
      </c>
      <c r="G69" s="100" t="s">
        <v>456</v>
      </c>
      <c r="H69" s="110"/>
    </row>
    <row r="70" spans="3:8">
      <c r="C70" s="109" t="s">
        <v>457</v>
      </c>
      <c r="D70" s="100" t="s">
        <v>458</v>
      </c>
      <c r="E70" s="110"/>
      <c r="F70" s="100" t="s">
        <v>459</v>
      </c>
      <c r="G70" s="110"/>
      <c r="H70" s="110"/>
    </row>
    <row r="71" spans="3:8">
      <c r="C71" s="109" t="s">
        <v>460</v>
      </c>
      <c r="D71" s="100" t="s">
        <v>461</v>
      </c>
      <c r="E71" s="110"/>
      <c r="F71" s="110"/>
      <c r="G71" s="110"/>
      <c r="H71" s="110"/>
    </row>
    <row r="72" spans="3:8">
      <c r="C72" s="109" t="s">
        <v>462</v>
      </c>
      <c r="D72" s="100" t="s">
        <v>463</v>
      </c>
      <c r="E72" s="110"/>
      <c r="F72" s="110"/>
      <c r="G72" s="110"/>
      <c r="H72" s="110"/>
    </row>
    <row r="73" spans="3:8">
      <c r="C73" s="109" t="s">
        <v>464</v>
      </c>
      <c r="D73" s="100" t="s">
        <v>465</v>
      </c>
      <c r="E73" s="110"/>
      <c r="F73" s="110"/>
      <c r="G73" s="110"/>
      <c r="H73" s="110"/>
    </row>
    <row r="74" spans="3:8">
      <c r="C74" s="109" t="s">
        <v>466</v>
      </c>
      <c r="D74" s="100" t="s">
        <v>467</v>
      </c>
      <c r="E74" s="110"/>
      <c r="F74" s="110"/>
      <c r="G74" s="110"/>
      <c r="H74" s="110"/>
    </row>
    <row r="75" spans="3:8">
      <c r="C75" s="109" t="s">
        <v>468</v>
      </c>
      <c r="D75" s="100" t="s">
        <v>469</v>
      </c>
      <c r="E75" s="110"/>
      <c r="F75" s="110"/>
      <c r="G75" s="110"/>
      <c r="H75" s="110"/>
    </row>
    <row r="76" spans="3:8">
      <c r="C76" s="109" t="s">
        <v>470</v>
      </c>
      <c r="D76" s="100" t="s">
        <v>471</v>
      </c>
      <c r="E76" s="110"/>
      <c r="F76" s="110"/>
      <c r="G76" s="110"/>
      <c r="H76" s="110"/>
    </row>
    <row r="77" spans="3:8">
      <c r="C77" s="109" t="s">
        <v>472</v>
      </c>
      <c r="D77" s="100" t="s">
        <v>473</v>
      </c>
      <c r="E77" s="110"/>
      <c r="F77" s="110"/>
      <c r="G77" s="110"/>
      <c r="H77" s="110"/>
    </row>
    <row r="78" spans="3:8">
      <c r="C78" s="109" t="s">
        <v>474</v>
      </c>
      <c r="D78" s="100" t="s">
        <v>475</v>
      </c>
      <c r="E78" s="110"/>
      <c r="F78" s="110"/>
      <c r="G78" s="110"/>
      <c r="H78" s="110"/>
    </row>
    <row r="79" spans="3:8">
      <c r="C79" s="109" t="s">
        <v>476</v>
      </c>
      <c r="D79" s="100" t="s">
        <v>477</v>
      </c>
      <c r="E79" s="110"/>
      <c r="F79" s="110"/>
      <c r="G79" s="110"/>
      <c r="H79" s="110"/>
    </row>
    <row r="80" spans="3:8" ht="25.5">
      <c r="C80" s="109" t="s">
        <v>478</v>
      </c>
      <c r="D80" s="100" t="s">
        <v>479</v>
      </c>
      <c r="E80" s="110"/>
      <c r="F80" s="110"/>
      <c r="G80" s="110"/>
      <c r="H80" s="110"/>
    </row>
    <row r="81" spans="3:8">
      <c r="C81" s="109" t="s">
        <v>480</v>
      </c>
      <c r="D81" s="100" t="s">
        <v>481</v>
      </c>
      <c r="E81" s="110"/>
      <c r="F81" s="110"/>
      <c r="G81" s="110"/>
      <c r="H81" s="110"/>
    </row>
    <row r="82" spans="3:8">
      <c r="C82" s="109" t="s">
        <v>482</v>
      </c>
      <c r="D82" s="100" t="s">
        <v>483</v>
      </c>
      <c r="E82" s="110"/>
      <c r="F82" s="110"/>
      <c r="G82" s="110"/>
      <c r="H82" s="110"/>
    </row>
    <row r="83" spans="3:8">
      <c r="C83" s="109" t="s">
        <v>484</v>
      </c>
      <c r="D83" s="100" t="s">
        <v>485</v>
      </c>
      <c r="E83" s="110"/>
      <c r="F83" s="110"/>
      <c r="G83" s="110"/>
      <c r="H83" s="110"/>
    </row>
    <row r="84" spans="3:8" ht="25.5">
      <c r="C84" s="109" t="s">
        <v>486</v>
      </c>
      <c r="D84" s="100" t="s">
        <v>487</v>
      </c>
      <c r="E84" s="110"/>
      <c r="F84" s="110"/>
      <c r="G84" s="110"/>
      <c r="H84" s="110"/>
    </row>
    <row r="85" spans="3:8">
      <c r="C85" s="109" t="s">
        <v>488</v>
      </c>
      <c r="D85" s="100" t="s">
        <v>489</v>
      </c>
      <c r="E85" s="110"/>
      <c r="F85" s="110"/>
      <c r="G85" s="110"/>
      <c r="H85" s="110"/>
    </row>
    <row r="86" spans="3:8">
      <c r="C86" s="109" t="s">
        <v>490</v>
      </c>
      <c r="D86" s="100" t="s">
        <v>491</v>
      </c>
      <c r="E86" s="110"/>
      <c r="F86" s="110"/>
      <c r="G86" s="110"/>
      <c r="H86" s="110"/>
    </row>
    <row r="87" spans="3:8">
      <c r="C87" s="109" t="s">
        <v>492</v>
      </c>
      <c r="D87" s="100" t="s">
        <v>493</v>
      </c>
      <c r="E87" s="110"/>
      <c r="F87" s="110"/>
      <c r="G87" s="110"/>
      <c r="H87" s="110"/>
    </row>
    <row r="88" spans="3:8">
      <c r="C88" s="109" t="s">
        <v>494</v>
      </c>
      <c r="D88" s="100" t="s">
        <v>495</v>
      </c>
      <c r="E88" s="110"/>
      <c r="F88" s="110"/>
      <c r="G88" s="110"/>
      <c r="H88" s="110"/>
    </row>
    <row r="89" spans="3:8">
      <c r="C89" s="109" t="s">
        <v>496</v>
      </c>
      <c r="D89" s="100" t="s">
        <v>497</v>
      </c>
      <c r="E89" s="110"/>
      <c r="F89" s="110"/>
      <c r="G89" s="110"/>
      <c r="H89" s="110"/>
    </row>
    <row r="90" spans="3:8">
      <c r="C90" s="109" t="s">
        <v>498</v>
      </c>
      <c r="D90" s="100" t="s">
        <v>499</v>
      </c>
      <c r="E90" s="110"/>
      <c r="F90" s="110"/>
      <c r="G90" s="110"/>
      <c r="H90" s="110"/>
    </row>
    <row r="91" spans="3:8">
      <c r="C91" s="109" t="s">
        <v>500</v>
      </c>
      <c r="D91" s="100" t="s">
        <v>501</v>
      </c>
      <c r="E91" s="110"/>
      <c r="F91" s="110"/>
      <c r="G91" s="110"/>
      <c r="H91" s="110"/>
    </row>
    <row r="92" spans="3:8">
      <c r="C92" s="109" t="s">
        <v>502</v>
      </c>
      <c r="D92" s="100" t="s">
        <v>503</v>
      </c>
      <c r="E92" s="110"/>
      <c r="F92" s="110"/>
      <c r="G92" s="110"/>
      <c r="H92" s="110"/>
    </row>
    <row r="93" spans="3:8">
      <c r="C93" s="109" t="s">
        <v>504</v>
      </c>
      <c r="D93" s="100" t="s">
        <v>505</v>
      </c>
      <c r="E93" s="110"/>
      <c r="F93" s="110"/>
      <c r="G93" s="110"/>
      <c r="H93" s="110"/>
    </row>
    <row r="94" spans="3:8">
      <c r="C94" s="109" t="s">
        <v>506</v>
      </c>
      <c r="D94" s="100" t="s">
        <v>507</v>
      </c>
      <c r="E94" s="110"/>
      <c r="F94" s="110"/>
      <c r="G94" s="110"/>
      <c r="H94" s="110"/>
    </row>
    <row r="95" spans="3:8">
      <c r="C95" s="109" t="s">
        <v>508</v>
      </c>
      <c r="D95" s="100" t="s">
        <v>509</v>
      </c>
      <c r="E95" s="110"/>
      <c r="F95" s="110"/>
      <c r="G95" s="110"/>
      <c r="H95" s="110"/>
    </row>
    <row r="96" spans="3:8">
      <c r="C96" s="109" t="s">
        <v>510</v>
      </c>
      <c r="D96" s="100" t="s">
        <v>511</v>
      </c>
      <c r="E96" s="110"/>
      <c r="F96" s="110"/>
      <c r="G96" s="110"/>
      <c r="H96" s="110"/>
    </row>
    <row r="97" spans="3:8">
      <c r="C97" s="109" t="s">
        <v>512</v>
      </c>
      <c r="D97" s="100" t="s">
        <v>513</v>
      </c>
      <c r="E97" s="110"/>
      <c r="F97" s="110"/>
      <c r="G97" s="110"/>
      <c r="H97" s="110"/>
    </row>
    <row r="98" spans="3:8">
      <c r="C98" s="109" t="s">
        <v>514</v>
      </c>
      <c r="D98" s="100" t="s">
        <v>515</v>
      </c>
      <c r="E98" s="110"/>
      <c r="F98" s="110"/>
      <c r="G98" s="110"/>
      <c r="H98" s="110"/>
    </row>
    <row r="99" spans="3:8" ht="25.5">
      <c r="C99" s="109" t="s">
        <v>516</v>
      </c>
      <c r="D99" s="100" t="s">
        <v>517</v>
      </c>
      <c r="E99" s="110"/>
      <c r="F99" s="110"/>
      <c r="G99" s="110"/>
      <c r="H99" s="110"/>
    </row>
    <row r="100" spans="3:8" ht="25.5">
      <c r="C100" s="109" t="s">
        <v>518</v>
      </c>
      <c r="D100" s="100" t="s">
        <v>519</v>
      </c>
      <c r="E100" s="110"/>
      <c r="F100" s="110"/>
      <c r="G100" s="110"/>
      <c r="H100" s="110"/>
    </row>
    <row r="101" spans="3:8">
      <c r="C101" s="109" t="s">
        <v>520</v>
      </c>
      <c r="D101" s="100" t="s">
        <v>521</v>
      </c>
      <c r="E101" s="110"/>
      <c r="F101" s="110"/>
      <c r="G101" s="110"/>
      <c r="H101" s="110"/>
    </row>
    <row r="102" spans="3:8">
      <c r="C102" s="109" t="s">
        <v>522</v>
      </c>
      <c r="D102" s="100" t="s">
        <v>523</v>
      </c>
      <c r="E102" s="110"/>
      <c r="F102" s="110"/>
      <c r="G102" s="110"/>
      <c r="H102" s="110"/>
    </row>
    <row r="103" spans="3:8">
      <c r="C103" s="109" t="s">
        <v>524</v>
      </c>
      <c r="D103" s="100" t="s">
        <v>525</v>
      </c>
      <c r="E103" s="110"/>
      <c r="F103" s="110"/>
      <c r="G103" s="110"/>
      <c r="H103" s="110"/>
    </row>
    <row r="104" spans="3:8">
      <c r="C104" s="109" t="s">
        <v>526</v>
      </c>
      <c r="D104" s="100" t="s">
        <v>527</v>
      </c>
      <c r="E104" s="110"/>
      <c r="F104" s="110"/>
      <c r="G104" s="110"/>
      <c r="H104" s="110"/>
    </row>
    <row r="105" spans="3:8">
      <c r="C105" s="109" t="s">
        <v>528</v>
      </c>
      <c r="D105" s="100" t="s">
        <v>529</v>
      </c>
      <c r="E105" s="110"/>
      <c r="F105" s="110"/>
      <c r="G105" s="110"/>
      <c r="H105" s="110"/>
    </row>
    <row r="106" spans="3:8">
      <c r="C106" s="109" t="s">
        <v>530</v>
      </c>
      <c r="D106" s="100" t="s">
        <v>531</v>
      </c>
      <c r="E106" s="110"/>
      <c r="F106" s="110"/>
      <c r="G106" s="110"/>
      <c r="H106" s="110"/>
    </row>
    <row r="107" spans="3:8">
      <c r="C107" s="109" t="s">
        <v>532</v>
      </c>
      <c r="D107" s="100" t="s">
        <v>533</v>
      </c>
      <c r="E107" s="110"/>
      <c r="F107" s="110"/>
      <c r="G107" s="110"/>
      <c r="H107" s="110"/>
    </row>
    <row r="108" spans="3:8">
      <c r="C108" s="109" t="s">
        <v>534</v>
      </c>
      <c r="D108" s="100" t="s">
        <v>535</v>
      </c>
      <c r="E108" s="110"/>
      <c r="F108" s="110"/>
      <c r="G108" s="110"/>
      <c r="H108" s="110"/>
    </row>
    <row r="109" spans="3:8">
      <c r="C109" s="109" t="s">
        <v>536</v>
      </c>
      <c r="D109" s="100" t="s">
        <v>537</v>
      </c>
      <c r="E109" s="110"/>
      <c r="F109" s="110"/>
      <c r="G109" s="110"/>
      <c r="H109" s="110"/>
    </row>
    <row r="110" spans="3:8">
      <c r="C110" s="109" t="s">
        <v>538</v>
      </c>
      <c r="D110" s="100" t="s">
        <v>539</v>
      </c>
      <c r="E110" s="110"/>
      <c r="F110" s="110"/>
      <c r="G110" s="110"/>
      <c r="H110" s="110"/>
    </row>
    <row r="111" spans="3:8" ht="25.5">
      <c r="C111" s="109" t="s">
        <v>540</v>
      </c>
      <c r="D111" s="100" t="s">
        <v>541</v>
      </c>
      <c r="E111" s="110"/>
      <c r="F111" s="110"/>
      <c r="G111" s="110"/>
      <c r="H111" s="110"/>
    </row>
    <row r="112" spans="3:8">
      <c r="C112" s="109" t="s">
        <v>542</v>
      </c>
      <c r="D112" s="100" t="s">
        <v>543</v>
      </c>
      <c r="E112" s="110"/>
      <c r="F112" s="110"/>
      <c r="G112" s="110"/>
      <c r="H112" s="110"/>
    </row>
    <row r="113" spans="3:8">
      <c r="C113" s="109" t="s">
        <v>544</v>
      </c>
      <c r="D113" s="100" t="s">
        <v>545</v>
      </c>
      <c r="E113" s="110"/>
      <c r="F113" s="110"/>
      <c r="G113" s="110"/>
      <c r="H113" s="110"/>
    </row>
    <row r="114" spans="3:8">
      <c r="C114" s="109" t="s">
        <v>546</v>
      </c>
      <c r="D114" s="100" t="s">
        <v>547</v>
      </c>
      <c r="E114" s="110"/>
      <c r="F114" s="110"/>
      <c r="G114" s="110"/>
      <c r="H114" s="110"/>
    </row>
    <row r="115" spans="3:8" ht="25.5">
      <c r="C115" s="109" t="s">
        <v>548</v>
      </c>
      <c r="D115" s="100" t="s">
        <v>549</v>
      </c>
      <c r="E115" s="110"/>
      <c r="F115" s="110"/>
      <c r="G115" s="110"/>
      <c r="H115" s="110"/>
    </row>
    <row r="116" spans="3:8">
      <c r="C116" s="109" t="s">
        <v>550</v>
      </c>
      <c r="D116" s="100" t="s">
        <v>551</v>
      </c>
      <c r="E116" s="110"/>
      <c r="F116" s="110"/>
      <c r="G116" s="110"/>
      <c r="H116" s="110"/>
    </row>
    <row r="117" spans="3:8">
      <c r="C117" s="109" t="s">
        <v>552</v>
      </c>
      <c r="D117" s="100" t="s">
        <v>553</v>
      </c>
      <c r="E117" s="110"/>
      <c r="F117" s="110"/>
      <c r="G117" s="110"/>
      <c r="H117" s="110"/>
    </row>
    <row r="118" spans="3:8">
      <c r="C118" s="109" t="s">
        <v>554</v>
      </c>
      <c r="D118" s="100" t="s">
        <v>555</v>
      </c>
      <c r="E118" s="110"/>
      <c r="F118" s="110"/>
      <c r="G118" s="110"/>
      <c r="H118" s="110"/>
    </row>
    <row r="119" spans="3:8">
      <c r="C119" s="109" t="s">
        <v>556</v>
      </c>
      <c r="D119" s="100" t="s">
        <v>557</v>
      </c>
      <c r="E119" s="110"/>
      <c r="F119" s="110"/>
      <c r="G119" s="110"/>
      <c r="H119" s="110"/>
    </row>
    <row r="120" spans="3:8">
      <c r="C120" s="109" t="s">
        <v>558</v>
      </c>
      <c r="D120" s="100" t="s">
        <v>559</v>
      </c>
      <c r="E120" s="110"/>
      <c r="F120" s="110"/>
      <c r="G120" s="110"/>
      <c r="H120" s="110"/>
    </row>
    <row r="121" spans="3:8">
      <c r="C121" s="109" t="s">
        <v>560</v>
      </c>
      <c r="D121" s="100" t="s">
        <v>561</v>
      </c>
      <c r="E121" s="110"/>
      <c r="F121" s="110"/>
      <c r="G121" s="110"/>
      <c r="H121" s="110"/>
    </row>
    <row r="122" spans="3:8">
      <c r="C122" s="109" t="s">
        <v>562</v>
      </c>
      <c r="D122" s="100" t="s">
        <v>563</v>
      </c>
      <c r="E122" s="110"/>
      <c r="F122" s="110"/>
      <c r="G122" s="110"/>
      <c r="H122" s="110"/>
    </row>
    <row r="123" spans="3:8">
      <c r="C123" s="109" t="s">
        <v>564</v>
      </c>
      <c r="D123" s="100" t="s">
        <v>565</v>
      </c>
      <c r="E123" s="110"/>
      <c r="F123" s="110"/>
      <c r="G123" s="110"/>
      <c r="H123" s="110"/>
    </row>
    <row r="124" spans="3:8" ht="25.5">
      <c r="C124" s="109" t="s">
        <v>566</v>
      </c>
      <c r="D124" s="100" t="s">
        <v>567</v>
      </c>
      <c r="E124" s="110"/>
      <c r="F124" s="110"/>
      <c r="G124" s="110"/>
      <c r="H124" s="110"/>
    </row>
    <row r="125" spans="3:8">
      <c r="C125" s="109" t="s">
        <v>568</v>
      </c>
      <c r="D125" s="100" t="s">
        <v>569</v>
      </c>
      <c r="E125" s="110"/>
      <c r="F125" s="110"/>
      <c r="G125" s="110"/>
      <c r="H125" s="110"/>
    </row>
    <row r="126" spans="3:8">
      <c r="C126" s="109" t="s">
        <v>570</v>
      </c>
      <c r="D126" s="100" t="s">
        <v>571</v>
      </c>
      <c r="E126" s="110"/>
      <c r="F126" s="110"/>
      <c r="G126" s="110"/>
      <c r="H126" s="110"/>
    </row>
    <row r="127" spans="3:8" ht="25.5">
      <c r="C127" s="109" t="s">
        <v>572</v>
      </c>
      <c r="D127" s="100" t="s">
        <v>573</v>
      </c>
      <c r="E127" s="110"/>
      <c r="F127" s="110"/>
      <c r="G127" s="110"/>
      <c r="H127" s="110"/>
    </row>
    <row r="128" spans="3:8">
      <c r="C128" s="109" t="s">
        <v>574</v>
      </c>
      <c r="D128" s="100" t="s">
        <v>575</v>
      </c>
      <c r="E128" s="110"/>
      <c r="F128" s="110"/>
      <c r="G128" s="110"/>
      <c r="H128" s="110"/>
    </row>
    <row r="129" spans="3:8">
      <c r="C129" s="109" t="s">
        <v>576</v>
      </c>
      <c r="D129" s="100" t="s">
        <v>577</v>
      </c>
      <c r="E129" s="110"/>
      <c r="F129" s="110"/>
      <c r="G129" s="110"/>
      <c r="H129" s="110"/>
    </row>
    <row r="130" spans="3:8">
      <c r="C130" s="109" t="s">
        <v>578</v>
      </c>
      <c r="D130" s="100" t="s">
        <v>579</v>
      </c>
      <c r="E130" s="110"/>
      <c r="F130" s="110"/>
      <c r="G130" s="110"/>
      <c r="H130" s="110"/>
    </row>
    <row r="131" spans="3:8" ht="25.5">
      <c r="C131" s="109" t="s">
        <v>580</v>
      </c>
      <c r="D131" s="100" t="s">
        <v>581</v>
      </c>
      <c r="E131" s="110"/>
      <c r="F131" s="110"/>
      <c r="G131" s="110"/>
      <c r="H131" s="110"/>
    </row>
    <row r="132" spans="3:8" ht="25.5">
      <c r="C132" s="109" t="s">
        <v>582</v>
      </c>
      <c r="D132" s="100" t="s">
        <v>583</v>
      </c>
      <c r="E132" s="110"/>
      <c r="F132" s="110"/>
      <c r="G132" s="110"/>
      <c r="H132" s="110"/>
    </row>
    <row r="133" spans="3:8">
      <c r="C133" s="109" t="s">
        <v>584</v>
      </c>
      <c r="D133" s="100" t="s">
        <v>585</v>
      </c>
      <c r="E133" s="110"/>
      <c r="F133" s="110"/>
      <c r="G133" s="110"/>
      <c r="H133" s="110"/>
    </row>
    <row r="134" spans="3:8">
      <c r="C134" s="109" t="s">
        <v>586</v>
      </c>
      <c r="D134" s="100" t="s">
        <v>587</v>
      </c>
      <c r="E134" s="110"/>
      <c r="F134" s="110"/>
      <c r="G134" s="110"/>
      <c r="H134" s="110"/>
    </row>
    <row r="135" spans="3:8">
      <c r="C135" s="109" t="s">
        <v>588</v>
      </c>
      <c r="D135" s="100" t="s">
        <v>589</v>
      </c>
      <c r="E135" s="110"/>
      <c r="F135" s="110"/>
      <c r="G135" s="110"/>
      <c r="H135" s="110"/>
    </row>
    <row r="136" spans="3:8">
      <c r="C136" s="109" t="s">
        <v>590</v>
      </c>
      <c r="D136" s="100" t="s">
        <v>591</v>
      </c>
      <c r="E136" s="110"/>
      <c r="F136" s="110"/>
      <c r="G136" s="110"/>
      <c r="H136" s="110"/>
    </row>
    <row r="137" spans="3:8">
      <c r="C137" s="109" t="s">
        <v>592</v>
      </c>
      <c r="D137" s="100" t="s">
        <v>593</v>
      </c>
      <c r="E137" s="110"/>
      <c r="F137" s="110"/>
      <c r="G137" s="110"/>
      <c r="H137" s="110"/>
    </row>
    <row r="138" spans="3:8">
      <c r="C138" s="109" t="s">
        <v>594</v>
      </c>
      <c r="D138" s="100" t="s">
        <v>595</v>
      </c>
      <c r="E138" s="110"/>
      <c r="F138" s="110"/>
      <c r="G138" s="110"/>
      <c r="H138" s="110"/>
    </row>
    <row r="139" spans="3:8">
      <c r="C139" s="109" t="s">
        <v>596</v>
      </c>
      <c r="D139" s="100" t="s">
        <v>597</v>
      </c>
      <c r="E139" s="110"/>
      <c r="F139" s="110"/>
      <c r="G139" s="110"/>
      <c r="H139" s="110"/>
    </row>
    <row r="140" spans="3:8">
      <c r="C140" s="109" t="s">
        <v>598</v>
      </c>
      <c r="D140" s="100" t="s">
        <v>599</v>
      </c>
      <c r="E140" s="110"/>
      <c r="F140" s="110"/>
      <c r="G140" s="110"/>
      <c r="H140" s="110"/>
    </row>
    <row r="141" spans="3:8">
      <c r="C141" s="109" t="s">
        <v>600</v>
      </c>
      <c r="D141" s="100" t="s">
        <v>601</v>
      </c>
      <c r="E141" s="110"/>
      <c r="F141" s="110"/>
      <c r="G141" s="110"/>
      <c r="H141" s="110"/>
    </row>
    <row r="142" spans="3:8">
      <c r="C142" s="109" t="s">
        <v>602</v>
      </c>
      <c r="D142" s="100" t="s">
        <v>603</v>
      </c>
      <c r="E142" s="110"/>
      <c r="F142" s="110"/>
      <c r="G142" s="110"/>
      <c r="H142" s="110"/>
    </row>
    <row r="143" spans="3:8">
      <c r="C143" s="109" t="s">
        <v>604</v>
      </c>
      <c r="D143" s="100" t="s">
        <v>605</v>
      </c>
      <c r="E143" s="110"/>
      <c r="F143" s="110"/>
      <c r="G143" s="110"/>
      <c r="H143" s="110"/>
    </row>
    <row r="144" spans="3:8">
      <c r="C144" s="109" t="s">
        <v>606</v>
      </c>
      <c r="D144" s="100" t="s">
        <v>607</v>
      </c>
      <c r="E144" s="110"/>
      <c r="F144" s="110"/>
      <c r="G144" s="110"/>
      <c r="H144" s="110"/>
    </row>
    <row r="145" spans="3:8">
      <c r="C145" s="109" t="s">
        <v>608</v>
      </c>
      <c r="D145" s="100" t="s">
        <v>609</v>
      </c>
      <c r="E145" s="110"/>
      <c r="F145" s="110"/>
      <c r="G145" s="110"/>
      <c r="H145" s="110"/>
    </row>
    <row r="146" spans="3:8">
      <c r="C146" s="109" t="s">
        <v>610</v>
      </c>
      <c r="D146" s="100" t="s">
        <v>611</v>
      </c>
      <c r="E146" s="110"/>
      <c r="F146" s="110"/>
      <c r="G146" s="110"/>
      <c r="H146" s="110"/>
    </row>
    <row r="147" spans="3:8" ht="25.5">
      <c r="C147" s="109" t="s">
        <v>612</v>
      </c>
      <c r="D147" s="100" t="s">
        <v>613</v>
      </c>
      <c r="E147" s="110"/>
      <c r="F147" s="110"/>
      <c r="G147" s="110"/>
      <c r="H147" s="110"/>
    </row>
    <row r="148" spans="3:8">
      <c r="C148" s="109" t="s">
        <v>614</v>
      </c>
      <c r="D148" s="100" t="s">
        <v>615</v>
      </c>
      <c r="E148" s="110"/>
      <c r="F148" s="110"/>
      <c r="G148" s="110"/>
      <c r="H148" s="110"/>
    </row>
    <row r="149" spans="3:8">
      <c r="C149" s="109" t="s">
        <v>616</v>
      </c>
      <c r="D149" s="100" t="s">
        <v>617</v>
      </c>
      <c r="E149" s="110"/>
      <c r="F149" s="110"/>
      <c r="G149" s="110"/>
      <c r="H149" s="110"/>
    </row>
    <row r="150" spans="3:8">
      <c r="C150" s="109" t="s">
        <v>618</v>
      </c>
      <c r="D150" s="100" t="s">
        <v>619</v>
      </c>
      <c r="E150" s="110"/>
      <c r="F150" s="110"/>
      <c r="G150" s="110"/>
      <c r="H150" s="110"/>
    </row>
    <row r="151" spans="3:8">
      <c r="C151" s="109" t="s">
        <v>620</v>
      </c>
      <c r="D151" s="100" t="s">
        <v>621</v>
      </c>
      <c r="E151" s="110"/>
      <c r="F151" s="110"/>
      <c r="G151" s="110"/>
      <c r="H151" s="110"/>
    </row>
    <row r="152" spans="3:8">
      <c r="C152" s="109" t="s">
        <v>622</v>
      </c>
      <c r="D152" s="100" t="s">
        <v>623</v>
      </c>
      <c r="E152" s="110"/>
      <c r="F152" s="110"/>
      <c r="G152" s="110"/>
      <c r="H152" s="110"/>
    </row>
    <row r="153" spans="3:8">
      <c r="C153" s="109" t="s">
        <v>624</v>
      </c>
      <c r="D153" s="100" t="s">
        <v>625</v>
      </c>
      <c r="E153" s="110"/>
      <c r="F153" s="110"/>
      <c r="G153" s="110"/>
      <c r="H153" s="110"/>
    </row>
    <row r="154" spans="3:8" ht="25.5">
      <c r="C154" s="109" t="s">
        <v>626</v>
      </c>
      <c r="D154" s="100" t="s">
        <v>627</v>
      </c>
      <c r="E154" s="110"/>
      <c r="F154" s="110"/>
      <c r="G154" s="110"/>
      <c r="H154" s="110"/>
    </row>
    <row r="155" spans="3:8">
      <c r="C155" s="109" t="s">
        <v>628</v>
      </c>
      <c r="D155" s="100" t="s">
        <v>629</v>
      </c>
      <c r="E155" s="110"/>
      <c r="F155" s="110"/>
      <c r="G155" s="110"/>
      <c r="H155" s="110"/>
    </row>
    <row r="156" spans="3:8">
      <c r="C156" s="109" t="s">
        <v>630</v>
      </c>
      <c r="D156" s="100" t="s">
        <v>631</v>
      </c>
      <c r="E156" s="110"/>
      <c r="F156" s="110"/>
      <c r="G156" s="110"/>
      <c r="H156" s="110"/>
    </row>
    <row r="157" spans="3:8">
      <c r="C157" s="109" t="s">
        <v>632</v>
      </c>
      <c r="D157" s="100" t="s">
        <v>633</v>
      </c>
      <c r="E157" s="110"/>
      <c r="F157" s="110"/>
      <c r="G157" s="110"/>
      <c r="H157" s="110"/>
    </row>
    <row r="158" spans="3:8">
      <c r="C158" s="109" t="s">
        <v>634</v>
      </c>
      <c r="D158" s="100" t="s">
        <v>635</v>
      </c>
      <c r="E158" s="110"/>
      <c r="F158" s="110"/>
      <c r="G158" s="110"/>
      <c r="H158" s="110"/>
    </row>
    <row r="159" spans="3:8">
      <c r="C159" s="109" t="s">
        <v>636</v>
      </c>
      <c r="D159" s="100" t="s">
        <v>637</v>
      </c>
      <c r="E159" s="110"/>
      <c r="F159" s="110"/>
      <c r="G159" s="110"/>
      <c r="H159" s="110"/>
    </row>
    <row r="160" spans="3:8">
      <c r="C160" s="109" t="s">
        <v>638</v>
      </c>
      <c r="D160" s="100" t="s">
        <v>639</v>
      </c>
      <c r="E160" s="110"/>
      <c r="F160" s="110"/>
      <c r="G160" s="110"/>
      <c r="H160" s="110"/>
    </row>
    <row r="161" spans="3:8">
      <c r="C161" s="109" t="s">
        <v>640</v>
      </c>
      <c r="D161" s="100" t="s">
        <v>641</v>
      </c>
      <c r="E161" s="110"/>
      <c r="F161" s="110"/>
      <c r="G161" s="110"/>
      <c r="H161" s="110"/>
    </row>
    <row r="162" spans="3:8">
      <c r="C162" s="109" t="s">
        <v>642</v>
      </c>
      <c r="D162" s="100" t="s">
        <v>643</v>
      </c>
      <c r="E162" s="110"/>
      <c r="F162" s="110"/>
      <c r="G162" s="110"/>
      <c r="H162" s="110"/>
    </row>
    <row r="163" spans="3:8">
      <c r="C163" s="109" t="s">
        <v>644</v>
      </c>
      <c r="D163" s="100" t="s">
        <v>645</v>
      </c>
      <c r="E163" s="110"/>
      <c r="F163" s="110"/>
      <c r="G163" s="110"/>
      <c r="H163" s="110"/>
    </row>
    <row r="164" spans="3:8">
      <c r="C164" s="109" t="s">
        <v>646</v>
      </c>
      <c r="D164" s="100" t="s">
        <v>647</v>
      </c>
      <c r="E164" s="110"/>
      <c r="F164" s="110"/>
      <c r="G164" s="110"/>
      <c r="H164" s="110"/>
    </row>
    <row r="165" spans="3:8">
      <c r="C165" s="109" t="s">
        <v>648</v>
      </c>
      <c r="D165" s="100" t="s">
        <v>649</v>
      </c>
      <c r="E165" s="110"/>
      <c r="F165" s="110"/>
      <c r="G165" s="110"/>
      <c r="H165" s="110"/>
    </row>
    <row r="166" spans="3:8" ht="25.5">
      <c r="C166" s="109" t="s">
        <v>650</v>
      </c>
      <c r="D166" s="100" t="s">
        <v>651</v>
      </c>
      <c r="E166" s="110"/>
      <c r="F166" s="110"/>
      <c r="G166" s="110"/>
      <c r="H166" s="110"/>
    </row>
    <row r="167" spans="3:8">
      <c r="C167" s="109" t="s">
        <v>652</v>
      </c>
      <c r="D167" s="100" t="s">
        <v>653</v>
      </c>
      <c r="E167" s="110"/>
      <c r="F167" s="110"/>
      <c r="G167" s="110"/>
      <c r="H167" s="110"/>
    </row>
    <row r="168" spans="3:8">
      <c r="C168" s="109" t="s">
        <v>654</v>
      </c>
      <c r="D168" s="100" t="s">
        <v>655</v>
      </c>
      <c r="E168" s="110"/>
      <c r="F168" s="110"/>
      <c r="G168" s="110"/>
      <c r="H168" s="110"/>
    </row>
    <row r="169" spans="3:8">
      <c r="C169" s="109" t="s">
        <v>649</v>
      </c>
      <c r="D169" s="101" t="s">
        <v>635</v>
      </c>
      <c r="E169" s="110"/>
      <c r="F169" s="110"/>
      <c r="G169" s="110"/>
      <c r="H169" s="110"/>
    </row>
    <row r="170" spans="3:8" ht="25.5">
      <c r="C170" s="109" t="s">
        <v>656</v>
      </c>
      <c r="D170" s="101" t="s">
        <v>643</v>
      </c>
      <c r="E170" s="110"/>
      <c r="F170" s="110"/>
      <c r="G170" s="110"/>
      <c r="H170" s="110"/>
    </row>
    <row r="171" spans="3:8">
      <c r="C171" s="109" t="s">
        <v>657</v>
      </c>
      <c r="D171" s="101" t="s">
        <v>658</v>
      </c>
      <c r="E171" s="110"/>
      <c r="F171" s="110"/>
      <c r="G171" s="110"/>
      <c r="H171" s="110"/>
    </row>
    <row r="172" spans="3:8">
      <c r="C172" s="109" t="s">
        <v>659</v>
      </c>
      <c r="D172" s="112"/>
      <c r="E172" s="110"/>
      <c r="F172" s="110"/>
      <c r="G172" s="110"/>
      <c r="H172" s="110"/>
    </row>
    <row r="173" spans="3:8">
      <c r="C173" s="109" t="s">
        <v>660</v>
      </c>
      <c r="D173" s="112"/>
      <c r="E173" s="110"/>
      <c r="F173" s="110"/>
      <c r="G173" s="110"/>
      <c r="H173" s="110"/>
    </row>
    <row r="174" spans="3:8">
      <c r="C174" s="109" t="s">
        <v>661</v>
      </c>
      <c r="D174" s="112"/>
      <c r="E174" s="110"/>
      <c r="F174" s="110"/>
      <c r="G174" s="110"/>
      <c r="H174" s="110"/>
    </row>
    <row r="175" spans="3:8">
      <c r="C175" s="109" t="s">
        <v>662</v>
      </c>
      <c r="D175" s="112"/>
      <c r="E175" s="110"/>
      <c r="F175" s="110"/>
      <c r="G175" s="110"/>
      <c r="H175" s="110"/>
    </row>
    <row r="176" spans="3:8">
      <c r="C176" s="109" t="s">
        <v>663</v>
      </c>
      <c r="D176" s="112"/>
      <c r="E176" s="110"/>
      <c r="F176" s="110"/>
      <c r="G176" s="110"/>
      <c r="H176" s="110"/>
    </row>
    <row r="177" spans="3:8">
      <c r="C177" s="109" t="s">
        <v>664</v>
      </c>
      <c r="D177" s="112"/>
      <c r="E177" s="110"/>
      <c r="F177" s="110"/>
      <c r="G177" s="110"/>
      <c r="H177" s="110"/>
    </row>
    <row r="178" spans="3:8" ht="25.5">
      <c r="C178" s="109" t="s">
        <v>665</v>
      </c>
      <c r="D178" s="112"/>
      <c r="E178" s="110"/>
      <c r="F178" s="110"/>
      <c r="G178" s="110"/>
      <c r="H178" s="110"/>
    </row>
    <row r="179" spans="3:8">
      <c r="C179" s="109" t="s">
        <v>666</v>
      </c>
      <c r="D179" s="112"/>
      <c r="E179" s="110"/>
      <c r="F179" s="110"/>
      <c r="G179" s="110"/>
      <c r="H179" s="110"/>
    </row>
    <row r="180" spans="3:8">
      <c r="C180" s="109" t="s">
        <v>667</v>
      </c>
      <c r="D180" s="112"/>
      <c r="E180" s="110"/>
      <c r="F180" s="110"/>
      <c r="G180" s="110"/>
      <c r="H180" s="110"/>
    </row>
    <row r="181" spans="3:8">
      <c r="C181" s="109" t="s">
        <v>668</v>
      </c>
      <c r="D181" s="112"/>
      <c r="E181" s="110"/>
      <c r="F181" s="110"/>
      <c r="G181" s="110"/>
      <c r="H181" s="110"/>
    </row>
    <row r="182" spans="3:8">
      <c r="C182" s="109" t="s">
        <v>669</v>
      </c>
      <c r="D182" s="112"/>
      <c r="E182" s="110"/>
      <c r="F182" s="110"/>
      <c r="G182" s="110"/>
      <c r="H182" s="110"/>
    </row>
    <row r="183" spans="3:8">
      <c r="C183" s="109" t="s">
        <v>670</v>
      </c>
      <c r="D183" s="112"/>
      <c r="E183" s="110"/>
      <c r="F183" s="110"/>
      <c r="G183" s="110"/>
      <c r="H183" s="110"/>
    </row>
    <row r="184" spans="3:8">
      <c r="C184" s="109" t="s">
        <v>671</v>
      </c>
      <c r="D184" s="112"/>
      <c r="E184" s="110"/>
      <c r="F184" s="110"/>
      <c r="G184" s="110"/>
      <c r="H184" s="110"/>
    </row>
    <row r="185" spans="3:8">
      <c r="C185" s="109" t="s">
        <v>672</v>
      </c>
      <c r="D185" s="112"/>
      <c r="E185" s="110"/>
      <c r="F185" s="110"/>
      <c r="G185" s="110"/>
      <c r="H185" s="110"/>
    </row>
    <row r="186" spans="3:8">
      <c r="C186" s="109" t="s">
        <v>673</v>
      </c>
      <c r="D186" s="112"/>
      <c r="E186" s="110"/>
      <c r="F186" s="110"/>
      <c r="G186" s="110"/>
      <c r="H186" s="110"/>
    </row>
    <row r="187" spans="3:8">
      <c r="C187" s="109" t="s">
        <v>674</v>
      </c>
      <c r="D187" s="112"/>
      <c r="E187" s="110"/>
      <c r="F187" s="110"/>
      <c r="G187" s="110"/>
      <c r="H187" s="110"/>
    </row>
    <row r="188" spans="3:8" ht="25.5">
      <c r="C188" s="109" t="s">
        <v>675</v>
      </c>
      <c r="D188" s="112"/>
      <c r="E188" s="110"/>
      <c r="F188" s="110"/>
      <c r="G188" s="110"/>
      <c r="H188" s="110"/>
    </row>
    <row r="189" spans="3:8">
      <c r="C189" s="109" t="s">
        <v>676</v>
      </c>
      <c r="D189" s="112"/>
      <c r="E189" s="110"/>
      <c r="F189" s="110"/>
      <c r="G189" s="110"/>
      <c r="H189" s="110"/>
    </row>
    <row r="190" spans="3:8">
      <c r="C190" s="109" t="s">
        <v>677</v>
      </c>
      <c r="D190" s="112"/>
      <c r="E190" s="110"/>
      <c r="F190" s="110"/>
      <c r="G190" s="110"/>
      <c r="H190" s="110"/>
    </row>
    <row r="191" spans="3:8">
      <c r="C191" s="109" t="s">
        <v>678</v>
      </c>
      <c r="D191" s="112"/>
      <c r="E191" s="110"/>
      <c r="F191" s="110"/>
      <c r="G191" s="110"/>
      <c r="H191" s="110"/>
    </row>
    <row r="192" spans="3:8">
      <c r="C192" s="109" t="s">
        <v>679</v>
      </c>
      <c r="D192" s="112"/>
      <c r="E192" s="110"/>
      <c r="F192" s="110"/>
      <c r="G192" s="110"/>
      <c r="H192" s="110"/>
    </row>
    <row r="193" spans="3:8">
      <c r="C193" s="109" t="s">
        <v>680</v>
      </c>
      <c r="D193" s="112"/>
      <c r="E193" s="110"/>
      <c r="F193" s="110"/>
      <c r="G193" s="110"/>
      <c r="H193" s="110"/>
    </row>
    <row r="194" spans="3:8">
      <c r="C194" s="109" t="s">
        <v>681</v>
      </c>
      <c r="D194" s="112"/>
      <c r="E194" s="110"/>
      <c r="F194" s="110"/>
      <c r="G194" s="110"/>
      <c r="H194" s="110"/>
    </row>
    <row r="195" spans="3:8">
      <c r="C195" s="109" t="s">
        <v>682</v>
      </c>
      <c r="D195" s="112"/>
      <c r="E195" s="110"/>
      <c r="F195" s="110"/>
      <c r="G195" s="110"/>
      <c r="H195" s="110"/>
    </row>
    <row r="196" spans="3:8">
      <c r="C196" s="109" t="s">
        <v>683</v>
      </c>
      <c r="D196" s="112"/>
      <c r="E196" s="110"/>
      <c r="F196" s="110"/>
      <c r="G196" s="110"/>
      <c r="H196" s="110"/>
    </row>
    <row r="197" spans="3:8">
      <c r="C197" s="109" t="s">
        <v>684</v>
      </c>
      <c r="D197" s="112"/>
      <c r="E197" s="110"/>
      <c r="F197" s="110"/>
      <c r="G197" s="110"/>
      <c r="H197" s="110"/>
    </row>
    <row r="198" spans="3:8">
      <c r="C198" s="109" t="s">
        <v>685</v>
      </c>
      <c r="D198" s="112"/>
      <c r="E198" s="110"/>
      <c r="F198" s="110"/>
      <c r="G198" s="110"/>
      <c r="H198" s="110"/>
    </row>
    <row r="199" spans="3:8">
      <c r="C199" s="109" t="s">
        <v>686</v>
      </c>
      <c r="D199" s="112"/>
      <c r="E199" s="110"/>
      <c r="F199" s="110"/>
      <c r="G199" s="110"/>
      <c r="H199" s="110"/>
    </row>
    <row r="200" spans="3:8">
      <c r="C200" s="109" t="s">
        <v>687</v>
      </c>
      <c r="D200" s="112"/>
      <c r="E200" s="110"/>
      <c r="F200" s="110"/>
      <c r="G200" s="110"/>
      <c r="H200" s="110"/>
    </row>
    <row r="201" spans="3:8">
      <c r="C201" s="109" t="s">
        <v>688</v>
      </c>
      <c r="D201" s="112"/>
      <c r="E201" s="110"/>
      <c r="F201" s="110"/>
      <c r="G201" s="110"/>
      <c r="H201" s="110"/>
    </row>
    <row r="202" spans="3:8">
      <c r="C202" s="109" t="s">
        <v>689</v>
      </c>
      <c r="D202" s="112"/>
      <c r="E202" s="110"/>
      <c r="F202" s="110"/>
      <c r="G202" s="110"/>
      <c r="H202" s="110"/>
    </row>
    <row r="203" spans="3:8">
      <c r="C203" s="109" t="s">
        <v>690</v>
      </c>
      <c r="D203" s="112"/>
      <c r="E203" s="110"/>
      <c r="F203" s="110"/>
      <c r="G203" s="110"/>
      <c r="H203" s="110"/>
    </row>
    <row r="204" spans="3:8">
      <c r="C204" s="109" t="s">
        <v>691</v>
      </c>
      <c r="D204" s="112"/>
      <c r="E204" s="110"/>
      <c r="F204" s="110"/>
      <c r="G204" s="110"/>
      <c r="H204" s="110"/>
    </row>
    <row r="205" spans="3:8">
      <c r="C205" s="109" t="s">
        <v>692</v>
      </c>
      <c r="D205" s="112"/>
      <c r="E205" s="110"/>
      <c r="F205" s="110"/>
      <c r="G205" s="110"/>
      <c r="H205" s="110"/>
    </row>
    <row r="206" spans="3:8">
      <c r="C206" s="109" t="s">
        <v>693</v>
      </c>
      <c r="D206" s="112"/>
      <c r="E206" s="110"/>
      <c r="F206" s="110"/>
      <c r="G206" s="110"/>
      <c r="H206" s="110"/>
    </row>
    <row r="207" spans="3:8">
      <c r="C207" s="109" t="s">
        <v>694</v>
      </c>
      <c r="D207" s="112"/>
      <c r="E207" s="110"/>
      <c r="F207" s="110"/>
      <c r="G207" s="110"/>
      <c r="H207" s="110"/>
    </row>
    <row r="208" spans="3:8">
      <c r="C208" s="109" t="s">
        <v>695</v>
      </c>
      <c r="D208" s="112"/>
      <c r="E208" s="110"/>
      <c r="F208" s="110"/>
      <c r="G208" s="110"/>
      <c r="H208" s="110"/>
    </row>
    <row r="209" spans="3:8" ht="25.5">
      <c r="C209" s="109" t="s">
        <v>696</v>
      </c>
      <c r="D209" s="112"/>
      <c r="E209" s="110"/>
      <c r="F209" s="110"/>
      <c r="G209" s="110"/>
      <c r="H209" s="110"/>
    </row>
    <row r="210" spans="3:8" ht="25.5">
      <c r="C210" s="109" t="s">
        <v>697</v>
      </c>
      <c r="D210" s="112"/>
      <c r="E210" s="110"/>
      <c r="F210" s="110"/>
      <c r="G210" s="110"/>
      <c r="H210" s="110"/>
    </row>
    <row r="211" spans="3:8">
      <c r="C211" s="109" t="s">
        <v>698</v>
      </c>
      <c r="D211" s="112"/>
      <c r="E211" s="110"/>
      <c r="F211" s="110"/>
      <c r="G211" s="110"/>
      <c r="H211" s="110"/>
    </row>
    <row r="212" spans="3:8">
      <c r="C212" s="109" t="s">
        <v>699</v>
      </c>
      <c r="D212" s="112"/>
      <c r="E212" s="110"/>
      <c r="F212" s="110"/>
      <c r="G212" s="110"/>
      <c r="H212" s="110"/>
    </row>
    <row r="213" spans="3:8">
      <c r="C213" s="109" t="s">
        <v>700</v>
      </c>
      <c r="D213" s="112"/>
      <c r="E213" s="110"/>
      <c r="F213" s="110"/>
      <c r="G213" s="110"/>
      <c r="H213" s="110"/>
    </row>
    <row r="214" spans="3:8">
      <c r="C214" s="109" t="s">
        <v>701</v>
      </c>
      <c r="D214" s="112"/>
      <c r="E214" s="110"/>
      <c r="F214" s="110"/>
      <c r="G214" s="110"/>
      <c r="H214" s="110"/>
    </row>
    <row r="215" spans="3:8" ht="25.5">
      <c r="C215" s="109" t="s">
        <v>702</v>
      </c>
      <c r="D215" s="112"/>
      <c r="E215" s="110"/>
      <c r="F215" s="110"/>
      <c r="G215" s="110"/>
      <c r="H215" s="110"/>
    </row>
    <row r="216" spans="3:8">
      <c r="C216" s="109" t="s">
        <v>703</v>
      </c>
      <c r="D216" s="112"/>
      <c r="E216" s="110"/>
      <c r="F216" s="110"/>
      <c r="G216" s="110"/>
      <c r="H216" s="110"/>
    </row>
    <row r="217" spans="3:8">
      <c r="C217" s="109" t="s">
        <v>704</v>
      </c>
      <c r="D217" s="112"/>
      <c r="E217" s="110"/>
      <c r="F217" s="110"/>
      <c r="G217" s="110"/>
      <c r="H217" s="110"/>
    </row>
    <row r="218" spans="3:8">
      <c r="C218" s="109" t="s">
        <v>705</v>
      </c>
      <c r="D218" s="112"/>
      <c r="E218" s="110"/>
      <c r="F218" s="110"/>
      <c r="G218" s="110"/>
      <c r="H218" s="110"/>
    </row>
    <row r="219" spans="3:8">
      <c r="C219" s="109" t="s">
        <v>706</v>
      </c>
      <c r="D219" s="112"/>
      <c r="E219" s="110"/>
      <c r="F219" s="110"/>
      <c r="G219" s="110"/>
      <c r="H219" s="110"/>
    </row>
    <row r="220" spans="3:8">
      <c r="C220" s="109" t="s">
        <v>707</v>
      </c>
      <c r="D220" s="112"/>
      <c r="E220" s="110"/>
      <c r="F220" s="110"/>
      <c r="G220" s="110"/>
      <c r="H220" s="110"/>
    </row>
    <row r="221" spans="3:8">
      <c r="C221" s="109" t="s">
        <v>708</v>
      </c>
      <c r="D221" s="112"/>
      <c r="E221" s="110"/>
      <c r="F221" s="110"/>
      <c r="G221" s="110"/>
      <c r="H221" s="110"/>
    </row>
    <row r="222" spans="3:8">
      <c r="C222" s="109" t="s">
        <v>709</v>
      </c>
      <c r="D222" s="112"/>
      <c r="E222" s="110"/>
      <c r="F222" s="110"/>
      <c r="G222" s="110"/>
      <c r="H222" s="110"/>
    </row>
    <row r="223" spans="3:8" ht="25.5">
      <c r="C223" s="109" t="s">
        <v>710</v>
      </c>
      <c r="D223" s="112"/>
      <c r="E223" s="110"/>
      <c r="F223" s="110"/>
      <c r="G223" s="110"/>
      <c r="H223" s="110"/>
    </row>
    <row r="224" spans="3:8">
      <c r="C224" s="109" t="s">
        <v>711</v>
      </c>
      <c r="D224" s="112"/>
      <c r="E224" s="110"/>
      <c r="F224" s="110"/>
      <c r="G224" s="110"/>
      <c r="H224" s="110"/>
    </row>
    <row r="225" spans="3:8">
      <c r="C225" s="109" t="s">
        <v>712</v>
      </c>
      <c r="D225" s="112"/>
      <c r="E225" s="110"/>
      <c r="F225" s="110"/>
      <c r="G225" s="110"/>
      <c r="H225" s="110"/>
    </row>
    <row r="226" spans="3:8">
      <c r="C226" s="109" t="s">
        <v>713</v>
      </c>
      <c r="D226" s="112"/>
      <c r="E226" s="110"/>
      <c r="F226" s="110"/>
      <c r="G226" s="110"/>
      <c r="H226" s="110"/>
    </row>
    <row r="227" spans="3:8">
      <c r="C227" s="109" t="s">
        <v>714</v>
      </c>
      <c r="D227" s="112"/>
      <c r="E227" s="110"/>
      <c r="F227" s="110"/>
      <c r="G227" s="110"/>
      <c r="H227" s="110"/>
    </row>
    <row r="228" spans="3:8">
      <c r="C228" s="109" t="s">
        <v>715</v>
      </c>
      <c r="D228" s="112"/>
      <c r="E228" s="110"/>
      <c r="F228" s="110"/>
      <c r="G228" s="110"/>
      <c r="H228" s="110"/>
    </row>
    <row r="229" spans="3:8">
      <c r="C229" s="109" t="s">
        <v>716</v>
      </c>
      <c r="D229" s="112"/>
      <c r="E229" s="110"/>
      <c r="F229" s="110"/>
      <c r="G229" s="110"/>
      <c r="H229" s="110"/>
    </row>
    <row r="230" spans="3:8">
      <c r="C230" s="109" t="s">
        <v>717</v>
      </c>
      <c r="D230" s="112"/>
      <c r="E230" s="110"/>
      <c r="F230" s="110"/>
      <c r="G230" s="110"/>
      <c r="H230" s="110"/>
    </row>
  </sheetData>
  <mergeCells count="40">
    <mergeCell ref="D22:E22"/>
    <mergeCell ref="B2:H3"/>
    <mergeCell ref="D5:F7"/>
    <mergeCell ref="D9:F11"/>
    <mergeCell ref="D13:F13"/>
    <mergeCell ref="E15:F15"/>
    <mergeCell ref="D34:E34"/>
    <mergeCell ref="D23:E23"/>
    <mergeCell ref="D24:E24"/>
    <mergeCell ref="D25:E25"/>
    <mergeCell ref="D26:E26"/>
    <mergeCell ref="D27:E27"/>
    <mergeCell ref="D28:E28"/>
    <mergeCell ref="D29:E29"/>
    <mergeCell ref="D30:E30"/>
    <mergeCell ref="D31:E31"/>
    <mergeCell ref="D32:E32"/>
    <mergeCell ref="D33:E33"/>
    <mergeCell ref="D46:E46"/>
    <mergeCell ref="D35:E35"/>
    <mergeCell ref="D36:E36"/>
    <mergeCell ref="D37:E37"/>
    <mergeCell ref="D38:E38"/>
    <mergeCell ref="D39:E39"/>
    <mergeCell ref="D40:E40"/>
    <mergeCell ref="D41:E41"/>
    <mergeCell ref="D42:E42"/>
    <mergeCell ref="D43:E43"/>
    <mergeCell ref="D44:E44"/>
    <mergeCell ref="D45:E45"/>
    <mergeCell ref="D53:E53"/>
    <mergeCell ref="D54:E54"/>
    <mergeCell ref="D55:E55"/>
    <mergeCell ref="C57:G58"/>
    <mergeCell ref="D47:E47"/>
    <mergeCell ref="D48:E48"/>
    <mergeCell ref="D49:E49"/>
    <mergeCell ref="D50:E50"/>
    <mergeCell ref="D51:E51"/>
    <mergeCell ref="D52:E52"/>
  </mergeCells>
  <dataValidations count="1">
    <dataValidation type="list" allowBlank="1" showInputMessage="1" showErrorMessage="1" sqref="D13:F13">
      <formula1>Tool_Name</formula1>
    </dataValidation>
  </dataValidations>
  <hyperlinks>
    <hyperlink ref="G37" r:id="rId1"/>
    <hyperlink ref="D31" r:id="rId2"/>
    <hyperlink ref="D29" r:id="rId3"/>
    <hyperlink ref="D27" r:id="rId4"/>
    <hyperlink ref="D38" r:id="rId5"/>
    <hyperlink ref="D23" r:id="rId6" location="/login"/>
    <hyperlink ref="D47" r:id="rId7"/>
    <hyperlink ref="D55" r:id="rId8"/>
    <hyperlink ref="D30" r:id="rId9" location="GENERAL_HomeView"/>
    <hyperlink ref="D39" r:id="rId10"/>
    <hyperlink ref="G50" r:id="rId11"/>
    <hyperlink ref="D41" r:id="rId12"/>
    <hyperlink ref="D24" r:id="rId13"/>
    <hyperlink ref="D54" r:id="rId14"/>
    <hyperlink ref="D44" r:id="rId15"/>
    <hyperlink ref="D52" r:id="rId16"/>
    <hyperlink ref="D46" r:id="rId17"/>
    <hyperlink ref="D26" r:id="rId18" location="/login"/>
    <hyperlink ref="F48" r:id="rId19"/>
    <hyperlink ref="G48" r:id="rId20"/>
  </hyperlinks>
  <pageMargins left="0.7" right="0.7" top="0.75" bottom="0.75" header="0.3" footer="0.3"/>
  <drawing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F25"/>
  <sheetViews>
    <sheetView topLeftCell="A4" zoomScale="115" zoomScaleNormal="115" workbookViewId="0">
      <selection activeCell="E9" sqref="E9"/>
    </sheetView>
  </sheetViews>
  <sheetFormatPr defaultRowHeight="15"/>
  <cols>
    <col min="1" max="1" width="43.42578125" bestFit="1" customWidth="1"/>
    <col min="2" max="2" width="33.28515625" customWidth="1"/>
    <col min="3" max="3" width="41.7109375" customWidth="1"/>
    <col min="4" max="4" width="1.5703125" customWidth="1"/>
    <col min="5" max="5" width="24.140625" customWidth="1"/>
    <col min="6" max="6" width="39.28515625" customWidth="1"/>
  </cols>
  <sheetData>
    <row r="1" spans="1:6" ht="21">
      <c r="A1" s="384" t="s">
        <v>120</v>
      </c>
      <c r="B1" s="386" t="s">
        <v>121</v>
      </c>
      <c r="C1" s="386"/>
      <c r="D1" s="14"/>
      <c r="E1" s="386" t="s">
        <v>122</v>
      </c>
      <c r="F1" s="387"/>
    </row>
    <row r="2" spans="1:6" ht="16.5" thickBot="1">
      <c r="A2" s="385"/>
      <c r="B2" s="15" t="s">
        <v>123</v>
      </c>
      <c r="C2" s="16" t="s">
        <v>124</v>
      </c>
      <c r="D2" s="17"/>
      <c r="E2" s="15" t="s">
        <v>123</v>
      </c>
      <c r="F2" s="18" t="s">
        <v>124</v>
      </c>
    </row>
    <row r="3" spans="1:6" ht="30">
      <c r="A3" s="19" t="s">
        <v>125</v>
      </c>
      <c r="B3" s="20" t="s">
        <v>126</v>
      </c>
      <c r="C3" s="21" t="s">
        <v>127</v>
      </c>
      <c r="D3" s="22"/>
      <c r="E3" s="23" t="s">
        <v>128</v>
      </c>
      <c r="F3" s="24" t="s">
        <v>129</v>
      </c>
    </row>
    <row r="4" spans="1:6" ht="45.2" customHeight="1">
      <c r="A4" s="25" t="s">
        <v>130</v>
      </c>
      <c r="B4" s="26" t="s">
        <v>131</v>
      </c>
      <c r="C4" s="27" t="s">
        <v>132</v>
      </c>
      <c r="D4" s="28"/>
      <c r="E4" s="29" t="s">
        <v>133</v>
      </c>
      <c r="F4" s="30" t="s">
        <v>134</v>
      </c>
    </row>
    <row r="5" spans="1:6" ht="83.45" customHeight="1">
      <c r="A5" s="25" t="s">
        <v>135</v>
      </c>
      <c r="B5" s="26" t="s">
        <v>136</v>
      </c>
      <c r="C5" s="27" t="s">
        <v>137</v>
      </c>
      <c r="D5" s="28"/>
      <c r="E5" s="29" t="s">
        <v>138</v>
      </c>
      <c r="F5" s="30" t="s">
        <v>139</v>
      </c>
    </row>
    <row r="6" spans="1:6" ht="60">
      <c r="A6" s="25" t="s">
        <v>140</v>
      </c>
      <c r="B6" s="26" t="s">
        <v>141</v>
      </c>
      <c r="C6" s="27" t="s">
        <v>142</v>
      </c>
      <c r="D6" s="28"/>
      <c r="E6" s="29" t="s">
        <v>143</v>
      </c>
      <c r="F6" s="30" t="s">
        <v>144</v>
      </c>
    </row>
    <row r="7" spans="1:6" ht="63.75">
      <c r="A7" s="25" t="s">
        <v>145</v>
      </c>
      <c r="B7" s="26" t="s">
        <v>146</v>
      </c>
      <c r="C7" s="27" t="s">
        <v>147</v>
      </c>
      <c r="D7" s="28"/>
      <c r="E7" s="29" t="s">
        <v>148</v>
      </c>
      <c r="F7" s="31" t="s">
        <v>149</v>
      </c>
    </row>
    <row r="8" spans="1:6" ht="76.5">
      <c r="A8" s="25" t="s">
        <v>150</v>
      </c>
      <c r="B8" s="26" t="s">
        <v>151</v>
      </c>
      <c r="C8" s="27" t="s">
        <v>152</v>
      </c>
      <c r="D8" s="28"/>
      <c r="E8" s="29" t="s">
        <v>153</v>
      </c>
      <c r="F8" s="30" t="s">
        <v>154</v>
      </c>
    </row>
    <row r="9" spans="1:6" ht="127.5">
      <c r="A9" s="25" t="s">
        <v>155</v>
      </c>
      <c r="B9" s="26" t="s">
        <v>156</v>
      </c>
      <c r="C9" s="27" t="s">
        <v>157</v>
      </c>
      <c r="D9" s="28"/>
      <c r="E9" s="29" t="s">
        <v>158</v>
      </c>
      <c r="F9" s="30" t="s">
        <v>159</v>
      </c>
    </row>
    <row r="10" spans="1:6" ht="47.45" customHeight="1" thickBot="1">
      <c r="A10" s="32" t="s">
        <v>160</v>
      </c>
      <c r="B10" s="33" t="s">
        <v>161</v>
      </c>
      <c r="C10" s="34" t="s">
        <v>162</v>
      </c>
      <c r="D10" s="35"/>
      <c r="E10" s="36" t="s">
        <v>163</v>
      </c>
      <c r="F10" s="37" t="s">
        <v>164</v>
      </c>
    </row>
    <row r="11" spans="1:6">
      <c r="A11" s="388" t="s">
        <v>165</v>
      </c>
      <c r="B11" s="38"/>
      <c r="C11" s="39"/>
      <c r="D11" s="40"/>
      <c r="E11" s="41"/>
      <c r="F11" s="42"/>
    </row>
    <row r="12" spans="1:6">
      <c r="A12" s="389"/>
      <c r="B12" s="43"/>
      <c r="C12" s="44"/>
      <c r="D12" s="45"/>
      <c r="E12" s="29" t="s">
        <v>166</v>
      </c>
      <c r="F12" s="30" t="s">
        <v>167</v>
      </c>
    </row>
    <row r="13" spans="1:6" ht="38.25">
      <c r="A13" s="389"/>
      <c r="B13" s="43"/>
      <c r="C13" s="27" t="s">
        <v>168</v>
      </c>
      <c r="D13" s="28"/>
      <c r="E13" s="46"/>
      <c r="F13" s="30" t="s">
        <v>169</v>
      </c>
    </row>
    <row r="14" spans="1:6" ht="38.25">
      <c r="A14" s="389"/>
      <c r="B14" s="47"/>
      <c r="C14" s="27" t="s">
        <v>170</v>
      </c>
      <c r="D14" s="28"/>
      <c r="E14" s="46"/>
      <c r="F14" s="30" t="s">
        <v>171</v>
      </c>
    </row>
    <row r="15" spans="1:6" ht="25.5">
      <c r="A15" s="389"/>
      <c r="B15" s="43"/>
      <c r="C15" s="27"/>
      <c r="D15" s="28"/>
      <c r="E15" s="46"/>
      <c r="F15" s="30" t="s">
        <v>172</v>
      </c>
    </row>
    <row r="16" spans="1:6" ht="25.5">
      <c r="A16" s="389"/>
      <c r="B16" s="43"/>
      <c r="C16" s="27"/>
      <c r="D16" s="28"/>
      <c r="E16" s="46"/>
      <c r="F16" s="30" t="s">
        <v>173</v>
      </c>
    </row>
    <row r="17" spans="1:6" ht="25.5">
      <c r="A17" s="389"/>
      <c r="B17" s="43"/>
      <c r="C17" s="27"/>
      <c r="D17" s="28"/>
      <c r="E17" s="46"/>
      <c r="F17" s="30" t="s">
        <v>174</v>
      </c>
    </row>
    <row r="18" spans="1:6">
      <c r="A18" s="389"/>
      <c r="B18" s="47"/>
      <c r="C18" s="48" t="s">
        <v>175</v>
      </c>
      <c r="D18" s="49"/>
      <c r="E18" s="46"/>
      <c r="F18" s="30" t="s">
        <v>176</v>
      </c>
    </row>
    <row r="19" spans="1:6">
      <c r="A19" s="390"/>
      <c r="B19" s="50"/>
      <c r="C19" s="34"/>
      <c r="D19" s="35"/>
      <c r="E19" s="51"/>
      <c r="F19" s="52" t="s">
        <v>177</v>
      </c>
    </row>
    <row r="20" spans="1:6">
      <c r="A20" s="390"/>
      <c r="B20" s="50"/>
      <c r="C20" s="34"/>
      <c r="D20" s="35"/>
      <c r="E20" s="51"/>
      <c r="F20" s="52" t="s">
        <v>178</v>
      </c>
    </row>
    <row r="21" spans="1:6" ht="26.25" thickBot="1">
      <c r="A21" s="391"/>
      <c r="B21" s="53"/>
      <c r="C21" s="54" t="s">
        <v>179</v>
      </c>
      <c r="D21" s="55"/>
      <c r="E21" s="56"/>
      <c r="F21" s="57" t="s">
        <v>180</v>
      </c>
    </row>
    <row r="22" spans="1:6" ht="30">
      <c r="A22" s="19" t="s">
        <v>181</v>
      </c>
      <c r="B22" s="58" t="s">
        <v>182</v>
      </c>
      <c r="C22" s="21" t="s">
        <v>183</v>
      </c>
      <c r="D22" s="22"/>
      <c r="E22" s="59"/>
      <c r="F22" s="24" t="s">
        <v>184</v>
      </c>
    </row>
    <row r="23" spans="1:6" ht="285">
      <c r="A23" s="25" t="s">
        <v>185</v>
      </c>
      <c r="B23" s="60" t="s">
        <v>186</v>
      </c>
      <c r="C23" s="61" t="s">
        <v>187</v>
      </c>
      <c r="D23" s="62"/>
      <c r="E23" s="46" t="s">
        <v>188</v>
      </c>
      <c r="F23" s="30" t="s">
        <v>189</v>
      </c>
    </row>
    <row r="24" spans="1:6" ht="60">
      <c r="A24" s="25" t="s">
        <v>190</v>
      </c>
      <c r="B24" s="43"/>
      <c r="C24" s="48" t="s">
        <v>191</v>
      </c>
      <c r="D24" s="49"/>
      <c r="E24" s="46"/>
      <c r="F24" s="30" t="s">
        <v>192</v>
      </c>
    </row>
    <row r="25" spans="1:6" ht="150.75" thickBot="1">
      <c r="A25" s="63" t="s">
        <v>193</v>
      </c>
      <c r="B25" s="64" t="s">
        <v>194</v>
      </c>
      <c r="C25" s="65" t="s">
        <v>195</v>
      </c>
      <c r="D25" s="66"/>
      <c r="E25" s="67"/>
      <c r="F25" s="57" t="s">
        <v>196</v>
      </c>
    </row>
  </sheetData>
  <mergeCells count="4">
    <mergeCell ref="A1:A2"/>
    <mergeCell ref="B1:C1"/>
    <mergeCell ref="E1:F1"/>
    <mergeCell ref="A11:A2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7" tint="0.39997558519241921"/>
  </sheetPr>
  <dimension ref="A1:E10"/>
  <sheetViews>
    <sheetView zoomScale="115" zoomScaleNormal="115" workbookViewId="0">
      <selection activeCell="A3" sqref="A3"/>
    </sheetView>
  </sheetViews>
  <sheetFormatPr defaultRowHeight="15"/>
  <cols>
    <col min="1" max="1" width="17.140625" customWidth="1"/>
    <col min="2" max="2" width="25.42578125" customWidth="1"/>
    <col min="3" max="3" width="29.7109375" customWidth="1"/>
    <col min="4" max="4" width="17" customWidth="1"/>
    <col min="5" max="5" width="39.28515625" customWidth="1"/>
    <col min="6" max="6" width="27.28515625" customWidth="1"/>
    <col min="7" max="7" width="20.7109375" customWidth="1"/>
    <col min="8" max="8" width="22" customWidth="1"/>
    <col min="10" max="10" width="14.42578125" customWidth="1"/>
  </cols>
  <sheetData>
    <row r="1" spans="1:5" ht="16.5" thickTop="1" thickBot="1">
      <c r="A1" s="68" t="s">
        <v>209</v>
      </c>
      <c r="B1" s="68" t="s">
        <v>210</v>
      </c>
      <c r="C1" s="68" t="s">
        <v>211</v>
      </c>
      <c r="D1" s="69" t="s">
        <v>212</v>
      </c>
      <c r="E1" s="69" t="s">
        <v>217</v>
      </c>
    </row>
    <row r="2" spans="1:5" ht="44.25" customHeight="1" thickTop="1" thickBot="1">
      <c r="A2" s="392" t="s">
        <v>213</v>
      </c>
      <c r="B2" s="392"/>
      <c r="C2" s="392"/>
      <c r="D2" s="392"/>
      <c r="E2" s="393"/>
    </row>
    <row r="3" spans="1:5" ht="45.2" customHeight="1" thickTop="1" thickBot="1">
      <c r="A3" s="70" t="s">
        <v>214</v>
      </c>
      <c r="B3" s="70"/>
      <c r="C3" s="70" t="s">
        <v>215</v>
      </c>
      <c r="D3" s="71" t="s">
        <v>216</v>
      </c>
      <c r="E3" s="70" t="s">
        <v>224</v>
      </c>
    </row>
    <row r="4" spans="1:5" ht="52.5" thickTop="1" thickBot="1">
      <c r="A4" s="234" t="s">
        <v>214</v>
      </c>
      <c r="B4" s="234"/>
      <c r="C4" s="234" t="s">
        <v>215</v>
      </c>
      <c r="D4" s="234" t="s">
        <v>1194</v>
      </c>
      <c r="E4" s="70" t="s">
        <v>1167</v>
      </c>
    </row>
    <row r="5" spans="1:5" ht="90.75" thickTop="1" thickBot="1">
      <c r="A5" s="234" t="s">
        <v>1168</v>
      </c>
      <c r="B5" s="234"/>
      <c r="C5" s="234" t="s">
        <v>1169</v>
      </c>
      <c r="D5" s="235"/>
      <c r="E5" s="70" t="s">
        <v>1170</v>
      </c>
    </row>
    <row r="6" spans="1:5" ht="15.75" thickTop="1">
      <c r="C6" s="1"/>
    </row>
    <row r="7" spans="1:5">
      <c r="C7" s="1"/>
    </row>
    <row r="8" spans="1:5">
      <c r="C8" s="1"/>
    </row>
    <row r="9" spans="1:5">
      <c r="C9" s="1"/>
    </row>
    <row r="10" spans="1:5">
      <c r="C10" s="1"/>
    </row>
  </sheetData>
  <mergeCells count="1">
    <mergeCell ref="A2:E2"/>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5121" r:id="rId4">
          <objectPr defaultSize="0" autoPict="0" r:id="rId5">
            <anchor moveWithCells="1">
              <from>
                <xdr:col>1</xdr:col>
                <xdr:colOff>152400</xdr:colOff>
                <xdr:row>2</xdr:row>
                <xdr:rowOff>76200</xdr:rowOff>
              </from>
              <to>
                <xdr:col>1</xdr:col>
                <xdr:colOff>1533525</xdr:colOff>
                <xdr:row>2</xdr:row>
                <xdr:rowOff>495300</xdr:rowOff>
              </to>
            </anchor>
          </objectPr>
        </oleObject>
      </mc:Choice>
      <mc:Fallback>
        <oleObject progId="Packager Shell Object" shapeId="5121" r:id="rId4"/>
      </mc:Fallback>
    </mc:AlternateContent>
    <mc:AlternateContent xmlns:mc="http://schemas.openxmlformats.org/markup-compatibility/2006">
      <mc:Choice Requires="x14">
        <oleObject progId="Packager Shell Object" shapeId="5122" r:id="rId6">
          <objectPr defaultSize="0" autoPict="0" r:id="rId7">
            <anchor moveWithCells="1">
              <from>
                <xdr:col>1</xdr:col>
                <xdr:colOff>152400</xdr:colOff>
                <xdr:row>2</xdr:row>
                <xdr:rowOff>76200</xdr:rowOff>
              </from>
              <to>
                <xdr:col>1</xdr:col>
                <xdr:colOff>1533525</xdr:colOff>
                <xdr:row>2</xdr:row>
                <xdr:rowOff>495300</xdr:rowOff>
              </to>
            </anchor>
          </objectPr>
        </oleObject>
      </mc:Choice>
      <mc:Fallback>
        <oleObject progId="Packager Shell Object" shapeId="5122" r:id="rId6"/>
      </mc:Fallback>
    </mc:AlternateContent>
    <mc:AlternateContent xmlns:mc="http://schemas.openxmlformats.org/markup-compatibility/2006">
      <mc:Choice Requires="x14">
        <oleObject progId="Packager Shell Object" shapeId="5123" r:id="rId8">
          <objectPr defaultSize="0" autoPict="0" r:id="rId9">
            <anchor moveWithCells="1">
              <from>
                <xdr:col>1</xdr:col>
                <xdr:colOff>161925</xdr:colOff>
                <xdr:row>3</xdr:row>
                <xdr:rowOff>76200</xdr:rowOff>
              </from>
              <to>
                <xdr:col>1</xdr:col>
                <xdr:colOff>1485900</xdr:colOff>
                <xdr:row>3</xdr:row>
                <xdr:rowOff>514350</xdr:rowOff>
              </to>
            </anchor>
          </objectPr>
        </oleObject>
      </mc:Choice>
      <mc:Fallback>
        <oleObject progId="Packager Shell Object" shapeId="5123" r:id="rId8"/>
      </mc:Fallback>
    </mc:AlternateContent>
    <mc:AlternateContent xmlns:mc="http://schemas.openxmlformats.org/markup-compatibility/2006">
      <mc:Choice Requires="x14">
        <oleObject progId="Packager Shell Object" shapeId="5124" r:id="rId10">
          <objectPr defaultSize="0" autoPict="0" r:id="rId11">
            <anchor moveWithCells="1">
              <from>
                <xdr:col>1</xdr:col>
                <xdr:colOff>161925</xdr:colOff>
                <xdr:row>4</xdr:row>
                <xdr:rowOff>209550</xdr:rowOff>
              </from>
              <to>
                <xdr:col>1</xdr:col>
                <xdr:colOff>1495425</xdr:colOff>
                <xdr:row>4</xdr:row>
                <xdr:rowOff>742950</xdr:rowOff>
              </to>
            </anchor>
          </objectPr>
        </oleObject>
      </mc:Choice>
      <mc:Fallback>
        <oleObject progId="Packager Shell Object" shapeId="5124" r:id="rId10"/>
      </mc:Fallback>
    </mc:AlternateContent>
    <mc:AlternateContent xmlns:mc="http://schemas.openxmlformats.org/markup-compatibility/2006">
      <mc:Choice Requires="x14">
        <oleObject progId="Packager Shell Object" shapeId="5125" r:id="rId12">
          <objectPr defaultSize="0" autoPict="0" r:id="rId13">
            <anchor moveWithCells="1">
              <from>
                <xdr:col>3</xdr:col>
                <xdr:colOff>123825</xdr:colOff>
                <xdr:row>4</xdr:row>
                <xdr:rowOff>209550</xdr:rowOff>
              </from>
              <to>
                <xdr:col>3</xdr:col>
                <xdr:colOff>1019175</xdr:colOff>
                <xdr:row>4</xdr:row>
                <xdr:rowOff>733425</xdr:rowOff>
              </to>
            </anchor>
          </objectPr>
        </oleObject>
      </mc:Choice>
      <mc:Fallback>
        <oleObject progId="Packager Shell Object" shapeId="5125" r:id="rId12"/>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9">
    <tabColor theme="5" tint="0.39997558519241921"/>
  </sheetPr>
  <dimension ref="A1:BG69"/>
  <sheetViews>
    <sheetView zoomScale="10" zoomScaleNormal="10" workbookViewId="0">
      <selection activeCell="B31" sqref="A1:XFD1048576"/>
    </sheetView>
  </sheetViews>
  <sheetFormatPr defaultRowHeight="15"/>
  <cols>
    <col min="1" max="1" width="11.28515625" bestFit="1" customWidth="1"/>
    <col min="4" max="4" width="12.42578125" customWidth="1"/>
    <col min="5" max="5" width="8.42578125" bestFit="1" customWidth="1"/>
    <col min="6" max="6" width="17.42578125" bestFit="1" customWidth="1"/>
    <col min="7" max="7" width="12" bestFit="1" customWidth="1"/>
    <col min="8" max="8" width="16.28515625" bestFit="1" customWidth="1"/>
    <col min="9" max="9" width="10.5703125" bestFit="1" customWidth="1"/>
    <col min="10" max="10" width="14.85546875" bestFit="1" customWidth="1"/>
    <col min="11" max="11" width="38.28515625" bestFit="1" customWidth="1"/>
    <col min="12" max="12" width="12" customWidth="1"/>
    <col min="13" max="13" width="10.5703125" bestFit="1" customWidth="1"/>
    <col min="14" max="14" width="14" customWidth="1"/>
    <col min="15" max="15" width="11.28515625" bestFit="1" customWidth="1"/>
    <col min="16" max="16" width="10.42578125" bestFit="1" customWidth="1"/>
    <col min="31" max="32" width="9.140625" customWidth="1"/>
    <col min="43" max="45" width="14.5703125" customWidth="1"/>
    <col min="47" max="47" width="17.140625" customWidth="1"/>
  </cols>
  <sheetData>
    <row r="1" spans="1:16">
      <c r="A1" s="91" t="s">
        <v>302</v>
      </c>
      <c r="B1" s="91" t="s">
        <v>271</v>
      </c>
      <c r="C1" s="142" t="s">
        <v>881</v>
      </c>
      <c r="D1" s="165" t="s">
        <v>895</v>
      </c>
      <c r="E1" s="142" t="s">
        <v>881</v>
      </c>
      <c r="F1" s="164" t="s">
        <v>890</v>
      </c>
      <c r="G1" s="164" t="s">
        <v>891</v>
      </c>
      <c r="H1" s="164" t="s">
        <v>892</v>
      </c>
      <c r="I1" s="164" t="s">
        <v>893</v>
      </c>
      <c r="J1" s="164" t="s">
        <v>894</v>
      </c>
      <c r="K1" s="394" t="s">
        <v>1017</v>
      </c>
      <c r="L1" s="395"/>
      <c r="M1" s="395"/>
      <c r="N1" s="395"/>
      <c r="O1" s="395"/>
      <c r="P1" s="395"/>
    </row>
    <row r="2" spans="1:16" ht="15.75" thickBot="1">
      <c r="A2" s="92">
        <v>46143</v>
      </c>
      <c r="B2" s="90">
        <v>66</v>
      </c>
      <c r="C2" s="90" t="str">
        <f>IF(ISNUMBER(B2),"work","non")</f>
        <v>work</v>
      </c>
      <c r="D2" s="166">
        <f>B33</f>
        <v>84.833333333333329</v>
      </c>
      <c r="E2" s="166">
        <f>C33</f>
        <v>17</v>
      </c>
      <c r="F2" s="213">
        <v>0</v>
      </c>
      <c r="G2" s="80">
        <v>0</v>
      </c>
      <c r="H2" s="167">
        <f>AVERAGE(AC38:AC47)</f>
        <v>0.78666666666666663</v>
      </c>
      <c r="I2" s="167">
        <v>0</v>
      </c>
      <c r="J2" s="167">
        <v>1</v>
      </c>
      <c r="K2" s="195" t="s">
        <v>1018</v>
      </c>
      <c r="L2" s="196" t="s">
        <v>1019</v>
      </c>
      <c r="M2" s="197" t="s">
        <v>968</v>
      </c>
      <c r="N2" s="198" t="s">
        <v>271</v>
      </c>
      <c r="O2" s="243" t="s">
        <v>1020</v>
      </c>
      <c r="P2" s="246" t="s">
        <v>780</v>
      </c>
    </row>
    <row r="3" spans="1:16" ht="15.75" thickBot="1">
      <c r="A3" s="92">
        <v>46144</v>
      </c>
      <c r="B3" s="90">
        <v>70</v>
      </c>
      <c r="C3" s="90" t="str">
        <f>IF(ISNUMBER(B3),"work","non")</f>
        <v>work</v>
      </c>
      <c r="K3" s="200" t="s">
        <v>1021</v>
      </c>
      <c r="L3" s="201">
        <v>0.05</v>
      </c>
      <c r="M3" s="202">
        <v>0.9</v>
      </c>
      <c r="N3" s="203">
        <v>0.96</v>
      </c>
      <c r="O3" s="244">
        <v>0.99</v>
      </c>
      <c r="P3" s="247">
        <f>H2</f>
        <v>0.78666666666666663</v>
      </c>
    </row>
    <row r="4" spans="1:16" ht="15.75" thickBot="1">
      <c r="A4" s="92">
        <v>46145</v>
      </c>
      <c r="B4" s="90" t="s">
        <v>754</v>
      </c>
      <c r="C4" s="90" t="str">
        <f t="shared" ref="C4:C32" si="0">IF(ISNUMBER(B4),"work","non")</f>
        <v>non</v>
      </c>
      <c r="D4" t="s">
        <v>1237</v>
      </c>
      <c r="K4" s="200" t="s">
        <v>1022</v>
      </c>
      <c r="L4" s="201">
        <v>0.2</v>
      </c>
      <c r="M4" s="202">
        <v>0.94</v>
      </c>
      <c r="N4" s="203">
        <v>0.98</v>
      </c>
      <c r="O4" s="244">
        <v>0.99</v>
      </c>
      <c r="P4" s="247">
        <f>I2</f>
        <v>0</v>
      </c>
    </row>
    <row r="5" spans="1:16" ht="15.75" thickBot="1">
      <c r="A5" s="92">
        <v>46146</v>
      </c>
      <c r="B5" s="90" t="s">
        <v>754</v>
      </c>
      <c r="C5" s="90" t="str">
        <f t="shared" si="0"/>
        <v>non</v>
      </c>
      <c r="K5" s="200" t="s">
        <v>1023</v>
      </c>
      <c r="L5" s="201">
        <v>0.05</v>
      </c>
      <c r="M5" s="202">
        <v>0.94</v>
      </c>
      <c r="N5" s="203">
        <v>0.98</v>
      </c>
      <c r="O5" s="244">
        <v>0.99</v>
      </c>
      <c r="P5" s="247">
        <f>J2</f>
        <v>1</v>
      </c>
    </row>
    <row r="6" spans="1:16" ht="15.75" thickBot="1">
      <c r="A6" s="92">
        <v>46147</v>
      </c>
      <c r="B6" s="90">
        <v>66</v>
      </c>
      <c r="C6" s="90" t="str">
        <f t="shared" si="0"/>
        <v>work</v>
      </c>
      <c r="K6" s="200" t="s">
        <v>1024</v>
      </c>
      <c r="L6" s="201">
        <v>0.05</v>
      </c>
      <c r="M6" s="202">
        <v>0.06</v>
      </c>
      <c r="N6" s="203">
        <v>0.04</v>
      </c>
      <c r="O6" s="244">
        <v>0.02</v>
      </c>
      <c r="P6" s="247" t="s">
        <v>1196</v>
      </c>
    </row>
    <row r="7" spans="1:16" ht="15.75" thickBot="1">
      <c r="A7" s="92">
        <v>46148</v>
      </c>
      <c r="B7" s="90">
        <v>82</v>
      </c>
      <c r="C7" s="90" t="str">
        <f t="shared" si="0"/>
        <v>work</v>
      </c>
      <c r="K7" s="200" t="s">
        <v>1025</v>
      </c>
      <c r="L7" s="205">
        <v>0.1</v>
      </c>
      <c r="M7" s="206" t="s">
        <v>1026</v>
      </c>
      <c r="N7" s="207" t="s">
        <v>1027</v>
      </c>
      <c r="O7" s="245" t="s">
        <v>1028</v>
      </c>
      <c r="P7" s="248" t="s">
        <v>1028</v>
      </c>
    </row>
    <row r="8" spans="1:16" ht="15.75" thickBot="1">
      <c r="A8" s="92">
        <v>46149</v>
      </c>
      <c r="B8" s="90">
        <v>50</v>
      </c>
      <c r="C8" s="90" t="str">
        <f t="shared" si="0"/>
        <v>work</v>
      </c>
      <c r="K8" s="200" t="s">
        <v>1029</v>
      </c>
      <c r="L8" s="201">
        <v>0.2</v>
      </c>
      <c r="M8" s="206" t="s">
        <v>1030</v>
      </c>
      <c r="N8" s="207" t="s">
        <v>1031</v>
      </c>
      <c r="O8" s="245" t="s">
        <v>1032</v>
      </c>
      <c r="P8" s="249">
        <f>D2</f>
        <v>84.833333333333329</v>
      </c>
    </row>
    <row r="9" spans="1:16" ht="15.75" thickBot="1">
      <c r="A9" s="92">
        <v>46150</v>
      </c>
      <c r="B9" s="90">
        <v>50</v>
      </c>
      <c r="C9" s="90" t="str">
        <f t="shared" si="0"/>
        <v>work</v>
      </c>
      <c r="K9" s="200" t="s">
        <v>1033</v>
      </c>
      <c r="L9" s="201">
        <v>0.05</v>
      </c>
      <c r="M9" s="209">
        <v>0.28819444444444442</v>
      </c>
      <c r="N9" s="210">
        <v>0.29166666666666669</v>
      </c>
      <c r="O9" s="245" t="s">
        <v>1034</v>
      </c>
      <c r="P9" s="248" t="s">
        <v>1196</v>
      </c>
    </row>
    <row r="10" spans="1:16" ht="15.75" thickBot="1">
      <c r="A10" s="92">
        <v>46151</v>
      </c>
      <c r="B10" s="90">
        <v>80</v>
      </c>
      <c r="C10" s="90" t="str">
        <f t="shared" si="0"/>
        <v>work</v>
      </c>
      <c r="K10" s="211" t="s">
        <v>1035</v>
      </c>
      <c r="L10" s="205">
        <v>0.05</v>
      </c>
      <c r="M10" s="202">
        <v>0.9</v>
      </c>
      <c r="N10" s="212">
        <v>0.95</v>
      </c>
      <c r="O10" s="244">
        <v>0.98</v>
      </c>
      <c r="P10" s="250">
        <v>0.98</v>
      </c>
    </row>
    <row r="11" spans="1:16" ht="15.75" thickBot="1">
      <c r="A11" s="92">
        <v>46152</v>
      </c>
      <c r="B11" s="90">
        <v>70</v>
      </c>
      <c r="C11" s="90" t="str">
        <f t="shared" si="0"/>
        <v>work</v>
      </c>
      <c r="K11" s="200" t="s">
        <v>1036</v>
      </c>
      <c r="L11" s="201">
        <v>0.05</v>
      </c>
      <c r="M11" s="202">
        <v>0.75</v>
      </c>
      <c r="N11" s="203">
        <v>0.85</v>
      </c>
      <c r="O11" s="244">
        <v>0.95</v>
      </c>
      <c r="P11" s="247" t="s">
        <v>1196</v>
      </c>
    </row>
    <row r="12" spans="1:16" ht="15.75" thickBot="1">
      <c r="A12" s="92">
        <v>46153</v>
      </c>
      <c r="B12" s="90" t="s">
        <v>754</v>
      </c>
      <c r="C12" s="90" t="str">
        <f t="shared" si="0"/>
        <v>non</v>
      </c>
      <c r="D12" t="s">
        <v>1267</v>
      </c>
      <c r="K12" s="200" t="s">
        <v>1037</v>
      </c>
      <c r="L12" s="201">
        <v>0.2</v>
      </c>
      <c r="M12" s="202">
        <v>0.75</v>
      </c>
      <c r="N12" s="203">
        <v>0.85</v>
      </c>
      <c r="O12" s="244">
        <v>0.95</v>
      </c>
      <c r="P12" s="247" t="e">
        <f>#REF!</f>
        <v>#REF!</v>
      </c>
    </row>
    <row r="13" spans="1:16">
      <c r="A13" s="92">
        <v>46154</v>
      </c>
      <c r="B13" s="90" t="s">
        <v>754</v>
      </c>
      <c r="C13" s="90" t="str">
        <f t="shared" si="0"/>
        <v>non</v>
      </c>
    </row>
    <row r="14" spans="1:16">
      <c r="A14" s="92">
        <v>46155</v>
      </c>
      <c r="B14" s="90">
        <v>144</v>
      </c>
      <c r="C14" s="90" t="str">
        <f t="shared" si="0"/>
        <v>work</v>
      </c>
      <c r="K14" s="262" t="s">
        <v>1018</v>
      </c>
      <c r="L14" s="262" t="s">
        <v>1019</v>
      </c>
      <c r="M14" s="263" t="s">
        <v>968</v>
      </c>
      <c r="N14" s="264" t="s">
        <v>271</v>
      </c>
      <c r="O14" s="265" t="s">
        <v>1020</v>
      </c>
    </row>
    <row r="15" spans="1:16">
      <c r="A15" s="92">
        <v>46156</v>
      </c>
      <c r="B15" s="90">
        <v>125</v>
      </c>
      <c r="C15" s="90" t="str">
        <f t="shared" si="0"/>
        <v>work</v>
      </c>
      <c r="K15" s="266" t="s">
        <v>1035</v>
      </c>
      <c r="L15" s="267">
        <v>0.05</v>
      </c>
      <c r="M15" s="268">
        <v>0.9</v>
      </c>
      <c r="N15" s="269">
        <v>0.95</v>
      </c>
      <c r="O15" s="269">
        <v>0.98</v>
      </c>
    </row>
    <row r="16" spans="1:16">
      <c r="A16" s="92">
        <v>46157</v>
      </c>
      <c r="B16" s="90">
        <v>105</v>
      </c>
      <c r="C16" s="90" t="str">
        <f t="shared" si="0"/>
        <v>work</v>
      </c>
    </row>
    <row r="17" spans="1:15">
      <c r="A17" s="92">
        <v>46158</v>
      </c>
      <c r="B17" s="90">
        <v>88</v>
      </c>
      <c r="C17" s="90" t="str">
        <f t="shared" si="0"/>
        <v>work</v>
      </c>
      <c r="K17" s="396" t="s">
        <v>1024</v>
      </c>
      <c r="L17" s="396"/>
      <c r="M17" s="396"/>
      <c r="N17" s="396"/>
      <c r="O17" s="396"/>
    </row>
    <row r="18" spans="1:15">
      <c r="A18" s="92">
        <v>46159</v>
      </c>
      <c r="B18" s="90" t="s">
        <v>754</v>
      </c>
      <c r="C18" s="90" t="str">
        <f t="shared" si="0"/>
        <v>non</v>
      </c>
      <c r="D18" t="s">
        <v>1296</v>
      </c>
      <c r="K18" s="256" t="s">
        <v>968</v>
      </c>
      <c r="L18" s="256" t="s">
        <v>1206</v>
      </c>
      <c r="M18" s="257" t="s">
        <v>271</v>
      </c>
      <c r="N18" s="256" t="s">
        <v>1206</v>
      </c>
      <c r="O18" s="258" t="s">
        <v>1020</v>
      </c>
    </row>
    <row r="19" spans="1:15">
      <c r="A19" s="92">
        <v>46160</v>
      </c>
      <c r="B19" s="90" t="s">
        <v>754</v>
      </c>
      <c r="C19" s="90" t="str">
        <f t="shared" si="0"/>
        <v>non</v>
      </c>
      <c r="K19" s="259">
        <v>0.06</v>
      </c>
      <c r="L19" s="259">
        <v>0.05</v>
      </c>
      <c r="M19" s="260">
        <v>0.04</v>
      </c>
      <c r="N19" s="261">
        <v>0.03</v>
      </c>
      <c r="O19" s="261">
        <v>0.02</v>
      </c>
    </row>
    <row r="20" spans="1:15">
      <c r="A20" s="92">
        <v>46161</v>
      </c>
      <c r="B20" s="90" t="s">
        <v>754</v>
      </c>
      <c r="C20" s="90" t="str">
        <f t="shared" si="0"/>
        <v>non</v>
      </c>
    </row>
    <row r="21" spans="1:15">
      <c r="A21" s="92">
        <v>46162</v>
      </c>
      <c r="B21" s="90" t="s">
        <v>754</v>
      </c>
      <c r="C21" s="90" t="str">
        <f t="shared" si="0"/>
        <v>non</v>
      </c>
    </row>
    <row r="22" spans="1:15">
      <c r="A22" s="92">
        <v>46163</v>
      </c>
      <c r="B22" s="90">
        <v>101</v>
      </c>
      <c r="C22" s="90" t="str">
        <f t="shared" si="0"/>
        <v>work</v>
      </c>
    </row>
    <row r="23" spans="1:15">
      <c r="A23" s="92">
        <v>46164</v>
      </c>
      <c r="B23" s="90">
        <v>87</v>
      </c>
      <c r="C23" s="90" t="str">
        <f t="shared" si="0"/>
        <v>work</v>
      </c>
    </row>
    <row r="24" spans="1:15">
      <c r="A24" s="92">
        <v>46165</v>
      </c>
      <c r="B24" s="90">
        <v>88</v>
      </c>
      <c r="C24" s="90" t="str">
        <f t="shared" si="0"/>
        <v>work</v>
      </c>
    </row>
    <row r="25" spans="1:15">
      <c r="A25" s="92">
        <v>46166</v>
      </c>
      <c r="B25" s="90" t="s">
        <v>754</v>
      </c>
      <c r="C25" s="90" t="str">
        <f t="shared" si="0"/>
        <v>non</v>
      </c>
    </row>
    <row r="26" spans="1:15">
      <c r="A26" s="92">
        <v>46167</v>
      </c>
      <c r="B26" s="90" t="s">
        <v>754</v>
      </c>
      <c r="C26" s="90" t="str">
        <f t="shared" si="0"/>
        <v>non</v>
      </c>
    </row>
    <row r="27" spans="1:15">
      <c r="A27" s="92">
        <v>46168</v>
      </c>
      <c r="B27" s="90" t="s">
        <v>754</v>
      </c>
      <c r="C27" s="90" t="str">
        <f t="shared" si="0"/>
        <v>non</v>
      </c>
      <c r="D27" t="s">
        <v>1297</v>
      </c>
    </row>
    <row r="28" spans="1:15">
      <c r="A28" s="92">
        <v>46169</v>
      </c>
      <c r="B28" s="90" t="s">
        <v>754</v>
      </c>
      <c r="C28" s="90" t="str">
        <f t="shared" si="0"/>
        <v>non</v>
      </c>
      <c r="D28" t="s">
        <v>1297</v>
      </c>
    </row>
    <row r="29" spans="1:15">
      <c r="A29" s="92">
        <v>46170</v>
      </c>
      <c r="B29" s="90" t="s">
        <v>754</v>
      </c>
      <c r="C29" s="90" t="str">
        <f t="shared" si="0"/>
        <v>non</v>
      </c>
      <c r="D29" t="s">
        <v>1297</v>
      </c>
    </row>
    <row r="30" spans="1:15">
      <c r="A30" s="92">
        <v>46171</v>
      </c>
      <c r="B30" s="90">
        <v>76</v>
      </c>
      <c r="C30" s="90" t="str">
        <f t="shared" si="0"/>
        <v>work</v>
      </c>
    </row>
    <row r="31" spans="1:15">
      <c r="A31" s="92">
        <v>46172</v>
      </c>
      <c r="B31" s="90">
        <v>95</v>
      </c>
      <c r="C31" s="90" t="str">
        <f t="shared" si="0"/>
        <v>work</v>
      </c>
    </row>
    <row r="32" spans="1:15">
      <c r="A32" s="92">
        <v>46173</v>
      </c>
      <c r="B32" s="90">
        <v>84</v>
      </c>
      <c r="C32" s="90" t="str">
        <f t="shared" si="0"/>
        <v>work</v>
      </c>
    </row>
    <row r="33" spans="1:59">
      <c r="A33" s="149" t="s">
        <v>876</v>
      </c>
      <c r="B33" s="150">
        <f>AVERAGE(B2:B32)</f>
        <v>84.833333333333329</v>
      </c>
      <c r="C33" s="150">
        <f>COUNTIF(C2:C31,"work")</f>
        <v>17</v>
      </c>
    </row>
    <row r="34" spans="1:59">
      <c r="C34" s="153" t="s">
        <v>882</v>
      </c>
    </row>
    <row r="35" spans="1:59">
      <c r="AD35" s="190"/>
      <c r="AE35" s="190"/>
    </row>
    <row r="36" spans="1:59">
      <c r="AD36" s="190"/>
      <c r="AE36" s="190"/>
    </row>
    <row r="37" spans="1:59" ht="120">
      <c r="A37" s="301" t="s">
        <v>302</v>
      </c>
      <c r="B37" s="301" t="s">
        <v>1268</v>
      </c>
      <c r="C37" s="301" t="s">
        <v>926</v>
      </c>
      <c r="D37" s="301" t="s">
        <v>1269</v>
      </c>
      <c r="E37" s="301" t="s">
        <v>927</v>
      </c>
      <c r="F37" s="301" t="s">
        <v>928</v>
      </c>
      <c r="G37" s="301" t="s">
        <v>929</v>
      </c>
      <c r="H37" s="301" t="s">
        <v>931</v>
      </c>
      <c r="I37" s="301" t="s">
        <v>932</v>
      </c>
      <c r="J37" s="301" t="s">
        <v>1270</v>
      </c>
      <c r="K37" s="301" t="s">
        <v>934</v>
      </c>
      <c r="L37" s="301" t="s">
        <v>935</v>
      </c>
      <c r="M37" s="302" t="s">
        <v>936</v>
      </c>
      <c r="N37" s="302" t="s">
        <v>937</v>
      </c>
      <c r="O37" s="301" t="s">
        <v>949</v>
      </c>
      <c r="P37" s="301" t="s">
        <v>950</v>
      </c>
      <c r="Q37" s="301" t="s">
        <v>951</v>
      </c>
      <c r="R37" s="301" t="s">
        <v>952</v>
      </c>
      <c r="S37" s="301" t="s">
        <v>953</v>
      </c>
      <c r="T37" s="301" t="s">
        <v>954</v>
      </c>
      <c r="U37" s="301" t="s">
        <v>955</v>
      </c>
      <c r="V37" s="301" t="s">
        <v>956</v>
      </c>
      <c r="W37" s="301" t="s">
        <v>957</v>
      </c>
      <c r="X37" s="301" t="s">
        <v>958</v>
      </c>
      <c r="Y37" s="301" t="s">
        <v>959</v>
      </c>
      <c r="Z37" s="301" t="s">
        <v>960</v>
      </c>
      <c r="AA37" s="301" t="s">
        <v>961</v>
      </c>
      <c r="AB37" s="303" t="s">
        <v>965</v>
      </c>
      <c r="AC37" s="303" t="s">
        <v>965</v>
      </c>
      <c r="AD37" s="301" t="s">
        <v>1271</v>
      </c>
      <c r="AE37" s="301" t="s">
        <v>1272</v>
      </c>
      <c r="AF37" s="301" t="s">
        <v>967</v>
      </c>
      <c r="AG37" s="301" t="s">
        <v>968</v>
      </c>
      <c r="AH37" s="301" t="s">
        <v>969</v>
      </c>
      <c r="AI37" s="301" t="s">
        <v>1273</v>
      </c>
      <c r="AJ37" s="301" t="s">
        <v>971</v>
      </c>
      <c r="AK37" s="301" t="s">
        <v>1274</v>
      </c>
      <c r="AL37" s="304" t="s">
        <v>1275</v>
      </c>
      <c r="AM37" s="304" t="s">
        <v>1276</v>
      </c>
      <c r="AN37" s="304" t="s">
        <v>1277</v>
      </c>
      <c r="AO37" s="304" t="s">
        <v>944</v>
      </c>
      <c r="AP37" s="305" t="s">
        <v>1278</v>
      </c>
      <c r="AQ37" s="305" t="s">
        <v>1279</v>
      </c>
      <c r="AR37" s="305" t="s">
        <v>1280</v>
      </c>
      <c r="AS37" s="305" t="s">
        <v>1281</v>
      </c>
      <c r="AT37" s="301" t="s">
        <v>1271</v>
      </c>
      <c r="AU37" s="304" t="s">
        <v>944</v>
      </c>
      <c r="AV37" s="305" t="s">
        <v>1278</v>
      </c>
      <c r="AW37" s="305" t="s">
        <v>1279</v>
      </c>
      <c r="AX37" s="305" t="s">
        <v>1280</v>
      </c>
      <c r="AY37" s="305" t="s">
        <v>1281</v>
      </c>
      <c r="AZ37" s="301" t="s">
        <v>1271</v>
      </c>
      <c r="BA37" s="301" t="s">
        <v>1282</v>
      </c>
      <c r="BB37" s="301" t="s">
        <v>1283</v>
      </c>
      <c r="BC37" s="301" t="s">
        <v>1284</v>
      </c>
      <c r="BD37" s="301" t="s">
        <v>1285</v>
      </c>
      <c r="BE37" s="301" t="s">
        <v>1286</v>
      </c>
      <c r="BF37" s="301" t="s">
        <v>1287</v>
      </c>
      <c r="BG37" s="301" t="s">
        <v>1288</v>
      </c>
    </row>
    <row r="38" spans="1:59" ht="25.5" customHeight="1">
      <c r="A38" s="308">
        <v>46153</v>
      </c>
      <c r="B38" s="309" t="s">
        <v>1011</v>
      </c>
      <c r="C38" s="309">
        <v>77053</v>
      </c>
      <c r="D38" s="310" t="s">
        <v>1114</v>
      </c>
      <c r="E38" s="309" t="s">
        <v>977</v>
      </c>
      <c r="F38" s="309" t="s">
        <v>1307</v>
      </c>
      <c r="G38" s="309" t="s">
        <v>974</v>
      </c>
      <c r="H38" s="309">
        <v>1226140653</v>
      </c>
      <c r="I38" s="309" t="s">
        <v>974</v>
      </c>
      <c r="J38" s="309">
        <v>13976660</v>
      </c>
      <c r="K38" s="309" t="s">
        <v>1308</v>
      </c>
      <c r="L38" s="309" t="s">
        <v>1302</v>
      </c>
      <c r="M38" s="311">
        <v>46148</v>
      </c>
      <c r="N38" s="311">
        <v>46148</v>
      </c>
      <c r="O38" s="309" t="s">
        <v>216</v>
      </c>
      <c r="P38" s="309" t="s">
        <v>216</v>
      </c>
      <c r="Q38" s="309">
        <v>15</v>
      </c>
      <c r="R38" s="309" t="s">
        <v>216</v>
      </c>
      <c r="S38" s="309">
        <v>10</v>
      </c>
      <c r="T38" s="309">
        <v>25</v>
      </c>
      <c r="U38" s="309" t="s">
        <v>216</v>
      </c>
      <c r="V38" s="309">
        <v>10</v>
      </c>
      <c r="W38" s="309">
        <v>5</v>
      </c>
      <c r="X38" s="309" t="s">
        <v>216</v>
      </c>
      <c r="Y38" s="309" t="s">
        <v>216</v>
      </c>
      <c r="Z38" s="309">
        <v>0</v>
      </c>
      <c r="AA38" s="309">
        <v>0</v>
      </c>
      <c r="AB38" s="312">
        <v>1</v>
      </c>
      <c r="AC38" s="312">
        <v>1</v>
      </c>
      <c r="AD38" s="309"/>
      <c r="AE38" s="309" t="s">
        <v>791</v>
      </c>
      <c r="AF38" s="309" t="s">
        <v>791</v>
      </c>
      <c r="AG38" s="309" t="s">
        <v>791</v>
      </c>
      <c r="AH38" s="309" t="s">
        <v>216</v>
      </c>
      <c r="AI38" s="309" t="s">
        <v>216</v>
      </c>
      <c r="AJ38" s="309" t="s">
        <v>216</v>
      </c>
      <c r="AK38" s="309" t="s">
        <v>791</v>
      </c>
      <c r="AL38" s="313" t="s">
        <v>791</v>
      </c>
      <c r="AM38" s="313" t="s">
        <v>216</v>
      </c>
      <c r="AN38" s="313" t="s">
        <v>791</v>
      </c>
      <c r="AO38" s="313" t="s">
        <v>791</v>
      </c>
      <c r="AP38" s="314" t="s">
        <v>791</v>
      </c>
      <c r="AQ38" s="314" t="s">
        <v>216</v>
      </c>
      <c r="AR38" s="314" t="s">
        <v>791</v>
      </c>
      <c r="AS38" s="314" t="s">
        <v>791</v>
      </c>
      <c r="AT38" s="309"/>
      <c r="AU38" s="315"/>
      <c r="AV38" s="307"/>
      <c r="AW38" s="80"/>
      <c r="AX38" s="80"/>
      <c r="AY38" s="306"/>
      <c r="AZ38" s="80"/>
      <c r="BA38" s="80"/>
      <c r="BB38" s="242"/>
      <c r="BC38" s="80"/>
      <c r="BD38" s="80"/>
      <c r="BE38" s="80"/>
      <c r="BF38" s="80"/>
      <c r="BG38" s="80"/>
    </row>
    <row r="39" spans="1:59" ht="25.5" customHeight="1">
      <c r="A39" s="308">
        <v>46155</v>
      </c>
      <c r="B39" s="309" t="s">
        <v>993</v>
      </c>
      <c r="C39" s="309">
        <v>77053</v>
      </c>
      <c r="D39" s="310" t="s">
        <v>975</v>
      </c>
      <c r="E39" s="309" t="s">
        <v>977</v>
      </c>
      <c r="F39" s="309" t="s">
        <v>1289</v>
      </c>
      <c r="G39" s="309" t="s">
        <v>974</v>
      </c>
      <c r="H39" s="309">
        <v>1203504748</v>
      </c>
      <c r="I39" s="309" t="s">
        <v>974</v>
      </c>
      <c r="J39" s="309">
        <v>14107335</v>
      </c>
      <c r="K39" s="309" t="s">
        <v>1290</v>
      </c>
      <c r="L39" s="309" t="s">
        <v>1291</v>
      </c>
      <c r="M39" s="311">
        <v>46153</v>
      </c>
      <c r="N39" s="311">
        <v>46153</v>
      </c>
      <c r="O39" s="309" t="s">
        <v>216</v>
      </c>
      <c r="P39" s="309">
        <v>5</v>
      </c>
      <c r="Q39" s="309">
        <v>0</v>
      </c>
      <c r="R39" s="309">
        <v>0</v>
      </c>
      <c r="S39" s="309">
        <v>10</v>
      </c>
      <c r="T39" s="309">
        <v>25</v>
      </c>
      <c r="U39" s="309" t="s">
        <v>216</v>
      </c>
      <c r="V39" s="309" t="s">
        <v>216</v>
      </c>
      <c r="W39" s="309">
        <v>5</v>
      </c>
      <c r="X39" s="309" t="s">
        <v>216</v>
      </c>
      <c r="Y39" s="309">
        <v>0</v>
      </c>
      <c r="Z39" s="309">
        <v>0</v>
      </c>
      <c r="AA39" s="309">
        <v>0</v>
      </c>
      <c r="AB39" s="312">
        <v>0.72</v>
      </c>
      <c r="AC39" s="312">
        <v>0.72</v>
      </c>
      <c r="AD39" s="309" t="s">
        <v>1292</v>
      </c>
      <c r="AE39" s="309" t="s">
        <v>216</v>
      </c>
      <c r="AF39" s="309" t="s">
        <v>791</v>
      </c>
      <c r="AG39" s="309" t="s">
        <v>791</v>
      </c>
      <c r="AH39" s="309" t="s">
        <v>791</v>
      </c>
      <c r="AI39" s="309" t="s">
        <v>791</v>
      </c>
      <c r="AJ39" s="309" t="s">
        <v>216</v>
      </c>
      <c r="AK39" s="309" t="s">
        <v>791</v>
      </c>
      <c r="AL39" s="313" t="s">
        <v>791</v>
      </c>
      <c r="AM39" s="313" t="s">
        <v>791</v>
      </c>
      <c r="AN39" s="313" t="s">
        <v>791</v>
      </c>
      <c r="AO39" s="313" t="s">
        <v>791</v>
      </c>
      <c r="AP39" s="314" t="s">
        <v>791</v>
      </c>
      <c r="AQ39" s="314" t="s">
        <v>791</v>
      </c>
      <c r="AR39" s="314" t="s">
        <v>791</v>
      </c>
      <c r="AS39" s="314" t="s">
        <v>791</v>
      </c>
      <c r="AT39" s="309"/>
      <c r="AU39" s="315"/>
      <c r="AV39" s="307"/>
      <c r="AW39" s="80"/>
      <c r="AX39" s="80"/>
      <c r="AY39" s="306"/>
      <c r="AZ39" s="80"/>
      <c r="BA39" s="80"/>
      <c r="BB39" s="242"/>
      <c r="BC39" s="80"/>
      <c r="BD39" s="80"/>
      <c r="BE39" s="80"/>
      <c r="BF39" s="80"/>
      <c r="BG39" s="80"/>
    </row>
    <row r="40" spans="1:59" ht="25.5" customHeight="1">
      <c r="A40" s="308">
        <v>46155</v>
      </c>
      <c r="B40" s="309" t="s">
        <v>993</v>
      </c>
      <c r="C40" s="309">
        <v>77053</v>
      </c>
      <c r="D40" s="310" t="s">
        <v>975</v>
      </c>
      <c r="E40" s="309" t="s">
        <v>977</v>
      </c>
      <c r="F40" s="309" t="s">
        <v>1289</v>
      </c>
      <c r="G40" s="309" t="s">
        <v>974</v>
      </c>
      <c r="H40" s="309">
        <v>1225375113</v>
      </c>
      <c r="I40" s="309" t="s">
        <v>974</v>
      </c>
      <c r="J40" s="309">
        <v>14102816</v>
      </c>
      <c r="K40" s="309" t="s">
        <v>1293</v>
      </c>
      <c r="L40" s="309" t="s">
        <v>1294</v>
      </c>
      <c r="M40" s="311">
        <v>46152</v>
      </c>
      <c r="N40" s="311">
        <v>46152</v>
      </c>
      <c r="O40" s="309" t="s">
        <v>216</v>
      </c>
      <c r="P40" s="309">
        <v>5</v>
      </c>
      <c r="Q40" s="309">
        <v>0</v>
      </c>
      <c r="R40" s="309">
        <v>0</v>
      </c>
      <c r="S40" s="309">
        <v>10</v>
      </c>
      <c r="T40" s="309">
        <v>25</v>
      </c>
      <c r="U40" s="309" t="s">
        <v>216</v>
      </c>
      <c r="V40" s="309" t="s">
        <v>216</v>
      </c>
      <c r="W40" s="309">
        <v>5</v>
      </c>
      <c r="X40" s="309">
        <v>0</v>
      </c>
      <c r="Y40" s="309">
        <v>0</v>
      </c>
      <c r="Z40" s="309">
        <v>0</v>
      </c>
      <c r="AA40" s="309">
        <v>0</v>
      </c>
      <c r="AB40" s="312">
        <v>0.56000000000000005</v>
      </c>
      <c r="AC40" s="312">
        <v>0.56000000000000005</v>
      </c>
      <c r="AD40" s="309" t="s">
        <v>1295</v>
      </c>
      <c r="AE40" s="309" t="s">
        <v>216</v>
      </c>
      <c r="AF40" s="309" t="s">
        <v>791</v>
      </c>
      <c r="AG40" s="309" t="s">
        <v>791</v>
      </c>
      <c r="AH40" s="309" t="s">
        <v>791</v>
      </c>
      <c r="AI40" s="309" t="s">
        <v>791</v>
      </c>
      <c r="AJ40" s="309" t="s">
        <v>216</v>
      </c>
      <c r="AK40" s="309" t="s">
        <v>791</v>
      </c>
      <c r="AL40" s="313" t="s">
        <v>791</v>
      </c>
      <c r="AM40" s="313" t="s">
        <v>791</v>
      </c>
      <c r="AN40" s="313" t="s">
        <v>791</v>
      </c>
      <c r="AO40" s="313" t="s">
        <v>791</v>
      </c>
      <c r="AP40" s="314" t="s">
        <v>791</v>
      </c>
      <c r="AQ40" s="314" t="s">
        <v>791</v>
      </c>
      <c r="AR40" s="314" t="s">
        <v>791</v>
      </c>
      <c r="AS40" s="314" t="s">
        <v>791</v>
      </c>
      <c r="AT40" s="309"/>
      <c r="AU40" s="315"/>
      <c r="AV40" s="307"/>
      <c r="AW40" s="80"/>
      <c r="AX40" s="80"/>
      <c r="AY40" s="306"/>
      <c r="AZ40" s="80"/>
      <c r="BA40" s="80"/>
      <c r="BB40" s="242"/>
      <c r="BC40" s="80"/>
      <c r="BD40" s="80"/>
      <c r="BE40" s="80"/>
      <c r="BF40" s="80"/>
      <c r="BG40" s="80"/>
    </row>
    <row r="41" spans="1:59" ht="25.5" customHeight="1">
      <c r="A41" s="308">
        <v>46156</v>
      </c>
      <c r="B41" s="309" t="s">
        <v>973</v>
      </c>
      <c r="C41" s="309">
        <v>77053</v>
      </c>
      <c r="D41" s="310" t="s">
        <v>975</v>
      </c>
      <c r="E41" s="309" t="s">
        <v>977</v>
      </c>
      <c r="F41" s="309" t="s">
        <v>1012</v>
      </c>
      <c r="G41" s="309" t="s">
        <v>974</v>
      </c>
      <c r="H41" s="309">
        <v>1228730510</v>
      </c>
      <c r="I41" s="309" t="s">
        <v>974</v>
      </c>
      <c r="J41" s="309">
        <v>14194621</v>
      </c>
      <c r="K41" s="309" t="s">
        <v>1298</v>
      </c>
      <c r="L41" s="309" t="s">
        <v>1299</v>
      </c>
      <c r="M41" s="311">
        <v>46155.481168981481</v>
      </c>
      <c r="N41" s="311">
        <v>46155.481944444444</v>
      </c>
      <c r="O41" s="309" t="s">
        <v>216</v>
      </c>
      <c r="P41" s="309">
        <v>5</v>
      </c>
      <c r="Q41" s="309">
        <v>0</v>
      </c>
      <c r="R41" s="309">
        <v>0</v>
      </c>
      <c r="S41" s="309">
        <v>10</v>
      </c>
      <c r="T41" s="309">
        <v>25</v>
      </c>
      <c r="U41" s="309" t="s">
        <v>216</v>
      </c>
      <c r="V41" s="309">
        <v>10</v>
      </c>
      <c r="W41" s="309">
        <v>5</v>
      </c>
      <c r="X41" s="309">
        <v>20</v>
      </c>
      <c r="Y41" s="309" t="s">
        <v>216</v>
      </c>
      <c r="Z41" s="309">
        <v>0</v>
      </c>
      <c r="AA41" s="309">
        <v>0</v>
      </c>
      <c r="AB41" s="312">
        <v>0.8</v>
      </c>
      <c r="AC41" s="312">
        <v>0.8</v>
      </c>
      <c r="AD41" s="309" t="s">
        <v>1300</v>
      </c>
      <c r="AE41" s="309" t="s">
        <v>791</v>
      </c>
      <c r="AF41" s="309" t="s">
        <v>791</v>
      </c>
      <c r="AG41" s="309" t="s">
        <v>791</v>
      </c>
      <c r="AH41" s="309" t="s">
        <v>791</v>
      </c>
      <c r="AI41" s="309" t="s">
        <v>216</v>
      </c>
      <c r="AJ41" s="309" t="s">
        <v>216</v>
      </c>
      <c r="AK41" s="309" t="s">
        <v>791</v>
      </c>
      <c r="AL41" s="313" t="s">
        <v>791</v>
      </c>
      <c r="AM41" s="313" t="s">
        <v>216</v>
      </c>
      <c r="AN41" s="313" t="s">
        <v>791</v>
      </c>
      <c r="AO41" s="313" t="s">
        <v>791</v>
      </c>
      <c r="AP41" s="314" t="s">
        <v>791</v>
      </c>
      <c r="AQ41" s="314" t="s">
        <v>216</v>
      </c>
      <c r="AR41" s="314" t="s">
        <v>791</v>
      </c>
      <c r="AS41" s="314" t="s">
        <v>791</v>
      </c>
      <c r="AT41" s="309"/>
      <c r="AU41" s="315"/>
    </row>
    <row r="42" spans="1:59" ht="25.5" customHeight="1">
      <c r="A42" s="308">
        <v>46162</v>
      </c>
      <c r="B42" s="309" t="s">
        <v>973</v>
      </c>
      <c r="C42" s="309">
        <v>77053</v>
      </c>
      <c r="D42" s="310" t="s">
        <v>975</v>
      </c>
      <c r="E42" s="309" t="s">
        <v>977</v>
      </c>
      <c r="F42" s="309" t="s">
        <v>1012</v>
      </c>
      <c r="G42" s="309" t="s">
        <v>974</v>
      </c>
      <c r="H42" s="309">
        <v>1272553834</v>
      </c>
      <c r="I42" s="309" t="s">
        <v>974</v>
      </c>
      <c r="J42" s="309">
        <v>14264726</v>
      </c>
      <c r="K42" s="309" t="s">
        <v>1301</v>
      </c>
      <c r="L42" s="309" t="s">
        <v>1302</v>
      </c>
      <c r="M42" s="311">
        <v>46157.045648148145</v>
      </c>
      <c r="N42" s="311">
        <v>46157.045740740738</v>
      </c>
      <c r="O42" s="309" t="s">
        <v>216</v>
      </c>
      <c r="P42" s="309">
        <v>5</v>
      </c>
      <c r="Q42" s="309">
        <v>0</v>
      </c>
      <c r="R42" s="309" t="s">
        <v>216</v>
      </c>
      <c r="S42" s="309">
        <v>10</v>
      </c>
      <c r="T42" s="309">
        <v>25</v>
      </c>
      <c r="U42" s="309" t="s">
        <v>216</v>
      </c>
      <c r="V42" s="309">
        <v>10</v>
      </c>
      <c r="W42" s="309">
        <v>5</v>
      </c>
      <c r="X42" s="309">
        <v>20</v>
      </c>
      <c r="Y42" s="309" t="s">
        <v>216</v>
      </c>
      <c r="Z42" s="309">
        <v>0</v>
      </c>
      <c r="AA42" s="309">
        <v>0</v>
      </c>
      <c r="AB42" s="312">
        <v>0.88</v>
      </c>
      <c r="AC42" s="312">
        <v>0.88</v>
      </c>
      <c r="AD42" s="186" t="s">
        <v>1303</v>
      </c>
      <c r="AE42" s="187" t="s">
        <v>791</v>
      </c>
      <c r="AF42" s="187" t="s">
        <v>791</v>
      </c>
      <c r="AG42" s="187" t="s">
        <v>791</v>
      </c>
      <c r="AH42" s="187" t="s">
        <v>791</v>
      </c>
      <c r="AI42" s="187" t="s">
        <v>216</v>
      </c>
      <c r="AJ42" s="187" t="s">
        <v>216</v>
      </c>
      <c r="AK42" s="187" t="s">
        <v>791</v>
      </c>
      <c r="AL42" s="187" t="s">
        <v>791</v>
      </c>
      <c r="AM42" s="188" t="s">
        <v>216</v>
      </c>
      <c r="AN42" s="188" t="s">
        <v>791</v>
      </c>
      <c r="AO42" s="188" t="s">
        <v>791</v>
      </c>
      <c r="AP42" s="189" t="s">
        <v>791</v>
      </c>
      <c r="AQ42" s="189" t="s">
        <v>216</v>
      </c>
      <c r="AR42" s="189" t="s">
        <v>791</v>
      </c>
      <c r="AS42" s="189" t="s">
        <v>791</v>
      </c>
      <c r="AT42" s="186"/>
      <c r="AU42" s="315"/>
    </row>
    <row r="43" spans="1:59" ht="25.5" customHeight="1">
      <c r="A43" s="308">
        <v>46163</v>
      </c>
      <c r="B43" s="309" t="s">
        <v>993</v>
      </c>
      <c r="C43" s="309">
        <v>77053</v>
      </c>
      <c r="D43" s="310" t="s">
        <v>975</v>
      </c>
      <c r="E43" s="309" t="s">
        <v>977</v>
      </c>
      <c r="F43" s="309" t="s">
        <v>1012</v>
      </c>
      <c r="G43" s="309" t="s">
        <v>1231</v>
      </c>
      <c r="H43" s="309">
        <v>1226149647</v>
      </c>
      <c r="I43" s="309" t="s">
        <v>1231</v>
      </c>
      <c r="J43" s="309">
        <v>14327801</v>
      </c>
      <c r="K43" s="309" t="s">
        <v>1309</v>
      </c>
      <c r="L43" s="309" t="s">
        <v>1310</v>
      </c>
      <c r="M43" s="311">
        <v>46158</v>
      </c>
      <c r="N43" s="311">
        <v>46158</v>
      </c>
      <c r="O43" s="309" t="s">
        <v>216</v>
      </c>
      <c r="P43" s="309">
        <v>5</v>
      </c>
      <c r="Q43" s="309">
        <v>0</v>
      </c>
      <c r="R43" s="309">
        <v>0</v>
      </c>
      <c r="S43" s="309">
        <v>10</v>
      </c>
      <c r="T43" s="309">
        <v>25</v>
      </c>
      <c r="U43" s="309" t="s">
        <v>216</v>
      </c>
      <c r="V43" s="309" t="s">
        <v>216</v>
      </c>
      <c r="W43" s="309">
        <v>0</v>
      </c>
      <c r="X43" s="309" t="s">
        <v>216</v>
      </c>
      <c r="Y43" s="309" t="s">
        <v>216</v>
      </c>
      <c r="Z43" s="309">
        <v>0</v>
      </c>
      <c r="AA43" s="309">
        <v>0</v>
      </c>
      <c r="AB43" s="312">
        <v>0.76</v>
      </c>
      <c r="AC43" s="312">
        <v>0.76</v>
      </c>
      <c r="AD43" s="317" t="s">
        <v>1311</v>
      </c>
      <c r="AE43" s="318" t="s">
        <v>216</v>
      </c>
      <c r="AF43" s="318" t="s">
        <v>791</v>
      </c>
      <c r="AG43" s="318" t="s">
        <v>791</v>
      </c>
      <c r="AH43" s="318" t="s">
        <v>1015</v>
      </c>
      <c r="AI43" s="318" t="s">
        <v>216</v>
      </c>
      <c r="AJ43" s="318" t="s">
        <v>216</v>
      </c>
      <c r="AK43" s="318" t="s">
        <v>791</v>
      </c>
      <c r="AL43" s="318" t="s">
        <v>1015</v>
      </c>
      <c r="AM43" s="319" t="s">
        <v>791</v>
      </c>
      <c r="AN43" s="319" t="s">
        <v>791</v>
      </c>
      <c r="AO43" s="319" t="s">
        <v>1015</v>
      </c>
      <c r="AP43" s="320" t="s">
        <v>1015</v>
      </c>
      <c r="AQ43" s="320" t="s">
        <v>791</v>
      </c>
      <c r="AR43" s="320" t="s">
        <v>791</v>
      </c>
      <c r="AS43" s="320" t="s">
        <v>1015</v>
      </c>
      <c r="AT43" s="317" t="s">
        <v>1312</v>
      </c>
      <c r="AU43" s="321"/>
    </row>
    <row r="44" spans="1:59">
      <c r="AD44" s="190"/>
      <c r="AE44" s="190"/>
    </row>
    <row r="45" spans="1:59">
      <c r="AD45" s="190"/>
      <c r="AE45" s="190"/>
    </row>
    <row r="46" spans="1:59">
      <c r="AD46" s="190"/>
      <c r="AE46" s="190"/>
    </row>
    <row r="47" spans="1:59">
      <c r="AD47" s="190"/>
      <c r="AE47" s="190"/>
    </row>
    <row r="54" spans="1:11">
      <c r="A54" s="227" t="s">
        <v>926</v>
      </c>
      <c r="B54" s="227" t="s">
        <v>1125</v>
      </c>
      <c r="C54" s="228" t="s">
        <v>1126</v>
      </c>
      <c r="D54" s="90" t="s">
        <v>1127</v>
      </c>
      <c r="E54" s="228" t="s">
        <v>1128</v>
      </c>
      <c r="F54" s="229" t="s">
        <v>1129</v>
      </c>
      <c r="G54" s="90" t="s">
        <v>1130</v>
      </c>
      <c r="H54" s="227" t="s">
        <v>1131</v>
      </c>
      <c r="I54" s="228" t="s">
        <v>1132</v>
      </c>
      <c r="J54" s="229" t="s">
        <v>1133</v>
      </c>
      <c r="K54" s="227" t="s">
        <v>1134</v>
      </c>
    </row>
    <row r="66" spans="1:10">
      <c r="A66" s="294" t="s">
        <v>1251</v>
      </c>
      <c r="B66" s="295" t="s">
        <v>1252</v>
      </c>
      <c r="C66" s="295" t="s">
        <v>308</v>
      </c>
      <c r="D66" s="295" t="s">
        <v>1253</v>
      </c>
      <c r="E66" s="295" t="s">
        <v>1254</v>
      </c>
      <c r="F66" s="295" t="s">
        <v>1255</v>
      </c>
      <c r="G66" s="295" t="s">
        <v>1256</v>
      </c>
      <c r="H66" s="295" t="s">
        <v>1257</v>
      </c>
      <c r="I66" s="296" t="s">
        <v>1258</v>
      </c>
      <c r="J66" s="296" t="s">
        <v>1259</v>
      </c>
    </row>
    <row r="67" spans="1:10">
      <c r="A67" s="297">
        <v>46143</v>
      </c>
      <c r="B67" s="298" t="s">
        <v>1135</v>
      </c>
      <c r="C67" s="298" t="s">
        <v>814</v>
      </c>
      <c r="D67" s="299">
        <v>0.25927353009259252</v>
      </c>
      <c r="E67" s="299">
        <v>0</v>
      </c>
      <c r="F67" s="299">
        <v>0</v>
      </c>
      <c r="G67" s="299">
        <v>0.13326975694444446</v>
      </c>
      <c r="H67" s="299">
        <v>0.25927353009259252</v>
      </c>
      <c r="I67" s="300" t="s">
        <v>1260</v>
      </c>
      <c r="J67" s="300" t="s">
        <v>1261</v>
      </c>
    </row>
    <row r="68" spans="1:10">
      <c r="A68" s="297">
        <v>46144</v>
      </c>
      <c r="B68" s="298" t="s">
        <v>1135</v>
      </c>
      <c r="C68" s="298" t="s">
        <v>814</v>
      </c>
      <c r="D68" s="299">
        <v>0.31047774305555564</v>
      </c>
      <c r="E68" s="299">
        <v>0</v>
      </c>
      <c r="F68" s="299">
        <v>0</v>
      </c>
      <c r="G68" s="299">
        <v>8.439673611111112E-2</v>
      </c>
      <c r="H68" s="299">
        <v>0.31047774305555564</v>
      </c>
      <c r="I68" s="300" t="s">
        <v>1262</v>
      </c>
      <c r="J68" s="300" t="s">
        <v>1263</v>
      </c>
    </row>
    <row r="69" spans="1:10">
      <c r="A69" s="297">
        <v>46147</v>
      </c>
      <c r="B69" s="298" t="s">
        <v>1135</v>
      </c>
      <c r="C69" s="298" t="s">
        <v>814</v>
      </c>
      <c r="D69" s="299">
        <v>0.28001124999999999</v>
      </c>
      <c r="E69" s="299">
        <v>0</v>
      </c>
      <c r="F69" s="299">
        <v>0</v>
      </c>
      <c r="G69" s="299">
        <v>0.16801949074074074</v>
      </c>
      <c r="H69" s="299">
        <v>0.28001124999999999</v>
      </c>
      <c r="I69" s="300" t="s">
        <v>1264</v>
      </c>
      <c r="J69" s="300" t="s">
        <v>1265</v>
      </c>
    </row>
  </sheetData>
  <mergeCells count="2">
    <mergeCell ref="K1:P1"/>
    <mergeCell ref="K17:O17"/>
  </mergeCells>
  <conditionalFormatting sqref="B2:B32">
    <cfRule type="expression" dxfId="434" priority="295">
      <formula>$A$10=9999</formula>
    </cfRule>
    <cfRule type="cellIs" dxfId="433" priority="296" operator="equal">
      <formula>"off"</formula>
    </cfRule>
    <cfRule type="cellIs" dxfId="432" priority="297" operator="lessThan">
      <formula>64</formula>
    </cfRule>
    <cfRule type="cellIs" dxfId="431" priority="298" operator="greaterThan">
      <formula>64</formula>
    </cfRule>
  </conditionalFormatting>
  <conditionalFormatting sqref="C2:C32">
    <cfRule type="cellIs" dxfId="430" priority="320" operator="equal">
      <formula>"work"</formula>
    </cfRule>
    <cfRule type="cellIs" dxfId="429" priority="321" operator="equal">
      <formula>"non"</formula>
    </cfRule>
  </conditionalFormatting>
  <conditionalFormatting sqref="A54">
    <cfRule type="duplicateValues" dxfId="428" priority="222"/>
  </conditionalFormatting>
  <conditionalFormatting sqref="A67:H67">
    <cfRule type="expression" dxfId="427" priority="208">
      <formula>AND((MOD(ROW(),2) &lt;&gt; 0), (ROW() &lt;= COUNTA($A:$A)),ROW()&gt;1)</formula>
    </cfRule>
  </conditionalFormatting>
  <conditionalFormatting sqref="AU37:AY37">
    <cfRule type="cellIs" dxfId="426" priority="207" operator="equal">
      <formula>"Fail"</formula>
    </cfRule>
  </conditionalFormatting>
  <conditionalFormatting sqref="D37">
    <cfRule type="cellIs" dxfId="425" priority="135" operator="equal">
      <formula>"Comp."</formula>
    </cfRule>
  </conditionalFormatting>
  <conditionalFormatting sqref="J37">
    <cfRule type="duplicateValues" dxfId="424" priority="139"/>
    <cfRule type="duplicateValues" dxfId="423" priority="140"/>
    <cfRule type="duplicateValues" dxfId="422" priority="141"/>
    <cfRule type="duplicateValues" dxfId="421" priority="142"/>
    <cfRule type="duplicateValues" dxfId="420" priority="143"/>
    <cfRule type="duplicateValues" dxfId="419" priority="144"/>
    <cfRule type="duplicateValues" dxfId="418" priority="145"/>
    <cfRule type="duplicateValues" dxfId="417" priority="146"/>
    <cfRule type="duplicateValues" dxfId="416" priority="147"/>
    <cfRule type="duplicateValues" dxfId="415" priority="148"/>
    <cfRule type="duplicateValues" dxfId="414" priority="149"/>
    <cfRule type="duplicateValues" dxfId="413" priority="150"/>
    <cfRule type="duplicateValues" dxfId="412" priority="151"/>
    <cfRule type="duplicateValues" dxfId="411" priority="152"/>
    <cfRule type="duplicateValues" dxfId="410" priority="153"/>
    <cfRule type="duplicateValues" dxfId="409" priority="154"/>
    <cfRule type="duplicateValues" dxfId="408" priority="155"/>
    <cfRule type="duplicateValues" dxfId="407" priority="156"/>
    <cfRule type="duplicateValues" dxfId="406" priority="157"/>
    <cfRule type="duplicateValues" dxfId="405" priority="158"/>
    <cfRule type="duplicateValues" dxfId="404" priority="159"/>
    <cfRule type="duplicateValues" dxfId="403" priority="160"/>
    <cfRule type="duplicateValues" dxfId="402" priority="161"/>
    <cfRule type="duplicateValues" dxfId="401" priority="162"/>
    <cfRule type="duplicateValues" dxfId="400" priority="163"/>
    <cfRule type="duplicateValues" dxfId="399" priority="164"/>
    <cfRule type="duplicateValues" dxfId="398" priority="165"/>
    <cfRule type="duplicateValues" dxfId="397" priority="166"/>
    <cfRule type="duplicateValues" dxfId="396" priority="167"/>
    <cfRule type="duplicateValues" dxfId="395" priority="168"/>
    <cfRule type="duplicateValues" dxfId="394" priority="169"/>
    <cfRule type="duplicateValues" dxfId="393" priority="170"/>
    <cfRule type="duplicateValues" dxfId="392" priority="171"/>
    <cfRule type="duplicateValues" dxfId="391" priority="172"/>
    <cfRule type="duplicateValues" dxfId="390" priority="173"/>
    <cfRule type="duplicateValues" dxfId="389" priority="174"/>
    <cfRule type="duplicateValues" dxfId="388" priority="175"/>
    <cfRule type="duplicateValues" dxfId="387" priority="176"/>
    <cfRule type="duplicateValues" dxfId="386" priority="177"/>
    <cfRule type="duplicateValues" dxfId="385" priority="178"/>
    <cfRule type="duplicateValues" dxfId="384" priority="179"/>
    <cfRule type="duplicateValues" dxfId="383" priority="180"/>
    <cfRule type="duplicateValues" dxfId="382" priority="181"/>
    <cfRule type="duplicateValues" dxfId="381" priority="182"/>
    <cfRule type="duplicateValues" dxfId="380" priority="183"/>
    <cfRule type="duplicateValues" dxfId="379" priority="184"/>
    <cfRule type="duplicateValues" dxfId="378" priority="185"/>
    <cfRule type="duplicateValues" dxfId="377" priority="186"/>
    <cfRule type="duplicateValues" dxfId="376" priority="187"/>
    <cfRule type="duplicateValues" dxfId="375" priority="188"/>
    <cfRule type="duplicateValues" dxfId="374" priority="189"/>
    <cfRule type="duplicateValues" dxfId="373" priority="190"/>
    <cfRule type="duplicateValues" dxfId="372" priority="191"/>
    <cfRule type="duplicateValues" dxfId="371" priority="192"/>
    <cfRule type="duplicateValues" dxfId="370" priority="193"/>
    <cfRule type="duplicateValues" dxfId="369" priority="194"/>
    <cfRule type="duplicateValues" dxfId="368" priority="195"/>
    <cfRule type="duplicateValues" dxfId="367" priority="196"/>
    <cfRule type="duplicateValues" dxfId="366" priority="197"/>
    <cfRule type="duplicateValues" dxfId="365" priority="198"/>
    <cfRule type="duplicateValues" dxfId="364" priority="199"/>
    <cfRule type="duplicateValues" dxfId="363" priority="200"/>
    <cfRule type="duplicateValues" dxfId="362" priority="201"/>
    <cfRule type="duplicateValues" dxfId="361" priority="202"/>
    <cfRule type="duplicateValues" dxfId="360" priority="203"/>
    <cfRule type="duplicateValues" dxfId="359" priority="204"/>
    <cfRule type="duplicateValues" dxfId="358" priority="205"/>
  </conditionalFormatting>
  <conditionalFormatting sqref="J37">
    <cfRule type="duplicateValues" dxfId="357" priority="138"/>
    <cfRule type="duplicateValues" dxfId="356" priority="206"/>
  </conditionalFormatting>
  <conditionalFormatting sqref="O37:Y37">
    <cfRule type="cellIs" dxfId="355" priority="136" operator="equal">
      <formula>0</formula>
    </cfRule>
  </conditionalFormatting>
  <conditionalFormatting sqref="AE37:AS37">
    <cfRule type="cellIs" dxfId="354" priority="137" operator="equal">
      <formula>"Fail"</formula>
    </cfRule>
  </conditionalFormatting>
  <conditionalFormatting sqref="BB38:BB39">
    <cfRule type="cellIs" dxfId="353" priority="86" operator="equal">
      <formula>"Comp."</formula>
    </cfRule>
  </conditionalFormatting>
  <conditionalFormatting sqref="AV38:AV39">
    <cfRule type="cellIs" dxfId="352" priority="88" stopIfTrue="1" operator="equal">
      <formula>"Day off"</formula>
    </cfRule>
  </conditionalFormatting>
  <conditionalFormatting sqref="BB40">
    <cfRule type="cellIs" dxfId="351" priority="37" operator="equal">
      <formula>"Comp."</formula>
    </cfRule>
  </conditionalFormatting>
  <conditionalFormatting sqref="AV40">
    <cfRule type="cellIs" dxfId="350" priority="39" stopIfTrue="1" operator="equal">
      <formula>"Day off"</formula>
    </cfRule>
  </conditionalFormatting>
  <conditionalFormatting sqref="O38:Y43">
    <cfRule type="cellIs" dxfId="349" priority="16" stopIfTrue="1" operator="equal">
      <formula>0</formula>
    </cfRule>
  </conditionalFormatting>
  <conditionalFormatting sqref="AB38:AC43 AE38:AS43">
    <cfRule type="cellIs" dxfId="348" priority="15" stopIfTrue="1" operator="equal">
      <formula>"Fail"</formula>
    </cfRule>
  </conditionalFormatting>
  <conditionalFormatting sqref="G38:G43">
    <cfRule type="cellIs" dxfId="347" priority="14" stopIfTrue="1" operator="equal">
      <formula>"Day off"</formula>
    </cfRule>
  </conditionalFormatting>
  <conditionalFormatting sqref="J42:J43 J38">
    <cfRule type="duplicateValues" dxfId="346" priority="13"/>
  </conditionalFormatting>
  <conditionalFormatting sqref="H38">
    <cfRule type="duplicateValues" dxfId="345" priority="17"/>
  </conditionalFormatting>
  <conditionalFormatting sqref="H38">
    <cfRule type="duplicateValues" dxfId="344" priority="18"/>
    <cfRule type="duplicateValues" dxfId="343" priority="19"/>
  </conditionalFormatting>
  <conditionalFormatting sqref="J38">
    <cfRule type="duplicateValues" dxfId="342" priority="20"/>
  </conditionalFormatting>
  <conditionalFormatting sqref="H39:H43">
    <cfRule type="duplicateValues" dxfId="341" priority="9"/>
  </conditionalFormatting>
  <conditionalFormatting sqref="H39:H43">
    <cfRule type="duplicateValues" dxfId="340" priority="10"/>
    <cfRule type="duplicateValues" dxfId="339" priority="11"/>
  </conditionalFormatting>
  <conditionalFormatting sqref="J39:J43">
    <cfRule type="duplicateValues" dxfId="338" priority="12"/>
  </conditionalFormatting>
  <conditionalFormatting sqref="O41:Y41">
    <cfRule type="cellIs" dxfId="337" priority="4" stopIfTrue="1" operator="equal">
      <formula>0</formula>
    </cfRule>
  </conditionalFormatting>
  <conditionalFormatting sqref="AB41:AC41 AE41:AS41">
    <cfRule type="cellIs" dxfId="336" priority="3" stopIfTrue="1" operator="equal">
      <formula>"Fail"</formula>
    </cfRule>
  </conditionalFormatting>
  <conditionalFormatting sqref="G41">
    <cfRule type="cellIs" dxfId="335" priority="2" stopIfTrue="1" operator="equal">
      <formula>"Day off"</formula>
    </cfRule>
  </conditionalFormatting>
  <conditionalFormatting sqref="H41">
    <cfRule type="duplicateValues" dxfId="334" priority="5"/>
  </conditionalFormatting>
  <conditionalFormatting sqref="H41">
    <cfRule type="duplicateValues" dxfId="333" priority="6"/>
    <cfRule type="duplicateValues" dxfId="332" priority="7"/>
  </conditionalFormatting>
  <conditionalFormatting sqref="J41">
    <cfRule type="duplicateValues" dxfId="331" priority="8"/>
  </conditionalFormatting>
  <conditionalFormatting sqref="J41">
    <cfRule type="duplicateValues" dxfId="330" priority="1"/>
  </conditionalFormatting>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G69"/>
  <sheetViews>
    <sheetView zoomScale="85" zoomScaleNormal="85" workbookViewId="0">
      <selection activeCell="B3" sqref="B3"/>
    </sheetView>
  </sheetViews>
  <sheetFormatPr defaultRowHeight="15"/>
  <cols>
    <col min="1" max="1" width="11.28515625" bestFit="1" customWidth="1"/>
    <col min="4" max="4" width="12.42578125" customWidth="1"/>
    <col min="5" max="5" width="8.42578125" bestFit="1" customWidth="1"/>
    <col min="6" max="6" width="17.42578125" bestFit="1" customWidth="1"/>
    <col min="7" max="7" width="12" bestFit="1" customWidth="1"/>
    <col min="8" max="8" width="16.28515625" bestFit="1" customWidth="1"/>
    <col min="9" max="9" width="10.5703125" bestFit="1" customWidth="1"/>
    <col min="10" max="10" width="14.85546875" bestFit="1" customWidth="1"/>
    <col min="11" max="11" width="38.28515625" bestFit="1" customWidth="1"/>
    <col min="12" max="12" width="12" customWidth="1"/>
    <col min="13" max="13" width="10.5703125" bestFit="1" customWidth="1"/>
    <col min="14" max="14" width="14" customWidth="1"/>
    <col min="15" max="15" width="11.28515625" bestFit="1" customWidth="1"/>
    <col min="16" max="16" width="10.42578125" bestFit="1" customWidth="1"/>
    <col min="31" max="32" width="9.140625" customWidth="1"/>
    <col min="43" max="45" width="14.5703125" customWidth="1"/>
    <col min="47" max="47" width="17.140625" customWidth="1"/>
  </cols>
  <sheetData>
    <row r="1" spans="1:16">
      <c r="A1" s="91" t="s">
        <v>302</v>
      </c>
      <c r="B1" s="91" t="s">
        <v>271</v>
      </c>
      <c r="C1" s="322" t="s">
        <v>881</v>
      </c>
      <c r="D1" s="165" t="s">
        <v>895</v>
      </c>
      <c r="E1" s="322" t="s">
        <v>881</v>
      </c>
      <c r="F1" s="164" t="s">
        <v>890</v>
      </c>
      <c r="G1" s="164" t="s">
        <v>891</v>
      </c>
      <c r="H1" s="164" t="s">
        <v>892</v>
      </c>
      <c r="I1" s="164" t="s">
        <v>893</v>
      </c>
      <c r="J1" s="164" t="s">
        <v>894</v>
      </c>
      <c r="K1" s="394" t="s">
        <v>1017</v>
      </c>
      <c r="L1" s="395"/>
      <c r="M1" s="395"/>
      <c r="N1" s="395"/>
      <c r="O1" s="395"/>
      <c r="P1" s="395"/>
    </row>
    <row r="2" spans="1:16" ht="15.75" thickBot="1">
      <c r="A2" s="92">
        <v>46143</v>
      </c>
      <c r="B2" s="90">
        <v>66</v>
      </c>
      <c r="C2" s="90" t="str">
        <f>IF(ISNUMBER(B2),"work","non")</f>
        <v>work</v>
      </c>
      <c r="D2" s="166">
        <f>B33</f>
        <v>84.833333333333329</v>
      </c>
      <c r="E2" s="166">
        <f>C33</f>
        <v>17</v>
      </c>
      <c r="F2" s="213">
        <v>0</v>
      </c>
      <c r="G2" s="80">
        <v>0</v>
      </c>
      <c r="H2" s="167">
        <f>AVERAGE(AC38:AC47)</f>
        <v>0.78666666666666663</v>
      </c>
      <c r="I2" s="167">
        <v>0</v>
      </c>
      <c r="J2" s="167">
        <v>1</v>
      </c>
      <c r="K2" s="195" t="s">
        <v>1018</v>
      </c>
      <c r="L2" s="196" t="s">
        <v>1019</v>
      </c>
      <c r="M2" s="197" t="s">
        <v>968</v>
      </c>
      <c r="N2" s="198" t="s">
        <v>271</v>
      </c>
      <c r="O2" s="243" t="s">
        <v>1020</v>
      </c>
      <c r="P2" s="246" t="s">
        <v>780</v>
      </c>
    </row>
    <row r="3" spans="1:16" ht="15.75" thickBot="1">
      <c r="A3" s="92">
        <v>46144</v>
      </c>
      <c r="B3" s="90">
        <v>70</v>
      </c>
      <c r="C3" s="90" t="str">
        <f>IF(ISNUMBER(B3),"work","non")</f>
        <v>work</v>
      </c>
      <c r="K3" s="200" t="s">
        <v>1021</v>
      </c>
      <c r="L3" s="201">
        <v>0.05</v>
      </c>
      <c r="M3" s="202">
        <v>0.9</v>
      </c>
      <c r="N3" s="203">
        <v>0.96</v>
      </c>
      <c r="O3" s="244">
        <v>0.99</v>
      </c>
      <c r="P3" s="247">
        <f>H2</f>
        <v>0.78666666666666663</v>
      </c>
    </row>
    <row r="4" spans="1:16" ht="15.75" thickBot="1">
      <c r="A4" s="92">
        <v>46145</v>
      </c>
      <c r="B4" s="90" t="s">
        <v>754</v>
      </c>
      <c r="C4" s="90" t="str">
        <f t="shared" ref="C4:C32" si="0">IF(ISNUMBER(B4),"work","non")</f>
        <v>non</v>
      </c>
      <c r="D4" t="s">
        <v>1237</v>
      </c>
      <c r="K4" s="200" t="s">
        <v>1022</v>
      </c>
      <c r="L4" s="201">
        <v>0.2</v>
      </c>
      <c r="M4" s="202">
        <v>0.94</v>
      </c>
      <c r="N4" s="203">
        <v>0.98</v>
      </c>
      <c r="O4" s="244">
        <v>0.99</v>
      </c>
      <c r="P4" s="247">
        <f>I2</f>
        <v>0</v>
      </c>
    </row>
    <row r="5" spans="1:16" ht="15.75" thickBot="1">
      <c r="A5" s="92">
        <v>46146</v>
      </c>
      <c r="B5" s="90" t="s">
        <v>754</v>
      </c>
      <c r="C5" s="90" t="str">
        <f t="shared" si="0"/>
        <v>non</v>
      </c>
      <c r="K5" s="200" t="s">
        <v>1023</v>
      </c>
      <c r="L5" s="201">
        <v>0.05</v>
      </c>
      <c r="M5" s="202">
        <v>0.94</v>
      </c>
      <c r="N5" s="203">
        <v>0.98</v>
      </c>
      <c r="O5" s="244">
        <v>0.99</v>
      </c>
      <c r="P5" s="247">
        <f>J2</f>
        <v>1</v>
      </c>
    </row>
    <row r="6" spans="1:16" ht="15.75" thickBot="1">
      <c r="A6" s="92">
        <v>46147</v>
      </c>
      <c r="B6" s="90">
        <v>66</v>
      </c>
      <c r="C6" s="90" t="str">
        <f t="shared" si="0"/>
        <v>work</v>
      </c>
      <c r="K6" s="200" t="s">
        <v>1024</v>
      </c>
      <c r="L6" s="201">
        <v>0.05</v>
      </c>
      <c r="M6" s="202">
        <v>0.06</v>
      </c>
      <c r="N6" s="203">
        <v>0.04</v>
      </c>
      <c r="O6" s="244">
        <v>0.02</v>
      </c>
      <c r="P6" s="247" t="s">
        <v>1196</v>
      </c>
    </row>
    <row r="7" spans="1:16" ht="15.75" thickBot="1">
      <c r="A7" s="92">
        <v>46148</v>
      </c>
      <c r="B7" s="90">
        <v>82</v>
      </c>
      <c r="C7" s="90" t="str">
        <f t="shared" si="0"/>
        <v>work</v>
      </c>
      <c r="K7" s="200" t="s">
        <v>1025</v>
      </c>
      <c r="L7" s="205">
        <v>0.1</v>
      </c>
      <c r="M7" s="206" t="s">
        <v>1026</v>
      </c>
      <c r="N7" s="207" t="s">
        <v>1027</v>
      </c>
      <c r="O7" s="245" t="s">
        <v>1028</v>
      </c>
      <c r="P7" s="248" t="s">
        <v>1028</v>
      </c>
    </row>
    <row r="8" spans="1:16" ht="15.75" thickBot="1">
      <c r="A8" s="92">
        <v>46149</v>
      </c>
      <c r="B8" s="90">
        <v>50</v>
      </c>
      <c r="C8" s="90" t="str">
        <f t="shared" si="0"/>
        <v>work</v>
      </c>
      <c r="K8" s="200" t="s">
        <v>1029</v>
      </c>
      <c r="L8" s="201">
        <v>0.2</v>
      </c>
      <c r="M8" s="206" t="s">
        <v>1030</v>
      </c>
      <c r="N8" s="207" t="s">
        <v>1031</v>
      </c>
      <c r="O8" s="245" t="s">
        <v>1032</v>
      </c>
      <c r="P8" s="249">
        <f>D2</f>
        <v>84.833333333333329</v>
      </c>
    </row>
    <row r="9" spans="1:16" ht="15.75" thickBot="1">
      <c r="A9" s="92">
        <v>46150</v>
      </c>
      <c r="B9" s="90">
        <v>50</v>
      </c>
      <c r="C9" s="90" t="str">
        <f t="shared" si="0"/>
        <v>work</v>
      </c>
      <c r="K9" s="200" t="s">
        <v>1033</v>
      </c>
      <c r="L9" s="201">
        <v>0.05</v>
      </c>
      <c r="M9" s="209">
        <v>0.28819444444444442</v>
      </c>
      <c r="N9" s="210">
        <v>0.29166666666666669</v>
      </c>
      <c r="O9" s="245" t="s">
        <v>1034</v>
      </c>
      <c r="P9" s="248" t="s">
        <v>1196</v>
      </c>
    </row>
    <row r="10" spans="1:16" ht="15.75" thickBot="1">
      <c r="A10" s="92">
        <v>46151</v>
      </c>
      <c r="B10" s="90">
        <v>80</v>
      </c>
      <c r="C10" s="90" t="str">
        <f t="shared" si="0"/>
        <v>work</v>
      </c>
      <c r="K10" s="211" t="s">
        <v>1035</v>
      </c>
      <c r="L10" s="205">
        <v>0.05</v>
      </c>
      <c r="M10" s="202">
        <v>0.9</v>
      </c>
      <c r="N10" s="212">
        <v>0.95</v>
      </c>
      <c r="O10" s="244">
        <v>0.98</v>
      </c>
      <c r="P10" s="250">
        <v>0.98</v>
      </c>
    </row>
    <row r="11" spans="1:16" ht="15.75" thickBot="1">
      <c r="A11" s="92">
        <v>46152</v>
      </c>
      <c r="B11" s="90">
        <v>70</v>
      </c>
      <c r="C11" s="90" t="str">
        <f t="shared" si="0"/>
        <v>work</v>
      </c>
      <c r="K11" s="200" t="s">
        <v>1036</v>
      </c>
      <c r="L11" s="201">
        <v>0.05</v>
      </c>
      <c r="M11" s="202">
        <v>0.75</v>
      </c>
      <c r="N11" s="203">
        <v>0.85</v>
      </c>
      <c r="O11" s="244">
        <v>0.95</v>
      </c>
      <c r="P11" s="247" t="s">
        <v>1196</v>
      </c>
    </row>
    <row r="12" spans="1:16" ht="15.75" thickBot="1">
      <c r="A12" s="92">
        <v>46153</v>
      </c>
      <c r="B12" s="90" t="s">
        <v>754</v>
      </c>
      <c r="C12" s="90" t="str">
        <f t="shared" si="0"/>
        <v>non</v>
      </c>
      <c r="D12" t="s">
        <v>1267</v>
      </c>
      <c r="K12" s="200" t="s">
        <v>1037</v>
      </c>
      <c r="L12" s="201">
        <v>0.2</v>
      </c>
      <c r="M12" s="202">
        <v>0.75</v>
      </c>
      <c r="N12" s="203">
        <v>0.85</v>
      </c>
      <c r="O12" s="244">
        <v>0.95</v>
      </c>
      <c r="P12" s="247" t="e">
        <f>#REF!</f>
        <v>#REF!</v>
      </c>
    </row>
    <row r="13" spans="1:16">
      <c r="A13" s="92">
        <v>46154</v>
      </c>
      <c r="B13" s="90" t="s">
        <v>754</v>
      </c>
      <c r="C13" s="90" t="str">
        <f t="shared" si="0"/>
        <v>non</v>
      </c>
    </row>
    <row r="14" spans="1:16">
      <c r="A14" s="92">
        <v>46155</v>
      </c>
      <c r="B14" s="90">
        <v>144</v>
      </c>
      <c r="C14" s="90" t="str">
        <f t="shared" si="0"/>
        <v>work</v>
      </c>
      <c r="K14" s="262" t="s">
        <v>1018</v>
      </c>
      <c r="L14" s="262" t="s">
        <v>1019</v>
      </c>
      <c r="M14" s="263" t="s">
        <v>968</v>
      </c>
      <c r="N14" s="264" t="s">
        <v>271</v>
      </c>
      <c r="O14" s="265" t="s">
        <v>1020</v>
      </c>
    </row>
    <row r="15" spans="1:16">
      <c r="A15" s="92">
        <v>46156</v>
      </c>
      <c r="B15" s="90">
        <v>125</v>
      </c>
      <c r="C15" s="90" t="str">
        <f t="shared" si="0"/>
        <v>work</v>
      </c>
      <c r="K15" s="266" t="s">
        <v>1035</v>
      </c>
      <c r="L15" s="267">
        <v>0.05</v>
      </c>
      <c r="M15" s="268">
        <v>0.9</v>
      </c>
      <c r="N15" s="269">
        <v>0.95</v>
      </c>
      <c r="O15" s="269">
        <v>0.98</v>
      </c>
    </row>
    <row r="16" spans="1:16">
      <c r="A16" s="92">
        <v>46157</v>
      </c>
      <c r="B16" s="90">
        <v>105</v>
      </c>
      <c r="C16" s="90" t="str">
        <f t="shared" si="0"/>
        <v>work</v>
      </c>
    </row>
    <row r="17" spans="1:15">
      <c r="A17" s="92">
        <v>46158</v>
      </c>
      <c r="B17" s="90">
        <v>88</v>
      </c>
      <c r="C17" s="90" t="str">
        <f t="shared" si="0"/>
        <v>work</v>
      </c>
      <c r="K17" s="396" t="s">
        <v>1024</v>
      </c>
      <c r="L17" s="396"/>
      <c r="M17" s="396"/>
      <c r="N17" s="396"/>
      <c r="O17" s="396"/>
    </row>
    <row r="18" spans="1:15">
      <c r="A18" s="92">
        <v>46159</v>
      </c>
      <c r="B18" s="90" t="s">
        <v>754</v>
      </c>
      <c r="C18" s="90" t="str">
        <f t="shared" si="0"/>
        <v>non</v>
      </c>
      <c r="D18" t="s">
        <v>1296</v>
      </c>
      <c r="K18" s="256" t="s">
        <v>968</v>
      </c>
      <c r="L18" s="256" t="s">
        <v>1206</v>
      </c>
      <c r="M18" s="257" t="s">
        <v>271</v>
      </c>
      <c r="N18" s="256" t="s">
        <v>1206</v>
      </c>
      <c r="O18" s="258" t="s">
        <v>1020</v>
      </c>
    </row>
    <row r="19" spans="1:15">
      <c r="A19" s="92">
        <v>46160</v>
      </c>
      <c r="B19" s="90" t="s">
        <v>754</v>
      </c>
      <c r="C19" s="90" t="str">
        <f t="shared" si="0"/>
        <v>non</v>
      </c>
      <c r="K19" s="259">
        <v>0.06</v>
      </c>
      <c r="L19" s="259">
        <v>0.05</v>
      </c>
      <c r="M19" s="260">
        <v>0.04</v>
      </c>
      <c r="N19" s="261">
        <v>0.03</v>
      </c>
      <c r="O19" s="261">
        <v>0.02</v>
      </c>
    </row>
    <row r="20" spans="1:15">
      <c r="A20" s="92">
        <v>46161</v>
      </c>
      <c r="B20" s="90" t="s">
        <v>754</v>
      </c>
      <c r="C20" s="90" t="str">
        <f t="shared" si="0"/>
        <v>non</v>
      </c>
    </row>
    <row r="21" spans="1:15">
      <c r="A21" s="92">
        <v>46162</v>
      </c>
      <c r="B21" s="90" t="s">
        <v>754</v>
      </c>
      <c r="C21" s="90" t="str">
        <f t="shared" si="0"/>
        <v>non</v>
      </c>
    </row>
    <row r="22" spans="1:15">
      <c r="A22" s="92">
        <v>46163</v>
      </c>
      <c r="B22" s="90">
        <v>101</v>
      </c>
      <c r="C22" s="90" t="str">
        <f t="shared" si="0"/>
        <v>work</v>
      </c>
    </row>
    <row r="23" spans="1:15">
      <c r="A23" s="92">
        <v>46164</v>
      </c>
      <c r="B23" s="90">
        <v>87</v>
      </c>
      <c r="C23" s="90" t="str">
        <f t="shared" si="0"/>
        <v>work</v>
      </c>
    </row>
    <row r="24" spans="1:15">
      <c r="A24" s="92">
        <v>46165</v>
      </c>
      <c r="B24" s="90">
        <v>88</v>
      </c>
      <c r="C24" s="90" t="str">
        <f t="shared" si="0"/>
        <v>work</v>
      </c>
    </row>
    <row r="25" spans="1:15">
      <c r="A25" s="92">
        <v>46166</v>
      </c>
      <c r="B25" s="90" t="s">
        <v>754</v>
      </c>
      <c r="C25" s="90" t="str">
        <f t="shared" si="0"/>
        <v>non</v>
      </c>
    </row>
    <row r="26" spans="1:15">
      <c r="A26" s="92">
        <v>46167</v>
      </c>
      <c r="B26" s="90" t="s">
        <v>754</v>
      </c>
      <c r="C26" s="90" t="str">
        <f t="shared" si="0"/>
        <v>non</v>
      </c>
    </row>
    <row r="27" spans="1:15">
      <c r="A27" s="92">
        <v>46168</v>
      </c>
      <c r="B27" s="90" t="s">
        <v>754</v>
      </c>
      <c r="C27" s="90" t="str">
        <f t="shared" si="0"/>
        <v>non</v>
      </c>
      <c r="D27" t="s">
        <v>1297</v>
      </c>
    </row>
    <row r="28" spans="1:15">
      <c r="A28" s="92">
        <v>46169</v>
      </c>
      <c r="B28" s="90" t="s">
        <v>754</v>
      </c>
      <c r="C28" s="90" t="str">
        <f t="shared" si="0"/>
        <v>non</v>
      </c>
      <c r="D28" t="s">
        <v>1297</v>
      </c>
    </row>
    <row r="29" spans="1:15">
      <c r="A29" s="92">
        <v>46170</v>
      </c>
      <c r="B29" s="90" t="s">
        <v>754</v>
      </c>
      <c r="C29" s="90" t="str">
        <f t="shared" si="0"/>
        <v>non</v>
      </c>
      <c r="D29" t="s">
        <v>1297</v>
      </c>
    </row>
    <row r="30" spans="1:15">
      <c r="A30" s="92">
        <v>46171</v>
      </c>
      <c r="B30" s="90">
        <v>76</v>
      </c>
      <c r="C30" s="90" t="str">
        <f t="shared" si="0"/>
        <v>work</v>
      </c>
    </row>
    <row r="31" spans="1:15">
      <c r="A31" s="92">
        <v>46172</v>
      </c>
      <c r="B31" s="90">
        <v>95</v>
      </c>
      <c r="C31" s="90" t="str">
        <f t="shared" si="0"/>
        <v>work</v>
      </c>
    </row>
    <row r="32" spans="1:15">
      <c r="A32" s="92">
        <v>46173</v>
      </c>
      <c r="B32" s="90">
        <v>84</v>
      </c>
      <c r="C32" s="90" t="str">
        <f t="shared" si="0"/>
        <v>work</v>
      </c>
    </row>
    <row r="33" spans="1:59">
      <c r="A33" s="149" t="s">
        <v>876</v>
      </c>
      <c r="B33" s="150">
        <f>AVERAGE(B2:B32)</f>
        <v>84.833333333333329</v>
      </c>
      <c r="C33" s="150">
        <f>COUNTIF(C2:C31,"work")</f>
        <v>17</v>
      </c>
    </row>
    <row r="34" spans="1:59">
      <c r="C34" s="153" t="s">
        <v>882</v>
      </c>
    </row>
    <row r="35" spans="1:59">
      <c r="AD35" s="190"/>
      <c r="AE35" s="190"/>
    </row>
    <row r="36" spans="1:59">
      <c r="AD36" s="190"/>
      <c r="AE36" s="190"/>
    </row>
    <row r="37" spans="1:59" ht="120">
      <c r="A37" s="301" t="s">
        <v>302</v>
      </c>
      <c r="B37" s="301" t="s">
        <v>1268</v>
      </c>
      <c r="C37" s="301" t="s">
        <v>926</v>
      </c>
      <c r="D37" s="301" t="s">
        <v>1269</v>
      </c>
      <c r="E37" s="301" t="s">
        <v>927</v>
      </c>
      <c r="F37" s="301" t="s">
        <v>928</v>
      </c>
      <c r="G37" s="301" t="s">
        <v>929</v>
      </c>
      <c r="H37" s="301" t="s">
        <v>931</v>
      </c>
      <c r="I37" s="301" t="s">
        <v>932</v>
      </c>
      <c r="J37" s="301" t="s">
        <v>1270</v>
      </c>
      <c r="K37" s="301" t="s">
        <v>934</v>
      </c>
      <c r="L37" s="301" t="s">
        <v>935</v>
      </c>
      <c r="M37" s="302" t="s">
        <v>936</v>
      </c>
      <c r="N37" s="302" t="s">
        <v>937</v>
      </c>
      <c r="O37" s="301" t="s">
        <v>949</v>
      </c>
      <c r="P37" s="301" t="s">
        <v>950</v>
      </c>
      <c r="Q37" s="301" t="s">
        <v>951</v>
      </c>
      <c r="R37" s="301" t="s">
        <v>952</v>
      </c>
      <c r="S37" s="301" t="s">
        <v>953</v>
      </c>
      <c r="T37" s="301" t="s">
        <v>954</v>
      </c>
      <c r="U37" s="301" t="s">
        <v>955</v>
      </c>
      <c r="V37" s="301" t="s">
        <v>956</v>
      </c>
      <c r="W37" s="301" t="s">
        <v>957</v>
      </c>
      <c r="X37" s="301" t="s">
        <v>958</v>
      </c>
      <c r="Y37" s="301" t="s">
        <v>959</v>
      </c>
      <c r="Z37" s="301" t="s">
        <v>960</v>
      </c>
      <c r="AA37" s="301" t="s">
        <v>961</v>
      </c>
      <c r="AB37" s="303" t="s">
        <v>965</v>
      </c>
      <c r="AC37" s="303" t="s">
        <v>965</v>
      </c>
      <c r="AD37" s="301" t="s">
        <v>1271</v>
      </c>
      <c r="AE37" s="301" t="s">
        <v>1272</v>
      </c>
      <c r="AF37" s="301" t="s">
        <v>967</v>
      </c>
      <c r="AG37" s="301" t="s">
        <v>968</v>
      </c>
      <c r="AH37" s="301" t="s">
        <v>969</v>
      </c>
      <c r="AI37" s="301" t="s">
        <v>1273</v>
      </c>
      <c r="AJ37" s="301" t="s">
        <v>971</v>
      </c>
      <c r="AK37" s="301" t="s">
        <v>1274</v>
      </c>
      <c r="AL37" s="304" t="s">
        <v>1275</v>
      </c>
      <c r="AM37" s="304" t="s">
        <v>1276</v>
      </c>
      <c r="AN37" s="304" t="s">
        <v>1277</v>
      </c>
      <c r="AO37" s="304" t="s">
        <v>944</v>
      </c>
      <c r="AP37" s="305" t="s">
        <v>1278</v>
      </c>
      <c r="AQ37" s="305" t="s">
        <v>1279</v>
      </c>
      <c r="AR37" s="305" t="s">
        <v>1280</v>
      </c>
      <c r="AS37" s="305" t="s">
        <v>1281</v>
      </c>
      <c r="AT37" s="301" t="s">
        <v>1271</v>
      </c>
      <c r="AU37" s="304" t="s">
        <v>944</v>
      </c>
      <c r="AV37" s="305" t="s">
        <v>1278</v>
      </c>
      <c r="AW37" s="305" t="s">
        <v>1279</v>
      </c>
      <c r="AX37" s="305" t="s">
        <v>1280</v>
      </c>
      <c r="AY37" s="305" t="s">
        <v>1281</v>
      </c>
      <c r="AZ37" s="301" t="s">
        <v>1271</v>
      </c>
      <c r="BA37" s="301" t="s">
        <v>1282</v>
      </c>
      <c r="BB37" s="301" t="s">
        <v>1283</v>
      </c>
      <c r="BC37" s="301" t="s">
        <v>1284</v>
      </c>
      <c r="BD37" s="301" t="s">
        <v>1285</v>
      </c>
      <c r="BE37" s="301" t="s">
        <v>1286</v>
      </c>
      <c r="BF37" s="301" t="s">
        <v>1287</v>
      </c>
      <c r="BG37" s="301" t="s">
        <v>1288</v>
      </c>
    </row>
    <row r="38" spans="1:59" ht="25.5" customHeight="1">
      <c r="A38" s="308">
        <v>46153</v>
      </c>
      <c r="B38" s="309" t="s">
        <v>1011</v>
      </c>
      <c r="C38" s="309">
        <v>77053</v>
      </c>
      <c r="D38" s="310" t="s">
        <v>1114</v>
      </c>
      <c r="E38" s="309" t="s">
        <v>977</v>
      </c>
      <c r="F38" s="309" t="s">
        <v>1307</v>
      </c>
      <c r="G38" s="309" t="s">
        <v>974</v>
      </c>
      <c r="H38" s="309">
        <v>1226140653</v>
      </c>
      <c r="I38" s="309" t="s">
        <v>974</v>
      </c>
      <c r="J38" s="309">
        <v>13976660</v>
      </c>
      <c r="K38" s="309" t="s">
        <v>1308</v>
      </c>
      <c r="L38" s="309" t="s">
        <v>1302</v>
      </c>
      <c r="M38" s="311">
        <v>46148</v>
      </c>
      <c r="N38" s="311">
        <v>46148</v>
      </c>
      <c r="O38" s="309" t="s">
        <v>216</v>
      </c>
      <c r="P38" s="309" t="s">
        <v>216</v>
      </c>
      <c r="Q38" s="309">
        <v>15</v>
      </c>
      <c r="R38" s="309" t="s">
        <v>216</v>
      </c>
      <c r="S38" s="309">
        <v>10</v>
      </c>
      <c r="T38" s="309">
        <v>25</v>
      </c>
      <c r="U38" s="309" t="s">
        <v>216</v>
      </c>
      <c r="V38" s="309">
        <v>10</v>
      </c>
      <c r="W38" s="309">
        <v>5</v>
      </c>
      <c r="X38" s="309" t="s">
        <v>216</v>
      </c>
      <c r="Y38" s="309" t="s">
        <v>216</v>
      </c>
      <c r="Z38" s="309">
        <v>0</v>
      </c>
      <c r="AA38" s="309">
        <v>0</v>
      </c>
      <c r="AB38" s="312">
        <v>1</v>
      </c>
      <c r="AC38" s="312">
        <v>1</v>
      </c>
      <c r="AD38" s="309"/>
      <c r="AE38" s="309" t="s">
        <v>791</v>
      </c>
      <c r="AF38" s="309" t="s">
        <v>791</v>
      </c>
      <c r="AG38" s="309" t="s">
        <v>791</v>
      </c>
      <c r="AH38" s="309" t="s">
        <v>216</v>
      </c>
      <c r="AI38" s="309" t="s">
        <v>216</v>
      </c>
      <c r="AJ38" s="309" t="s">
        <v>216</v>
      </c>
      <c r="AK38" s="309" t="s">
        <v>791</v>
      </c>
      <c r="AL38" s="313" t="s">
        <v>791</v>
      </c>
      <c r="AM38" s="313" t="s">
        <v>216</v>
      </c>
      <c r="AN38" s="313" t="s">
        <v>791</v>
      </c>
      <c r="AO38" s="313" t="s">
        <v>791</v>
      </c>
      <c r="AP38" s="314" t="s">
        <v>791</v>
      </c>
      <c r="AQ38" s="314" t="s">
        <v>216</v>
      </c>
      <c r="AR38" s="314" t="s">
        <v>791</v>
      </c>
      <c r="AS38" s="314" t="s">
        <v>791</v>
      </c>
      <c r="AT38" s="309"/>
      <c r="AU38" s="315"/>
      <c r="AV38" s="307"/>
      <c r="AW38" s="80"/>
      <c r="AX38" s="80"/>
      <c r="AY38" s="306"/>
      <c r="AZ38" s="80"/>
      <c r="BA38" s="80"/>
      <c r="BB38" s="242"/>
      <c r="BC38" s="80"/>
      <c r="BD38" s="80"/>
      <c r="BE38" s="80"/>
      <c r="BF38" s="80"/>
      <c r="BG38" s="80"/>
    </row>
    <row r="39" spans="1:59" ht="25.5" customHeight="1">
      <c r="A39" s="308">
        <v>46155</v>
      </c>
      <c r="B39" s="309" t="s">
        <v>993</v>
      </c>
      <c r="C39" s="309">
        <v>77053</v>
      </c>
      <c r="D39" s="310" t="s">
        <v>975</v>
      </c>
      <c r="E39" s="309" t="s">
        <v>977</v>
      </c>
      <c r="F39" s="309" t="s">
        <v>1289</v>
      </c>
      <c r="G39" s="309" t="s">
        <v>974</v>
      </c>
      <c r="H39" s="309">
        <v>1203504748</v>
      </c>
      <c r="I39" s="309" t="s">
        <v>974</v>
      </c>
      <c r="J39" s="309">
        <v>14107335</v>
      </c>
      <c r="K39" s="309" t="s">
        <v>1290</v>
      </c>
      <c r="L39" s="309" t="s">
        <v>1291</v>
      </c>
      <c r="M39" s="311">
        <v>46153</v>
      </c>
      <c r="N39" s="311">
        <v>46153</v>
      </c>
      <c r="O39" s="309" t="s">
        <v>216</v>
      </c>
      <c r="P39" s="309">
        <v>5</v>
      </c>
      <c r="Q39" s="309">
        <v>0</v>
      </c>
      <c r="R39" s="309">
        <v>0</v>
      </c>
      <c r="S39" s="309">
        <v>10</v>
      </c>
      <c r="T39" s="309">
        <v>25</v>
      </c>
      <c r="U39" s="309" t="s">
        <v>216</v>
      </c>
      <c r="V39" s="309" t="s">
        <v>216</v>
      </c>
      <c r="W39" s="309">
        <v>5</v>
      </c>
      <c r="X39" s="309" t="s">
        <v>216</v>
      </c>
      <c r="Y39" s="309">
        <v>0</v>
      </c>
      <c r="Z39" s="309">
        <v>0</v>
      </c>
      <c r="AA39" s="309">
        <v>0</v>
      </c>
      <c r="AB39" s="312">
        <v>0.72</v>
      </c>
      <c r="AC39" s="312">
        <v>0.72</v>
      </c>
      <c r="AD39" s="309" t="s">
        <v>1292</v>
      </c>
      <c r="AE39" s="309" t="s">
        <v>216</v>
      </c>
      <c r="AF39" s="309" t="s">
        <v>791</v>
      </c>
      <c r="AG39" s="309" t="s">
        <v>791</v>
      </c>
      <c r="AH39" s="309" t="s">
        <v>791</v>
      </c>
      <c r="AI39" s="309" t="s">
        <v>791</v>
      </c>
      <c r="AJ39" s="309" t="s">
        <v>216</v>
      </c>
      <c r="AK39" s="309" t="s">
        <v>791</v>
      </c>
      <c r="AL39" s="313" t="s">
        <v>791</v>
      </c>
      <c r="AM39" s="313" t="s">
        <v>791</v>
      </c>
      <c r="AN39" s="313" t="s">
        <v>791</v>
      </c>
      <c r="AO39" s="313" t="s">
        <v>791</v>
      </c>
      <c r="AP39" s="314" t="s">
        <v>791</v>
      </c>
      <c r="AQ39" s="314" t="s">
        <v>791</v>
      </c>
      <c r="AR39" s="314" t="s">
        <v>791</v>
      </c>
      <c r="AS39" s="314" t="s">
        <v>791</v>
      </c>
      <c r="AT39" s="309"/>
      <c r="AU39" s="315"/>
      <c r="AV39" s="307"/>
      <c r="AW39" s="80"/>
      <c r="AX39" s="80"/>
      <c r="AY39" s="306"/>
      <c r="AZ39" s="80"/>
      <c r="BA39" s="80"/>
      <c r="BB39" s="242"/>
      <c r="BC39" s="80"/>
      <c r="BD39" s="80"/>
      <c r="BE39" s="80"/>
      <c r="BF39" s="80"/>
      <c r="BG39" s="80"/>
    </row>
    <row r="40" spans="1:59" ht="25.5" customHeight="1">
      <c r="A40" s="308">
        <v>46155</v>
      </c>
      <c r="B40" s="309" t="s">
        <v>993</v>
      </c>
      <c r="C40" s="309">
        <v>77053</v>
      </c>
      <c r="D40" s="310" t="s">
        <v>975</v>
      </c>
      <c r="E40" s="309" t="s">
        <v>977</v>
      </c>
      <c r="F40" s="309" t="s">
        <v>1289</v>
      </c>
      <c r="G40" s="309" t="s">
        <v>974</v>
      </c>
      <c r="H40" s="309">
        <v>1225375113</v>
      </c>
      <c r="I40" s="309" t="s">
        <v>974</v>
      </c>
      <c r="J40" s="309">
        <v>14102816</v>
      </c>
      <c r="K40" s="309" t="s">
        <v>1293</v>
      </c>
      <c r="L40" s="309" t="s">
        <v>1294</v>
      </c>
      <c r="M40" s="311">
        <v>46152</v>
      </c>
      <c r="N40" s="311">
        <v>46152</v>
      </c>
      <c r="O40" s="309" t="s">
        <v>216</v>
      </c>
      <c r="P40" s="309">
        <v>5</v>
      </c>
      <c r="Q40" s="309">
        <v>0</v>
      </c>
      <c r="R40" s="309">
        <v>0</v>
      </c>
      <c r="S40" s="309">
        <v>10</v>
      </c>
      <c r="T40" s="309">
        <v>25</v>
      </c>
      <c r="U40" s="309" t="s">
        <v>216</v>
      </c>
      <c r="V40" s="309" t="s">
        <v>216</v>
      </c>
      <c r="W40" s="309">
        <v>5</v>
      </c>
      <c r="X40" s="309">
        <v>0</v>
      </c>
      <c r="Y40" s="309">
        <v>0</v>
      </c>
      <c r="Z40" s="309">
        <v>0</v>
      </c>
      <c r="AA40" s="309">
        <v>0</v>
      </c>
      <c r="AB40" s="312">
        <v>0.56000000000000005</v>
      </c>
      <c r="AC40" s="312">
        <v>0.56000000000000005</v>
      </c>
      <c r="AD40" s="309" t="s">
        <v>1295</v>
      </c>
      <c r="AE40" s="309" t="s">
        <v>216</v>
      </c>
      <c r="AF40" s="309" t="s">
        <v>791</v>
      </c>
      <c r="AG40" s="309" t="s">
        <v>791</v>
      </c>
      <c r="AH40" s="309" t="s">
        <v>791</v>
      </c>
      <c r="AI40" s="309" t="s">
        <v>791</v>
      </c>
      <c r="AJ40" s="309" t="s">
        <v>216</v>
      </c>
      <c r="AK40" s="309" t="s">
        <v>791</v>
      </c>
      <c r="AL40" s="313" t="s">
        <v>791</v>
      </c>
      <c r="AM40" s="313" t="s">
        <v>791</v>
      </c>
      <c r="AN40" s="313" t="s">
        <v>791</v>
      </c>
      <c r="AO40" s="313" t="s">
        <v>791</v>
      </c>
      <c r="AP40" s="314" t="s">
        <v>791</v>
      </c>
      <c r="AQ40" s="314" t="s">
        <v>791</v>
      </c>
      <c r="AR40" s="314" t="s">
        <v>791</v>
      </c>
      <c r="AS40" s="314" t="s">
        <v>791</v>
      </c>
      <c r="AT40" s="309"/>
      <c r="AU40" s="315"/>
      <c r="AV40" s="307"/>
      <c r="AW40" s="80"/>
      <c r="AX40" s="80"/>
      <c r="AY40" s="306"/>
      <c r="AZ40" s="80"/>
      <c r="BA40" s="80"/>
      <c r="BB40" s="242"/>
      <c r="BC40" s="80"/>
      <c r="BD40" s="80"/>
      <c r="BE40" s="80"/>
      <c r="BF40" s="80"/>
      <c r="BG40" s="80"/>
    </row>
    <row r="41" spans="1:59" ht="25.5" customHeight="1">
      <c r="A41" s="308">
        <v>46156</v>
      </c>
      <c r="B41" s="309" t="s">
        <v>973</v>
      </c>
      <c r="C41" s="309">
        <v>77053</v>
      </c>
      <c r="D41" s="310" t="s">
        <v>975</v>
      </c>
      <c r="E41" s="309" t="s">
        <v>977</v>
      </c>
      <c r="F41" s="309" t="s">
        <v>1012</v>
      </c>
      <c r="G41" s="309" t="s">
        <v>974</v>
      </c>
      <c r="H41" s="309">
        <v>1228730510</v>
      </c>
      <c r="I41" s="309" t="s">
        <v>974</v>
      </c>
      <c r="J41" s="309">
        <v>14194621</v>
      </c>
      <c r="K41" s="309" t="s">
        <v>1298</v>
      </c>
      <c r="L41" s="309" t="s">
        <v>1299</v>
      </c>
      <c r="M41" s="311">
        <v>46155.481168981481</v>
      </c>
      <c r="N41" s="311">
        <v>46155.481944444444</v>
      </c>
      <c r="O41" s="309" t="s">
        <v>216</v>
      </c>
      <c r="P41" s="309">
        <v>5</v>
      </c>
      <c r="Q41" s="309">
        <v>0</v>
      </c>
      <c r="R41" s="309">
        <v>0</v>
      </c>
      <c r="S41" s="309">
        <v>10</v>
      </c>
      <c r="T41" s="309">
        <v>25</v>
      </c>
      <c r="U41" s="309" t="s">
        <v>216</v>
      </c>
      <c r="V41" s="309">
        <v>10</v>
      </c>
      <c r="W41" s="309">
        <v>5</v>
      </c>
      <c r="X41" s="309">
        <v>20</v>
      </c>
      <c r="Y41" s="309" t="s">
        <v>216</v>
      </c>
      <c r="Z41" s="309">
        <v>0</v>
      </c>
      <c r="AA41" s="309">
        <v>0</v>
      </c>
      <c r="AB41" s="312">
        <v>0.8</v>
      </c>
      <c r="AC41" s="312">
        <v>0.8</v>
      </c>
      <c r="AD41" s="309" t="s">
        <v>1300</v>
      </c>
      <c r="AE41" s="309" t="s">
        <v>791</v>
      </c>
      <c r="AF41" s="309" t="s">
        <v>791</v>
      </c>
      <c r="AG41" s="309" t="s">
        <v>791</v>
      </c>
      <c r="AH41" s="309" t="s">
        <v>791</v>
      </c>
      <c r="AI41" s="309" t="s">
        <v>216</v>
      </c>
      <c r="AJ41" s="309" t="s">
        <v>216</v>
      </c>
      <c r="AK41" s="309" t="s">
        <v>791</v>
      </c>
      <c r="AL41" s="313" t="s">
        <v>791</v>
      </c>
      <c r="AM41" s="313" t="s">
        <v>216</v>
      </c>
      <c r="AN41" s="313" t="s">
        <v>791</v>
      </c>
      <c r="AO41" s="313" t="s">
        <v>791</v>
      </c>
      <c r="AP41" s="314" t="s">
        <v>791</v>
      </c>
      <c r="AQ41" s="314" t="s">
        <v>216</v>
      </c>
      <c r="AR41" s="314" t="s">
        <v>791</v>
      </c>
      <c r="AS41" s="314" t="s">
        <v>791</v>
      </c>
      <c r="AT41" s="309"/>
      <c r="AU41" s="315"/>
    </row>
    <row r="42" spans="1:59" ht="25.5" customHeight="1">
      <c r="A42" s="308">
        <v>46162</v>
      </c>
      <c r="B42" s="309" t="s">
        <v>973</v>
      </c>
      <c r="C42" s="309">
        <v>77053</v>
      </c>
      <c r="D42" s="310" t="s">
        <v>975</v>
      </c>
      <c r="E42" s="309" t="s">
        <v>977</v>
      </c>
      <c r="F42" s="309" t="s">
        <v>1012</v>
      </c>
      <c r="G42" s="309" t="s">
        <v>974</v>
      </c>
      <c r="H42" s="309">
        <v>1272553834</v>
      </c>
      <c r="I42" s="309" t="s">
        <v>974</v>
      </c>
      <c r="J42" s="309">
        <v>14264726</v>
      </c>
      <c r="K42" s="309" t="s">
        <v>1301</v>
      </c>
      <c r="L42" s="309" t="s">
        <v>1302</v>
      </c>
      <c r="M42" s="311">
        <v>46157.045648148145</v>
      </c>
      <c r="N42" s="311">
        <v>46157.045740740738</v>
      </c>
      <c r="O42" s="309" t="s">
        <v>216</v>
      </c>
      <c r="P42" s="309">
        <v>5</v>
      </c>
      <c r="Q42" s="309">
        <v>0</v>
      </c>
      <c r="R42" s="309" t="s">
        <v>216</v>
      </c>
      <c r="S42" s="309">
        <v>10</v>
      </c>
      <c r="T42" s="309">
        <v>25</v>
      </c>
      <c r="U42" s="309" t="s">
        <v>216</v>
      </c>
      <c r="V42" s="309">
        <v>10</v>
      </c>
      <c r="W42" s="309">
        <v>5</v>
      </c>
      <c r="X42" s="309">
        <v>20</v>
      </c>
      <c r="Y42" s="309" t="s">
        <v>216</v>
      </c>
      <c r="Z42" s="309">
        <v>0</v>
      </c>
      <c r="AA42" s="309">
        <v>0</v>
      </c>
      <c r="AB42" s="312">
        <v>0.88</v>
      </c>
      <c r="AC42" s="312">
        <v>0.88</v>
      </c>
      <c r="AD42" s="186" t="s">
        <v>1303</v>
      </c>
      <c r="AE42" s="187" t="s">
        <v>791</v>
      </c>
      <c r="AF42" s="187" t="s">
        <v>791</v>
      </c>
      <c r="AG42" s="187" t="s">
        <v>791</v>
      </c>
      <c r="AH42" s="187" t="s">
        <v>791</v>
      </c>
      <c r="AI42" s="187" t="s">
        <v>216</v>
      </c>
      <c r="AJ42" s="187" t="s">
        <v>216</v>
      </c>
      <c r="AK42" s="187" t="s">
        <v>791</v>
      </c>
      <c r="AL42" s="187" t="s">
        <v>791</v>
      </c>
      <c r="AM42" s="188" t="s">
        <v>216</v>
      </c>
      <c r="AN42" s="188" t="s">
        <v>791</v>
      </c>
      <c r="AO42" s="188" t="s">
        <v>791</v>
      </c>
      <c r="AP42" s="189" t="s">
        <v>791</v>
      </c>
      <c r="AQ42" s="189" t="s">
        <v>216</v>
      </c>
      <c r="AR42" s="189" t="s">
        <v>791</v>
      </c>
      <c r="AS42" s="189" t="s">
        <v>791</v>
      </c>
      <c r="AT42" s="186"/>
      <c r="AU42" s="315"/>
    </row>
    <row r="43" spans="1:59" ht="25.5" customHeight="1">
      <c r="A43" s="308">
        <v>46163</v>
      </c>
      <c r="B43" s="309" t="s">
        <v>993</v>
      </c>
      <c r="C43" s="309">
        <v>77053</v>
      </c>
      <c r="D43" s="310" t="s">
        <v>975</v>
      </c>
      <c r="E43" s="309" t="s">
        <v>977</v>
      </c>
      <c r="F43" s="309" t="s">
        <v>1012</v>
      </c>
      <c r="G43" s="309" t="s">
        <v>1231</v>
      </c>
      <c r="H43" s="309">
        <v>1226149647</v>
      </c>
      <c r="I43" s="309" t="s">
        <v>1231</v>
      </c>
      <c r="J43" s="309">
        <v>14327801</v>
      </c>
      <c r="K43" s="309" t="s">
        <v>1309</v>
      </c>
      <c r="L43" s="309" t="s">
        <v>1310</v>
      </c>
      <c r="M43" s="311">
        <v>46158</v>
      </c>
      <c r="N43" s="311">
        <v>46158</v>
      </c>
      <c r="O43" s="309" t="s">
        <v>216</v>
      </c>
      <c r="P43" s="309">
        <v>5</v>
      </c>
      <c r="Q43" s="309">
        <v>0</v>
      </c>
      <c r="R43" s="309">
        <v>0</v>
      </c>
      <c r="S43" s="309">
        <v>10</v>
      </c>
      <c r="T43" s="309">
        <v>25</v>
      </c>
      <c r="U43" s="309" t="s">
        <v>216</v>
      </c>
      <c r="V43" s="309" t="s">
        <v>216</v>
      </c>
      <c r="W43" s="309">
        <v>0</v>
      </c>
      <c r="X43" s="309" t="s">
        <v>216</v>
      </c>
      <c r="Y43" s="309" t="s">
        <v>216</v>
      </c>
      <c r="Z43" s="309">
        <v>0</v>
      </c>
      <c r="AA43" s="309">
        <v>0</v>
      </c>
      <c r="AB43" s="312">
        <v>0.76</v>
      </c>
      <c r="AC43" s="312">
        <v>0.76</v>
      </c>
      <c r="AD43" s="317" t="s">
        <v>1311</v>
      </c>
      <c r="AE43" s="318" t="s">
        <v>216</v>
      </c>
      <c r="AF43" s="318" t="s">
        <v>791</v>
      </c>
      <c r="AG43" s="318" t="s">
        <v>791</v>
      </c>
      <c r="AH43" s="318" t="s">
        <v>1015</v>
      </c>
      <c r="AI43" s="318" t="s">
        <v>216</v>
      </c>
      <c r="AJ43" s="318" t="s">
        <v>216</v>
      </c>
      <c r="AK43" s="318" t="s">
        <v>791</v>
      </c>
      <c r="AL43" s="318" t="s">
        <v>1015</v>
      </c>
      <c r="AM43" s="319" t="s">
        <v>791</v>
      </c>
      <c r="AN43" s="319" t="s">
        <v>791</v>
      </c>
      <c r="AO43" s="319" t="s">
        <v>1015</v>
      </c>
      <c r="AP43" s="320" t="s">
        <v>1015</v>
      </c>
      <c r="AQ43" s="320" t="s">
        <v>791</v>
      </c>
      <c r="AR43" s="320" t="s">
        <v>791</v>
      </c>
      <c r="AS43" s="320" t="s">
        <v>1015</v>
      </c>
      <c r="AT43" s="317" t="s">
        <v>1312</v>
      </c>
      <c r="AU43" s="321"/>
    </row>
    <row r="44" spans="1:59">
      <c r="AD44" s="190"/>
      <c r="AE44" s="190"/>
    </row>
    <row r="45" spans="1:59">
      <c r="AD45" s="190"/>
      <c r="AE45" s="190"/>
    </row>
    <row r="46" spans="1:59">
      <c r="AD46" s="190"/>
      <c r="AE46" s="190"/>
    </row>
    <row r="47" spans="1:59">
      <c r="AD47" s="190"/>
      <c r="AE47" s="190"/>
    </row>
    <row r="54" spans="1:11">
      <c r="A54" s="227" t="s">
        <v>926</v>
      </c>
      <c r="B54" s="227" t="s">
        <v>1125</v>
      </c>
      <c r="C54" s="228" t="s">
        <v>1126</v>
      </c>
      <c r="D54" s="90" t="s">
        <v>1127</v>
      </c>
      <c r="E54" s="228" t="s">
        <v>1128</v>
      </c>
      <c r="F54" s="229" t="s">
        <v>1129</v>
      </c>
      <c r="G54" s="90" t="s">
        <v>1130</v>
      </c>
      <c r="H54" s="227" t="s">
        <v>1131</v>
      </c>
      <c r="I54" s="228" t="s">
        <v>1132</v>
      </c>
      <c r="J54" s="229" t="s">
        <v>1133</v>
      </c>
      <c r="K54" s="227" t="s">
        <v>1134</v>
      </c>
    </row>
    <row r="66" spans="1:10">
      <c r="A66" s="294" t="s">
        <v>1251</v>
      </c>
      <c r="B66" s="295" t="s">
        <v>1252</v>
      </c>
      <c r="C66" s="295" t="s">
        <v>308</v>
      </c>
      <c r="D66" s="295" t="s">
        <v>1253</v>
      </c>
      <c r="E66" s="295" t="s">
        <v>1254</v>
      </c>
      <c r="F66" s="295" t="s">
        <v>1255</v>
      </c>
      <c r="G66" s="295" t="s">
        <v>1256</v>
      </c>
      <c r="H66" s="295" t="s">
        <v>1257</v>
      </c>
      <c r="I66" s="296" t="s">
        <v>1258</v>
      </c>
      <c r="J66" s="296" t="s">
        <v>1259</v>
      </c>
    </row>
    <row r="67" spans="1:10">
      <c r="A67" s="297">
        <v>46143</v>
      </c>
      <c r="B67" s="298" t="s">
        <v>1135</v>
      </c>
      <c r="C67" s="298" t="s">
        <v>814</v>
      </c>
      <c r="D67" s="299">
        <v>0.25927353009259252</v>
      </c>
      <c r="E67" s="299">
        <v>0</v>
      </c>
      <c r="F67" s="299">
        <v>0</v>
      </c>
      <c r="G67" s="299">
        <v>0.13326975694444446</v>
      </c>
      <c r="H67" s="299">
        <v>0.25927353009259252</v>
      </c>
      <c r="I67" s="300" t="s">
        <v>1260</v>
      </c>
      <c r="J67" s="300" t="s">
        <v>1261</v>
      </c>
    </row>
    <row r="68" spans="1:10">
      <c r="A68" s="297">
        <v>46144</v>
      </c>
      <c r="B68" s="298" t="s">
        <v>1135</v>
      </c>
      <c r="C68" s="298" t="s">
        <v>814</v>
      </c>
      <c r="D68" s="299">
        <v>0.31047774305555564</v>
      </c>
      <c r="E68" s="299">
        <v>0</v>
      </c>
      <c r="F68" s="299">
        <v>0</v>
      </c>
      <c r="G68" s="299">
        <v>8.439673611111112E-2</v>
      </c>
      <c r="H68" s="299">
        <v>0.31047774305555564</v>
      </c>
      <c r="I68" s="300" t="s">
        <v>1262</v>
      </c>
      <c r="J68" s="300" t="s">
        <v>1263</v>
      </c>
    </row>
    <row r="69" spans="1:10">
      <c r="A69" s="297">
        <v>46147</v>
      </c>
      <c r="B69" s="298" t="s">
        <v>1135</v>
      </c>
      <c r="C69" s="298" t="s">
        <v>814</v>
      </c>
      <c r="D69" s="299">
        <v>0.28001124999999999</v>
      </c>
      <c r="E69" s="299">
        <v>0</v>
      </c>
      <c r="F69" s="299">
        <v>0</v>
      </c>
      <c r="G69" s="299">
        <v>0.16801949074074074</v>
      </c>
      <c r="H69" s="299">
        <v>0.28001124999999999</v>
      </c>
      <c r="I69" s="300" t="s">
        <v>1264</v>
      </c>
      <c r="J69" s="300" t="s">
        <v>1265</v>
      </c>
    </row>
  </sheetData>
  <mergeCells count="2">
    <mergeCell ref="K1:P1"/>
    <mergeCell ref="K17:O17"/>
  </mergeCells>
  <conditionalFormatting sqref="B2:B32">
    <cfRule type="expression" dxfId="153" priority="100">
      <formula>$A$10=9999</formula>
    </cfRule>
    <cfRule type="cellIs" dxfId="152" priority="101" operator="equal">
      <formula>"off"</formula>
    </cfRule>
    <cfRule type="cellIs" dxfId="151" priority="102" operator="lessThan">
      <formula>64</formula>
    </cfRule>
    <cfRule type="cellIs" dxfId="150" priority="103" operator="greaterThan">
      <formula>64</formula>
    </cfRule>
  </conditionalFormatting>
  <conditionalFormatting sqref="C2:C32">
    <cfRule type="cellIs" dxfId="149" priority="104" operator="equal">
      <formula>"work"</formula>
    </cfRule>
    <cfRule type="cellIs" dxfId="148" priority="105" operator="equal">
      <formula>"non"</formula>
    </cfRule>
  </conditionalFormatting>
  <conditionalFormatting sqref="A54">
    <cfRule type="duplicateValues" dxfId="147" priority="99"/>
  </conditionalFormatting>
  <conditionalFormatting sqref="A67:H67">
    <cfRule type="expression" dxfId="146" priority="98">
      <formula>AND((MOD(ROW(),2) &lt;&gt; 0), (ROW() &lt;= COUNTA($A:$A)),ROW()&gt;1)</formula>
    </cfRule>
  </conditionalFormatting>
  <conditionalFormatting sqref="AU37:AY37">
    <cfRule type="cellIs" dxfId="145" priority="97" operator="equal">
      <formula>"Fail"</formula>
    </cfRule>
  </conditionalFormatting>
  <conditionalFormatting sqref="D37">
    <cfRule type="cellIs" dxfId="144" priority="25" operator="equal">
      <formula>"Comp."</formula>
    </cfRule>
  </conditionalFormatting>
  <conditionalFormatting sqref="J37">
    <cfRule type="duplicateValues" dxfId="143" priority="29"/>
    <cfRule type="duplicateValues" dxfId="142" priority="30"/>
    <cfRule type="duplicateValues" dxfId="141" priority="31"/>
    <cfRule type="duplicateValues" dxfId="140" priority="32"/>
    <cfRule type="duplicateValues" dxfId="139" priority="33"/>
    <cfRule type="duplicateValues" dxfId="138" priority="34"/>
    <cfRule type="duplicateValues" dxfId="137" priority="35"/>
    <cfRule type="duplicateValues" dxfId="136" priority="36"/>
    <cfRule type="duplicateValues" dxfId="135" priority="37"/>
    <cfRule type="duplicateValues" dxfId="134" priority="38"/>
    <cfRule type="duplicateValues" dxfId="133" priority="39"/>
    <cfRule type="duplicateValues" dxfId="132" priority="40"/>
    <cfRule type="duplicateValues" dxfId="131" priority="41"/>
    <cfRule type="duplicateValues" dxfId="130" priority="42"/>
    <cfRule type="duplicateValues" dxfId="129" priority="43"/>
    <cfRule type="duplicateValues" dxfId="128" priority="44"/>
    <cfRule type="duplicateValues" dxfId="127" priority="45"/>
    <cfRule type="duplicateValues" dxfId="126" priority="46"/>
    <cfRule type="duplicateValues" dxfId="125" priority="47"/>
    <cfRule type="duplicateValues" dxfId="124" priority="48"/>
    <cfRule type="duplicateValues" dxfId="123" priority="49"/>
    <cfRule type="duplicateValues" dxfId="122" priority="50"/>
    <cfRule type="duplicateValues" dxfId="121" priority="51"/>
    <cfRule type="duplicateValues" dxfId="120" priority="52"/>
    <cfRule type="duplicateValues" dxfId="119" priority="53"/>
    <cfRule type="duplicateValues" dxfId="118" priority="54"/>
    <cfRule type="duplicateValues" dxfId="117" priority="55"/>
    <cfRule type="duplicateValues" dxfId="116" priority="56"/>
    <cfRule type="duplicateValues" dxfId="115" priority="57"/>
    <cfRule type="duplicateValues" dxfId="114" priority="58"/>
    <cfRule type="duplicateValues" dxfId="113" priority="59"/>
    <cfRule type="duplicateValues" dxfId="112" priority="60"/>
    <cfRule type="duplicateValues" dxfId="111" priority="61"/>
    <cfRule type="duplicateValues" dxfId="110" priority="62"/>
    <cfRule type="duplicateValues" dxfId="109" priority="63"/>
    <cfRule type="duplicateValues" dxfId="108" priority="64"/>
    <cfRule type="duplicateValues" dxfId="107" priority="65"/>
    <cfRule type="duplicateValues" dxfId="106" priority="66"/>
    <cfRule type="duplicateValues" dxfId="105" priority="67"/>
    <cfRule type="duplicateValues" dxfId="104" priority="68"/>
    <cfRule type="duplicateValues" dxfId="103" priority="69"/>
    <cfRule type="duplicateValues" dxfId="102" priority="70"/>
    <cfRule type="duplicateValues" dxfId="101" priority="71"/>
    <cfRule type="duplicateValues" dxfId="100" priority="72"/>
    <cfRule type="duplicateValues" dxfId="99" priority="73"/>
    <cfRule type="duplicateValues" dxfId="98" priority="74"/>
    <cfRule type="duplicateValues" dxfId="97" priority="75"/>
    <cfRule type="duplicateValues" dxfId="96" priority="76"/>
    <cfRule type="duplicateValues" dxfId="95" priority="77"/>
    <cfRule type="duplicateValues" dxfId="94" priority="78"/>
    <cfRule type="duplicateValues" dxfId="93" priority="79"/>
    <cfRule type="duplicateValues" dxfId="92" priority="80"/>
    <cfRule type="duplicateValues" dxfId="91" priority="81"/>
    <cfRule type="duplicateValues" dxfId="90" priority="82"/>
    <cfRule type="duplicateValues" dxfId="89" priority="83"/>
    <cfRule type="duplicateValues" dxfId="88" priority="84"/>
    <cfRule type="duplicateValues" dxfId="87" priority="85"/>
    <cfRule type="duplicateValues" dxfId="86" priority="86"/>
    <cfRule type="duplicateValues" dxfId="85" priority="87"/>
    <cfRule type="duplicateValues" dxfId="84" priority="88"/>
    <cfRule type="duplicateValues" dxfId="83" priority="89"/>
    <cfRule type="duplicateValues" dxfId="82" priority="90"/>
    <cfRule type="duplicateValues" dxfId="81" priority="91"/>
    <cfRule type="duplicateValues" dxfId="80" priority="92"/>
    <cfRule type="duplicateValues" dxfId="79" priority="93"/>
    <cfRule type="duplicateValues" dxfId="78" priority="94"/>
    <cfRule type="duplicateValues" dxfId="77" priority="95"/>
  </conditionalFormatting>
  <conditionalFormatting sqref="J37">
    <cfRule type="duplicateValues" dxfId="76" priority="28"/>
    <cfRule type="duplicateValues" dxfId="75" priority="96"/>
  </conditionalFormatting>
  <conditionalFormatting sqref="O37:Y37">
    <cfRule type="cellIs" dxfId="74" priority="26" operator="equal">
      <formula>0</formula>
    </cfRule>
  </conditionalFormatting>
  <conditionalFormatting sqref="AE37:AS37">
    <cfRule type="cellIs" dxfId="73" priority="27" operator="equal">
      <formula>"Fail"</formula>
    </cfRule>
  </conditionalFormatting>
  <conditionalFormatting sqref="BB38:BB39">
    <cfRule type="cellIs" dxfId="72" priority="23" operator="equal">
      <formula>"Comp."</formula>
    </cfRule>
  </conditionalFormatting>
  <conditionalFormatting sqref="AV38:AV39">
    <cfRule type="cellIs" dxfId="71" priority="24" stopIfTrue="1" operator="equal">
      <formula>"Day off"</formula>
    </cfRule>
  </conditionalFormatting>
  <conditionalFormatting sqref="BB40">
    <cfRule type="cellIs" dxfId="70" priority="21" operator="equal">
      <formula>"Comp."</formula>
    </cfRule>
  </conditionalFormatting>
  <conditionalFormatting sqref="AV40">
    <cfRule type="cellIs" dxfId="69" priority="22" stopIfTrue="1" operator="equal">
      <formula>"Day off"</formula>
    </cfRule>
  </conditionalFormatting>
  <conditionalFormatting sqref="O38:Y43">
    <cfRule type="cellIs" dxfId="68" priority="16" stopIfTrue="1" operator="equal">
      <formula>0</formula>
    </cfRule>
  </conditionalFormatting>
  <conditionalFormatting sqref="AB38:AC43 AE38:AS43">
    <cfRule type="cellIs" dxfId="67" priority="15" stopIfTrue="1" operator="equal">
      <formula>"Fail"</formula>
    </cfRule>
  </conditionalFormatting>
  <conditionalFormatting sqref="G38:G43">
    <cfRule type="cellIs" dxfId="66" priority="14" stopIfTrue="1" operator="equal">
      <formula>"Day off"</formula>
    </cfRule>
  </conditionalFormatting>
  <conditionalFormatting sqref="J42:J43 J38">
    <cfRule type="duplicateValues" dxfId="65" priority="13"/>
  </conditionalFormatting>
  <conditionalFormatting sqref="H38">
    <cfRule type="duplicateValues" dxfId="64" priority="17"/>
  </conditionalFormatting>
  <conditionalFormatting sqref="H38">
    <cfRule type="duplicateValues" dxfId="63" priority="18"/>
    <cfRule type="duplicateValues" dxfId="62" priority="19"/>
  </conditionalFormatting>
  <conditionalFormatting sqref="J38">
    <cfRule type="duplicateValues" dxfId="61" priority="20"/>
  </conditionalFormatting>
  <conditionalFormatting sqref="H39:H43">
    <cfRule type="duplicateValues" dxfId="60" priority="9"/>
  </conditionalFormatting>
  <conditionalFormatting sqref="H39:H43">
    <cfRule type="duplicateValues" dxfId="59" priority="10"/>
    <cfRule type="duplicateValues" dxfId="58" priority="11"/>
  </conditionalFormatting>
  <conditionalFormatting sqref="J39:J43">
    <cfRule type="duplicateValues" dxfId="57" priority="12"/>
  </conditionalFormatting>
  <conditionalFormatting sqref="O41:Y41">
    <cfRule type="cellIs" dxfId="56" priority="4" stopIfTrue="1" operator="equal">
      <formula>0</formula>
    </cfRule>
  </conditionalFormatting>
  <conditionalFormatting sqref="AB41:AC41 AE41:AS41">
    <cfRule type="cellIs" dxfId="55" priority="3" stopIfTrue="1" operator="equal">
      <formula>"Fail"</formula>
    </cfRule>
  </conditionalFormatting>
  <conditionalFormatting sqref="G41">
    <cfRule type="cellIs" dxfId="54" priority="2" stopIfTrue="1" operator="equal">
      <formula>"Day off"</formula>
    </cfRule>
  </conditionalFormatting>
  <conditionalFormatting sqref="H41">
    <cfRule type="duplicateValues" dxfId="53" priority="5"/>
  </conditionalFormatting>
  <conditionalFormatting sqref="H41">
    <cfRule type="duplicateValues" dxfId="52" priority="6"/>
    <cfRule type="duplicateValues" dxfId="51" priority="7"/>
  </conditionalFormatting>
  <conditionalFormatting sqref="J41">
    <cfRule type="duplicateValues" dxfId="50" priority="8"/>
  </conditionalFormatting>
  <conditionalFormatting sqref="J41">
    <cfRule type="duplicateValues" dxfId="49" priority="1"/>
  </conditionalFormatting>
  <pageMargins left="0.7" right="0.7" top="0.75" bottom="0.75" header="0.3" footer="0.3"/>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36"/>
  <sheetViews>
    <sheetView workbookViewId="0">
      <selection activeCell="G19" sqref="G19"/>
    </sheetView>
  </sheetViews>
  <sheetFormatPr defaultRowHeight="15"/>
  <cols>
    <col min="11" max="11" width="29.28515625" bestFit="1" customWidth="1"/>
    <col min="13" max="13" width="9.85546875" bestFit="1" customWidth="1"/>
    <col min="14" max="14" width="11" bestFit="1" customWidth="1"/>
    <col min="15" max="15" width="11.28515625" bestFit="1" customWidth="1"/>
  </cols>
  <sheetData>
    <row r="1" spans="1:16">
      <c r="A1" s="91" t="s">
        <v>302</v>
      </c>
      <c r="B1" s="91" t="s">
        <v>271</v>
      </c>
      <c r="C1" s="322" t="s">
        <v>881</v>
      </c>
      <c r="D1" s="165" t="s">
        <v>895</v>
      </c>
      <c r="E1" s="322" t="s">
        <v>881</v>
      </c>
      <c r="F1" s="164" t="s">
        <v>890</v>
      </c>
      <c r="G1" s="164" t="s">
        <v>891</v>
      </c>
      <c r="H1" s="164" t="s">
        <v>892</v>
      </c>
      <c r="I1" s="164" t="s">
        <v>893</v>
      </c>
      <c r="J1" s="164" t="s">
        <v>894</v>
      </c>
      <c r="K1" s="394" t="s">
        <v>1017</v>
      </c>
      <c r="L1" s="395"/>
      <c r="M1" s="395"/>
      <c r="N1" s="395"/>
      <c r="O1" s="395"/>
      <c r="P1" s="395"/>
    </row>
    <row r="2" spans="1:16" ht="15.75" thickBot="1">
      <c r="A2" s="92">
        <v>46113</v>
      </c>
      <c r="B2" s="90"/>
      <c r="C2" s="90" t="str">
        <f>IF(ISNUMBER(B2),"work","non")</f>
        <v>non</v>
      </c>
      <c r="D2" s="166" t="e">
        <f>B32</f>
        <v>#DIV/0!</v>
      </c>
      <c r="E2" s="166">
        <f>C32</f>
        <v>0</v>
      </c>
      <c r="F2" s="213">
        <v>6</v>
      </c>
      <c r="G2" s="80">
        <v>3</v>
      </c>
      <c r="H2" s="167" t="e">
        <f>AVERAGE(AD37:AD48)</f>
        <v>#DIV/0!</v>
      </c>
      <c r="I2" s="224">
        <v>0</v>
      </c>
      <c r="J2" s="167">
        <v>1</v>
      </c>
      <c r="K2" s="195" t="s">
        <v>1018</v>
      </c>
      <c r="L2" s="196" t="s">
        <v>1019</v>
      </c>
      <c r="M2" s="197" t="s">
        <v>968</v>
      </c>
      <c r="N2" s="198" t="s">
        <v>271</v>
      </c>
      <c r="O2" s="243" t="s">
        <v>1020</v>
      </c>
      <c r="P2" s="246" t="s">
        <v>780</v>
      </c>
    </row>
    <row r="3" spans="1:16" ht="15.75" thickBot="1">
      <c r="A3" s="92">
        <v>46114</v>
      </c>
      <c r="B3" s="90"/>
      <c r="C3" s="90" t="str">
        <f>IF(ISNUMBER(B3),"work","non")</f>
        <v>non</v>
      </c>
      <c r="K3" s="200" t="s">
        <v>1021</v>
      </c>
      <c r="L3" s="201">
        <v>0.05</v>
      </c>
      <c r="M3" s="202">
        <v>0.9</v>
      </c>
      <c r="N3" s="203">
        <v>0.96</v>
      </c>
      <c r="O3" s="244">
        <v>0.99</v>
      </c>
      <c r="P3" s="247" t="e">
        <f>H2</f>
        <v>#DIV/0!</v>
      </c>
    </row>
    <row r="4" spans="1:16" ht="15.75" thickBot="1">
      <c r="A4" s="92">
        <v>46115</v>
      </c>
      <c r="B4" s="90"/>
      <c r="C4" s="90" t="str">
        <f t="shared" ref="C4:C31" si="0">IF(ISNUMBER(B4),"work","non")</f>
        <v>non</v>
      </c>
      <c r="K4" s="200" t="s">
        <v>1022</v>
      </c>
      <c r="L4" s="201">
        <v>0.2</v>
      </c>
      <c r="M4" s="202">
        <v>0.94</v>
      </c>
      <c r="N4" s="203">
        <v>0.98</v>
      </c>
      <c r="O4" s="244">
        <v>0.99</v>
      </c>
      <c r="P4" s="247">
        <f>I2</f>
        <v>0</v>
      </c>
    </row>
    <row r="5" spans="1:16" ht="15.75" thickBot="1">
      <c r="A5" s="92">
        <v>46116</v>
      </c>
      <c r="B5" s="90"/>
      <c r="C5" s="90" t="str">
        <f t="shared" si="0"/>
        <v>non</v>
      </c>
      <c r="K5" s="200" t="s">
        <v>1023</v>
      </c>
      <c r="L5" s="201">
        <v>0.05</v>
      </c>
      <c r="M5" s="202">
        <v>0.94</v>
      </c>
      <c r="N5" s="203">
        <v>0.98</v>
      </c>
      <c r="O5" s="244">
        <v>0.99</v>
      </c>
      <c r="P5" s="247">
        <f>J2</f>
        <v>1</v>
      </c>
    </row>
    <row r="6" spans="1:16" ht="15.75" thickBot="1">
      <c r="A6" s="92">
        <v>46117</v>
      </c>
      <c r="B6" s="90"/>
      <c r="C6" s="90" t="str">
        <f t="shared" si="0"/>
        <v>non</v>
      </c>
      <c r="K6" s="200" t="s">
        <v>1024</v>
      </c>
      <c r="L6" s="201">
        <v>0.05</v>
      </c>
      <c r="M6" s="202">
        <v>0.06</v>
      </c>
      <c r="N6" s="203">
        <v>0.04</v>
      </c>
      <c r="O6" s="244">
        <v>0.02</v>
      </c>
      <c r="P6" s="247" t="s">
        <v>1196</v>
      </c>
    </row>
    <row r="7" spans="1:16" ht="15.75" thickBot="1">
      <c r="A7" s="92">
        <v>46118</v>
      </c>
      <c r="B7" s="90"/>
      <c r="C7" s="90" t="str">
        <f t="shared" si="0"/>
        <v>non</v>
      </c>
      <c r="K7" s="200" t="s">
        <v>1025</v>
      </c>
      <c r="L7" s="205">
        <v>0.1</v>
      </c>
      <c r="M7" s="206" t="s">
        <v>1026</v>
      </c>
      <c r="N7" s="207" t="s">
        <v>1027</v>
      </c>
      <c r="O7" s="245" t="s">
        <v>1028</v>
      </c>
      <c r="P7" s="248" t="s">
        <v>1028</v>
      </c>
    </row>
    <row r="8" spans="1:16" ht="15.75" thickBot="1">
      <c r="A8" s="92">
        <v>46119</v>
      </c>
      <c r="B8" s="90"/>
      <c r="C8" s="90" t="str">
        <f t="shared" si="0"/>
        <v>non</v>
      </c>
      <c r="K8" s="200" t="s">
        <v>1029</v>
      </c>
      <c r="L8" s="201">
        <v>0.2</v>
      </c>
      <c r="M8" s="206" t="s">
        <v>1030</v>
      </c>
      <c r="N8" s="207" t="s">
        <v>1031</v>
      </c>
      <c r="O8" s="245" t="s">
        <v>1032</v>
      </c>
      <c r="P8" s="249" t="e">
        <f>D2</f>
        <v>#DIV/0!</v>
      </c>
    </row>
    <row r="9" spans="1:16" ht="15.75" thickBot="1">
      <c r="A9" s="92">
        <v>46120</v>
      </c>
      <c r="B9" s="90"/>
      <c r="C9" s="90" t="str">
        <f t="shared" si="0"/>
        <v>non</v>
      </c>
      <c r="K9" s="200" t="s">
        <v>1033</v>
      </c>
      <c r="L9" s="201">
        <v>0.05</v>
      </c>
      <c r="M9" s="209">
        <v>0.28819444444444442</v>
      </c>
      <c r="N9" s="210">
        <v>0.29166666666666669</v>
      </c>
      <c r="O9" s="245" t="s">
        <v>1034</v>
      </c>
      <c r="P9" s="248" t="s">
        <v>1196</v>
      </c>
    </row>
    <row r="10" spans="1:16" ht="15.75" thickBot="1">
      <c r="A10" s="92">
        <v>46121</v>
      </c>
      <c r="B10" s="90"/>
      <c r="C10" s="90" t="str">
        <f t="shared" si="0"/>
        <v>non</v>
      </c>
      <c r="K10" s="211" t="s">
        <v>1035</v>
      </c>
      <c r="L10" s="205">
        <v>0.05</v>
      </c>
      <c r="M10" s="202">
        <v>0.9</v>
      </c>
      <c r="N10" s="212">
        <v>0.95</v>
      </c>
      <c r="O10" s="244">
        <v>0.98</v>
      </c>
      <c r="P10" s="250">
        <v>0.98</v>
      </c>
    </row>
    <row r="11" spans="1:16" ht="15.75" thickBot="1">
      <c r="A11" s="92">
        <v>46122</v>
      </c>
      <c r="B11" s="90"/>
      <c r="C11" s="90" t="str">
        <f t="shared" si="0"/>
        <v>non</v>
      </c>
      <c r="K11" s="200" t="s">
        <v>1036</v>
      </c>
      <c r="L11" s="201">
        <v>0.05</v>
      </c>
      <c r="M11" s="202">
        <v>0.75</v>
      </c>
      <c r="N11" s="203">
        <v>0.85</v>
      </c>
      <c r="O11" s="244">
        <v>0.95</v>
      </c>
      <c r="P11" s="247" t="s">
        <v>1196</v>
      </c>
    </row>
    <row r="12" spans="1:16" ht="15.75" thickBot="1">
      <c r="A12" s="92">
        <v>46123</v>
      </c>
      <c r="B12" s="90"/>
      <c r="C12" s="90" t="str">
        <f t="shared" si="0"/>
        <v>non</v>
      </c>
      <c r="K12" s="200" t="s">
        <v>1037</v>
      </c>
      <c r="L12" s="201">
        <v>0.2</v>
      </c>
      <c r="M12" s="202">
        <v>0.75</v>
      </c>
      <c r="N12" s="203">
        <v>0.85</v>
      </c>
      <c r="O12" s="244">
        <v>0.95</v>
      </c>
      <c r="P12" s="247">
        <f>I50</f>
        <v>0</v>
      </c>
    </row>
    <row r="13" spans="1:16">
      <c r="A13" s="92">
        <v>46124</v>
      </c>
      <c r="B13" s="90"/>
      <c r="C13" s="90" t="str">
        <f t="shared" si="0"/>
        <v>non</v>
      </c>
    </row>
    <row r="14" spans="1:16">
      <c r="A14" s="92">
        <v>46125</v>
      </c>
      <c r="B14" s="90"/>
      <c r="C14" s="90" t="str">
        <f t="shared" si="0"/>
        <v>non</v>
      </c>
      <c r="K14" s="262" t="s">
        <v>1018</v>
      </c>
      <c r="L14" s="262" t="s">
        <v>1019</v>
      </c>
      <c r="M14" s="263" t="s">
        <v>968</v>
      </c>
      <c r="N14" s="264" t="s">
        <v>271</v>
      </c>
      <c r="O14" s="265" t="s">
        <v>1020</v>
      </c>
    </row>
    <row r="15" spans="1:16">
      <c r="A15" s="92">
        <v>46126</v>
      </c>
      <c r="B15" s="90"/>
      <c r="C15" s="90" t="str">
        <f t="shared" si="0"/>
        <v>non</v>
      </c>
      <c r="K15" s="266" t="s">
        <v>1035</v>
      </c>
      <c r="L15" s="267">
        <v>0.05</v>
      </c>
      <c r="M15" s="268">
        <v>0.9</v>
      </c>
      <c r="N15" s="269">
        <v>0.95</v>
      </c>
      <c r="O15" s="269">
        <v>0.98</v>
      </c>
    </row>
    <row r="16" spans="1:16">
      <c r="A16" s="92">
        <v>46127</v>
      </c>
      <c r="B16" s="90"/>
      <c r="C16" s="90" t="str">
        <f t="shared" si="0"/>
        <v>non</v>
      </c>
    </row>
    <row r="17" spans="1:15">
      <c r="A17" s="92">
        <v>46128</v>
      </c>
      <c r="B17" s="90"/>
      <c r="C17" s="90" t="str">
        <f t="shared" si="0"/>
        <v>non</v>
      </c>
      <c r="K17" s="396" t="s">
        <v>1024</v>
      </c>
      <c r="L17" s="396"/>
      <c r="M17" s="396"/>
      <c r="N17" s="396"/>
      <c r="O17" s="396"/>
    </row>
    <row r="18" spans="1:15">
      <c r="A18" s="92">
        <v>46129</v>
      </c>
      <c r="B18" s="90"/>
      <c r="C18" s="90" t="str">
        <f t="shared" si="0"/>
        <v>non</v>
      </c>
      <c r="K18" s="256" t="s">
        <v>968</v>
      </c>
      <c r="L18" s="256" t="s">
        <v>1206</v>
      </c>
      <c r="M18" s="257" t="s">
        <v>271</v>
      </c>
      <c r="N18" s="256" t="s">
        <v>1206</v>
      </c>
      <c r="O18" s="258" t="s">
        <v>1020</v>
      </c>
    </row>
    <row r="19" spans="1:15">
      <c r="A19" s="92">
        <v>46130</v>
      </c>
      <c r="B19" s="90"/>
      <c r="C19" s="90" t="str">
        <f t="shared" si="0"/>
        <v>non</v>
      </c>
      <c r="K19" s="259">
        <v>0.06</v>
      </c>
      <c r="L19" s="259">
        <v>0.05</v>
      </c>
      <c r="M19" s="260">
        <v>0.04</v>
      </c>
      <c r="N19" s="261">
        <v>0.03</v>
      </c>
      <c r="O19" s="261">
        <v>0.02</v>
      </c>
    </row>
    <row r="20" spans="1:15">
      <c r="A20" s="92">
        <v>46131</v>
      </c>
      <c r="B20" s="90"/>
      <c r="C20" s="90" t="str">
        <f t="shared" si="0"/>
        <v>non</v>
      </c>
    </row>
    <row r="21" spans="1:15">
      <c r="A21" s="92">
        <v>46132</v>
      </c>
      <c r="B21" s="90"/>
      <c r="C21" s="90" t="str">
        <f t="shared" si="0"/>
        <v>non</v>
      </c>
    </row>
    <row r="22" spans="1:15">
      <c r="A22" s="92">
        <v>46133</v>
      </c>
      <c r="B22" s="90"/>
      <c r="C22" s="90" t="str">
        <f t="shared" si="0"/>
        <v>non</v>
      </c>
    </row>
    <row r="23" spans="1:15">
      <c r="A23" s="92">
        <v>46134</v>
      </c>
      <c r="B23" s="90"/>
      <c r="C23" s="90" t="str">
        <f t="shared" si="0"/>
        <v>non</v>
      </c>
    </row>
    <row r="24" spans="1:15">
      <c r="A24" s="92">
        <v>46135</v>
      </c>
      <c r="B24" s="90"/>
      <c r="C24" s="90" t="str">
        <f t="shared" si="0"/>
        <v>non</v>
      </c>
    </row>
    <row r="25" spans="1:15">
      <c r="A25" s="92">
        <v>46136</v>
      </c>
      <c r="B25" s="90"/>
      <c r="C25" s="90" t="str">
        <f t="shared" si="0"/>
        <v>non</v>
      </c>
    </row>
    <row r="26" spans="1:15">
      <c r="A26" s="92">
        <v>46137</v>
      </c>
      <c r="B26" s="90"/>
      <c r="C26" s="90" t="str">
        <f t="shared" si="0"/>
        <v>non</v>
      </c>
    </row>
    <row r="27" spans="1:15">
      <c r="A27" s="92">
        <v>46138</v>
      </c>
      <c r="B27" s="90"/>
      <c r="C27" s="90" t="str">
        <f t="shared" si="0"/>
        <v>non</v>
      </c>
    </row>
    <row r="28" spans="1:15">
      <c r="A28" s="92">
        <v>46139</v>
      </c>
      <c r="B28" s="90"/>
      <c r="C28" s="90" t="str">
        <f t="shared" si="0"/>
        <v>non</v>
      </c>
    </row>
    <row r="29" spans="1:15">
      <c r="A29" s="92">
        <v>46140</v>
      </c>
      <c r="B29" s="90"/>
      <c r="C29" s="90" t="str">
        <f t="shared" si="0"/>
        <v>non</v>
      </c>
    </row>
    <row r="30" spans="1:15">
      <c r="A30" s="92">
        <v>46141</v>
      </c>
      <c r="B30" s="90"/>
      <c r="C30" s="90" t="str">
        <f t="shared" si="0"/>
        <v>non</v>
      </c>
    </row>
    <row r="31" spans="1:15">
      <c r="A31" s="92">
        <v>46142</v>
      </c>
      <c r="B31" s="90"/>
      <c r="C31" s="90" t="str">
        <f t="shared" si="0"/>
        <v>non</v>
      </c>
    </row>
    <row r="32" spans="1:15">
      <c r="A32" s="149" t="s">
        <v>876</v>
      </c>
      <c r="B32" s="150" t="e">
        <f>AVERAGE(B2:B31)</f>
        <v>#DIV/0!</v>
      </c>
      <c r="C32" s="150">
        <f>COUNTIF(C2:C31,"work")</f>
        <v>0</v>
      </c>
    </row>
    <row r="33" spans="1:49">
      <c r="C33" s="153" t="s">
        <v>882</v>
      </c>
    </row>
    <row r="35" spans="1:49" ht="15.75">
      <c r="A35" s="403" t="s">
        <v>302</v>
      </c>
      <c r="B35" s="403" t="s">
        <v>925</v>
      </c>
      <c r="C35" s="404" t="s">
        <v>926</v>
      </c>
      <c r="D35" s="403" t="s">
        <v>927</v>
      </c>
      <c r="E35" s="405" t="s">
        <v>928</v>
      </c>
      <c r="F35" s="407" t="s">
        <v>929</v>
      </c>
      <c r="G35" s="407" t="s">
        <v>930</v>
      </c>
      <c r="H35" s="403" t="s">
        <v>931</v>
      </c>
      <c r="I35" s="403" t="s">
        <v>932</v>
      </c>
      <c r="J35" s="407" t="s">
        <v>933</v>
      </c>
      <c r="K35" s="407" t="s">
        <v>934</v>
      </c>
      <c r="L35" s="403" t="s">
        <v>935</v>
      </c>
      <c r="M35" s="403" t="s">
        <v>936</v>
      </c>
      <c r="N35" s="403" t="s">
        <v>937</v>
      </c>
      <c r="O35" s="398" t="s">
        <v>938</v>
      </c>
      <c r="P35" s="398"/>
      <c r="Q35" s="398"/>
      <c r="R35" s="398"/>
      <c r="S35" s="398"/>
      <c r="T35" s="398"/>
      <c r="U35" s="398"/>
      <c r="V35" s="398"/>
      <c r="W35" s="398"/>
      <c r="X35" s="398"/>
      <c r="Y35" s="398"/>
      <c r="Z35" s="398"/>
      <c r="AA35" s="398"/>
      <c r="AB35" s="398"/>
      <c r="AC35" s="398"/>
      <c r="AD35" s="398"/>
      <c r="AE35" s="398"/>
      <c r="AF35" s="397" t="s">
        <v>939</v>
      </c>
      <c r="AG35" s="399" t="s">
        <v>940</v>
      </c>
      <c r="AH35" s="399"/>
      <c r="AI35" s="399"/>
      <c r="AJ35" s="399"/>
      <c r="AK35" s="399"/>
      <c r="AL35" s="399"/>
      <c r="AM35" s="399"/>
      <c r="AN35" s="400" t="s">
        <v>941</v>
      </c>
      <c r="AO35" s="400" t="s">
        <v>942</v>
      </c>
      <c r="AP35" s="401" t="s">
        <v>943</v>
      </c>
      <c r="AQ35" s="402" t="s">
        <v>944</v>
      </c>
      <c r="AR35" s="397" t="s">
        <v>945</v>
      </c>
      <c r="AS35" s="397" t="s">
        <v>946</v>
      </c>
      <c r="AT35" s="401" t="s">
        <v>943</v>
      </c>
      <c r="AU35" s="397" t="s">
        <v>947</v>
      </c>
      <c r="AV35" s="397" t="s">
        <v>948</v>
      </c>
      <c r="AW35" s="171"/>
    </row>
    <row r="36" spans="1:49" ht="110.25">
      <c r="A36" s="403"/>
      <c r="B36" s="403"/>
      <c r="C36" s="404" t="s">
        <v>931</v>
      </c>
      <c r="D36" s="403"/>
      <c r="E36" s="406"/>
      <c r="F36" s="408"/>
      <c r="G36" s="408"/>
      <c r="H36" s="403" t="s">
        <v>931</v>
      </c>
      <c r="I36" s="403" t="s">
        <v>931</v>
      </c>
      <c r="J36" s="408"/>
      <c r="K36" s="408"/>
      <c r="L36" s="403"/>
      <c r="M36" s="403"/>
      <c r="N36" s="403"/>
      <c r="O36" s="172" t="s">
        <v>949</v>
      </c>
      <c r="P36" s="172" t="s">
        <v>950</v>
      </c>
      <c r="Q36" s="172" t="s">
        <v>951</v>
      </c>
      <c r="R36" s="172" t="s">
        <v>952</v>
      </c>
      <c r="S36" s="172" t="s">
        <v>953</v>
      </c>
      <c r="T36" s="172" t="s">
        <v>954</v>
      </c>
      <c r="U36" s="172" t="s">
        <v>955</v>
      </c>
      <c r="V36" s="172" t="s">
        <v>956</v>
      </c>
      <c r="W36" s="172" t="s">
        <v>957</v>
      </c>
      <c r="X36" s="172" t="s">
        <v>958</v>
      </c>
      <c r="Y36" s="172" t="s">
        <v>959</v>
      </c>
      <c r="Z36" s="172" t="s">
        <v>960</v>
      </c>
      <c r="AA36" s="172" t="s">
        <v>961</v>
      </c>
      <c r="AB36" s="173" t="s">
        <v>962</v>
      </c>
      <c r="AC36" s="173" t="s">
        <v>963</v>
      </c>
      <c r="AD36" s="174" t="s">
        <v>964</v>
      </c>
      <c r="AE36" s="174" t="s">
        <v>965</v>
      </c>
      <c r="AF36" s="397"/>
      <c r="AG36" s="328" t="s">
        <v>966</v>
      </c>
      <c r="AH36" s="328" t="s">
        <v>967</v>
      </c>
      <c r="AI36" s="328" t="s">
        <v>968</v>
      </c>
      <c r="AJ36" s="328" t="s">
        <v>969</v>
      </c>
      <c r="AK36" s="328" t="s">
        <v>970</v>
      </c>
      <c r="AL36" s="176" t="s">
        <v>971</v>
      </c>
      <c r="AM36" s="177" t="s">
        <v>943</v>
      </c>
      <c r="AN36" s="400"/>
      <c r="AO36" s="400"/>
      <c r="AP36" s="401"/>
      <c r="AQ36" s="402"/>
      <c r="AR36" s="397"/>
      <c r="AS36" s="397"/>
      <c r="AT36" s="401"/>
      <c r="AU36" s="397"/>
      <c r="AV36" s="397"/>
      <c r="AW36" s="171" t="s">
        <v>972</v>
      </c>
    </row>
  </sheetData>
  <mergeCells count="28">
    <mergeCell ref="AQ35:AQ36"/>
    <mergeCell ref="AR35:AR36"/>
    <mergeCell ref="AS35:AS36"/>
    <mergeCell ref="AT35:AT36"/>
    <mergeCell ref="AU35:AU36"/>
    <mergeCell ref="AV35:AV36"/>
    <mergeCell ref="O35:AE35"/>
    <mergeCell ref="AF35:AF36"/>
    <mergeCell ref="AG35:AM35"/>
    <mergeCell ref="AN35:AN36"/>
    <mergeCell ref="AO35:AO36"/>
    <mergeCell ref="AP35:AP36"/>
    <mergeCell ref="I35:I36"/>
    <mergeCell ref="J35:J36"/>
    <mergeCell ref="K35:K36"/>
    <mergeCell ref="L35:L36"/>
    <mergeCell ref="M35:M36"/>
    <mergeCell ref="N35:N36"/>
    <mergeCell ref="K1:P1"/>
    <mergeCell ref="K17:O17"/>
    <mergeCell ref="A35:A36"/>
    <mergeCell ref="B35:B36"/>
    <mergeCell ref="C35:C36"/>
    <mergeCell ref="D35:D36"/>
    <mergeCell ref="E35:E36"/>
    <mergeCell ref="F35:F36"/>
    <mergeCell ref="G35:G36"/>
    <mergeCell ref="H35:H36"/>
  </mergeCells>
  <conditionalFormatting sqref="B2:B31">
    <cfRule type="expression" dxfId="159" priority="1">
      <formula>$A$10=9999</formula>
    </cfRule>
    <cfRule type="cellIs" dxfId="158" priority="2" operator="equal">
      <formula>"off"</formula>
    </cfRule>
    <cfRule type="cellIs" dxfId="157" priority="3" operator="lessThan">
      <formula>64</formula>
    </cfRule>
    <cfRule type="cellIs" dxfId="156" priority="4" operator="greaterThan">
      <formula>64</formula>
    </cfRule>
  </conditionalFormatting>
  <conditionalFormatting sqref="C2:C31">
    <cfRule type="cellIs" dxfId="155" priority="5" operator="equal">
      <formula>"work"</formula>
    </cfRule>
    <cfRule type="cellIs" dxfId="154" priority="6" operator="equal">
      <formula>"non"</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E58"/>
  <sheetViews>
    <sheetView zoomScale="85" zoomScaleNormal="85" workbookViewId="0">
      <selection activeCell="B6" sqref="B6"/>
    </sheetView>
  </sheetViews>
  <sheetFormatPr defaultRowHeight="15"/>
  <cols>
    <col min="1" max="1" width="30" style="143" customWidth="1"/>
    <col min="2" max="2" width="73.7109375" style="1" customWidth="1"/>
    <col min="3" max="3" width="38.7109375" customWidth="1"/>
    <col min="4" max="4" width="31.5703125" hidden="1" customWidth="1"/>
  </cols>
  <sheetData>
    <row r="1" spans="1:5" ht="51">
      <c r="A1" s="3" t="s">
        <v>44</v>
      </c>
      <c r="B1" s="4" t="s">
        <v>45</v>
      </c>
      <c r="C1" s="3" t="s">
        <v>44</v>
      </c>
      <c r="D1" s="143" t="s">
        <v>823</v>
      </c>
    </row>
    <row r="2" spans="1:5" ht="51">
      <c r="A2" s="143" t="s">
        <v>115</v>
      </c>
      <c r="B2" s="4" t="s">
        <v>46</v>
      </c>
      <c r="C2" s="5" t="s">
        <v>47</v>
      </c>
      <c r="D2" s="143" t="s">
        <v>824</v>
      </c>
    </row>
    <row r="3" spans="1:5" ht="134.25" customHeight="1">
      <c r="A3" s="143" t="s">
        <v>1145</v>
      </c>
      <c r="B3" s="4" t="s">
        <v>49</v>
      </c>
      <c r="C3" s="3" t="s">
        <v>50</v>
      </c>
      <c r="D3" s="143" t="s">
        <v>825</v>
      </c>
    </row>
    <row r="4" spans="1:5" ht="127.5">
      <c r="A4" s="143" t="s">
        <v>1146</v>
      </c>
      <c r="B4" s="4" t="s">
        <v>52</v>
      </c>
      <c r="C4" s="3" t="s">
        <v>51</v>
      </c>
      <c r="D4" s="143" t="s">
        <v>826</v>
      </c>
    </row>
    <row r="5" spans="1:5" ht="127.5">
      <c r="A5" s="143" t="s">
        <v>1143</v>
      </c>
      <c r="B5" s="4" t="s">
        <v>56</v>
      </c>
      <c r="C5" s="3" t="s">
        <v>55</v>
      </c>
      <c r="D5" s="143" t="s">
        <v>827</v>
      </c>
    </row>
    <row r="6" spans="1:5" ht="344.25">
      <c r="A6" s="143" t="s">
        <v>1144</v>
      </c>
      <c r="B6" s="7" t="s">
        <v>59</v>
      </c>
      <c r="C6" s="3" t="s">
        <v>58</v>
      </c>
      <c r="D6" s="143" t="s">
        <v>828</v>
      </c>
    </row>
    <row r="7" spans="1:5" ht="127.5">
      <c r="B7" s="7" t="s">
        <v>61</v>
      </c>
      <c r="C7" s="6" t="s">
        <v>60</v>
      </c>
      <c r="D7" s="143" t="s">
        <v>829</v>
      </c>
    </row>
    <row r="8" spans="1:5" ht="229.5">
      <c r="A8" s="143" t="s">
        <v>1144</v>
      </c>
      <c r="B8" s="7" t="s">
        <v>63</v>
      </c>
      <c r="C8" s="6" t="s">
        <v>62</v>
      </c>
      <c r="D8" s="143" t="s">
        <v>830</v>
      </c>
    </row>
    <row r="9" spans="1:5" ht="45">
      <c r="A9" s="143" t="s">
        <v>1148</v>
      </c>
      <c r="B9" s="83" t="s">
        <v>65</v>
      </c>
      <c r="C9" s="3" t="s">
        <v>1147</v>
      </c>
      <c r="D9" s="143" t="s">
        <v>780</v>
      </c>
    </row>
    <row r="10" spans="1:5" ht="89.25">
      <c r="A10" s="143" t="s">
        <v>1148</v>
      </c>
      <c r="B10" s="7" t="s">
        <v>67</v>
      </c>
      <c r="C10" s="3" t="s">
        <v>66</v>
      </c>
      <c r="D10" s="143" t="s">
        <v>831</v>
      </c>
    </row>
    <row r="11" spans="1:5" ht="140.25">
      <c r="A11" s="143" t="s">
        <v>1149</v>
      </c>
      <c r="B11" s="12" t="s">
        <v>79</v>
      </c>
      <c r="C11" s="72" t="s">
        <v>78</v>
      </c>
      <c r="D11" s="143"/>
      <c r="E11">
        <v>155</v>
      </c>
    </row>
    <row r="12" spans="1:5" ht="51">
      <c r="A12" s="143" t="s">
        <v>1150</v>
      </c>
      <c r="B12" s="194" t="s">
        <v>248</v>
      </c>
      <c r="C12" s="121" t="s">
        <v>1000</v>
      </c>
      <c r="D12" s="143" t="s">
        <v>838</v>
      </c>
    </row>
    <row r="13" spans="1:5" ht="140.25">
      <c r="A13" s="143" t="s">
        <v>1151</v>
      </c>
      <c r="B13" s="122" t="s">
        <v>1002</v>
      </c>
      <c r="C13" s="121" t="s">
        <v>1001</v>
      </c>
      <c r="D13" s="143" t="s">
        <v>832</v>
      </c>
    </row>
    <row r="14" spans="1:5" ht="76.5">
      <c r="A14" s="143" t="s">
        <v>1152</v>
      </c>
      <c r="B14" s="122" t="s">
        <v>249</v>
      </c>
      <c r="C14" s="121" t="s">
        <v>1003</v>
      </c>
      <c r="D14" s="143" t="s">
        <v>833</v>
      </c>
    </row>
    <row r="15" spans="1:5" ht="76.5">
      <c r="A15" s="143" t="s">
        <v>1153</v>
      </c>
      <c r="B15" s="122" t="s">
        <v>250</v>
      </c>
      <c r="C15" s="121" t="s">
        <v>1004</v>
      </c>
      <c r="D15" s="143" t="s">
        <v>834</v>
      </c>
    </row>
    <row r="16" spans="1:5" ht="63.75">
      <c r="A16" s="143" t="s">
        <v>1154</v>
      </c>
      <c r="B16" s="122" t="s">
        <v>251</v>
      </c>
      <c r="C16" s="121" t="s">
        <v>1005</v>
      </c>
      <c r="D16" s="143" t="s">
        <v>835</v>
      </c>
    </row>
    <row r="17" spans="1:4" ht="63.75">
      <c r="A17" s="143" t="s">
        <v>1155</v>
      </c>
      <c r="B17" s="122" t="s">
        <v>252</v>
      </c>
      <c r="C17" s="121" t="s">
        <v>1006</v>
      </c>
      <c r="D17" s="143" t="s">
        <v>836</v>
      </c>
    </row>
    <row r="18" spans="1:4" ht="69">
      <c r="A18" s="143" t="s">
        <v>1156</v>
      </c>
      <c r="B18" s="122" t="s">
        <v>253</v>
      </c>
      <c r="C18" s="121" t="s">
        <v>1007</v>
      </c>
      <c r="D18" s="143" t="s">
        <v>837</v>
      </c>
    </row>
    <row r="19" spans="1:4" ht="76.5">
      <c r="A19" s="143" t="s">
        <v>1157</v>
      </c>
      <c r="B19" s="7" t="s">
        <v>96</v>
      </c>
      <c r="C19" s="3" t="s">
        <v>95</v>
      </c>
      <c r="D19" s="143" t="s">
        <v>839</v>
      </c>
    </row>
    <row r="20" spans="1:4" ht="76.5">
      <c r="A20" s="143" t="s">
        <v>1158</v>
      </c>
      <c r="B20" s="7" t="s">
        <v>118</v>
      </c>
      <c r="C20" s="3" t="s">
        <v>117</v>
      </c>
      <c r="D20" s="143"/>
    </row>
    <row r="21" spans="1:4" ht="89.25">
      <c r="A21" s="143" t="s">
        <v>1159</v>
      </c>
      <c r="B21" s="4" t="s">
        <v>198</v>
      </c>
      <c r="C21" s="72" t="s">
        <v>197</v>
      </c>
      <c r="D21" s="143" t="s">
        <v>840</v>
      </c>
    </row>
    <row r="22" spans="1:4" ht="76.5">
      <c r="A22" s="3" t="s">
        <v>199</v>
      </c>
      <c r="B22" s="4" t="s">
        <v>200</v>
      </c>
      <c r="C22" s="3" t="s">
        <v>199</v>
      </c>
      <c r="D22" s="143" t="s">
        <v>841</v>
      </c>
    </row>
    <row r="23" spans="1:4" ht="165.75">
      <c r="A23" s="3" t="s">
        <v>281</v>
      </c>
      <c r="B23" s="4" t="s">
        <v>282</v>
      </c>
      <c r="C23" s="3" t="s">
        <v>281</v>
      </c>
      <c r="D23" s="143" t="s">
        <v>842</v>
      </c>
    </row>
    <row r="24" spans="1:4" ht="63.75">
      <c r="A24" s="3" t="s">
        <v>283</v>
      </c>
      <c r="B24" s="4" t="s">
        <v>284</v>
      </c>
      <c r="C24" s="3" t="s">
        <v>283</v>
      </c>
      <c r="D24" s="143" t="s">
        <v>843</v>
      </c>
    </row>
    <row r="25" spans="1:4" ht="140.25">
      <c r="A25" s="143" t="s">
        <v>1160</v>
      </c>
      <c r="B25" s="4" t="s">
        <v>286</v>
      </c>
      <c r="C25" s="3" t="s">
        <v>285</v>
      </c>
      <c r="D25" s="143" t="s">
        <v>844</v>
      </c>
    </row>
    <row r="26" spans="1:4" ht="51">
      <c r="A26" s="143" t="s">
        <v>1161</v>
      </c>
      <c r="B26" s="84" t="s">
        <v>248</v>
      </c>
      <c r="C26" s="3" t="s">
        <v>203</v>
      </c>
      <c r="D26" s="144" t="s">
        <v>845</v>
      </c>
    </row>
    <row r="27" spans="1:4" ht="89.25">
      <c r="A27" s="143" t="s">
        <v>208</v>
      </c>
      <c r="B27" s="7" t="s">
        <v>205</v>
      </c>
      <c r="C27" s="3" t="s">
        <v>204</v>
      </c>
      <c r="D27" s="144" t="s">
        <v>846</v>
      </c>
    </row>
    <row r="28" spans="1:4" ht="63.75">
      <c r="A28" s="143" t="s">
        <v>208</v>
      </c>
      <c r="B28" s="7" t="s">
        <v>207</v>
      </c>
      <c r="C28" s="6" t="s">
        <v>206</v>
      </c>
      <c r="D28" s="144" t="s">
        <v>847</v>
      </c>
    </row>
    <row r="29" spans="1:4" ht="165.75">
      <c r="A29" s="143" t="s">
        <v>1162</v>
      </c>
      <c r="B29" s="4" t="s">
        <v>245</v>
      </c>
      <c r="C29" s="3" t="s">
        <v>244</v>
      </c>
      <c r="D29" s="145" t="s">
        <v>848</v>
      </c>
    </row>
    <row r="30" spans="1:4" ht="204">
      <c r="A30" s="143" t="s">
        <v>1163</v>
      </c>
      <c r="B30" s="4" t="s">
        <v>1141</v>
      </c>
      <c r="C30" s="3" t="s">
        <v>220</v>
      </c>
      <c r="D30" s="145" t="s">
        <v>861</v>
      </c>
    </row>
    <row r="31" spans="1:4" ht="255">
      <c r="A31" s="143" t="s">
        <v>1164</v>
      </c>
      <c r="B31" s="73" t="s">
        <v>222</v>
      </c>
      <c r="C31" s="72" t="s">
        <v>221</v>
      </c>
      <c r="D31" s="145" t="s">
        <v>862</v>
      </c>
    </row>
    <row r="32" spans="1:4" ht="38.25">
      <c r="A32" s="121" t="s">
        <v>863</v>
      </c>
      <c r="B32" s="122" t="s">
        <v>864</v>
      </c>
      <c r="C32" s="121" t="s">
        <v>863</v>
      </c>
      <c r="D32" s="143"/>
    </row>
    <row r="33" spans="1:4" ht="102">
      <c r="A33" s="121" t="s">
        <v>865</v>
      </c>
      <c r="B33" s="122" t="s">
        <v>279</v>
      </c>
      <c r="C33" s="121" t="s">
        <v>865</v>
      </c>
      <c r="D33" s="143"/>
    </row>
    <row r="34" spans="1:4" ht="51">
      <c r="A34" s="121" t="s">
        <v>866</v>
      </c>
      <c r="B34" s="122" t="s">
        <v>867</v>
      </c>
      <c r="C34" s="121" t="s">
        <v>866</v>
      </c>
      <c r="D34" s="143"/>
    </row>
    <row r="35" spans="1:4" ht="63.75">
      <c r="A35" s="88" t="s">
        <v>288</v>
      </c>
      <c r="B35" s="4" t="s">
        <v>289</v>
      </c>
      <c r="C35" s="88" t="s">
        <v>288</v>
      </c>
      <c r="D35" s="143" t="s">
        <v>859</v>
      </c>
    </row>
    <row r="36" spans="1:4" ht="127.5">
      <c r="A36" s="3" t="s">
        <v>290</v>
      </c>
      <c r="B36" s="4" t="s">
        <v>291</v>
      </c>
      <c r="C36" s="3" t="s">
        <v>290</v>
      </c>
      <c r="D36" s="143" t="s">
        <v>860</v>
      </c>
    </row>
    <row r="37" spans="1:4" ht="178.5">
      <c r="A37" s="143" t="s">
        <v>1165</v>
      </c>
      <c r="B37" s="4" t="s">
        <v>295</v>
      </c>
      <c r="C37" s="3" t="s">
        <v>294</v>
      </c>
      <c r="D37" s="143"/>
    </row>
    <row r="38" spans="1:4" ht="127.5">
      <c r="A38" s="3" t="s">
        <v>721</v>
      </c>
      <c r="B38" s="4" t="s">
        <v>722</v>
      </c>
      <c r="C38" s="3" t="s">
        <v>721</v>
      </c>
      <c r="D38" s="144" t="s">
        <v>855</v>
      </c>
    </row>
    <row r="39" spans="1:4" ht="165.75">
      <c r="A39" s="3" t="s">
        <v>723</v>
      </c>
      <c r="B39" s="4" t="s">
        <v>724</v>
      </c>
      <c r="C39" s="3" t="s">
        <v>723</v>
      </c>
      <c r="D39" s="144" t="s">
        <v>856</v>
      </c>
    </row>
    <row r="40" spans="1:4" ht="165.75">
      <c r="A40" s="3" t="s">
        <v>725</v>
      </c>
      <c r="B40" s="4" t="s">
        <v>726</v>
      </c>
      <c r="C40" s="3" t="s">
        <v>725</v>
      </c>
      <c r="D40" s="144" t="s">
        <v>857</v>
      </c>
    </row>
    <row r="41" spans="1:4" ht="114.75">
      <c r="A41" s="3" t="s">
        <v>727</v>
      </c>
      <c r="B41" s="84" t="s">
        <v>728</v>
      </c>
      <c r="C41" s="3" t="s">
        <v>727</v>
      </c>
      <c r="D41" s="144" t="s">
        <v>858</v>
      </c>
    </row>
    <row r="42" spans="1:4" ht="63.75">
      <c r="A42" s="72" t="s">
        <v>1166</v>
      </c>
      <c r="B42" s="4" t="s">
        <v>729</v>
      </c>
      <c r="C42" s="72" t="s">
        <v>730</v>
      </c>
      <c r="D42" s="143"/>
    </row>
    <row r="43" spans="1:4" ht="51.75">
      <c r="A43" s="3" t="s">
        <v>741</v>
      </c>
      <c r="B43" s="113" t="s">
        <v>742</v>
      </c>
      <c r="C43" s="3" t="s">
        <v>741</v>
      </c>
      <c r="D43" s="143"/>
    </row>
    <row r="44" spans="1:4" ht="102">
      <c r="A44" s="143" t="s">
        <v>772</v>
      </c>
      <c r="B44" s="120" t="s">
        <v>762</v>
      </c>
      <c r="C44" s="119" t="s">
        <v>761</v>
      </c>
      <c r="D44" s="144" t="s">
        <v>849</v>
      </c>
    </row>
    <row r="45" spans="1:4" ht="63.75">
      <c r="A45" s="121" t="s">
        <v>763</v>
      </c>
      <c r="B45" s="122" t="s">
        <v>764</v>
      </c>
      <c r="C45" s="121" t="s">
        <v>763</v>
      </c>
      <c r="D45" s="144" t="s">
        <v>850</v>
      </c>
    </row>
    <row r="46" spans="1:4" ht="63.75">
      <c r="A46" s="121" t="s">
        <v>765</v>
      </c>
      <c r="B46" s="123" t="s">
        <v>766</v>
      </c>
      <c r="C46" s="121" t="s">
        <v>765</v>
      </c>
      <c r="D46" s="144" t="s">
        <v>851</v>
      </c>
    </row>
    <row r="47" spans="1:4" ht="63.75">
      <c r="A47" s="121" t="s">
        <v>767</v>
      </c>
      <c r="B47" s="123" t="s">
        <v>768</v>
      </c>
      <c r="C47" s="121" t="s">
        <v>767</v>
      </c>
      <c r="D47" s="144" t="s">
        <v>852</v>
      </c>
    </row>
    <row r="48" spans="1:4" ht="63.75">
      <c r="A48" s="121" t="s">
        <v>769</v>
      </c>
      <c r="B48" s="123" t="s">
        <v>770</v>
      </c>
      <c r="C48" s="121" t="s">
        <v>769</v>
      </c>
      <c r="D48" s="144" t="s">
        <v>853</v>
      </c>
    </row>
    <row r="49" spans="1:4" ht="38.25">
      <c r="A49" s="121" t="s">
        <v>771</v>
      </c>
      <c r="B49" s="123" t="s">
        <v>759</v>
      </c>
      <c r="C49" s="121" t="s">
        <v>771</v>
      </c>
      <c r="D49" s="144" t="s">
        <v>854</v>
      </c>
    </row>
    <row r="50" spans="1:4">
      <c r="D50" s="143"/>
    </row>
    <row r="58" spans="1:4" ht="14.25" customHeight="1"/>
  </sheetData>
  <phoneticPr fontId="52" type="noConversion"/>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31" operator="containsText" id="{B2008AF7-2E7D-4A28-8097-C0A3AB41DE44}">
            <xm:f>NOT(ISERROR(SEARCH("add *155# upselling category",C1)))</xm:f>
            <xm:f>"add *155# upselling category"</xm:f>
            <x14:dxf>
              <font>
                <b val="0"/>
                <i val="0"/>
                <color rgb="FF00B050"/>
              </font>
            </x14:dxf>
          </x14:cfRule>
          <xm:sqref>C1:C2</xm:sqref>
        </x14:conditionalFormatting>
        <x14:conditionalFormatting xmlns:xm="http://schemas.microsoft.com/office/excel/2006/main">
          <x14:cfRule type="containsText" priority="30" operator="containsText" id="{D5FFFF09-A2FE-4393-9403-E4FCD7D3460F}">
            <xm:f>NOT(ISERROR(SEARCH("add *155# upselling category",C3)))</xm:f>
            <xm:f>"add *155# upselling category"</xm:f>
            <x14:dxf>
              <font>
                <b val="0"/>
                <i val="0"/>
                <color rgb="FF00B050"/>
              </font>
            </x14:dxf>
          </x14:cfRule>
          <xm:sqref>C3:C4</xm:sqref>
        </x14:conditionalFormatting>
        <x14:conditionalFormatting xmlns:xm="http://schemas.microsoft.com/office/excel/2006/main">
          <x14:cfRule type="containsText" priority="29" operator="containsText" id="{0D2241F8-0D2E-4DE2-A859-D09A178FA497}">
            <xm:f>NOT(ISERROR(SEARCH("add *155# upselling category",C5)))</xm:f>
            <xm:f>"add *155# upselling category"</xm:f>
            <x14:dxf>
              <font>
                <b val="0"/>
                <i val="0"/>
                <color rgb="FF00B050"/>
              </font>
            </x14:dxf>
          </x14:cfRule>
          <xm:sqref>C5</xm:sqref>
        </x14:conditionalFormatting>
        <x14:conditionalFormatting xmlns:xm="http://schemas.microsoft.com/office/excel/2006/main">
          <x14:cfRule type="containsText" priority="28" operator="containsText" id="{2B2073D6-D2CB-438F-ACFC-42943FFD954B}">
            <xm:f>NOT(ISERROR(SEARCH("add *155# upselling category",C6)))</xm:f>
            <xm:f>"add *155# upselling category"</xm:f>
            <x14:dxf>
              <font>
                <b val="0"/>
                <i val="0"/>
                <color rgb="FF00B050"/>
              </font>
            </x14:dxf>
          </x14:cfRule>
          <xm:sqref>C6:C8</xm:sqref>
        </x14:conditionalFormatting>
        <x14:conditionalFormatting xmlns:xm="http://schemas.microsoft.com/office/excel/2006/main">
          <x14:cfRule type="containsText" priority="27" operator="containsText" id="{2AEC7D35-AB0F-4AF6-BFEB-F5A337F4754D}">
            <xm:f>NOT(ISERROR(SEARCH("add *155# upselling category",C9)))</xm:f>
            <xm:f>"add *155# upselling category"</xm:f>
            <x14:dxf>
              <font>
                <b val="0"/>
                <i val="0"/>
                <color rgb="FF00B050"/>
              </font>
            </x14:dxf>
          </x14:cfRule>
          <xm:sqref>C9:C10</xm:sqref>
        </x14:conditionalFormatting>
        <x14:conditionalFormatting xmlns:xm="http://schemas.microsoft.com/office/excel/2006/main">
          <x14:cfRule type="containsText" priority="15" operator="containsText" id="{DC330EDA-E87C-40D1-B661-A1196B620E27}">
            <xm:f>NOT(ISERROR(SEARCH("add *155# upselling category",C12)))</xm:f>
            <xm:f>"add *155# upselling category"</xm:f>
            <x14:dxf>
              <font>
                <b val="0"/>
                <i val="0"/>
                <color rgb="FF00B050"/>
              </font>
            </x14:dxf>
          </x14:cfRule>
          <xm:sqref>C12:C18</xm:sqref>
        </x14:conditionalFormatting>
        <x14:conditionalFormatting xmlns:xm="http://schemas.microsoft.com/office/excel/2006/main">
          <x14:cfRule type="containsText" priority="26" operator="containsText" id="{61476EA0-2114-4707-A83F-8FF4A893C4F2}">
            <xm:f>NOT(ISERROR(SEARCH("add *155# upselling category",C19)))</xm:f>
            <xm:f>"add *155# upselling category"</xm:f>
            <x14:dxf>
              <font>
                <b val="0"/>
                <i val="0"/>
                <color rgb="FF00B050"/>
              </font>
            </x14:dxf>
          </x14:cfRule>
          <xm:sqref>C19</xm:sqref>
        </x14:conditionalFormatting>
        <x14:conditionalFormatting xmlns:xm="http://schemas.microsoft.com/office/excel/2006/main">
          <x14:cfRule type="containsText" priority="23" operator="containsText" id="{5C4D551C-6530-49AE-8F56-1E3980A49CDA}">
            <xm:f>NOT(ISERROR(SEARCH("add *155# upselling category",C21)))</xm:f>
            <xm:f>"add *155# upselling category"</xm:f>
            <x14:dxf>
              <font>
                <b val="0"/>
                <i val="0"/>
                <color rgb="FF00B050"/>
              </font>
            </x14:dxf>
          </x14:cfRule>
          <xm:sqref>C21:C25</xm:sqref>
        </x14:conditionalFormatting>
        <x14:conditionalFormatting xmlns:xm="http://schemas.microsoft.com/office/excel/2006/main">
          <x14:cfRule type="containsText" priority="24" operator="containsText" id="{FE954F8C-BC04-4C33-8B7D-7C28223C29B6}">
            <xm:f>NOT(ISERROR(SEARCH("add *155# upselling category",C26)))</xm:f>
            <xm:f>"add *155# upselling category"</xm:f>
            <x14:dxf>
              <font>
                <b val="0"/>
                <i val="0"/>
                <color rgb="FF00B050"/>
              </font>
            </x14:dxf>
          </x14:cfRule>
          <xm:sqref>C26:C29</xm:sqref>
        </x14:conditionalFormatting>
        <x14:conditionalFormatting xmlns:xm="http://schemas.microsoft.com/office/excel/2006/main">
          <x14:cfRule type="containsText" priority="25" operator="containsText" id="{E2304B7F-A9EB-4A53-96BE-A5B4441C1FBF}">
            <xm:f>NOT(ISERROR(SEARCH("add *155# upselling category",C30)))</xm:f>
            <xm:f>"add *155# upselling category"</xm:f>
            <x14:dxf>
              <font>
                <b val="0"/>
                <i val="0"/>
                <color rgb="FF00B050"/>
              </font>
            </x14:dxf>
          </x14:cfRule>
          <xm:sqref>C30:C31</xm:sqref>
        </x14:conditionalFormatting>
        <x14:conditionalFormatting xmlns:xm="http://schemas.microsoft.com/office/excel/2006/main">
          <x14:cfRule type="containsText" priority="16" operator="containsText" id="{5357A62D-58C2-45FF-9749-10FB56345913}">
            <xm:f>NOT(ISERROR(SEARCH("add *155# upselling category",C32)))</xm:f>
            <xm:f>"add *155# upselling category"</xm:f>
            <x14:dxf>
              <font>
                <b val="0"/>
                <i val="0"/>
                <color rgb="FF00B050"/>
              </font>
            </x14:dxf>
          </x14:cfRule>
          <xm:sqref>C32:C33</xm:sqref>
        </x14:conditionalFormatting>
        <x14:conditionalFormatting xmlns:xm="http://schemas.microsoft.com/office/excel/2006/main">
          <x14:cfRule type="containsText" priority="22" operator="containsText" id="{AC05E522-F61F-45F6-9E3A-93B23DF075A2}">
            <xm:f>NOT(ISERROR(SEARCH("add *155# upselling category",C35)))</xm:f>
            <xm:f>"add *155# upselling category"</xm:f>
            <x14:dxf>
              <font>
                <b val="0"/>
                <i val="0"/>
                <color rgb="FF00B050"/>
              </font>
            </x14:dxf>
          </x14:cfRule>
          <xm:sqref>C35:C36</xm:sqref>
        </x14:conditionalFormatting>
        <x14:conditionalFormatting xmlns:xm="http://schemas.microsoft.com/office/excel/2006/main">
          <x14:cfRule type="containsText" priority="21" operator="containsText" id="{FD2184AA-6B57-4BE3-9489-5AB1516092C8}">
            <xm:f>NOT(ISERROR(SEARCH("add *155# upselling category",C37)))</xm:f>
            <xm:f>"add *155# upselling category"</xm:f>
            <x14:dxf>
              <font>
                <b val="0"/>
                <i val="0"/>
                <color rgb="FF00B050"/>
              </font>
            </x14:dxf>
          </x14:cfRule>
          <xm:sqref>C37</xm:sqref>
        </x14:conditionalFormatting>
        <x14:conditionalFormatting xmlns:xm="http://schemas.microsoft.com/office/excel/2006/main">
          <x14:cfRule type="containsText" priority="20" operator="containsText" id="{7C7C3831-E114-4FBC-A930-DDFB3D4644AC}">
            <xm:f>NOT(ISERROR(SEARCH("add *155# upselling category",C38)))</xm:f>
            <xm:f>"add *155# upselling category"</xm:f>
            <x14:dxf>
              <font>
                <b val="0"/>
                <i val="0"/>
                <color rgb="FF00B050"/>
              </font>
            </x14:dxf>
          </x14:cfRule>
          <xm:sqref>C38:C41</xm:sqref>
        </x14:conditionalFormatting>
        <x14:conditionalFormatting xmlns:xm="http://schemas.microsoft.com/office/excel/2006/main">
          <x14:cfRule type="containsText" priority="19" operator="containsText" id="{50F58441-3C07-461A-8F3E-8082A44E97FF}">
            <xm:f>NOT(ISERROR(SEARCH("add *155# upselling category",C42)))</xm:f>
            <xm:f>"add *155# upselling category"</xm:f>
            <x14:dxf>
              <font>
                <b val="0"/>
                <i val="0"/>
                <color rgb="FF00B050"/>
              </font>
            </x14:dxf>
          </x14:cfRule>
          <xm:sqref>C42</xm:sqref>
        </x14:conditionalFormatting>
        <x14:conditionalFormatting xmlns:xm="http://schemas.microsoft.com/office/excel/2006/main">
          <x14:cfRule type="containsText" priority="18" operator="containsText" id="{B2BF829E-2C2C-4667-9DD4-35498A1CCF4E}">
            <xm:f>NOT(ISERROR(SEARCH("add *155# upselling category",C43)))</xm:f>
            <xm:f>"add *155# upselling category"</xm:f>
            <x14:dxf>
              <font>
                <b val="0"/>
                <i val="0"/>
                <color rgb="FF00B050"/>
              </font>
            </x14:dxf>
          </x14:cfRule>
          <xm:sqref>C43</xm:sqref>
        </x14:conditionalFormatting>
        <x14:conditionalFormatting xmlns:xm="http://schemas.microsoft.com/office/excel/2006/main">
          <x14:cfRule type="containsText" priority="17" operator="containsText" id="{FB75C132-1EAF-4EE3-B0E5-2821101F3944}">
            <xm:f>NOT(ISERROR(SEARCH("add *155# upselling category",C44)))</xm:f>
            <xm:f>"add *155# upselling category"</xm:f>
            <x14:dxf>
              <font>
                <b val="0"/>
                <i val="0"/>
                <color rgb="FF00B050"/>
              </font>
            </x14:dxf>
          </x14:cfRule>
          <xm:sqref>C44:C49</xm:sqref>
        </x14:conditionalFormatting>
        <x14:conditionalFormatting xmlns:xm="http://schemas.microsoft.com/office/excel/2006/main">
          <x14:cfRule type="containsText" priority="13" operator="containsText" id="{7AEF1184-2588-4299-A3BE-D0AA1622B209}">
            <xm:f>NOT(ISERROR(SEARCH("add *155# upselling category",A1)))</xm:f>
            <xm:f>"add *155# upselling category"</xm:f>
            <x14:dxf>
              <font>
                <b val="0"/>
                <i val="0"/>
                <color rgb="FF00B050"/>
              </font>
            </x14:dxf>
          </x14:cfRule>
          <xm:sqref>A1</xm:sqref>
        </x14:conditionalFormatting>
        <x14:conditionalFormatting xmlns:xm="http://schemas.microsoft.com/office/excel/2006/main">
          <x14:cfRule type="containsText" priority="12" operator="containsText" id="{79BAD41E-42CB-4938-B803-5154D873164B}">
            <xm:f>NOT(ISERROR(SEARCH("add *155# upselling category",A22)))</xm:f>
            <xm:f>"add *155# upselling category"</xm:f>
            <x14:dxf>
              <font>
                <b val="0"/>
                <i val="0"/>
                <color rgb="FF00B050"/>
              </font>
            </x14:dxf>
          </x14:cfRule>
          <xm:sqref>A22</xm:sqref>
        </x14:conditionalFormatting>
        <x14:conditionalFormatting xmlns:xm="http://schemas.microsoft.com/office/excel/2006/main">
          <x14:cfRule type="containsText" priority="11" operator="containsText" id="{3FDED823-3D47-4893-8E18-3416FCF782E1}">
            <xm:f>NOT(ISERROR(SEARCH("add *155# upselling category",A23)))</xm:f>
            <xm:f>"add *155# upselling category"</xm:f>
            <x14:dxf>
              <font>
                <b val="0"/>
                <i val="0"/>
                <color rgb="FF00B050"/>
              </font>
            </x14:dxf>
          </x14:cfRule>
          <xm:sqref>A23</xm:sqref>
        </x14:conditionalFormatting>
        <x14:conditionalFormatting xmlns:xm="http://schemas.microsoft.com/office/excel/2006/main">
          <x14:cfRule type="containsText" priority="10" operator="containsText" id="{C58D465D-C7DC-4404-A5E8-731A95D1AB38}">
            <xm:f>NOT(ISERROR(SEARCH("add *155# upselling category",A24)))</xm:f>
            <xm:f>"add *155# upselling category"</xm:f>
            <x14:dxf>
              <font>
                <b val="0"/>
                <i val="0"/>
                <color rgb="FF00B050"/>
              </font>
            </x14:dxf>
          </x14:cfRule>
          <xm:sqref>A24</xm:sqref>
        </x14:conditionalFormatting>
        <x14:conditionalFormatting xmlns:xm="http://schemas.microsoft.com/office/excel/2006/main">
          <x14:cfRule type="containsText" priority="8" operator="containsText" id="{1EF240B9-42ED-4CD5-AB7E-2020A941C1B8}">
            <xm:f>NOT(ISERROR(SEARCH("add *155# upselling category",A32)))</xm:f>
            <xm:f>"add *155# upselling category"</xm:f>
            <x14:dxf>
              <font>
                <b val="0"/>
                <i val="0"/>
                <color rgb="FF00B050"/>
              </font>
            </x14:dxf>
          </x14:cfRule>
          <xm:sqref>A32:A33</xm:sqref>
        </x14:conditionalFormatting>
        <x14:conditionalFormatting xmlns:xm="http://schemas.microsoft.com/office/excel/2006/main">
          <x14:cfRule type="containsText" priority="7" operator="containsText" id="{7E7749AF-8DDF-4253-A5E6-4C6C3FF1F01F}">
            <xm:f>NOT(ISERROR(SEARCH("add *155# upselling category",A35)))</xm:f>
            <xm:f>"add *155# upselling category"</xm:f>
            <x14:dxf>
              <font>
                <b val="0"/>
                <i val="0"/>
                <color rgb="FF00B050"/>
              </font>
            </x14:dxf>
          </x14:cfRule>
          <xm:sqref>A35</xm:sqref>
        </x14:conditionalFormatting>
        <x14:conditionalFormatting xmlns:xm="http://schemas.microsoft.com/office/excel/2006/main">
          <x14:cfRule type="containsText" priority="6" operator="containsText" id="{C5465327-E810-44F5-8352-32185D570AAD}">
            <xm:f>NOT(ISERROR(SEARCH("add *155# upselling category",A36)))</xm:f>
            <xm:f>"add *155# upselling category"</xm:f>
            <x14:dxf>
              <font>
                <b val="0"/>
                <i val="0"/>
                <color rgb="FF00B050"/>
              </font>
            </x14:dxf>
          </x14:cfRule>
          <xm:sqref>A36</xm:sqref>
        </x14:conditionalFormatting>
        <x14:conditionalFormatting xmlns:xm="http://schemas.microsoft.com/office/excel/2006/main">
          <x14:cfRule type="containsText" priority="5" operator="containsText" id="{2B8494A1-4D4F-499A-953A-C668752F0C1D}">
            <xm:f>NOT(ISERROR(SEARCH("add *155# upselling category",A38)))</xm:f>
            <xm:f>"add *155# upselling category"</xm:f>
            <x14:dxf>
              <font>
                <b val="0"/>
                <i val="0"/>
                <color rgb="FF00B050"/>
              </font>
            </x14:dxf>
          </x14:cfRule>
          <xm:sqref>A38:A40</xm:sqref>
        </x14:conditionalFormatting>
        <x14:conditionalFormatting xmlns:xm="http://schemas.microsoft.com/office/excel/2006/main">
          <x14:cfRule type="containsText" priority="4" operator="containsText" id="{07913D1C-4984-4368-9063-D507D2A3481B}">
            <xm:f>NOT(ISERROR(SEARCH("add *155# upselling category",A41)))</xm:f>
            <xm:f>"add *155# upselling category"</xm:f>
            <x14:dxf>
              <font>
                <b val="0"/>
                <i val="0"/>
                <color rgb="FF00B050"/>
              </font>
            </x14:dxf>
          </x14:cfRule>
          <xm:sqref>A41</xm:sqref>
        </x14:conditionalFormatting>
        <x14:conditionalFormatting xmlns:xm="http://schemas.microsoft.com/office/excel/2006/main">
          <x14:cfRule type="containsText" priority="3" operator="containsText" id="{AFF709D9-3B6E-46B5-9FDF-CC99C56AC7DB}">
            <xm:f>NOT(ISERROR(SEARCH("add *155# upselling category",A42)))</xm:f>
            <xm:f>"add *155# upselling category"</xm:f>
            <x14:dxf>
              <font>
                <b val="0"/>
                <i val="0"/>
                <color rgb="FF00B050"/>
              </font>
            </x14:dxf>
          </x14:cfRule>
          <xm:sqref>A42</xm:sqref>
        </x14:conditionalFormatting>
        <x14:conditionalFormatting xmlns:xm="http://schemas.microsoft.com/office/excel/2006/main">
          <x14:cfRule type="containsText" priority="2" operator="containsText" id="{1B359D2B-DE17-470D-9632-F96E6F62B0EA}">
            <xm:f>NOT(ISERROR(SEARCH("add *155# upselling category",A43)))</xm:f>
            <xm:f>"add *155# upselling category"</xm:f>
            <x14:dxf>
              <font>
                <b val="0"/>
                <i val="0"/>
                <color rgb="FF00B050"/>
              </font>
            </x14:dxf>
          </x14:cfRule>
          <xm:sqref>A43</xm:sqref>
        </x14:conditionalFormatting>
        <x14:conditionalFormatting xmlns:xm="http://schemas.microsoft.com/office/excel/2006/main">
          <x14:cfRule type="containsText" priority="1" operator="containsText" id="{174D0D97-23F5-4499-817E-12FA6B9095BE}">
            <xm:f>NOT(ISERROR(SEARCH("add *155# upselling category",A45)))</xm:f>
            <xm:f>"add *155# upselling category"</xm:f>
            <x14:dxf>
              <font>
                <b val="0"/>
                <i val="0"/>
                <color rgb="FF00B050"/>
              </font>
            </x14:dxf>
          </x14:cfRule>
          <xm:sqref>A45:A49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50"/>
  <sheetViews>
    <sheetView topLeftCell="B1" zoomScale="85" zoomScaleNormal="85" workbookViewId="0">
      <selection activeCell="G23" sqref="G23"/>
    </sheetView>
  </sheetViews>
  <sheetFormatPr defaultRowHeight="15"/>
  <cols>
    <col min="4" max="4" width="12.42578125" customWidth="1"/>
    <col min="5" max="5" width="8.42578125" bestFit="1" customWidth="1"/>
    <col min="6" max="6" width="17.42578125" bestFit="1" customWidth="1"/>
    <col min="7" max="7" width="12" bestFit="1" customWidth="1"/>
    <col min="8" max="8" width="16.28515625" bestFit="1" customWidth="1"/>
    <col min="9" max="9" width="10.5703125" bestFit="1" customWidth="1"/>
    <col min="10" max="10" width="14.85546875" bestFit="1" customWidth="1"/>
    <col min="11" max="11" width="29.28515625" bestFit="1" customWidth="1"/>
    <col min="12" max="12" width="12" customWidth="1"/>
    <col min="13" max="13" width="10.5703125" bestFit="1" customWidth="1"/>
    <col min="14" max="14" width="14" customWidth="1"/>
    <col min="15" max="15" width="11.28515625" bestFit="1" customWidth="1"/>
    <col min="16" max="16" width="10.42578125" bestFit="1" customWidth="1"/>
    <col min="31" max="32" width="9.140625" customWidth="1"/>
    <col min="43" max="45" width="14.5703125" customWidth="1"/>
    <col min="47" max="47" width="17.140625" customWidth="1"/>
  </cols>
  <sheetData>
    <row r="1" spans="1:16">
      <c r="A1" s="91" t="s">
        <v>302</v>
      </c>
      <c r="B1" s="91" t="s">
        <v>271</v>
      </c>
      <c r="C1" s="287" t="s">
        <v>881</v>
      </c>
      <c r="D1" s="165" t="s">
        <v>895</v>
      </c>
      <c r="E1" s="287" t="s">
        <v>881</v>
      </c>
      <c r="F1" s="164" t="s">
        <v>890</v>
      </c>
      <c r="G1" s="164" t="s">
        <v>891</v>
      </c>
      <c r="H1" s="164" t="s">
        <v>892</v>
      </c>
      <c r="I1" s="164" t="s">
        <v>893</v>
      </c>
      <c r="J1" s="164" t="s">
        <v>894</v>
      </c>
      <c r="K1" s="394" t="s">
        <v>1017</v>
      </c>
      <c r="L1" s="395"/>
      <c r="M1" s="395"/>
      <c r="N1" s="395"/>
      <c r="O1" s="395"/>
      <c r="P1" s="395"/>
    </row>
    <row r="2" spans="1:16" ht="15.75" thickBot="1">
      <c r="A2" s="92">
        <v>46113</v>
      </c>
      <c r="B2" s="90">
        <v>83</v>
      </c>
      <c r="C2" s="90" t="str">
        <f>IF(ISNUMBER(B2),"work","non")</f>
        <v>work</v>
      </c>
      <c r="D2" s="166">
        <f>B32</f>
        <v>71.099999999999994</v>
      </c>
      <c r="E2" s="166">
        <f>C32</f>
        <v>20</v>
      </c>
      <c r="F2" s="213">
        <v>6</v>
      </c>
      <c r="G2" s="80">
        <v>3</v>
      </c>
      <c r="H2" s="167">
        <f>AVERAGE(AD37:AD48)</f>
        <v>0.93142857142857138</v>
      </c>
      <c r="I2" s="224">
        <v>0</v>
      </c>
      <c r="J2" s="167">
        <v>1</v>
      </c>
      <c r="K2" s="195" t="s">
        <v>1018</v>
      </c>
      <c r="L2" s="196" t="s">
        <v>1019</v>
      </c>
      <c r="M2" s="197" t="s">
        <v>968</v>
      </c>
      <c r="N2" s="198" t="s">
        <v>271</v>
      </c>
      <c r="O2" s="243" t="s">
        <v>1020</v>
      </c>
      <c r="P2" s="246" t="s">
        <v>780</v>
      </c>
    </row>
    <row r="3" spans="1:16" ht="15.75" thickBot="1">
      <c r="A3" s="92">
        <v>46114</v>
      </c>
      <c r="B3" s="90">
        <v>66</v>
      </c>
      <c r="C3" s="90" t="str">
        <f>IF(ISNUMBER(B3),"work","non")</f>
        <v>work</v>
      </c>
      <c r="K3" s="200" t="s">
        <v>1021</v>
      </c>
      <c r="L3" s="201">
        <v>0.05</v>
      </c>
      <c r="M3" s="202">
        <v>0.9</v>
      </c>
      <c r="N3" s="203">
        <v>0.96</v>
      </c>
      <c r="O3" s="244">
        <v>0.99</v>
      </c>
      <c r="P3" s="247">
        <f>H2</f>
        <v>0.93142857142857138</v>
      </c>
    </row>
    <row r="4" spans="1:16" ht="15.75" thickBot="1">
      <c r="A4" s="92">
        <v>46115</v>
      </c>
      <c r="B4" s="90">
        <f>76-4</f>
        <v>72</v>
      </c>
      <c r="C4" s="90" t="str">
        <f t="shared" ref="C4:C31" si="0">IF(ISNUMBER(B4),"work","non")</f>
        <v>work</v>
      </c>
      <c r="D4" t="s">
        <v>998</v>
      </c>
      <c r="K4" s="200" t="s">
        <v>1022</v>
      </c>
      <c r="L4" s="201">
        <v>0.2</v>
      </c>
      <c r="M4" s="202">
        <v>0.94</v>
      </c>
      <c r="N4" s="203">
        <v>0.98</v>
      </c>
      <c r="O4" s="244">
        <v>0.99</v>
      </c>
      <c r="P4" s="247">
        <f>I2</f>
        <v>0</v>
      </c>
    </row>
    <row r="5" spans="1:16" ht="15.75" thickBot="1">
      <c r="A5" s="92">
        <v>46116</v>
      </c>
      <c r="B5" s="90" t="s">
        <v>754</v>
      </c>
      <c r="C5" s="90" t="str">
        <f t="shared" si="0"/>
        <v>non</v>
      </c>
      <c r="D5" t="s">
        <v>1066</v>
      </c>
      <c r="K5" s="200" t="s">
        <v>1023</v>
      </c>
      <c r="L5" s="201">
        <v>0.05</v>
      </c>
      <c r="M5" s="202">
        <v>0.94</v>
      </c>
      <c r="N5" s="203">
        <v>0.98</v>
      </c>
      <c r="O5" s="244">
        <v>0.99</v>
      </c>
      <c r="P5" s="247">
        <f>J2</f>
        <v>1</v>
      </c>
    </row>
    <row r="6" spans="1:16" ht="15.75" thickBot="1">
      <c r="A6" s="92">
        <v>46117</v>
      </c>
      <c r="B6" s="90" t="s">
        <v>754</v>
      </c>
      <c r="C6" s="90" t="str">
        <f t="shared" si="0"/>
        <v>non</v>
      </c>
      <c r="K6" s="200" t="s">
        <v>1024</v>
      </c>
      <c r="L6" s="201">
        <v>0.05</v>
      </c>
      <c r="M6" s="202">
        <v>0.06</v>
      </c>
      <c r="N6" s="203">
        <v>0.04</v>
      </c>
      <c r="O6" s="244">
        <v>0.02</v>
      </c>
      <c r="P6" s="247" t="s">
        <v>1196</v>
      </c>
    </row>
    <row r="7" spans="1:16" ht="15.75" thickBot="1">
      <c r="A7" s="92">
        <v>46118</v>
      </c>
      <c r="B7" s="90" t="s">
        <v>754</v>
      </c>
      <c r="C7" s="90" t="str">
        <f t="shared" si="0"/>
        <v>non</v>
      </c>
      <c r="K7" s="200" t="s">
        <v>1025</v>
      </c>
      <c r="L7" s="205">
        <v>0.1</v>
      </c>
      <c r="M7" s="206" t="s">
        <v>1026</v>
      </c>
      <c r="N7" s="207" t="s">
        <v>1027</v>
      </c>
      <c r="O7" s="245" t="s">
        <v>1028</v>
      </c>
      <c r="P7" s="248" t="s">
        <v>1028</v>
      </c>
    </row>
    <row r="8" spans="1:16" ht="15.75" thickBot="1">
      <c r="A8" s="92">
        <v>46119</v>
      </c>
      <c r="B8" s="90">
        <v>73</v>
      </c>
      <c r="C8" s="90" t="str">
        <f t="shared" si="0"/>
        <v>work</v>
      </c>
      <c r="K8" s="200" t="s">
        <v>1029</v>
      </c>
      <c r="L8" s="201">
        <v>0.2</v>
      </c>
      <c r="M8" s="206" t="s">
        <v>1030</v>
      </c>
      <c r="N8" s="207" t="s">
        <v>1031</v>
      </c>
      <c r="O8" s="245" t="s">
        <v>1032</v>
      </c>
      <c r="P8" s="249">
        <f>D2</f>
        <v>71.099999999999994</v>
      </c>
    </row>
    <row r="9" spans="1:16" ht="15.75" thickBot="1">
      <c r="A9" s="92">
        <v>46120</v>
      </c>
      <c r="B9" s="90">
        <v>75</v>
      </c>
      <c r="C9" s="90" t="str">
        <f t="shared" si="0"/>
        <v>work</v>
      </c>
      <c r="K9" s="200" t="s">
        <v>1033</v>
      </c>
      <c r="L9" s="201">
        <v>0.05</v>
      </c>
      <c r="M9" s="209">
        <v>0.28819444444444442</v>
      </c>
      <c r="N9" s="210">
        <v>0.29166666666666669</v>
      </c>
      <c r="O9" s="245" t="s">
        <v>1034</v>
      </c>
      <c r="P9" s="248" t="s">
        <v>1196</v>
      </c>
    </row>
    <row r="10" spans="1:16" ht="15.75" thickBot="1">
      <c r="A10" s="92">
        <v>46121</v>
      </c>
      <c r="B10" s="90">
        <v>74</v>
      </c>
      <c r="C10" s="90" t="str">
        <f t="shared" si="0"/>
        <v>work</v>
      </c>
      <c r="K10" s="211" t="s">
        <v>1035</v>
      </c>
      <c r="L10" s="205">
        <v>0.05</v>
      </c>
      <c r="M10" s="202">
        <v>0.9</v>
      </c>
      <c r="N10" s="212">
        <v>0.95</v>
      </c>
      <c r="O10" s="244">
        <v>0.98</v>
      </c>
      <c r="P10" s="250">
        <v>0.98</v>
      </c>
    </row>
    <row r="11" spans="1:16" ht="15.75" thickBot="1">
      <c r="A11" s="92">
        <v>46122</v>
      </c>
      <c r="B11" s="90">
        <v>97</v>
      </c>
      <c r="C11" s="90" t="str">
        <f t="shared" si="0"/>
        <v>work</v>
      </c>
      <c r="K11" s="200" t="s">
        <v>1036</v>
      </c>
      <c r="L11" s="201">
        <v>0.05</v>
      </c>
      <c r="M11" s="202">
        <v>0.75</v>
      </c>
      <c r="N11" s="203">
        <v>0.85</v>
      </c>
      <c r="O11" s="244">
        <v>0.95</v>
      </c>
      <c r="P11" s="247" t="s">
        <v>1196</v>
      </c>
    </row>
    <row r="12" spans="1:16" ht="15.75" thickBot="1">
      <c r="A12" s="92">
        <v>46123</v>
      </c>
      <c r="B12" s="90">
        <f>65-2</f>
        <v>63</v>
      </c>
      <c r="C12" s="90" t="str">
        <f t="shared" si="0"/>
        <v>work</v>
      </c>
      <c r="D12" t="s">
        <v>987</v>
      </c>
      <c r="K12" s="200" t="s">
        <v>1037</v>
      </c>
      <c r="L12" s="201">
        <v>0.2</v>
      </c>
      <c r="M12" s="202">
        <v>0.75</v>
      </c>
      <c r="N12" s="203">
        <v>0.85</v>
      </c>
      <c r="O12" s="244">
        <v>0.95</v>
      </c>
      <c r="P12" s="247">
        <f>I50</f>
        <v>0.68181818181818177</v>
      </c>
    </row>
    <row r="13" spans="1:16">
      <c r="A13" s="92">
        <v>46124</v>
      </c>
      <c r="B13" s="90">
        <v>60</v>
      </c>
      <c r="C13" s="90" t="str">
        <f t="shared" si="0"/>
        <v>work</v>
      </c>
    </row>
    <row r="14" spans="1:16">
      <c r="A14" s="92">
        <v>46125</v>
      </c>
      <c r="B14" s="90" t="s">
        <v>754</v>
      </c>
      <c r="C14" s="90" t="str">
        <f t="shared" si="0"/>
        <v>non</v>
      </c>
      <c r="K14" s="262" t="s">
        <v>1018</v>
      </c>
      <c r="L14" s="262" t="s">
        <v>1019</v>
      </c>
      <c r="M14" s="263" t="s">
        <v>968</v>
      </c>
      <c r="N14" s="264" t="s">
        <v>271</v>
      </c>
      <c r="O14" s="265" t="s">
        <v>1020</v>
      </c>
    </row>
    <row r="15" spans="1:16">
      <c r="A15" s="92">
        <v>46126</v>
      </c>
      <c r="B15" s="90" t="s">
        <v>754</v>
      </c>
      <c r="C15" s="90" t="str">
        <f t="shared" si="0"/>
        <v>non</v>
      </c>
      <c r="K15" s="266" t="s">
        <v>1035</v>
      </c>
      <c r="L15" s="267">
        <v>0.05</v>
      </c>
      <c r="M15" s="268">
        <v>0.9</v>
      </c>
      <c r="N15" s="269">
        <v>0.95</v>
      </c>
      <c r="O15" s="269">
        <v>0.98</v>
      </c>
    </row>
    <row r="16" spans="1:16">
      <c r="A16" s="92">
        <v>46127</v>
      </c>
      <c r="B16" s="90">
        <v>76</v>
      </c>
      <c r="C16" s="90" t="str">
        <f t="shared" si="0"/>
        <v>work</v>
      </c>
      <c r="D16" t="s">
        <v>1137</v>
      </c>
    </row>
    <row r="17" spans="1:15">
      <c r="A17" s="92">
        <v>46128</v>
      </c>
      <c r="B17" s="90">
        <v>64</v>
      </c>
      <c r="C17" s="90" t="str">
        <f t="shared" si="0"/>
        <v>work</v>
      </c>
      <c r="K17" s="396" t="s">
        <v>1024</v>
      </c>
      <c r="L17" s="396"/>
      <c r="M17" s="396"/>
      <c r="N17" s="396"/>
      <c r="O17" s="396"/>
    </row>
    <row r="18" spans="1:15">
      <c r="A18" s="92">
        <v>46129</v>
      </c>
      <c r="B18" s="90">
        <v>85</v>
      </c>
      <c r="C18" s="90" t="str">
        <f t="shared" si="0"/>
        <v>work</v>
      </c>
      <c r="K18" s="256" t="s">
        <v>968</v>
      </c>
      <c r="L18" s="256" t="s">
        <v>1206</v>
      </c>
      <c r="M18" s="257" t="s">
        <v>271</v>
      </c>
      <c r="N18" s="256" t="s">
        <v>1206</v>
      </c>
      <c r="O18" s="258" t="s">
        <v>1020</v>
      </c>
    </row>
    <row r="19" spans="1:15">
      <c r="A19" s="92">
        <v>46130</v>
      </c>
      <c r="B19" s="90">
        <v>93</v>
      </c>
      <c r="C19" s="90" t="str">
        <f t="shared" si="0"/>
        <v>work</v>
      </c>
      <c r="D19" t="s">
        <v>1142</v>
      </c>
      <c r="K19" s="259">
        <v>0.06</v>
      </c>
      <c r="L19" s="259">
        <v>0.05</v>
      </c>
      <c r="M19" s="260">
        <v>0.04</v>
      </c>
      <c r="N19" s="261">
        <v>0.03</v>
      </c>
      <c r="O19" s="261">
        <v>0.02</v>
      </c>
    </row>
    <row r="20" spans="1:15">
      <c r="A20" s="92">
        <v>46131</v>
      </c>
      <c r="B20" s="90" t="s">
        <v>754</v>
      </c>
      <c r="C20" s="90" t="str">
        <f t="shared" si="0"/>
        <v>non</v>
      </c>
    </row>
    <row r="21" spans="1:15">
      <c r="A21" s="92">
        <v>46132</v>
      </c>
      <c r="B21" s="90" t="s">
        <v>754</v>
      </c>
      <c r="C21" s="90" t="str">
        <f t="shared" si="0"/>
        <v>non</v>
      </c>
    </row>
    <row r="22" spans="1:15">
      <c r="A22" s="92">
        <v>46133</v>
      </c>
      <c r="B22" s="90">
        <v>38</v>
      </c>
      <c r="C22" s="90" t="str">
        <f t="shared" si="0"/>
        <v>work</v>
      </c>
    </row>
    <row r="23" spans="1:15">
      <c r="A23" s="92">
        <v>46134</v>
      </c>
      <c r="B23" s="90">
        <v>40</v>
      </c>
      <c r="C23" s="90" t="str">
        <f t="shared" si="0"/>
        <v>work</v>
      </c>
    </row>
    <row r="24" spans="1:15">
      <c r="A24" s="92">
        <v>46135</v>
      </c>
      <c r="B24" s="90">
        <v>73</v>
      </c>
      <c r="C24" s="90" t="str">
        <f t="shared" si="0"/>
        <v>work</v>
      </c>
    </row>
    <row r="25" spans="1:15">
      <c r="A25" s="92">
        <v>46136</v>
      </c>
      <c r="B25" s="90">
        <v>78</v>
      </c>
      <c r="C25" s="90" t="str">
        <f t="shared" si="0"/>
        <v>work</v>
      </c>
      <c r="D25" t="s">
        <v>1198</v>
      </c>
    </row>
    <row r="26" spans="1:15">
      <c r="A26" s="92">
        <v>46137</v>
      </c>
      <c r="B26" s="90">
        <v>56</v>
      </c>
      <c r="C26" s="90" t="str">
        <f t="shared" si="0"/>
        <v>work</v>
      </c>
    </row>
    <row r="27" spans="1:15">
      <c r="A27" s="92">
        <v>46138</v>
      </c>
      <c r="B27" s="90" t="s">
        <v>754</v>
      </c>
      <c r="C27" s="90" t="str">
        <f t="shared" si="0"/>
        <v>non</v>
      </c>
    </row>
    <row r="28" spans="1:15">
      <c r="A28" s="92">
        <v>46139</v>
      </c>
      <c r="B28" s="90" t="s">
        <v>754</v>
      </c>
      <c r="C28" s="90" t="str">
        <f t="shared" si="0"/>
        <v>non</v>
      </c>
    </row>
    <row r="29" spans="1:15">
      <c r="A29" s="92">
        <v>46140</v>
      </c>
      <c r="B29" s="90" t="s">
        <v>754</v>
      </c>
      <c r="C29" s="90" t="str">
        <f t="shared" si="0"/>
        <v>non</v>
      </c>
      <c r="D29" t="s">
        <v>1066</v>
      </c>
    </row>
    <row r="30" spans="1:15">
      <c r="A30" s="92">
        <v>46141</v>
      </c>
      <c r="B30" s="90">
        <v>89</v>
      </c>
      <c r="C30" s="90" t="str">
        <f t="shared" si="0"/>
        <v>work</v>
      </c>
    </row>
    <row r="31" spans="1:15">
      <c r="A31" s="92">
        <v>46142</v>
      </c>
      <c r="B31" s="90">
        <v>67</v>
      </c>
      <c r="C31" s="90" t="str">
        <f t="shared" si="0"/>
        <v>work</v>
      </c>
    </row>
    <row r="32" spans="1:15">
      <c r="A32" s="149" t="s">
        <v>876</v>
      </c>
      <c r="B32" s="150">
        <f>AVERAGE(B2:B31)</f>
        <v>71.099999999999994</v>
      </c>
      <c r="C32" s="150">
        <f>COUNTIF(C2:C31,"work")</f>
        <v>20</v>
      </c>
    </row>
    <row r="33" spans="1:50">
      <c r="C33" s="153" t="s">
        <v>882</v>
      </c>
    </row>
    <row r="34" spans="1:50">
      <c r="AD34" s="190"/>
      <c r="AE34" s="190"/>
    </row>
    <row r="35" spans="1:50" ht="15.75">
      <c r="A35" s="403" t="s">
        <v>302</v>
      </c>
      <c r="B35" s="403" t="s">
        <v>925</v>
      </c>
      <c r="C35" s="404" t="s">
        <v>926</v>
      </c>
      <c r="D35" s="403" t="s">
        <v>927</v>
      </c>
      <c r="E35" s="405" t="s">
        <v>928</v>
      </c>
      <c r="F35" s="407" t="s">
        <v>929</v>
      </c>
      <c r="G35" s="407" t="s">
        <v>930</v>
      </c>
      <c r="H35" s="403" t="s">
        <v>931</v>
      </c>
      <c r="I35" s="403" t="s">
        <v>932</v>
      </c>
      <c r="J35" s="407" t="s">
        <v>933</v>
      </c>
      <c r="K35" s="407" t="s">
        <v>934</v>
      </c>
      <c r="L35" s="403" t="s">
        <v>935</v>
      </c>
      <c r="M35" s="403" t="s">
        <v>936</v>
      </c>
      <c r="N35" s="403" t="s">
        <v>937</v>
      </c>
      <c r="O35" s="398" t="s">
        <v>938</v>
      </c>
      <c r="P35" s="398"/>
      <c r="Q35" s="398"/>
      <c r="R35" s="398"/>
      <c r="S35" s="398"/>
      <c r="T35" s="398"/>
      <c r="U35" s="398"/>
      <c r="V35" s="398"/>
      <c r="W35" s="398"/>
      <c r="X35" s="398"/>
      <c r="Y35" s="398"/>
      <c r="Z35" s="398"/>
      <c r="AA35" s="398"/>
      <c r="AB35" s="398"/>
      <c r="AC35" s="398"/>
      <c r="AD35" s="398"/>
      <c r="AE35" s="398"/>
      <c r="AF35" s="397" t="s">
        <v>939</v>
      </c>
      <c r="AG35" s="399" t="s">
        <v>940</v>
      </c>
      <c r="AH35" s="399"/>
      <c r="AI35" s="399"/>
      <c r="AJ35" s="399"/>
      <c r="AK35" s="399"/>
      <c r="AL35" s="399"/>
      <c r="AM35" s="399"/>
      <c r="AN35" s="400" t="s">
        <v>941</v>
      </c>
      <c r="AO35" s="400" t="s">
        <v>942</v>
      </c>
      <c r="AP35" s="401" t="s">
        <v>943</v>
      </c>
      <c r="AQ35" s="402" t="s">
        <v>944</v>
      </c>
      <c r="AR35" s="397" t="s">
        <v>945</v>
      </c>
      <c r="AS35" s="397" t="s">
        <v>946</v>
      </c>
      <c r="AT35" s="401" t="s">
        <v>943</v>
      </c>
      <c r="AU35" s="397" t="s">
        <v>947</v>
      </c>
      <c r="AV35" s="397" t="s">
        <v>948</v>
      </c>
      <c r="AW35" s="171"/>
    </row>
    <row r="36" spans="1:50" ht="63.95" customHeight="1">
      <c r="A36" s="403"/>
      <c r="B36" s="403"/>
      <c r="C36" s="404" t="s">
        <v>931</v>
      </c>
      <c r="D36" s="403"/>
      <c r="E36" s="406"/>
      <c r="F36" s="408"/>
      <c r="G36" s="408"/>
      <c r="H36" s="403" t="s">
        <v>931</v>
      </c>
      <c r="I36" s="403" t="s">
        <v>931</v>
      </c>
      <c r="J36" s="408"/>
      <c r="K36" s="408"/>
      <c r="L36" s="403"/>
      <c r="M36" s="403"/>
      <c r="N36" s="403"/>
      <c r="O36" s="172" t="s">
        <v>949</v>
      </c>
      <c r="P36" s="172" t="s">
        <v>950</v>
      </c>
      <c r="Q36" s="172" t="s">
        <v>951</v>
      </c>
      <c r="R36" s="172" t="s">
        <v>952</v>
      </c>
      <c r="S36" s="172" t="s">
        <v>953</v>
      </c>
      <c r="T36" s="172" t="s">
        <v>954</v>
      </c>
      <c r="U36" s="172" t="s">
        <v>955</v>
      </c>
      <c r="V36" s="172" t="s">
        <v>956</v>
      </c>
      <c r="W36" s="172" t="s">
        <v>957</v>
      </c>
      <c r="X36" s="172" t="s">
        <v>958</v>
      </c>
      <c r="Y36" s="172" t="s">
        <v>959</v>
      </c>
      <c r="Z36" s="172" t="s">
        <v>960</v>
      </c>
      <c r="AA36" s="172" t="s">
        <v>961</v>
      </c>
      <c r="AB36" s="173" t="s">
        <v>962</v>
      </c>
      <c r="AC36" s="173" t="s">
        <v>963</v>
      </c>
      <c r="AD36" s="174" t="s">
        <v>964</v>
      </c>
      <c r="AE36" s="174" t="s">
        <v>965</v>
      </c>
      <c r="AF36" s="397"/>
      <c r="AG36" s="288" t="s">
        <v>966</v>
      </c>
      <c r="AH36" s="288" t="s">
        <v>967</v>
      </c>
      <c r="AI36" s="288" t="s">
        <v>968</v>
      </c>
      <c r="AJ36" s="288" t="s">
        <v>969</v>
      </c>
      <c r="AK36" s="288" t="s">
        <v>970</v>
      </c>
      <c r="AL36" s="176" t="s">
        <v>971</v>
      </c>
      <c r="AM36" s="177" t="s">
        <v>943</v>
      </c>
      <c r="AN36" s="400"/>
      <c r="AO36" s="400"/>
      <c r="AP36" s="401"/>
      <c r="AQ36" s="402"/>
      <c r="AR36" s="397"/>
      <c r="AS36" s="397"/>
      <c r="AT36" s="401"/>
      <c r="AU36" s="397"/>
      <c r="AV36" s="397"/>
      <c r="AW36" s="171" t="s">
        <v>972</v>
      </c>
    </row>
    <row r="37" spans="1:50" ht="100.7" customHeight="1">
      <c r="A37" s="178">
        <v>46113</v>
      </c>
      <c r="B37" s="83" t="s">
        <v>1060</v>
      </c>
      <c r="C37" s="83">
        <v>77053</v>
      </c>
      <c r="D37" s="83" t="s">
        <v>977</v>
      </c>
      <c r="E37" s="80" t="s">
        <v>216</v>
      </c>
      <c r="F37" s="179" t="s">
        <v>924</v>
      </c>
      <c r="G37" s="179" t="s">
        <v>975</v>
      </c>
      <c r="H37" s="83">
        <v>1280262777</v>
      </c>
      <c r="I37" s="179" t="s">
        <v>1056</v>
      </c>
      <c r="J37" s="83"/>
      <c r="K37" s="83" t="s">
        <v>1061</v>
      </c>
      <c r="L37" s="83" t="s">
        <v>1062</v>
      </c>
      <c r="M37" s="178">
        <v>46108</v>
      </c>
      <c r="N37" s="178">
        <v>46108</v>
      </c>
      <c r="O37" s="180" t="s">
        <v>216</v>
      </c>
      <c r="P37" s="181">
        <v>5</v>
      </c>
      <c r="Q37" s="179">
        <v>15</v>
      </c>
      <c r="R37" s="181" t="s">
        <v>216</v>
      </c>
      <c r="S37" s="181">
        <v>10</v>
      </c>
      <c r="T37" s="181">
        <v>25</v>
      </c>
      <c r="U37" s="181" t="s">
        <v>216</v>
      </c>
      <c r="V37" s="181">
        <v>10</v>
      </c>
      <c r="W37" s="181">
        <v>5</v>
      </c>
      <c r="X37" s="182">
        <v>20</v>
      </c>
      <c r="Y37" s="181" t="s">
        <v>216</v>
      </c>
      <c r="Z37" s="183">
        <v>0</v>
      </c>
      <c r="AA37" s="183">
        <v>0</v>
      </c>
      <c r="AB37" s="184">
        <v>125</v>
      </c>
      <c r="AC37" s="184">
        <v>125</v>
      </c>
      <c r="AD37" s="185">
        <v>1</v>
      </c>
      <c r="AE37" s="185">
        <v>1</v>
      </c>
      <c r="AF37" s="186"/>
      <c r="AG37" s="187" t="s">
        <v>1015</v>
      </c>
      <c r="AH37" s="187" t="s">
        <v>791</v>
      </c>
      <c r="AI37" s="187" t="s">
        <v>791</v>
      </c>
      <c r="AJ37" s="187" t="s">
        <v>216</v>
      </c>
      <c r="AK37" s="187" t="s">
        <v>216</v>
      </c>
      <c r="AL37" s="187" t="s">
        <v>216</v>
      </c>
      <c r="AM37" s="187" t="s">
        <v>791</v>
      </c>
      <c r="AN37" s="188" t="s">
        <v>1015</v>
      </c>
      <c r="AO37" s="188" t="s">
        <v>216</v>
      </c>
      <c r="AP37" s="188" t="s">
        <v>791</v>
      </c>
      <c r="AQ37" s="188" t="s">
        <v>1015</v>
      </c>
      <c r="AR37" s="189" t="s">
        <v>1015</v>
      </c>
      <c r="AS37" s="189" t="s">
        <v>216</v>
      </c>
      <c r="AT37" s="189" t="s">
        <v>791</v>
      </c>
      <c r="AU37" s="189" t="s">
        <v>1015</v>
      </c>
      <c r="AV37" s="186" t="s">
        <v>1063</v>
      </c>
    </row>
    <row r="38" spans="1:50" ht="100.7" customHeight="1">
      <c r="A38" s="178">
        <v>46119</v>
      </c>
      <c r="B38" s="83" t="s">
        <v>993</v>
      </c>
      <c r="C38" s="83">
        <v>77053</v>
      </c>
      <c r="D38" s="83" t="s">
        <v>977</v>
      </c>
      <c r="E38" s="80" t="s">
        <v>1012</v>
      </c>
      <c r="F38" s="179" t="s">
        <v>924</v>
      </c>
      <c r="G38" s="179" t="s">
        <v>1114</v>
      </c>
      <c r="H38" s="83">
        <v>1279247704</v>
      </c>
      <c r="I38" s="179" t="s">
        <v>1115</v>
      </c>
      <c r="J38" s="83"/>
      <c r="K38" s="83" t="s">
        <v>1116</v>
      </c>
      <c r="L38" s="83" t="s">
        <v>1117</v>
      </c>
      <c r="M38" s="178">
        <v>46115</v>
      </c>
      <c r="N38" s="178">
        <v>46115</v>
      </c>
      <c r="O38" s="180" t="s">
        <v>216</v>
      </c>
      <c r="P38" s="181">
        <v>5</v>
      </c>
      <c r="Q38" s="179">
        <v>15</v>
      </c>
      <c r="R38" s="181" t="s">
        <v>216</v>
      </c>
      <c r="S38" s="181">
        <v>10</v>
      </c>
      <c r="T38" s="181">
        <v>25</v>
      </c>
      <c r="U38" s="181" t="s">
        <v>216</v>
      </c>
      <c r="V38" s="181" t="s">
        <v>216</v>
      </c>
      <c r="W38" s="181">
        <v>5</v>
      </c>
      <c r="X38" s="182" t="s">
        <v>216</v>
      </c>
      <c r="Y38" s="181" t="s">
        <v>216</v>
      </c>
      <c r="Z38" s="183">
        <v>0</v>
      </c>
      <c r="AA38" s="183">
        <v>0</v>
      </c>
      <c r="AB38" s="184">
        <v>125</v>
      </c>
      <c r="AC38" s="184">
        <v>125</v>
      </c>
      <c r="AD38" s="185">
        <v>1</v>
      </c>
      <c r="AE38" s="185">
        <v>1</v>
      </c>
      <c r="AF38" s="186"/>
      <c r="AG38" s="187" t="s">
        <v>1015</v>
      </c>
      <c r="AH38" s="187" t="s">
        <v>791</v>
      </c>
      <c r="AI38" s="187" t="s">
        <v>791</v>
      </c>
      <c r="AJ38" s="187" t="s">
        <v>216</v>
      </c>
      <c r="AK38" s="187" t="s">
        <v>216</v>
      </c>
      <c r="AL38" s="187" t="s">
        <v>216</v>
      </c>
      <c r="AM38" s="187" t="s">
        <v>791</v>
      </c>
      <c r="AN38" s="188" t="s">
        <v>1015</v>
      </c>
      <c r="AO38" s="188" t="s">
        <v>216</v>
      </c>
      <c r="AP38" s="188" t="s">
        <v>791</v>
      </c>
      <c r="AQ38" s="188" t="s">
        <v>1015</v>
      </c>
      <c r="AR38" s="189" t="s">
        <v>1015</v>
      </c>
      <c r="AS38" s="189" t="s">
        <v>216</v>
      </c>
      <c r="AT38" s="189" t="s">
        <v>791</v>
      </c>
      <c r="AU38" s="189" t="s">
        <v>1015</v>
      </c>
      <c r="AV38" s="186" t="s">
        <v>1118</v>
      </c>
      <c r="AX38">
        <v>125</v>
      </c>
    </row>
    <row r="39" spans="1:50" ht="100.7" customHeight="1">
      <c r="A39" s="178">
        <v>46119</v>
      </c>
      <c r="B39" s="83" t="s">
        <v>993</v>
      </c>
      <c r="C39" s="83">
        <v>77053</v>
      </c>
      <c r="D39" s="83" t="s">
        <v>977</v>
      </c>
      <c r="E39" s="80" t="s">
        <v>1012</v>
      </c>
      <c r="F39" s="179" t="s">
        <v>924</v>
      </c>
      <c r="G39" s="179" t="s">
        <v>975</v>
      </c>
      <c r="H39" s="83">
        <v>1275257215</v>
      </c>
      <c r="I39" s="179" t="s">
        <v>1115</v>
      </c>
      <c r="J39" s="83"/>
      <c r="K39" s="83" t="s">
        <v>1119</v>
      </c>
      <c r="L39" s="83" t="s">
        <v>1120</v>
      </c>
      <c r="M39" s="178">
        <v>46115</v>
      </c>
      <c r="N39" s="178">
        <v>46115</v>
      </c>
      <c r="O39" s="180" t="s">
        <v>216</v>
      </c>
      <c r="P39" s="181">
        <v>5</v>
      </c>
      <c r="Q39" s="179">
        <v>15</v>
      </c>
      <c r="R39" s="181" t="s">
        <v>216</v>
      </c>
      <c r="S39" s="181">
        <v>10</v>
      </c>
      <c r="T39" s="181">
        <v>25</v>
      </c>
      <c r="U39" s="181">
        <v>10</v>
      </c>
      <c r="V39" s="181" t="s">
        <v>216</v>
      </c>
      <c r="W39" s="181">
        <v>5</v>
      </c>
      <c r="X39" s="182" t="s">
        <v>216</v>
      </c>
      <c r="Y39" s="181" t="s">
        <v>216</v>
      </c>
      <c r="Z39" s="183">
        <v>0</v>
      </c>
      <c r="AA39" s="183">
        <v>0</v>
      </c>
      <c r="AB39" s="184">
        <v>125</v>
      </c>
      <c r="AC39" s="184">
        <v>125</v>
      </c>
      <c r="AD39" s="185">
        <v>1</v>
      </c>
      <c r="AE39" s="185">
        <v>1</v>
      </c>
      <c r="AF39" s="186"/>
      <c r="AG39" s="187" t="s">
        <v>791</v>
      </c>
      <c r="AH39" s="187" t="s">
        <v>791</v>
      </c>
      <c r="AI39" s="187" t="s">
        <v>791</v>
      </c>
      <c r="AJ39" s="187" t="s">
        <v>216</v>
      </c>
      <c r="AK39" s="187" t="s">
        <v>216</v>
      </c>
      <c r="AL39" s="187" t="s">
        <v>216</v>
      </c>
      <c r="AM39" s="187" t="s">
        <v>791</v>
      </c>
      <c r="AN39" s="188" t="s">
        <v>791</v>
      </c>
      <c r="AO39" s="188" t="s">
        <v>216</v>
      </c>
      <c r="AP39" s="188" t="s">
        <v>791</v>
      </c>
      <c r="AQ39" s="188" t="s">
        <v>791</v>
      </c>
      <c r="AR39" s="189" t="s">
        <v>791</v>
      </c>
      <c r="AS39" s="189" t="s">
        <v>216</v>
      </c>
      <c r="AT39" s="189" t="s">
        <v>791</v>
      </c>
      <c r="AU39" s="189" t="s">
        <v>791</v>
      </c>
      <c r="AV39" s="186"/>
      <c r="AX39">
        <v>125</v>
      </c>
    </row>
    <row r="40" spans="1:50" ht="242.25">
      <c r="A40" s="236">
        <v>46128</v>
      </c>
      <c r="B40" s="80" t="s">
        <v>993</v>
      </c>
      <c r="C40" s="237">
        <v>77053</v>
      </c>
      <c r="D40" s="237" t="s">
        <v>977</v>
      </c>
      <c r="E40" s="80" t="s">
        <v>1185</v>
      </c>
      <c r="F40" s="179" t="s">
        <v>924</v>
      </c>
      <c r="G40" s="80" t="s">
        <v>1114</v>
      </c>
      <c r="H40" s="80">
        <v>1284019729</v>
      </c>
      <c r="I40" s="179" t="s">
        <v>1186</v>
      </c>
      <c r="J40" s="238"/>
      <c r="K40" s="80" t="s">
        <v>1187</v>
      </c>
      <c r="L40" s="80" t="s">
        <v>1188</v>
      </c>
      <c r="M40" s="239">
        <v>46127</v>
      </c>
      <c r="N40" s="239">
        <v>46127</v>
      </c>
      <c r="O40" s="181" t="s">
        <v>216</v>
      </c>
      <c r="P40" s="181">
        <v>5</v>
      </c>
      <c r="Q40" s="179">
        <v>0</v>
      </c>
      <c r="R40" s="181" t="s">
        <v>216</v>
      </c>
      <c r="S40" s="181">
        <v>10</v>
      </c>
      <c r="T40" s="181">
        <v>25</v>
      </c>
      <c r="U40" s="181" t="s">
        <v>216</v>
      </c>
      <c r="V40" s="181" t="s">
        <v>216</v>
      </c>
      <c r="W40" s="181">
        <v>5</v>
      </c>
      <c r="X40" s="182" t="s">
        <v>216</v>
      </c>
      <c r="Y40" s="181" t="s">
        <v>216</v>
      </c>
      <c r="Z40" s="183">
        <v>0</v>
      </c>
      <c r="AA40" s="183">
        <v>0</v>
      </c>
      <c r="AB40" s="184">
        <v>110</v>
      </c>
      <c r="AC40" s="184">
        <v>110</v>
      </c>
      <c r="AD40" s="185">
        <v>0.88</v>
      </c>
      <c r="AE40" s="185">
        <v>0.88</v>
      </c>
      <c r="AF40" s="186" t="s">
        <v>1189</v>
      </c>
      <c r="AG40" s="187" t="s">
        <v>216</v>
      </c>
      <c r="AH40" s="187" t="s">
        <v>791</v>
      </c>
      <c r="AI40" s="187" t="s">
        <v>791</v>
      </c>
      <c r="AJ40" s="187" t="s">
        <v>1015</v>
      </c>
      <c r="AK40" s="187" t="s">
        <v>216</v>
      </c>
      <c r="AL40" s="187" t="s">
        <v>216</v>
      </c>
      <c r="AM40" s="187" t="s">
        <v>791</v>
      </c>
      <c r="AN40" s="188" t="s">
        <v>1015</v>
      </c>
      <c r="AO40" s="188" t="s">
        <v>216</v>
      </c>
      <c r="AP40" s="188" t="s">
        <v>791</v>
      </c>
      <c r="AQ40" s="188" t="s">
        <v>1015</v>
      </c>
      <c r="AR40" s="189" t="s">
        <v>1015</v>
      </c>
      <c r="AS40" s="189" t="s">
        <v>216</v>
      </c>
      <c r="AT40" s="189" t="s">
        <v>791</v>
      </c>
      <c r="AU40" s="189" t="s">
        <v>1015</v>
      </c>
      <c r="AV40" s="186" t="s">
        <v>1190</v>
      </c>
      <c r="AW40" s="240"/>
      <c r="AX40" s="241">
        <v>125</v>
      </c>
    </row>
    <row r="41" spans="1:50" ht="179.85" customHeight="1">
      <c r="A41" s="236">
        <v>46128</v>
      </c>
      <c r="B41" s="80" t="s">
        <v>993</v>
      </c>
      <c r="C41" s="237">
        <v>77053</v>
      </c>
      <c r="D41" s="237" t="s">
        <v>977</v>
      </c>
      <c r="E41" s="80" t="s">
        <v>1012</v>
      </c>
      <c r="F41" s="179" t="s">
        <v>924</v>
      </c>
      <c r="G41" s="80" t="s">
        <v>975</v>
      </c>
      <c r="H41" s="80">
        <v>1287555455</v>
      </c>
      <c r="I41" s="179" t="s">
        <v>1186</v>
      </c>
      <c r="J41" s="238"/>
      <c r="K41" s="80" t="s">
        <v>1191</v>
      </c>
      <c r="L41" s="80" t="s">
        <v>1192</v>
      </c>
      <c r="M41" s="239">
        <v>46127</v>
      </c>
      <c r="N41" s="239">
        <v>46127</v>
      </c>
      <c r="O41" s="181" t="s">
        <v>216</v>
      </c>
      <c r="P41" s="181" t="s">
        <v>216</v>
      </c>
      <c r="Q41" s="179">
        <v>0</v>
      </c>
      <c r="R41" s="181" t="s">
        <v>216</v>
      </c>
      <c r="S41" s="181">
        <v>10</v>
      </c>
      <c r="T41" s="181">
        <v>25</v>
      </c>
      <c r="U41" s="181" t="s">
        <v>216</v>
      </c>
      <c r="V41" s="181" t="s">
        <v>216</v>
      </c>
      <c r="W41" s="181">
        <v>0</v>
      </c>
      <c r="X41" s="182" t="s">
        <v>216</v>
      </c>
      <c r="Y41" s="181" t="s">
        <v>216</v>
      </c>
      <c r="Z41" s="183">
        <v>0</v>
      </c>
      <c r="AA41" s="183">
        <v>0</v>
      </c>
      <c r="AB41" s="184">
        <v>105</v>
      </c>
      <c r="AC41" s="184">
        <v>105</v>
      </c>
      <c r="AD41" s="185">
        <v>0.84</v>
      </c>
      <c r="AE41" s="185">
        <v>0.84</v>
      </c>
      <c r="AF41" s="186" t="s">
        <v>1193</v>
      </c>
      <c r="AG41" s="187" t="s">
        <v>216</v>
      </c>
      <c r="AH41" s="187" t="s">
        <v>791</v>
      </c>
      <c r="AI41" s="187" t="s">
        <v>791</v>
      </c>
      <c r="AJ41" s="187" t="s">
        <v>791</v>
      </c>
      <c r="AK41" s="187" t="s">
        <v>216</v>
      </c>
      <c r="AL41" s="187" t="s">
        <v>216</v>
      </c>
      <c r="AM41" s="187" t="s">
        <v>791</v>
      </c>
      <c r="AN41" s="188" t="s">
        <v>791</v>
      </c>
      <c r="AO41" s="188" t="s">
        <v>216</v>
      </c>
      <c r="AP41" s="188" t="s">
        <v>791</v>
      </c>
      <c r="AQ41" s="188" t="s">
        <v>791</v>
      </c>
      <c r="AR41" s="189" t="s">
        <v>791</v>
      </c>
      <c r="AS41" s="189" t="s">
        <v>216</v>
      </c>
      <c r="AT41" s="189" t="s">
        <v>791</v>
      </c>
      <c r="AU41" s="189" t="s">
        <v>791</v>
      </c>
      <c r="AV41" s="186"/>
      <c r="AW41" s="240"/>
      <c r="AX41" s="241">
        <v>125</v>
      </c>
    </row>
    <row r="42" spans="1:50" ht="179.85" customHeight="1">
      <c r="A42" s="239">
        <v>46134</v>
      </c>
      <c r="B42" s="80" t="s">
        <v>973</v>
      </c>
      <c r="C42" s="80">
        <v>77053</v>
      </c>
      <c r="D42" s="80" t="s">
        <v>977</v>
      </c>
      <c r="E42" s="242" t="s">
        <v>1012</v>
      </c>
      <c r="F42" s="80" t="s">
        <v>924</v>
      </c>
      <c r="G42" s="80" t="s">
        <v>975</v>
      </c>
      <c r="H42" s="80">
        <v>1221417368</v>
      </c>
      <c r="I42" s="80" t="s">
        <v>1056</v>
      </c>
      <c r="J42" s="80"/>
      <c r="K42" s="83" t="s">
        <v>1195</v>
      </c>
      <c r="L42" s="83" t="s">
        <v>976</v>
      </c>
      <c r="M42" s="239">
        <v>46130.898900462962</v>
      </c>
      <c r="N42" s="239">
        <v>46130.899641203701</v>
      </c>
      <c r="O42" s="181" t="s">
        <v>216</v>
      </c>
      <c r="P42" s="181">
        <v>5</v>
      </c>
      <c r="Q42" s="179">
        <v>15</v>
      </c>
      <c r="R42" s="181" t="s">
        <v>216</v>
      </c>
      <c r="S42" s="181">
        <v>10</v>
      </c>
      <c r="T42" s="181">
        <v>25</v>
      </c>
      <c r="U42" s="181" t="s">
        <v>216</v>
      </c>
      <c r="V42" s="181">
        <v>10</v>
      </c>
      <c r="W42" s="181">
        <v>5</v>
      </c>
      <c r="X42" s="182">
        <v>20</v>
      </c>
      <c r="Y42" s="181" t="s">
        <v>216</v>
      </c>
      <c r="Z42" s="183">
        <v>0</v>
      </c>
      <c r="AA42" s="183">
        <v>0</v>
      </c>
      <c r="AB42" s="184">
        <v>125</v>
      </c>
      <c r="AC42" s="184">
        <v>125</v>
      </c>
      <c r="AD42" s="185">
        <v>1</v>
      </c>
      <c r="AE42" s="185">
        <v>1</v>
      </c>
      <c r="AF42" s="186"/>
      <c r="AG42" s="187" t="s">
        <v>791</v>
      </c>
      <c r="AH42" s="187" t="s">
        <v>791</v>
      </c>
      <c r="AI42" s="187" t="s">
        <v>791</v>
      </c>
      <c r="AJ42" s="187" t="s">
        <v>791</v>
      </c>
      <c r="AK42" s="187" t="s">
        <v>216</v>
      </c>
      <c r="AL42" s="187" t="s">
        <v>216</v>
      </c>
      <c r="AM42" s="187" t="s">
        <v>791</v>
      </c>
      <c r="AN42" s="188" t="s">
        <v>791</v>
      </c>
      <c r="AO42" s="188" t="s">
        <v>216</v>
      </c>
      <c r="AP42" s="188" t="s">
        <v>791</v>
      </c>
      <c r="AQ42" s="188" t="s">
        <v>791</v>
      </c>
      <c r="AR42" s="189" t="s">
        <v>791</v>
      </c>
      <c r="AS42" s="189" t="s">
        <v>216</v>
      </c>
      <c r="AT42" s="189" t="s">
        <v>791</v>
      </c>
      <c r="AU42" s="189" t="s">
        <v>791</v>
      </c>
      <c r="AV42" s="186"/>
      <c r="AW42" s="1"/>
      <c r="AX42" s="241"/>
    </row>
    <row r="43" spans="1:50" ht="375">
      <c r="A43" s="239">
        <v>46141</v>
      </c>
      <c r="B43" s="80" t="s">
        <v>993</v>
      </c>
      <c r="C43" s="80">
        <v>77053</v>
      </c>
      <c r="D43" s="80" t="s">
        <v>977</v>
      </c>
      <c r="E43" s="242" t="s">
        <v>1012</v>
      </c>
      <c r="F43" s="80" t="s">
        <v>1231</v>
      </c>
      <c r="G43" s="80" t="s">
        <v>1232</v>
      </c>
      <c r="H43" s="80">
        <v>1120463745</v>
      </c>
      <c r="I43" s="80" t="s">
        <v>1231</v>
      </c>
      <c r="J43" s="80">
        <v>13691192</v>
      </c>
      <c r="K43" s="83" t="s">
        <v>1233</v>
      </c>
      <c r="L43" s="83" t="s">
        <v>1234</v>
      </c>
      <c r="M43" s="239">
        <v>46137</v>
      </c>
      <c r="N43" s="239">
        <v>46137</v>
      </c>
      <c r="O43" s="181" t="s">
        <v>216</v>
      </c>
      <c r="P43" s="181">
        <v>5</v>
      </c>
      <c r="Q43" s="179">
        <v>0</v>
      </c>
      <c r="R43" s="181" t="s">
        <v>216</v>
      </c>
      <c r="S43" s="181">
        <v>0</v>
      </c>
      <c r="T43" s="181">
        <v>25</v>
      </c>
      <c r="U43" s="181" t="s">
        <v>216</v>
      </c>
      <c r="V43" s="181" t="s">
        <v>216</v>
      </c>
      <c r="W43" s="181" t="s">
        <v>216</v>
      </c>
      <c r="X43" s="182" t="s">
        <v>216</v>
      </c>
      <c r="Y43" s="181" t="s">
        <v>216</v>
      </c>
      <c r="Z43" s="183">
        <v>0</v>
      </c>
      <c r="AA43" s="183">
        <v>0</v>
      </c>
      <c r="AB43" s="184">
        <v>70</v>
      </c>
      <c r="AC43" s="184">
        <v>70</v>
      </c>
      <c r="AD43" s="185">
        <v>0.8</v>
      </c>
      <c r="AE43" s="185">
        <v>0.8</v>
      </c>
      <c r="AF43" s="186" t="s">
        <v>1235</v>
      </c>
      <c r="AG43" s="187" t="s">
        <v>1015</v>
      </c>
      <c r="AH43" s="187" t="s">
        <v>791</v>
      </c>
      <c r="AI43" s="187" t="s">
        <v>791</v>
      </c>
      <c r="AJ43" s="187" t="s">
        <v>216</v>
      </c>
      <c r="AK43" s="187" t="s">
        <v>216</v>
      </c>
      <c r="AL43" s="187" t="s">
        <v>216</v>
      </c>
      <c r="AM43" s="187" t="s">
        <v>791</v>
      </c>
      <c r="AN43" s="188" t="s">
        <v>1015</v>
      </c>
      <c r="AO43" s="188" t="s">
        <v>791</v>
      </c>
      <c r="AP43" s="188" t="s">
        <v>791</v>
      </c>
      <c r="AQ43" s="188" t="s">
        <v>1015</v>
      </c>
      <c r="AR43" s="189" t="s">
        <v>1015</v>
      </c>
      <c r="AS43" s="189" t="s">
        <v>791</v>
      </c>
      <c r="AT43" s="189" t="s">
        <v>791</v>
      </c>
      <c r="AU43" s="189" t="s">
        <v>1015</v>
      </c>
      <c r="AV43" s="186" t="s">
        <v>1236</v>
      </c>
      <c r="AW43" s="1"/>
      <c r="AX43" s="241"/>
    </row>
    <row r="49" spans="1:11">
      <c r="A49" s="227" t="s">
        <v>926</v>
      </c>
      <c r="B49" s="227" t="s">
        <v>1125</v>
      </c>
      <c r="C49" s="228" t="s">
        <v>1126</v>
      </c>
      <c r="D49" s="90" t="s">
        <v>1127</v>
      </c>
      <c r="E49" s="228" t="s">
        <v>1128</v>
      </c>
      <c r="F49" s="229" t="s">
        <v>1129</v>
      </c>
      <c r="G49" s="90" t="s">
        <v>1130</v>
      </c>
      <c r="H49" s="227" t="s">
        <v>1131</v>
      </c>
      <c r="I49" s="228" t="s">
        <v>1132</v>
      </c>
      <c r="J49" s="229" t="s">
        <v>1133</v>
      </c>
      <c r="K49" s="227" t="s">
        <v>1134</v>
      </c>
    </row>
    <row r="50" spans="1:11">
      <c r="A50" s="251">
        <v>77053</v>
      </c>
      <c r="B50" s="90" t="s">
        <v>1135</v>
      </c>
      <c r="C50" s="90">
        <v>8</v>
      </c>
      <c r="D50" s="90"/>
      <c r="E50" s="90">
        <v>7</v>
      </c>
      <c r="F50" s="90">
        <v>7</v>
      </c>
      <c r="G50" s="90"/>
      <c r="H50" s="90">
        <v>22</v>
      </c>
      <c r="I50" s="230">
        <v>0.68181818181818177</v>
      </c>
      <c r="J50" s="231">
        <v>0.31818181818181818</v>
      </c>
      <c r="K50" s="231" t="s">
        <v>1136</v>
      </c>
    </row>
  </sheetData>
  <mergeCells count="28">
    <mergeCell ref="K35:K36"/>
    <mergeCell ref="K1:P1"/>
    <mergeCell ref="K17:O17"/>
    <mergeCell ref="F35:F36"/>
    <mergeCell ref="G35:G36"/>
    <mergeCell ref="H35:H36"/>
    <mergeCell ref="I35:I36"/>
    <mergeCell ref="J35:J36"/>
    <mergeCell ref="A35:A36"/>
    <mergeCell ref="B35:B36"/>
    <mergeCell ref="C35:C36"/>
    <mergeCell ref="D35:D36"/>
    <mergeCell ref="E35:E36"/>
    <mergeCell ref="AV35:AV36"/>
    <mergeCell ref="L35:L36"/>
    <mergeCell ref="M35:M36"/>
    <mergeCell ref="N35:N36"/>
    <mergeCell ref="O35:AE35"/>
    <mergeCell ref="AF35:AF36"/>
    <mergeCell ref="AG35:AM35"/>
    <mergeCell ref="AN35:AN36"/>
    <mergeCell ref="AO35:AO36"/>
    <mergeCell ref="AP35:AP36"/>
    <mergeCell ref="AQ35:AQ36"/>
    <mergeCell ref="AR35:AR36"/>
    <mergeCell ref="AS35:AS36"/>
    <mergeCell ref="AT35:AT36"/>
    <mergeCell ref="AU35:AU36"/>
  </mergeCells>
  <conditionalFormatting sqref="B2:B31">
    <cfRule type="expression" dxfId="294" priority="84">
      <formula>$A$10=9999</formula>
    </cfRule>
    <cfRule type="cellIs" dxfId="293" priority="85" operator="equal">
      <formula>"off"</formula>
    </cfRule>
    <cfRule type="cellIs" dxfId="292" priority="86" operator="lessThan">
      <formula>64</formula>
    </cfRule>
    <cfRule type="cellIs" dxfId="291" priority="87" operator="greaterThan">
      <formula>64</formula>
    </cfRule>
  </conditionalFormatting>
  <conditionalFormatting sqref="C2:C31">
    <cfRule type="cellIs" dxfId="290" priority="88" operator="equal">
      <formula>"work"</formula>
    </cfRule>
    <cfRule type="cellIs" dxfId="289" priority="89" operator="equal">
      <formula>"non"</formula>
    </cfRule>
  </conditionalFormatting>
  <conditionalFormatting sqref="F37:G39 I37:I39">
    <cfRule type="cellIs" dxfId="288" priority="73" stopIfTrue="1" operator="equal">
      <formula>"Day off"</formula>
    </cfRule>
  </conditionalFormatting>
  <conditionalFormatting sqref="H37">
    <cfRule type="duplicateValues" dxfId="287" priority="80"/>
    <cfRule type="duplicateValues" dxfId="286" priority="81"/>
    <cfRule type="duplicateValues" dxfId="285" priority="82"/>
  </conditionalFormatting>
  <conditionalFormatting sqref="H38:H39">
    <cfRule type="duplicateValues" dxfId="284" priority="76"/>
    <cfRule type="duplicateValues" dxfId="283" priority="77"/>
    <cfRule type="duplicateValues" dxfId="282" priority="78"/>
  </conditionalFormatting>
  <conditionalFormatting sqref="J37">
    <cfRule type="duplicateValues" dxfId="281" priority="83"/>
  </conditionalFormatting>
  <conditionalFormatting sqref="J38:J39">
    <cfRule type="duplicateValues" dxfId="280" priority="79"/>
  </conditionalFormatting>
  <conditionalFormatting sqref="O37:Y39">
    <cfRule type="cellIs" dxfId="279" priority="75" stopIfTrue="1" operator="equal">
      <formula>0</formula>
    </cfRule>
  </conditionalFormatting>
  <conditionalFormatting sqref="AD37:AE39 AG37:AU39">
    <cfRule type="cellIs" dxfId="278" priority="74" stopIfTrue="1" operator="equal">
      <formula>"Fail"</formula>
    </cfRule>
  </conditionalFormatting>
  <conditionalFormatting sqref="O40:Y41">
    <cfRule type="cellIs" dxfId="277" priority="70" stopIfTrue="1" operator="equal">
      <formula>0</formula>
    </cfRule>
  </conditionalFormatting>
  <conditionalFormatting sqref="AD40:AE41 AG40:AU41">
    <cfRule type="cellIs" dxfId="276" priority="69" stopIfTrue="1" operator="equal">
      <formula>"Fail"</formula>
    </cfRule>
  </conditionalFormatting>
  <conditionalFormatting sqref="H40:H41 J40:J41">
    <cfRule type="duplicateValues" dxfId="275" priority="29"/>
  </conditionalFormatting>
  <conditionalFormatting sqref="H40:H41">
    <cfRule type="duplicateValues" dxfId="274" priority="30"/>
  </conditionalFormatting>
  <conditionalFormatting sqref="J40:J41">
    <cfRule type="duplicateValues" dxfId="273" priority="31"/>
  </conditionalFormatting>
  <conditionalFormatting sqref="H40:H41">
    <cfRule type="duplicateValues" dxfId="272" priority="32"/>
    <cfRule type="duplicateValues" dxfId="271" priority="33"/>
  </conditionalFormatting>
  <conditionalFormatting sqref="AW40:AW41">
    <cfRule type="duplicateValues" dxfId="270" priority="34"/>
    <cfRule type="duplicateValues" dxfId="269" priority="35"/>
  </conditionalFormatting>
  <conditionalFormatting sqref="AW40:AW41">
    <cfRule type="duplicateValues" dxfId="268" priority="36"/>
    <cfRule type="duplicateValues" dxfId="267" priority="37"/>
    <cfRule type="duplicateValues" dxfId="266" priority="38"/>
    <cfRule type="duplicateValues" dxfId="265" priority="39"/>
    <cfRule type="duplicateValues" dxfId="264" priority="40"/>
    <cfRule type="duplicateValues" dxfId="263" priority="41"/>
  </conditionalFormatting>
  <conditionalFormatting sqref="AW40:AW41">
    <cfRule type="duplicateValues" dxfId="262" priority="42"/>
    <cfRule type="duplicateValues" dxfId="261" priority="43"/>
    <cfRule type="duplicateValues" dxfId="260" priority="44"/>
  </conditionalFormatting>
  <conditionalFormatting sqref="AW40:AW41">
    <cfRule type="duplicateValues" dxfId="259" priority="45"/>
    <cfRule type="duplicateValues" dxfId="258" priority="46"/>
    <cfRule type="duplicateValues" dxfId="257" priority="47"/>
    <cfRule type="duplicateValues" dxfId="256" priority="48"/>
    <cfRule type="duplicateValues" dxfId="255" priority="49"/>
    <cfRule type="duplicateValues" dxfId="254" priority="50"/>
    <cfRule type="duplicateValues" dxfId="253" priority="51"/>
    <cfRule type="duplicateValues" dxfId="252" priority="52"/>
    <cfRule type="duplicateValues" dxfId="251" priority="53"/>
  </conditionalFormatting>
  <conditionalFormatting sqref="AW40:AW41">
    <cfRule type="duplicateValues" dxfId="250" priority="54"/>
    <cfRule type="duplicateValues" dxfId="249" priority="55"/>
    <cfRule type="duplicateValues" dxfId="248" priority="56"/>
    <cfRule type="duplicateValues" dxfId="247" priority="57"/>
    <cfRule type="duplicateValues" dxfId="246" priority="58"/>
    <cfRule type="duplicateValues" dxfId="245" priority="59"/>
    <cfRule type="duplicateValues" dxfId="244" priority="60"/>
    <cfRule type="duplicateValues" dxfId="243" priority="61"/>
    <cfRule type="duplicateValues" dxfId="242" priority="62"/>
    <cfRule type="duplicateValues" dxfId="241" priority="63"/>
    <cfRule type="duplicateValues" dxfId="240" priority="64"/>
    <cfRule type="duplicateValues" dxfId="239" priority="65"/>
    <cfRule type="duplicateValues" dxfId="238" priority="66"/>
    <cfRule type="duplicateValues" dxfId="237" priority="67"/>
    <cfRule type="duplicateValues" dxfId="236" priority="68"/>
  </conditionalFormatting>
  <conditionalFormatting sqref="H40:H41 J40:J41">
    <cfRule type="duplicateValues" dxfId="235" priority="71"/>
    <cfRule type="duplicateValues" dxfId="234" priority="72"/>
  </conditionalFormatting>
  <conditionalFormatting sqref="H42">
    <cfRule type="duplicateValues" dxfId="233" priority="28"/>
  </conditionalFormatting>
  <conditionalFormatting sqref="H42">
    <cfRule type="duplicateValues" dxfId="232" priority="25"/>
  </conditionalFormatting>
  <conditionalFormatting sqref="J42">
    <cfRule type="duplicateValues" dxfId="231" priority="27"/>
  </conditionalFormatting>
  <conditionalFormatting sqref="J42">
    <cfRule type="duplicateValues" dxfId="230" priority="26"/>
  </conditionalFormatting>
  <conditionalFormatting sqref="H42">
    <cfRule type="duplicateValues" dxfId="229" priority="20"/>
    <cfRule type="duplicateValues" dxfId="228" priority="21"/>
    <cfRule type="duplicateValues" dxfId="227" priority="22"/>
  </conditionalFormatting>
  <conditionalFormatting sqref="J42 H42">
    <cfRule type="duplicateValues" dxfId="226" priority="19"/>
    <cfRule type="duplicateValues" dxfId="225" priority="24"/>
  </conditionalFormatting>
  <conditionalFormatting sqref="J42">
    <cfRule type="duplicateValues" dxfId="224" priority="23"/>
  </conditionalFormatting>
  <conditionalFormatting sqref="O42:Y42">
    <cfRule type="cellIs" dxfId="223" priority="18" stopIfTrue="1" operator="equal">
      <formula>0</formula>
    </cfRule>
  </conditionalFormatting>
  <conditionalFormatting sqref="AD42:AE42">
    <cfRule type="cellIs" dxfId="222" priority="17" stopIfTrue="1" operator="equal">
      <formula>"Fail"</formula>
    </cfRule>
  </conditionalFormatting>
  <conditionalFormatting sqref="AG42:AU42">
    <cfRule type="cellIs" dxfId="221" priority="16" stopIfTrue="1" operator="equal">
      <formula>"Fail"</formula>
    </cfRule>
  </conditionalFormatting>
  <conditionalFormatting sqref="A50">
    <cfRule type="duplicateValues" dxfId="220" priority="15"/>
  </conditionalFormatting>
  <conditionalFormatting sqref="A49">
    <cfRule type="duplicateValues" dxfId="219" priority="14"/>
  </conditionalFormatting>
  <conditionalFormatting sqref="H43">
    <cfRule type="duplicateValues" dxfId="218" priority="13"/>
  </conditionalFormatting>
  <conditionalFormatting sqref="H43">
    <cfRule type="duplicateValues" dxfId="217" priority="10"/>
  </conditionalFormatting>
  <conditionalFormatting sqref="J43">
    <cfRule type="duplicateValues" dxfId="216" priority="12"/>
  </conditionalFormatting>
  <conditionalFormatting sqref="J43">
    <cfRule type="duplicateValues" dxfId="215" priority="11"/>
  </conditionalFormatting>
  <conditionalFormatting sqref="H43">
    <cfRule type="duplicateValues" dxfId="214" priority="5"/>
    <cfRule type="duplicateValues" dxfId="213" priority="6"/>
    <cfRule type="duplicateValues" dxfId="212" priority="7"/>
  </conditionalFormatting>
  <conditionalFormatting sqref="J43 H43">
    <cfRule type="duplicateValues" dxfId="211" priority="4"/>
    <cfRule type="duplicateValues" dxfId="210" priority="9"/>
  </conditionalFormatting>
  <conditionalFormatting sqref="J43">
    <cfRule type="duplicateValues" dxfId="209" priority="8"/>
  </conditionalFormatting>
  <conditionalFormatting sqref="O43:Y43">
    <cfRule type="cellIs" dxfId="208" priority="3" stopIfTrue="1" operator="equal">
      <formula>0</formula>
    </cfRule>
  </conditionalFormatting>
  <conditionalFormatting sqref="AD43:AE43">
    <cfRule type="cellIs" dxfId="207" priority="2" stopIfTrue="1" operator="equal">
      <formula>"Fail"</formula>
    </cfRule>
  </conditionalFormatting>
  <conditionalFormatting sqref="AG43:AU43">
    <cfRule type="cellIs" dxfId="206" priority="1" stopIfTrue="1" operator="equal">
      <formula>"Fail"</formula>
    </cfRule>
  </conditionalFormatting>
  <dataValidations count="9">
    <dataValidation type="list" allowBlank="1" showInputMessage="1" showErrorMessage="1" sqref="X40:X41">
      <formula1>"20,0,NA"</formula1>
    </dataValidation>
    <dataValidation type="list" allowBlank="1" showInputMessage="1" showErrorMessage="1" sqref="F40:F41 I40:I41">
      <formula1>"Facebook,Twitter,Click to chat,Whatsapp"</formula1>
    </dataValidation>
    <dataValidation type="list" allowBlank="1" showInputMessage="1" showErrorMessage="1" sqref="AR40:AS41">
      <formula1>"Fail, Pass, NA"</formula1>
    </dataValidation>
    <dataValidation type="list" allowBlank="1" showInputMessage="1" showErrorMessage="1" sqref="AG40:AM41">
      <formula1>"Pass,Fail,NA"</formula1>
    </dataValidation>
    <dataValidation type="list" allowBlank="1" showInputMessage="1" showErrorMessage="1" sqref="T40:T41">
      <formula1>"25,0,NA"</formula1>
    </dataValidation>
    <dataValidation type="list" allowBlank="1" showInputMessage="1" showErrorMessage="1" sqref="R40:S41 U40:V41 Y40:Y41">
      <formula1>"10,0,NA"</formula1>
    </dataValidation>
    <dataValidation type="list" allowBlank="1" showInputMessage="1" showErrorMessage="1" sqref="Q40:Q41">
      <formula1>"15,0,NA"</formula1>
    </dataValidation>
    <dataValidation type="list" allowBlank="1" showInputMessage="1" showErrorMessage="1" sqref="Z40:AA41">
      <formula1>"0,5,10,15,20,25,30,35"</formula1>
    </dataValidation>
    <dataValidation type="list" allowBlank="1" showInputMessage="1" showErrorMessage="1" sqref="W40:W41 O40:P41">
      <formula1>"5,0,NA"</formula1>
    </dataValidation>
  </dataValidation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FF0000"/>
  </sheetPr>
  <dimension ref="A1:E69"/>
  <sheetViews>
    <sheetView zoomScaleNormal="100" workbookViewId="0">
      <selection activeCell="H56" sqref="H56"/>
    </sheetView>
  </sheetViews>
  <sheetFormatPr defaultRowHeight="15"/>
  <cols>
    <col min="1" max="1" width="20.140625" customWidth="1"/>
    <col min="2" max="2" width="73.7109375" style="1" customWidth="1"/>
    <col min="3" max="3" width="31.5703125" customWidth="1"/>
  </cols>
  <sheetData>
    <row r="1" spans="1:3" ht="23.25" customHeight="1">
      <c r="A1" s="410" t="s">
        <v>48</v>
      </c>
      <c r="B1" s="410"/>
      <c r="C1" s="139" t="s">
        <v>822</v>
      </c>
    </row>
    <row r="2" spans="1:3" ht="51">
      <c r="A2" s="3" t="s">
        <v>44</v>
      </c>
      <c r="B2" s="4" t="s">
        <v>45</v>
      </c>
      <c r="C2" s="143" t="s">
        <v>823</v>
      </c>
    </row>
    <row r="3" spans="1:3" ht="63.75">
      <c r="A3" s="5" t="s">
        <v>47</v>
      </c>
      <c r="B3" s="4" t="s">
        <v>46</v>
      </c>
      <c r="C3" s="143" t="s">
        <v>824</v>
      </c>
    </row>
    <row r="4" spans="1:3" ht="23.25">
      <c r="A4" s="409" t="s">
        <v>54</v>
      </c>
      <c r="B4" s="409"/>
      <c r="C4" s="143"/>
    </row>
    <row r="5" spans="1:3" ht="134.25" customHeight="1">
      <c r="A5" s="3" t="s">
        <v>50</v>
      </c>
      <c r="B5" s="4" t="s">
        <v>49</v>
      </c>
      <c r="C5" s="143" t="s">
        <v>825</v>
      </c>
    </row>
    <row r="6" spans="1:3" ht="127.5">
      <c r="A6" s="3" t="s">
        <v>51</v>
      </c>
      <c r="B6" s="4" t="s">
        <v>52</v>
      </c>
      <c r="C6" s="143" t="s">
        <v>826</v>
      </c>
    </row>
    <row r="7" spans="1:3" ht="23.25">
      <c r="A7" s="409" t="s">
        <v>57</v>
      </c>
      <c r="B7" s="409"/>
      <c r="C7" s="143"/>
    </row>
    <row r="8" spans="1:3" ht="127.5">
      <c r="A8" s="3" t="s">
        <v>55</v>
      </c>
      <c r="B8" s="4" t="s">
        <v>56</v>
      </c>
      <c r="C8" s="143" t="s">
        <v>827</v>
      </c>
    </row>
    <row r="9" spans="1:3" ht="23.25">
      <c r="A9" s="409" t="s">
        <v>64</v>
      </c>
      <c r="B9" s="409"/>
      <c r="C9" s="143"/>
    </row>
    <row r="10" spans="1:3" ht="344.25">
      <c r="A10" s="3" t="s">
        <v>58</v>
      </c>
      <c r="B10" s="7" t="s">
        <v>59</v>
      </c>
      <c r="C10" s="143" t="s">
        <v>828</v>
      </c>
    </row>
    <row r="11" spans="1:3" ht="127.5">
      <c r="A11" s="6" t="s">
        <v>60</v>
      </c>
      <c r="B11" s="7" t="s">
        <v>61</v>
      </c>
      <c r="C11" s="143" t="s">
        <v>829</v>
      </c>
    </row>
    <row r="12" spans="1:3" ht="229.5">
      <c r="A12" s="6" t="s">
        <v>62</v>
      </c>
      <c r="B12" s="7" t="s">
        <v>63</v>
      </c>
      <c r="C12" s="143" t="s">
        <v>830</v>
      </c>
    </row>
    <row r="13" spans="1:3" ht="23.25">
      <c r="A13" s="409" t="s">
        <v>74</v>
      </c>
      <c r="B13" s="409"/>
      <c r="C13" s="143"/>
    </row>
    <row r="14" spans="1:3" ht="51">
      <c r="A14" s="3" t="s">
        <v>68</v>
      </c>
      <c r="B14" s="83" t="s">
        <v>65</v>
      </c>
      <c r="C14" s="143" t="s">
        <v>780</v>
      </c>
    </row>
    <row r="15" spans="1:3" ht="127.5">
      <c r="A15" s="6" t="s">
        <v>66</v>
      </c>
      <c r="B15" s="7" t="s">
        <v>67</v>
      </c>
      <c r="C15" s="143" t="s">
        <v>831</v>
      </c>
    </row>
    <row r="16" spans="1:3" ht="23.25">
      <c r="A16" s="409" t="s">
        <v>80</v>
      </c>
      <c r="B16" s="409"/>
      <c r="C16" s="143"/>
    </row>
    <row r="17" spans="1:5" ht="140.25">
      <c r="A17" s="11" t="s">
        <v>78</v>
      </c>
      <c r="B17" s="12" t="s">
        <v>79</v>
      </c>
      <c r="C17" s="143"/>
      <c r="E17">
        <v>155</v>
      </c>
    </row>
    <row r="18" spans="1:5" ht="23.25">
      <c r="A18" s="411">
        <v>110</v>
      </c>
      <c r="B18" s="412"/>
      <c r="C18" s="143"/>
    </row>
    <row r="19" spans="1:5" ht="76.5">
      <c r="A19" s="121" t="s">
        <v>1000</v>
      </c>
      <c r="B19" s="194" t="s">
        <v>248</v>
      </c>
      <c r="C19" s="143" t="s">
        <v>838</v>
      </c>
    </row>
    <row r="20" spans="1:5" ht="140.25">
      <c r="A20" s="121" t="s">
        <v>1001</v>
      </c>
      <c r="B20" s="122" t="s">
        <v>1002</v>
      </c>
      <c r="C20" s="143" t="s">
        <v>832</v>
      </c>
    </row>
    <row r="21" spans="1:5" ht="94.5">
      <c r="A21" s="121" t="s">
        <v>1003</v>
      </c>
      <c r="B21" s="122" t="s">
        <v>249</v>
      </c>
      <c r="C21" s="143" t="s">
        <v>833</v>
      </c>
    </row>
    <row r="22" spans="1:5" ht="81.75">
      <c r="A22" s="121" t="s">
        <v>1004</v>
      </c>
      <c r="B22" s="122" t="s">
        <v>250</v>
      </c>
      <c r="C22" s="143" t="s">
        <v>834</v>
      </c>
    </row>
    <row r="23" spans="1:5" ht="81.75">
      <c r="A23" s="121" t="s">
        <v>1005</v>
      </c>
      <c r="B23" s="122" t="s">
        <v>251</v>
      </c>
      <c r="C23" s="143" t="s">
        <v>835</v>
      </c>
    </row>
    <row r="24" spans="1:5" ht="81.75">
      <c r="A24" s="121" t="s">
        <v>1006</v>
      </c>
      <c r="B24" s="122" t="s">
        <v>252</v>
      </c>
      <c r="C24" s="143" t="s">
        <v>836</v>
      </c>
    </row>
    <row r="25" spans="1:5" ht="120">
      <c r="A25" s="121" t="s">
        <v>1007</v>
      </c>
      <c r="B25" s="122" t="s">
        <v>253</v>
      </c>
      <c r="C25" s="143" t="s">
        <v>837</v>
      </c>
    </row>
    <row r="26" spans="1:5" ht="23.25">
      <c r="A26" s="411" t="s">
        <v>97</v>
      </c>
      <c r="B26" s="412"/>
      <c r="C26" s="143"/>
    </row>
    <row r="27" spans="1:5" ht="76.5">
      <c r="A27" s="3" t="s">
        <v>95</v>
      </c>
      <c r="B27" s="7" t="s">
        <v>96</v>
      </c>
      <c r="C27" s="143" t="s">
        <v>839</v>
      </c>
    </row>
    <row r="28" spans="1:5" ht="23.25">
      <c r="A28" s="409" t="s">
        <v>119</v>
      </c>
      <c r="B28" s="409"/>
      <c r="C28" s="143"/>
    </row>
    <row r="29" spans="1:5" ht="127.5">
      <c r="A29" s="6" t="s">
        <v>117</v>
      </c>
      <c r="B29" s="7" t="s">
        <v>118</v>
      </c>
      <c r="C29" s="143"/>
    </row>
    <row r="30" spans="1:5" ht="23.25">
      <c r="A30" s="409" t="s">
        <v>201</v>
      </c>
      <c r="B30" s="409"/>
      <c r="C30" s="143"/>
    </row>
    <row r="31" spans="1:5" ht="89.25">
      <c r="A31" s="72" t="s">
        <v>197</v>
      </c>
      <c r="B31" s="4" t="s">
        <v>198</v>
      </c>
      <c r="C31" s="143" t="s">
        <v>840</v>
      </c>
    </row>
    <row r="32" spans="1:5" ht="76.5">
      <c r="A32" s="3" t="s">
        <v>199</v>
      </c>
      <c r="B32" s="4" t="s">
        <v>200</v>
      </c>
      <c r="C32" s="143" t="s">
        <v>841</v>
      </c>
    </row>
    <row r="33" spans="1:3" ht="165.75">
      <c r="A33" s="3" t="s">
        <v>281</v>
      </c>
      <c r="B33" s="4" t="s">
        <v>282</v>
      </c>
      <c r="C33" s="143" t="s">
        <v>842</v>
      </c>
    </row>
    <row r="34" spans="1:3" ht="63.75">
      <c r="A34" s="3" t="s">
        <v>283</v>
      </c>
      <c r="B34" s="4" t="s">
        <v>284</v>
      </c>
      <c r="C34" s="143" t="s">
        <v>843</v>
      </c>
    </row>
    <row r="35" spans="1:3" ht="229.5">
      <c r="A35" s="3" t="s">
        <v>285</v>
      </c>
      <c r="B35" s="4" t="s">
        <v>286</v>
      </c>
      <c r="C35" s="143" t="s">
        <v>844</v>
      </c>
    </row>
    <row r="36" spans="1:3" ht="23.25">
      <c r="A36" s="409" t="s">
        <v>208</v>
      </c>
      <c r="B36" s="409"/>
      <c r="C36" s="143"/>
    </row>
    <row r="37" spans="1:3" ht="51">
      <c r="A37" s="3" t="s">
        <v>203</v>
      </c>
      <c r="B37" s="84" t="s">
        <v>248</v>
      </c>
      <c r="C37" s="144" t="s">
        <v>845</v>
      </c>
    </row>
    <row r="38" spans="1:3" ht="102">
      <c r="A38" s="3" t="s">
        <v>204</v>
      </c>
      <c r="B38" s="7" t="s">
        <v>205</v>
      </c>
      <c r="C38" s="144" t="s">
        <v>846</v>
      </c>
    </row>
    <row r="39" spans="1:3" ht="63.75">
      <c r="A39" s="6" t="s">
        <v>206</v>
      </c>
      <c r="B39" s="7" t="s">
        <v>207</v>
      </c>
      <c r="C39" s="144" t="s">
        <v>847</v>
      </c>
    </row>
    <row r="40" spans="1:3" ht="165.75">
      <c r="A40" s="3" t="s">
        <v>244</v>
      </c>
      <c r="B40" s="4" t="s">
        <v>245</v>
      </c>
      <c r="C40" s="145" t="s">
        <v>848</v>
      </c>
    </row>
    <row r="41" spans="1:3" ht="23.25">
      <c r="A41" s="409" t="s">
        <v>223</v>
      </c>
      <c r="B41" s="409"/>
      <c r="C41" s="143"/>
    </row>
    <row r="42" spans="1:3" ht="204">
      <c r="A42" s="3" t="s">
        <v>220</v>
      </c>
      <c r="B42" s="4" t="s">
        <v>1141</v>
      </c>
      <c r="C42" s="145" t="s">
        <v>861</v>
      </c>
    </row>
    <row r="43" spans="1:3" ht="255">
      <c r="A43" s="72" t="s">
        <v>221</v>
      </c>
      <c r="B43" s="73" t="s">
        <v>222</v>
      </c>
      <c r="C43" s="145" t="s">
        <v>862</v>
      </c>
    </row>
    <row r="44" spans="1:3" ht="23.25">
      <c r="A44" s="409" t="s">
        <v>280</v>
      </c>
      <c r="B44" s="409"/>
      <c r="C44" s="143"/>
    </row>
    <row r="45" spans="1:3" ht="38.25">
      <c r="A45" s="121" t="s">
        <v>863</v>
      </c>
      <c r="B45" s="122" t="s">
        <v>864</v>
      </c>
      <c r="C45" s="143"/>
    </row>
    <row r="46" spans="1:3" ht="102">
      <c r="A46" s="121" t="s">
        <v>865</v>
      </c>
      <c r="B46" s="122" t="s">
        <v>279</v>
      </c>
      <c r="C46" s="143"/>
    </row>
    <row r="47" spans="1:3" ht="51">
      <c r="A47" s="121" t="s">
        <v>866</v>
      </c>
      <c r="B47" s="122" t="s">
        <v>867</v>
      </c>
      <c r="C47" s="143"/>
    </row>
    <row r="48" spans="1:3" ht="23.25">
      <c r="A48" s="409" t="s">
        <v>292</v>
      </c>
      <c r="B48" s="409"/>
      <c r="C48" s="143"/>
    </row>
    <row r="49" spans="1:3" ht="63.75">
      <c r="A49" s="88" t="s">
        <v>288</v>
      </c>
      <c r="B49" s="4" t="s">
        <v>289</v>
      </c>
      <c r="C49" s="143" t="s">
        <v>859</v>
      </c>
    </row>
    <row r="50" spans="1:3" ht="127.5">
      <c r="A50" s="3" t="s">
        <v>290</v>
      </c>
      <c r="B50" s="4" t="s">
        <v>291</v>
      </c>
      <c r="C50" s="143" t="s">
        <v>860</v>
      </c>
    </row>
    <row r="51" spans="1:3" ht="23.25">
      <c r="A51" s="409" t="s">
        <v>296</v>
      </c>
      <c r="B51" s="409"/>
      <c r="C51" s="143"/>
    </row>
    <row r="52" spans="1:3" ht="255">
      <c r="A52" s="3" t="s">
        <v>294</v>
      </c>
      <c r="B52" s="4" t="s">
        <v>295</v>
      </c>
      <c r="C52" s="143"/>
    </row>
    <row r="53" spans="1:3" ht="23.25">
      <c r="A53" s="409" t="s">
        <v>732</v>
      </c>
      <c r="B53" s="409"/>
      <c r="C53" s="143"/>
    </row>
    <row r="54" spans="1:3" ht="127.5">
      <c r="A54" s="3" t="s">
        <v>721</v>
      </c>
      <c r="B54" s="4" t="s">
        <v>722</v>
      </c>
      <c r="C54" s="144" t="s">
        <v>855</v>
      </c>
    </row>
    <row r="55" spans="1:3" ht="165.75">
      <c r="A55" s="3" t="s">
        <v>723</v>
      </c>
      <c r="B55" s="4" t="s">
        <v>724</v>
      </c>
      <c r="C55" s="144" t="s">
        <v>856</v>
      </c>
    </row>
    <row r="56" spans="1:3" ht="165.75">
      <c r="A56" s="3" t="s">
        <v>725</v>
      </c>
      <c r="B56" s="4" t="s">
        <v>726</v>
      </c>
      <c r="C56" s="144" t="s">
        <v>857</v>
      </c>
    </row>
    <row r="57" spans="1:3" ht="114.75">
      <c r="A57" s="3" t="s">
        <v>727</v>
      </c>
      <c r="B57" s="84" t="s">
        <v>728</v>
      </c>
      <c r="C57" s="144" t="s">
        <v>858</v>
      </c>
    </row>
    <row r="58" spans="1:3" ht="23.25">
      <c r="A58" s="409" t="s">
        <v>731</v>
      </c>
      <c r="B58" s="409"/>
      <c r="C58" s="143"/>
    </row>
    <row r="59" spans="1:3" ht="102">
      <c r="A59" s="72" t="s">
        <v>730</v>
      </c>
      <c r="B59" s="4" t="s">
        <v>729</v>
      </c>
      <c r="C59" s="143"/>
    </row>
    <row r="60" spans="1:3" ht="23.25">
      <c r="A60" s="409" t="s">
        <v>741</v>
      </c>
      <c r="B60" s="409"/>
      <c r="C60" s="143"/>
    </row>
    <row r="61" spans="1:3" ht="51.75">
      <c r="A61" s="3" t="s">
        <v>741</v>
      </c>
      <c r="B61" s="113" t="s">
        <v>742</v>
      </c>
      <c r="C61" s="143"/>
    </row>
    <row r="62" spans="1:3" ht="23.25">
      <c r="A62" s="409" t="s">
        <v>772</v>
      </c>
      <c r="B62" s="409"/>
      <c r="C62" s="143"/>
    </row>
    <row r="63" spans="1:3" ht="102">
      <c r="A63" s="119" t="s">
        <v>761</v>
      </c>
      <c r="B63" s="120" t="s">
        <v>762</v>
      </c>
      <c r="C63" s="144" t="s">
        <v>849</v>
      </c>
    </row>
    <row r="64" spans="1:3" ht="63.75">
      <c r="A64" s="121" t="s">
        <v>763</v>
      </c>
      <c r="B64" s="122" t="s">
        <v>764</v>
      </c>
      <c r="C64" s="144" t="s">
        <v>850</v>
      </c>
    </row>
    <row r="65" spans="1:3" ht="63.75">
      <c r="A65" s="121" t="s">
        <v>765</v>
      </c>
      <c r="B65" s="123" t="s">
        <v>766</v>
      </c>
      <c r="C65" s="144" t="s">
        <v>851</v>
      </c>
    </row>
    <row r="66" spans="1:3" ht="63.75">
      <c r="A66" s="121" t="s">
        <v>767</v>
      </c>
      <c r="B66" s="123" t="s">
        <v>768</v>
      </c>
      <c r="C66" s="144" t="s">
        <v>852</v>
      </c>
    </row>
    <row r="67" spans="1:3" ht="63.75">
      <c r="A67" s="121" t="s">
        <v>769</v>
      </c>
      <c r="B67" s="123" t="s">
        <v>770</v>
      </c>
      <c r="C67" s="144" t="s">
        <v>853</v>
      </c>
    </row>
    <row r="68" spans="1:3" ht="38.25">
      <c r="A68" s="121" t="s">
        <v>771</v>
      </c>
      <c r="B68" s="123" t="s">
        <v>759</v>
      </c>
      <c r="C68" s="144" t="s">
        <v>854</v>
      </c>
    </row>
    <row r="69" spans="1:3">
      <c r="C69" s="143"/>
    </row>
  </sheetData>
  <mergeCells count="19">
    <mergeCell ref="A44:B44"/>
    <mergeCell ref="A48:B48"/>
    <mergeCell ref="A41:B41"/>
    <mergeCell ref="A1:B1"/>
    <mergeCell ref="A4:B4"/>
    <mergeCell ref="A7:B7"/>
    <mergeCell ref="A9:B9"/>
    <mergeCell ref="A13:B13"/>
    <mergeCell ref="A26:B26"/>
    <mergeCell ref="A28:B28"/>
    <mergeCell ref="A30:B30"/>
    <mergeCell ref="A36:B36"/>
    <mergeCell ref="A16:B16"/>
    <mergeCell ref="A18:B18"/>
    <mergeCell ref="A62:B62"/>
    <mergeCell ref="A53:B53"/>
    <mergeCell ref="A58:B58"/>
    <mergeCell ref="A60:B60"/>
    <mergeCell ref="A51:B51"/>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60" operator="containsText" id="{A29E26AB-665D-4F5E-961E-FBF0C6CA2C92}">
            <xm:f>NOT(ISERROR(SEARCH("add *155# upselling category",A2)))</xm:f>
            <xm:f>"add *155# upselling category"</xm:f>
            <x14:dxf>
              <font>
                <b val="0"/>
                <i val="0"/>
                <color rgb="FF00B050"/>
              </font>
            </x14:dxf>
          </x14:cfRule>
          <xm:sqref>A2:A3</xm:sqref>
        </x14:conditionalFormatting>
        <x14:conditionalFormatting xmlns:xm="http://schemas.microsoft.com/office/excel/2006/main">
          <x14:cfRule type="containsText" priority="58" operator="containsText" id="{E99646EA-BACE-4D32-A093-A1E1DFFDE282}">
            <xm:f>NOT(ISERROR(SEARCH("add *155# upselling category",A5)))</xm:f>
            <xm:f>"add *155# upselling category"</xm:f>
            <x14:dxf>
              <font>
                <b val="0"/>
                <i val="0"/>
                <color rgb="FF00B050"/>
              </font>
            </x14:dxf>
          </x14:cfRule>
          <xm:sqref>A5:A6</xm:sqref>
        </x14:conditionalFormatting>
        <x14:conditionalFormatting xmlns:xm="http://schemas.microsoft.com/office/excel/2006/main">
          <x14:cfRule type="containsText" priority="57" operator="containsText" id="{15D610B0-BA29-4310-9708-DF64A5BD0F0C}">
            <xm:f>NOT(ISERROR(SEARCH("add *155# upselling category",A8)))</xm:f>
            <xm:f>"add *155# upselling category"</xm:f>
            <x14:dxf>
              <font>
                <b val="0"/>
                <i val="0"/>
                <color rgb="FF00B050"/>
              </font>
            </x14:dxf>
          </x14:cfRule>
          <xm:sqref>A8</xm:sqref>
        </x14:conditionalFormatting>
        <x14:conditionalFormatting xmlns:xm="http://schemas.microsoft.com/office/excel/2006/main">
          <x14:cfRule type="containsText" priority="54" operator="containsText" id="{ACC2C11D-56BD-423C-B659-102B75D7E6F2}">
            <xm:f>NOT(ISERROR(SEARCH("add *155# upselling category",A10)))</xm:f>
            <xm:f>"add *155# upselling category"</xm:f>
            <x14:dxf>
              <font>
                <b val="0"/>
                <i val="0"/>
                <color rgb="FF00B050"/>
              </font>
            </x14:dxf>
          </x14:cfRule>
          <xm:sqref>A10:A12</xm:sqref>
        </x14:conditionalFormatting>
        <x14:conditionalFormatting xmlns:xm="http://schemas.microsoft.com/office/excel/2006/main">
          <x14:cfRule type="containsText" priority="52" operator="containsText" id="{BF774072-25DF-4920-B9F5-293FA4D65961}">
            <xm:f>NOT(ISERROR(SEARCH("add *155# upselling category",A14)))</xm:f>
            <xm:f>"add *155# upselling category"</xm:f>
            <x14:dxf>
              <font>
                <b val="0"/>
                <i val="0"/>
                <color rgb="FF00B050"/>
              </font>
            </x14:dxf>
          </x14:cfRule>
          <xm:sqref>A14:A15</xm:sqref>
        </x14:conditionalFormatting>
        <x14:conditionalFormatting xmlns:xm="http://schemas.microsoft.com/office/excel/2006/main">
          <x14:cfRule type="containsText" priority="2" operator="containsText" id="{C5BD5FCF-9DA8-498B-B09F-86CD68AFEB84}">
            <xm:f>NOT(ISERROR(SEARCH("add *155# upselling category",A19)))</xm:f>
            <xm:f>"add *155# upselling category"</xm:f>
            <x14:dxf>
              <font>
                <b val="0"/>
                <i val="0"/>
                <color rgb="FF00B050"/>
              </font>
            </x14:dxf>
          </x14:cfRule>
          <xm:sqref>A19:A25</xm:sqref>
        </x14:conditionalFormatting>
        <x14:conditionalFormatting xmlns:xm="http://schemas.microsoft.com/office/excel/2006/main">
          <x14:cfRule type="containsText" priority="50" operator="containsText" id="{188A6DE2-7D36-4E34-8C58-2D7DE3F311FE}">
            <xm:f>NOT(ISERROR(SEARCH("add *155# upselling category",A27)))</xm:f>
            <xm:f>"add *155# upselling category"</xm:f>
            <x14:dxf>
              <font>
                <b val="0"/>
                <i val="0"/>
                <color rgb="FF00B050"/>
              </font>
            </x14:dxf>
          </x14:cfRule>
          <xm:sqref>A27</xm:sqref>
        </x14:conditionalFormatting>
        <x14:conditionalFormatting xmlns:xm="http://schemas.microsoft.com/office/excel/2006/main">
          <x14:cfRule type="containsText" priority="23" operator="containsText" id="{30A45C02-83DF-4FAD-AD70-6BC505D73D94}">
            <xm:f>NOT(ISERROR(SEARCH("add *155# upselling category",A31)))</xm:f>
            <xm:f>"add *155# upselling category"</xm:f>
            <x14:dxf>
              <font>
                <b val="0"/>
                <i val="0"/>
                <color rgb="FF00B050"/>
              </font>
            </x14:dxf>
          </x14:cfRule>
          <xm:sqref>A31:A35</xm:sqref>
        </x14:conditionalFormatting>
        <x14:conditionalFormatting xmlns:xm="http://schemas.microsoft.com/office/excel/2006/main">
          <x14:cfRule type="containsText" priority="29" operator="containsText" id="{5BDD9427-8398-4C85-8583-DD795551303D}">
            <xm:f>NOT(ISERROR(SEARCH("add *155# upselling category",A37)))</xm:f>
            <xm:f>"add *155# upselling category"</xm:f>
            <x14:dxf>
              <font>
                <b val="0"/>
                <i val="0"/>
                <color rgb="FF00B050"/>
              </font>
            </x14:dxf>
          </x14:cfRule>
          <xm:sqref>A37:A40</xm:sqref>
        </x14:conditionalFormatting>
        <x14:conditionalFormatting xmlns:xm="http://schemas.microsoft.com/office/excel/2006/main">
          <x14:cfRule type="containsText" priority="45" operator="containsText" id="{272B4022-697C-43B9-90A6-97F714B14774}">
            <xm:f>NOT(ISERROR(SEARCH("add *155# upselling category",A42)))</xm:f>
            <xm:f>"add *155# upselling category"</xm:f>
            <x14:dxf>
              <font>
                <b val="0"/>
                <i val="0"/>
                <color rgb="FF00B050"/>
              </font>
            </x14:dxf>
          </x14:cfRule>
          <xm:sqref>A42:A43</xm:sqref>
        </x14:conditionalFormatting>
        <x14:conditionalFormatting xmlns:xm="http://schemas.microsoft.com/office/excel/2006/main">
          <x14:cfRule type="containsText" priority="9" operator="containsText" id="{656ADDBD-4C6D-4D64-9380-6AE3B39945FB}">
            <xm:f>NOT(ISERROR(SEARCH("add *155# upselling category",A45)))</xm:f>
            <xm:f>"add *155# upselling category"</xm:f>
            <x14:dxf>
              <font>
                <b val="0"/>
                <i val="0"/>
                <color rgb="FF00B050"/>
              </font>
            </x14:dxf>
          </x14:cfRule>
          <xm:sqref>A45:A46</xm:sqref>
        </x14:conditionalFormatting>
        <x14:conditionalFormatting xmlns:xm="http://schemas.microsoft.com/office/excel/2006/main">
          <x14:cfRule type="containsText" priority="22" operator="containsText" id="{4849964B-FE33-43AB-A478-22C7C077268C}">
            <xm:f>NOT(ISERROR(SEARCH("add *155# upselling category",A49)))</xm:f>
            <xm:f>"add *155# upselling category"</xm:f>
            <x14:dxf>
              <font>
                <b val="0"/>
                <i val="0"/>
                <color rgb="FF00B050"/>
              </font>
            </x14:dxf>
          </x14:cfRule>
          <xm:sqref>A49:A50</xm:sqref>
        </x14:conditionalFormatting>
        <x14:conditionalFormatting xmlns:xm="http://schemas.microsoft.com/office/excel/2006/main">
          <x14:cfRule type="containsText" priority="21" operator="containsText" id="{26411016-5AEA-4954-97C6-1C67A43F3CEB}">
            <xm:f>NOT(ISERROR(SEARCH("add *155# upselling category",A52)))</xm:f>
            <xm:f>"add *155# upselling category"</xm:f>
            <x14:dxf>
              <font>
                <b val="0"/>
                <i val="0"/>
                <color rgb="FF00B050"/>
              </font>
            </x14:dxf>
          </x14:cfRule>
          <xm:sqref>A52</xm:sqref>
        </x14:conditionalFormatting>
        <x14:conditionalFormatting xmlns:xm="http://schemas.microsoft.com/office/excel/2006/main">
          <x14:cfRule type="containsText" priority="18" operator="containsText" id="{0DEC5EDA-C9CA-4EFE-9EED-A4523A97433D}">
            <xm:f>NOT(ISERROR(SEARCH("add *155# upselling category",A54)))</xm:f>
            <xm:f>"add *155# upselling category"</xm:f>
            <x14:dxf>
              <font>
                <b val="0"/>
                <i val="0"/>
                <color rgb="FF00B050"/>
              </font>
            </x14:dxf>
          </x14:cfRule>
          <xm:sqref>A54:A57</xm:sqref>
        </x14:conditionalFormatting>
        <x14:conditionalFormatting xmlns:xm="http://schemas.microsoft.com/office/excel/2006/main">
          <x14:cfRule type="containsText" priority="17" operator="containsText" id="{439D7CBE-E0E7-4FBB-8E8B-6A82018B9B5D}">
            <xm:f>NOT(ISERROR(SEARCH("add *155# upselling category",A59)))</xm:f>
            <xm:f>"add *155# upselling category"</xm:f>
            <x14:dxf>
              <font>
                <b val="0"/>
                <i val="0"/>
                <color rgb="FF00B050"/>
              </font>
            </x14:dxf>
          </x14:cfRule>
          <xm:sqref>A59</xm:sqref>
        </x14:conditionalFormatting>
        <x14:conditionalFormatting xmlns:xm="http://schemas.microsoft.com/office/excel/2006/main">
          <x14:cfRule type="containsText" priority="16" operator="containsText" id="{99AA5FE3-5F3B-4B56-BBFB-C95423323C84}">
            <xm:f>NOT(ISERROR(SEARCH("add *155# upselling category",A61)))</xm:f>
            <xm:f>"add *155# upselling category"</xm:f>
            <x14:dxf>
              <font>
                <b val="0"/>
                <i val="0"/>
                <color rgb="FF00B050"/>
              </font>
            </x14:dxf>
          </x14:cfRule>
          <xm:sqref>A61</xm:sqref>
        </x14:conditionalFormatting>
        <x14:conditionalFormatting xmlns:xm="http://schemas.microsoft.com/office/excel/2006/main">
          <x14:cfRule type="containsText" priority="10" operator="containsText" id="{06CA1AF8-D044-4050-AB02-FF4CDA32ACED}">
            <xm:f>NOT(ISERROR(SEARCH("add *155# upselling category",A63)))</xm:f>
            <xm:f>"add *155# upselling category"</xm:f>
            <x14:dxf>
              <font>
                <b val="0"/>
                <i val="0"/>
                <color rgb="FF00B050"/>
              </font>
            </x14:dxf>
          </x14:cfRule>
          <xm:sqref>A63:A68</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AW45"/>
  <sheetViews>
    <sheetView zoomScale="85" zoomScaleNormal="85" workbookViewId="0">
      <selection activeCell="Q12" sqref="Q12"/>
    </sheetView>
  </sheetViews>
  <sheetFormatPr defaultRowHeight="15"/>
  <cols>
    <col min="4" max="4" width="11.7109375" bestFit="1" customWidth="1"/>
    <col min="5" max="5" width="8.42578125" bestFit="1" customWidth="1"/>
    <col min="6" max="6" width="17.42578125" bestFit="1" customWidth="1"/>
    <col min="7" max="7" width="12" bestFit="1" customWidth="1"/>
    <col min="8" max="8" width="16.28515625" bestFit="1" customWidth="1"/>
    <col min="9" max="9" width="10.5703125" bestFit="1" customWidth="1"/>
    <col min="10" max="10" width="14.85546875" bestFit="1" customWidth="1"/>
    <col min="11" max="11" width="29.28515625" bestFit="1" customWidth="1"/>
    <col min="12" max="12" width="12" customWidth="1"/>
    <col min="13" max="13" width="9.85546875" bestFit="1" customWidth="1"/>
    <col min="15" max="15" width="11.28515625" bestFit="1" customWidth="1"/>
    <col min="31" max="32" width="9.140625" customWidth="1"/>
    <col min="43" max="45" width="14.5703125" customWidth="1"/>
    <col min="47" max="47" width="17.140625" customWidth="1"/>
  </cols>
  <sheetData>
    <row r="1" spans="1:17" ht="15.75" thickBot="1">
      <c r="A1" s="91" t="s">
        <v>302</v>
      </c>
      <c r="B1" s="91" t="s">
        <v>271</v>
      </c>
      <c r="C1" s="142" t="s">
        <v>881</v>
      </c>
      <c r="D1" s="165" t="s">
        <v>895</v>
      </c>
      <c r="E1" s="142" t="s">
        <v>881</v>
      </c>
      <c r="F1" s="164" t="s">
        <v>890</v>
      </c>
      <c r="G1" s="164" t="s">
        <v>891</v>
      </c>
      <c r="H1" s="164" t="s">
        <v>892</v>
      </c>
      <c r="I1" s="164" t="s">
        <v>893</v>
      </c>
      <c r="J1" s="228" t="s">
        <v>1132</v>
      </c>
      <c r="K1" s="164" t="s">
        <v>894</v>
      </c>
      <c r="L1" s="413" t="s">
        <v>1017</v>
      </c>
      <c r="M1" s="414"/>
      <c r="N1" s="414"/>
      <c r="O1" s="414"/>
      <c r="P1" s="415"/>
    </row>
    <row r="2" spans="1:17" ht="15.75" thickBot="1">
      <c r="A2" s="92">
        <v>46082</v>
      </c>
      <c r="B2" s="90" t="s">
        <v>754</v>
      </c>
      <c r="C2" s="90" t="str">
        <f t="shared" ref="C2:C32" si="0">IF(ISNUMBER(B2),"work","non")</f>
        <v>non</v>
      </c>
      <c r="D2" s="166">
        <f>B33</f>
        <v>93.6</v>
      </c>
      <c r="E2" s="166">
        <f>C33</f>
        <v>20</v>
      </c>
      <c r="F2" s="213">
        <v>5</v>
      </c>
      <c r="G2" s="223">
        <v>1</v>
      </c>
      <c r="H2" s="167">
        <f>AVERAGE(AD38:AD42)</f>
        <v>0.96</v>
      </c>
      <c r="I2" s="167">
        <v>0</v>
      </c>
      <c r="J2" s="230">
        <v>0.52380952380952384</v>
      </c>
      <c r="K2" s="167">
        <v>1</v>
      </c>
      <c r="L2" s="195" t="s">
        <v>1018</v>
      </c>
      <c r="M2" s="196" t="s">
        <v>1019</v>
      </c>
      <c r="N2" s="197" t="s">
        <v>968</v>
      </c>
      <c r="O2" s="198" t="s">
        <v>271</v>
      </c>
      <c r="P2" s="199" t="s">
        <v>1020</v>
      </c>
      <c r="Q2" s="246" t="s">
        <v>780</v>
      </c>
    </row>
    <row r="3" spans="1:17" ht="15.75" thickBot="1">
      <c r="A3" s="92">
        <v>46083</v>
      </c>
      <c r="B3" s="90">
        <v>74</v>
      </c>
      <c r="C3" s="90" t="str">
        <f t="shared" si="0"/>
        <v>work</v>
      </c>
      <c r="L3" s="200" t="s">
        <v>1021</v>
      </c>
      <c r="M3" s="201">
        <v>0.05</v>
      </c>
      <c r="N3" s="202">
        <v>0.9</v>
      </c>
      <c r="O3" s="203">
        <v>0.96</v>
      </c>
      <c r="P3" s="204">
        <v>0.99</v>
      </c>
      <c r="Q3" s="247">
        <f>H2</f>
        <v>0.96</v>
      </c>
    </row>
    <row r="4" spans="1:17" ht="15.75" thickBot="1">
      <c r="A4" s="92">
        <v>46084</v>
      </c>
      <c r="B4" s="90" t="s">
        <v>754</v>
      </c>
      <c r="C4" s="90" t="str">
        <f t="shared" si="0"/>
        <v>non</v>
      </c>
      <c r="L4" s="200" t="s">
        <v>1022</v>
      </c>
      <c r="M4" s="201">
        <v>0.2</v>
      </c>
      <c r="N4" s="202">
        <v>0.94</v>
      </c>
      <c r="O4" s="203">
        <v>0.98</v>
      </c>
      <c r="P4" s="204">
        <v>0.99</v>
      </c>
      <c r="Q4" s="247">
        <f>I2</f>
        <v>0</v>
      </c>
    </row>
    <row r="5" spans="1:17" ht="15.75" thickBot="1">
      <c r="A5" s="92">
        <v>46085</v>
      </c>
      <c r="B5" s="90">
        <v>79</v>
      </c>
      <c r="C5" s="90" t="str">
        <f t="shared" si="0"/>
        <v>work</v>
      </c>
      <c r="L5" s="200" t="s">
        <v>1023</v>
      </c>
      <c r="M5" s="201">
        <v>0.05</v>
      </c>
      <c r="N5" s="202">
        <v>0.94</v>
      </c>
      <c r="O5" s="203">
        <v>0.98</v>
      </c>
      <c r="P5" s="204">
        <v>0.99</v>
      </c>
      <c r="Q5" s="247">
        <f>K2</f>
        <v>1</v>
      </c>
    </row>
    <row r="6" spans="1:17" ht="15.75" thickBot="1">
      <c r="A6" s="92">
        <v>46086</v>
      </c>
      <c r="B6" s="90">
        <v>70</v>
      </c>
      <c r="C6" s="90" t="str">
        <f t="shared" si="0"/>
        <v>work</v>
      </c>
      <c r="L6" s="200" t="s">
        <v>1024</v>
      </c>
      <c r="M6" s="201">
        <v>0.05</v>
      </c>
      <c r="N6" s="202">
        <v>0.06</v>
      </c>
      <c r="O6" s="203">
        <v>0.04</v>
      </c>
      <c r="P6" s="204">
        <v>0.02</v>
      </c>
      <c r="Q6" s="247">
        <f>R18</f>
        <v>0.17857142857142858</v>
      </c>
    </row>
    <row r="7" spans="1:17" ht="15.75" thickBot="1">
      <c r="A7" s="92">
        <v>46087</v>
      </c>
      <c r="B7" s="90">
        <v>76</v>
      </c>
      <c r="C7" s="90" t="str">
        <f t="shared" si="0"/>
        <v>work</v>
      </c>
      <c r="L7" s="200" t="s">
        <v>1025</v>
      </c>
      <c r="M7" s="205">
        <v>0.1</v>
      </c>
      <c r="N7" s="206" t="s">
        <v>1026</v>
      </c>
      <c r="O7" s="207" t="s">
        <v>1027</v>
      </c>
      <c r="P7" s="208" t="s">
        <v>1028</v>
      </c>
      <c r="Q7" s="248" t="s">
        <v>1196</v>
      </c>
    </row>
    <row r="8" spans="1:17" ht="15.75" thickBot="1">
      <c r="A8" s="92">
        <v>46088</v>
      </c>
      <c r="B8" s="90">
        <v>76</v>
      </c>
      <c r="C8" s="90" t="str">
        <f t="shared" si="0"/>
        <v>work</v>
      </c>
      <c r="L8" s="200" t="s">
        <v>1029</v>
      </c>
      <c r="M8" s="201">
        <v>0.2</v>
      </c>
      <c r="N8" s="206" t="s">
        <v>1030</v>
      </c>
      <c r="O8" s="207" t="s">
        <v>1031</v>
      </c>
      <c r="P8" s="208" t="s">
        <v>1032</v>
      </c>
      <c r="Q8" s="249">
        <f>D2</f>
        <v>93.6</v>
      </c>
    </row>
    <row r="9" spans="1:17" ht="15.75" thickBot="1">
      <c r="A9" s="92">
        <v>46089</v>
      </c>
      <c r="B9" s="90" t="s">
        <v>754</v>
      </c>
      <c r="C9" s="90" t="str">
        <f t="shared" si="0"/>
        <v>non</v>
      </c>
      <c r="L9" s="200" t="s">
        <v>1033</v>
      </c>
      <c r="M9" s="201">
        <v>0.05</v>
      </c>
      <c r="N9" s="209">
        <v>0.28819444444444442</v>
      </c>
      <c r="O9" s="210">
        <v>0.29166666666666669</v>
      </c>
      <c r="P9" s="208" t="s">
        <v>1034</v>
      </c>
      <c r="Q9" s="248" t="s">
        <v>1196</v>
      </c>
    </row>
    <row r="10" spans="1:17" ht="15.75" thickBot="1">
      <c r="A10" s="92">
        <v>46090</v>
      </c>
      <c r="B10" s="90" t="s">
        <v>754</v>
      </c>
      <c r="C10" s="90" t="str">
        <f t="shared" si="0"/>
        <v>non</v>
      </c>
      <c r="L10" s="211" t="s">
        <v>1035</v>
      </c>
      <c r="M10" s="205">
        <v>0.05</v>
      </c>
      <c r="N10" s="202">
        <v>0.9</v>
      </c>
      <c r="O10" s="212">
        <v>0.95</v>
      </c>
      <c r="P10" s="212">
        <v>0.98</v>
      </c>
      <c r="Q10" s="250">
        <v>0.98</v>
      </c>
    </row>
    <row r="11" spans="1:17" ht="15.75" thickBot="1">
      <c r="A11" s="92">
        <v>46091</v>
      </c>
      <c r="B11" s="90">
        <v>91</v>
      </c>
      <c r="C11" s="90" t="str">
        <f t="shared" si="0"/>
        <v>work</v>
      </c>
      <c r="D11" t="s">
        <v>987</v>
      </c>
      <c r="L11" s="200" t="s">
        <v>1036</v>
      </c>
      <c r="M11" s="201">
        <v>0.05</v>
      </c>
      <c r="N11" s="202">
        <v>0.75</v>
      </c>
      <c r="O11" s="203">
        <v>0.85</v>
      </c>
      <c r="P11" s="204">
        <v>0.95</v>
      </c>
      <c r="Q11" s="247" t="s">
        <v>1196</v>
      </c>
    </row>
    <row r="12" spans="1:17" ht="15.75" thickBot="1">
      <c r="A12" s="92">
        <v>46092</v>
      </c>
      <c r="B12" s="90">
        <v>102</v>
      </c>
      <c r="C12" s="90" t="str">
        <f t="shared" si="0"/>
        <v>work</v>
      </c>
      <c r="L12" s="200" t="s">
        <v>1037</v>
      </c>
      <c r="M12" s="201">
        <v>0.2</v>
      </c>
      <c r="N12" s="202">
        <v>0.75</v>
      </c>
      <c r="O12" s="203">
        <v>0.85</v>
      </c>
      <c r="P12" s="204">
        <v>0.95</v>
      </c>
      <c r="Q12" s="247">
        <f>I45</f>
        <v>0.52380952380952384</v>
      </c>
    </row>
    <row r="13" spans="1:17">
      <c r="A13" s="92">
        <v>46093</v>
      </c>
      <c r="B13" s="90">
        <v>102</v>
      </c>
      <c r="C13" s="90" t="str">
        <f t="shared" si="0"/>
        <v>work</v>
      </c>
      <c r="L13" s="396" t="s">
        <v>1024</v>
      </c>
      <c r="M13" s="396"/>
      <c r="N13" s="396"/>
      <c r="O13" s="396"/>
      <c r="P13" s="396"/>
    </row>
    <row r="14" spans="1:17">
      <c r="A14" s="92">
        <v>46094</v>
      </c>
      <c r="B14" s="90">
        <v>91</v>
      </c>
      <c r="C14" s="90" t="str">
        <f t="shared" si="0"/>
        <v>work</v>
      </c>
      <c r="D14" t="s">
        <v>992</v>
      </c>
      <c r="L14" s="256" t="s">
        <v>968</v>
      </c>
      <c r="M14" s="256" t="s">
        <v>1206</v>
      </c>
      <c r="N14" s="257" t="s">
        <v>271</v>
      </c>
      <c r="O14" s="256" t="s">
        <v>1206</v>
      </c>
      <c r="P14" s="258" t="s">
        <v>1020</v>
      </c>
    </row>
    <row r="15" spans="1:17">
      <c r="A15" s="92">
        <v>46095</v>
      </c>
      <c r="B15" s="90">
        <v>75</v>
      </c>
      <c r="C15" s="90" t="str">
        <f t="shared" si="0"/>
        <v>work</v>
      </c>
      <c r="L15" s="259">
        <v>0.06</v>
      </c>
      <c r="M15" s="259">
        <v>0.05</v>
      </c>
      <c r="N15" s="260">
        <v>0.04</v>
      </c>
      <c r="O15" s="261">
        <v>0.03</v>
      </c>
      <c r="P15" s="261">
        <v>0.02</v>
      </c>
    </row>
    <row r="16" spans="1:17">
      <c r="A16" s="92">
        <v>46096</v>
      </c>
      <c r="B16" s="90" t="s">
        <v>754</v>
      </c>
      <c r="C16" s="90" t="str">
        <f t="shared" si="0"/>
        <v>non</v>
      </c>
    </row>
    <row r="17" spans="1:19">
      <c r="A17" s="92">
        <v>46097</v>
      </c>
      <c r="B17" s="90" t="s">
        <v>754</v>
      </c>
      <c r="C17" s="90" t="str">
        <f t="shared" si="0"/>
        <v>non</v>
      </c>
      <c r="L17" s="253" t="s">
        <v>926</v>
      </c>
      <c r="M17" s="253" t="s">
        <v>1200</v>
      </c>
      <c r="N17" s="253" t="s">
        <v>1201</v>
      </c>
      <c r="O17" s="253" t="s">
        <v>1134</v>
      </c>
      <c r="P17" s="254" t="s">
        <v>1202</v>
      </c>
      <c r="Q17" s="254" t="s">
        <v>1203</v>
      </c>
      <c r="R17" s="254" t="s">
        <v>1204</v>
      </c>
      <c r="S17" s="255" t="s">
        <v>1205</v>
      </c>
    </row>
    <row r="18" spans="1:19">
      <c r="A18" s="92">
        <v>46098</v>
      </c>
      <c r="B18" s="90">
        <v>88</v>
      </c>
      <c r="C18" s="90" t="str">
        <f t="shared" si="0"/>
        <v>work</v>
      </c>
      <c r="D18" t="s">
        <v>998</v>
      </c>
      <c r="L18" s="90">
        <v>77053</v>
      </c>
      <c r="M18" s="90" t="s">
        <v>814</v>
      </c>
      <c r="N18" s="90" t="s">
        <v>977</v>
      </c>
      <c r="O18" s="90" t="s">
        <v>1136</v>
      </c>
      <c r="P18" s="90">
        <v>56</v>
      </c>
      <c r="Q18" s="90">
        <v>10</v>
      </c>
      <c r="R18" s="252">
        <v>0.17857142857142858</v>
      </c>
      <c r="S18" s="252" t="s">
        <v>1199</v>
      </c>
    </row>
    <row r="19" spans="1:19">
      <c r="A19" s="92">
        <v>46099</v>
      </c>
      <c r="B19" s="90">
        <v>111</v>
      </c>
      <c r="C19" s="90" t="str">
        <f t="shared" si="0"/>
        <v>work</v>
      </c>
      <c r="D19" t="s">
        <v>999</v>
      </c>
    </row>
    <row r="20" spans="1:19">
      <c r="A20" s="92">
        <v>46100</v>
      </c>
      <c r="B20" s="90">
        <v>146</v>
      </c>
      <c r="C20" s="90" t="str">
        <f t="shared" si="0"/>
        <v>work</v>
      </c>
      <c r="L20" s="262" t="s">
        <v>1018</v>
      </c>
      <c r="M20" s="262" t="s">
        <v>1019</v>
      </c>
      <c r="N20" s="263" t="s">
        <v>968</v>
      </c>
      <c r="O20" s="264" t="s">
        <v>271</v>
      </c>
      <c r="P20" s="265" t="s">
        <v>1020</v>
      </c>
    </row>
    <row r="21" spans="1:19">
      <c r="A21" s="92">
        <v>46101</v>
      </c>
      <c r="B21" s="90" t="s">
        <v>754</v>
      </c>
      <c r="C21" s="90" t="str">
        <f t="shared" si="0"/>
        <v>non</v>
      </c>
      <c r="L21" s="266" t="s">
        <v>1035</v>
      </c>
      <c r="M21" s="267">
        <v>0.05</v>
      </c>
      <c r="N21" s="268">
        <v>0.9</v>
      </c>
      <c r="O21" s="269">
        <v>0.95</v>
      </c>
      <c r="P21" s="269">
        <v>0.98</v>
      </c>
    </row>
    <row r="22" spans="1:19">
      <c r="A22" s="92">
        <v>46102</v>
      </c>
      <c r="B22" s="90" t="s">
        <v>754</v>
      </c>
      <c r="C22" s="90" t="str">
        <f t="shared" si="0"/>
        <v>non</v>
      </c>
    </row>
    <row r="23" spans="1:19">
      <c r="A23" s="92">
        <v>46103</v>
      </c>
      <c r="B23" s="90" t="s">
        <v>754</v>
      </c>
      <c r="C23" s="90" t="str">
        <f t="shared" si="0"/>
        <v>non</v>
      </c>
    </row>
    <row r="24" spans="1:19">
      <c r="A24" s="92">
        <v>46104</v>
      </c>
      <c r="B24" s="90">
        <v>100</v>
      </c>
      <c r="C24" s="90" t="str">
        <f t="shared" si="0"/>
        <v>work</v>
      </c>
    </row>
    <row r="25" spans="1:19">
      <c r="A25" s="92">
        <v>46105</v>
      </c>
      <c r="B25" s="90">
        <v>88</v>
      </c>
      <c r="C25" s="90" t="str">
        <f t="shared" si="0"/>
        <v>work</v>
      </c>
      <c r="D25" t="s">
        <v>1038</v>
      </c>
    </row>
    <row r="26" spans="1:19">
      <c r="A26" s="92">
        <v>46106</v>
      </c>
      <c r="B26" s="90">
        <v>109</v>
      </c>
      <c r="C26" s="90" t="str">
        <f t="shared" si="0"/>
        <v>work</v>
      </c>
    </row>
    <row r="27" spans="1:19">
      <c r="A27" s="92">
        <v>46107</v>
      </c>
      <c r="B27" s="90" t="s">
        <v>754</v>
      </c>
      <c r="C27" s="90" t="str">
        <f t="shared" si="0"/>
        <v>non</v>
      </c>
      <c r="D27" t="s">
        <v>1040</v>
      </c>
    </row>
    <row r="28" spans="1:19">
      <c r="A28" s="92">
        <v>46108</v>
      </c>
      <c r="B28" s="90">
        <v>96</v>
      </c>
      <c r="C28" s="90" t="str">
        <f t="shared" si="0"/>
        <v>work</v>
      </c>
      <c r="D28" t="s">
        <v>1039</v>
      </c>
    </row>
    <row r="29" spans="1:19">
      <c r="A29" s="92">
        <v>46109</v>
      </c>
      <c r="B29" s="90">
        <v>114</v>
      </c>
      <c r="C29" s="90" t="str">
        <f t="shared" si="0"/>
        <v>work</v>
      </c>
    </row>
    <row r="30" spans="1:19">
      <c r="A30" s="92">
        <v>46110</v>
      </c>
      <c r="B30" s="90">
        <v>95</v>
      </c>
      <c r="C30" s="90" t="str">
        <f t="shared" si="0"/>
        <v>work</v>
      </c>
      <c r="D30" t="s">
        <v>998</v>
      </c>
    </row>
    <row r="31" spans="1:19">
      <c r="A31" s="92">
        <v>46111</v>
      </c>
      <c r="B31" s="90" t="s">
        <v>754</v>
      </c>
      <c r="C31" s="90" t="str">
        <f t="shared" si="0"/>
        <v>non</v>
      </c>
    </row>
    <row r="32" spans="1:19">
      <c r="A32" s="92">
        <v>46112</v>
      </c>
      <c r="B32" s="90">
        <v>89</v>
      </c>
      <c r="C32" s="90" t="str">
        <f t="shared" si="0"/>
        <v>work</v>
      </c>
    </row>
    <row r="33" spans="1:49">
      <c r="A33" s="149" t="s">
        <v>876</v>
      </c>
      <c r="B33" s="150">
        <f>AVERAGE(B2:B32)</f>
        <v>93.6</v>
      </c>
      <c r="C33" s="150">
        <f>COUNTIF(C2:C32,"work")</f>
        <v>20</v>
      </c>
    </row>
    <row r="34" spans="1:49">
      <c r="C34" s="153" t="s">
        <v>882</v>
      </c>
    </row>
    <row r="35" spans="1:49">
      <c r="AD35" s="190"/>
      <c r="AE35" s="190"/>
    </row>
    <row r="36" spans="1:49" ht="15.75">
      <c r="A36" s="403" t="s">
        <v>302</v>
      </c>
      <c r="B36" s="403" t="s">
        <v>925</v>
      </c>
      <c r="C36" s="404" t="s">
        <v>926</v>
      </c>
      <c r="D36" s="403" t="s">
        <v>927</v>
      </c>
      <c r="E36" s="405" t="s">
        <v>928</v>
      </c>
      <c r="F36" s="407" t="s">
        <v>929</v>
      </c>
      <c r="G36" s="407" t="s">
        <v>930</v>
      </c>
      <c r="H36" s="403" t="s">
        <v>931</v>
      </c>
      <c r="I36" s="403" t="s">
        <v>932</v>
      </c>
      <c r="J36" s="407" t="s">
        <v>933</v>
      </c>
      <c r="K36" s="407" t="s">
        <v>934</v>
      </c>
      <c r="L36" s="403" t="s">
        <v>935</v>
      </c>
      <c r="M36" s="403" t="s">
        <v>936</v>
      </c>
      <c r="N36" s="403" t="s">
        <v>937</v>
      </c>
      <c r="O36" s="398" t="s">
        <v>938</v>
      </c>
      <c r="P36" s="398"/>
      <c r="Q36" s="398"/>
      <c r="R36" s="398"/>
      <c r="S36" s="398"/>
      <c r="T36" s="398"/>
      <c r="U36" s="398"/>
      <c r="V36" s="398"/>
      <c r="W36" s="398"/>
      <c r="X36" s="398"/>
      <c r="Y36" s="398"/>
      <c r="Z36" s="398"/>
      <c r="AA36" s="398"/>
      <c r="AB36" s="398"/>
      <c r="AC36" s="398"/>
      <c r="AD36" s="398"/>
      <c r="AE36" s="398"/>
      <c r="AF36" s="397" t="s">
        <v>939</v>
      </c>
      <c r="AG36" s="399" t="s">
        <v>940</v>
      </c>
      <c r="AH36" s="399"/>
      <c r="AI36" s="399"/>
      <c r="AJ36" s="399"/>
      <c r="AK36" s="399"/>
      <c r="AL36" s="399"/>
      <c r="AM36" s="399"/>
      <c r="AN36" s="400" t="s">
        <v>941</v>
      </c>
      <c r="AO36" s="400" t="s">
        <v>942</v>
      </c>
      <c r="AP36" s="401" t="s">
        <v>943</v>
      </c>
      <c r="AQ36" s="402" t="s">
        <v>944</v>
      </c>
      <c r="AR36" s="397" t="s">
        <v>945</v>
      </c>
      <c r="AS36" s="397" t="s">
        <v>946</v>
      </c>
      <c r="AT36" s="401" t="s">
        <v>943</v>
      </c>
      <c r="AU36" s="397" t="s">
        <v>947</v>
      </c>
      <c r="AV36" s="397" t="s">
        <v>948</v>
      </c>
      <c r="AW36" s="171"/>
    </row>
    <row r="37" spans="1:49" ht="63.95" customHeight="1">
      <c r="A37" s="403"/>
      <c r="B37" s="403"/>
      <c r="C37" s="404" t="s">
        <v>931</v>
      </c>
      <c r="D37" s="403"/>
      <c r="E37" s="406"/>
      <c r="F37" s="408"/>
      <c r="G37" s="408"/>
      <c r="H37" s="403" t="s">
        <v>931</v>
      </c>
      <c r="I37" s="403" t="s">
        <v>931</v>
      </c>
      <c r="J37" s="408"/>
      <c r="K37" s="408"/>
      <c r="L37" s="403"/>
      <c r="M37" s="403"/>
      <c r="N37" s="403"/>
      <c r="O37" s="172" t="s">
        <v>949</v>
      </c>
      <c r="P37" s="172" t="s">
        <v>950</v>
      </c>
      <c r="Q37" s="172" t="s">
        <v>951</v>
      </c>
      <c r="R37" s="172" t="s">
        <v>952</v>
      </c>
      <c r="S37" s="172" t="s">
        <v>953</v>
      </c>
      <c r="T37" s="172" t="s">
        <v>954</v>
      </c>
      <c r="U37" s="172" t="s">
        <v>955</v>
      </c>
      <c r="V37" s="172" t="s">
        <v>956</v>
      </c>
      <c r="W37" s="172" t="s">
        <v>957</v>
      </c>
      <c r="X37" s="172" t="s">
        <v>958</v>
      </c>
      <c r="Y37" s="172" t="s">
        <v>959</v>
      </c>
      <c r="Z37" s="172" t="s">
        <v>960</v>
      </c>
      <c r="AA37" s="172" t="s">
        <v>961</v>
      </c>
      <c r="AB37" s="173" t="s">
        <v>962</v>
      </c>
      <c r="AC37" s="173" t="s">
        <v>963</v>
      </c>
      <c r="AD37" s="174" t="s">
        <v>964</v>
      </c>
      <c r="AE37" s="174" t="s">
        <v>965</v>
      </c>
      <c r="AF37" s="397"/>
      <c r="AG37" s="175" t="s">
        <v>966</v>
      </c>
      <c r="AH37" s="175" t="s">
        <v>967</v>
      </c>
      <c r="AI37" s="175" t="s">
        <v>968</v>
      </c>
      <c r="AJ37" s="175" t="s">
        <v>969</v>
      </c>
      <c r="AK37" s="175" t="s">
        <v>970</v>
      </c>
      <c r="AL37" s="176" t="s">
        <v>971</v>
      </c>
      <c r="AM37" s="177" t="s">
        <v>943</v>
      </c>
      <c r="AN37" s="400"/>
      <c r="AO37" s="400"/>
      <c r="AP37" s="401"/>
      <c r="AQ37" s="402"/>
      <c r="AR37" s="397"/>
      <c r="AS37" s="397"/>
      <c r="AT37" s="401"/>
      <c r="AU37" s="397"/>
      <c r="AV37" s="397"/>
      <c r="AW37" s="171" t="s">
        <v>972</v>
      </c>
    </row>
    <row r="38" spans="1:49" ht="105" customHeight="1">
      <c r="A38" s="178">
        <v>46083</v>
      </c>
      <c r="B38" s="83" t="s">
        <v>973</v>
      </c>
      <c r="C38" s="83">
        <v>77053</v>
      </c>
      <c r="D38" s="83" t="s">
        <v>977</v>
      </c>
      <c r="E38" s="80" t="s">
        <v>978</v>
      </c>
      <c r="F38" s="179" t="s">
        <v>974</v>
      </c>
      <c r="G38" s="179" t="s">
        <v>975</v>
      </c>
      <c r="H38" s="83">
        <v>1152433540</v>
      </c>
      <c r="I38" s="179" t="s">
        <v>974</v>
      </c>
      <c r="J38" s="83">
        <v>12293174</v>
      </c>
      <c r="K38" s="83" t="s">
        <v>979</v>
      </c>
      <c r="L38" s="83" t="s">
        <v>980</v>
      </c>
      <c r="M38" s="178">
        <v>46081.012557870374</v>
      </c>
      <c r="N38" s="178">
        <v>46081.013206018521</v>
      </c>
      <c r="O38" s="180" t="s">
        <v>216</v>
      </c>
      <c r="P38" s="181">
        <v>5</v>
      </c>
      <c r="Q38" s="179">
        <v>15</v>
      </c>
      <c r="R38" s="181" t="s">
        <v>216</v>
      </c>
      <c r="S38" s="181">
        <v>10</v>
      </c>
      <c r="T38" s="181">
        <v>25</v>
      </c>
      <c r="U38" s="181" t="s">
        <v>216</v>
      </c>
      <c r="V38" s="181">
        <v>10</v>
      </c>
      <c r="W38" s="181">
        <v>5</v>
      </c>
      <c r="X38" s="182">
        <v>20</v>
      </c>
      <c r="Y38" s="181" t="s">
        <v>216</v>
      </c>
      <c r="Z38" s="183">
        <v>0</v>
      </c>
      <c r="AA38" s="183">
        <v>0</v>
      </c>
      <c r="AB38" s="184">
        <v>125</v>
      </c>
      <c r="AC38" s="184">
        <v>125</v>
      </c>
      <c r="AD38" s="185">
        <v>1</v>
      </c>
      <c r="AE38" s="185">
        <v>1</v>
      </c>
      <c r="AF38" s="186"/>
      <c r="AG38" s="187" t="s">
        <v>216</v>
      </c>
      <c r="AH38" s="187" t="s">
        <v>791</v>
      </c>
      <c r="AI38" s="187" t="s">
        <v>791</v>
      </c>
      <c r="AJ38" s="187" t="s">
        <v>791</v>
      </c>
      <c r="AK38" s="187" t="s">
        <v>216</v>
      </c>
      <c r="AL38" s="187" t="s">
        <v>216</v>
      </c>
      <c r="AM38" s="187" t="s">
        <v>791</v>
      </c>
      <c r="AN38" s="188" t="s">
        <v>791</v>
      </c>
      <c r="AO38" s="188" t="s">
        <v>216</v>
      </c>
      <c r="AP38" s="188" t="s">
        <v>791</v>
      </c>
      <c r="AQ38" s="188" t="s">
        <v>791</v>
      </c>
      <c r="AR38" s="189" t="s">
        <v>791</v>
      </c>
      <c r="AS38" s="189" t="s">
        <v>216</v>
      </c>
      <c r="AT38" s="189" t="s">
        <v>791</v>
      </c>
      <c r="AU38" s="189" t="s">
        <v>791</v>
      </c>
      <c r="AV38" s="186"/>
    </row>
    <row r="39" spans="1:49" ht="105" customHeight="1">
      <c r="A39" s="178">
        <v>46083</v>
      </c>
      <c r="B39" s="83" t="s">
        <v>973</v>
      </c>
      <c r="C39" s="83">
        <v>77053</v>
      </c>
      <c r="D39" s="83" t="s">
        <v>977</v>
      </c>
      <c r="E39" s="80" t="s">
        <v>981</v>
      </c>
      <c r="F39" s="179" t="s">
        <v>974</v>
      </c>
      <c r="G39" s="179" t="s">
        <v>975</v>
      </c>
      <c r="H39" s="83">
        <v>1223651883</v>
      </c>
      <c r="I39" s="179" t="s">
        <v>974</v>
      </c>
      <c r="J39" s="83">
        <v>12291004</v>
      </c>
      <c r="K39" s="83" t="s">
        <v>982</v>
      </c>
      <c r="L39" s="83" t="s">
        <v>976</v>
      </c>
      <c r="M39" s="178">
        <v>46080.937800925924</v>
      </c>
      <c r="N39" s="178">
        <v>46080.9378125</v>
      </c>
      <c r="O39" s="180" t="s">
        <v>216</v>
      </c>
      <c r="P39" s="181">
        <v>5</v>
      </c>
      <c r="Q39" s="179">
        <v>15</v>
      </c>
      <c r="R39" s="181" t="s">
        <v>216</v>
      </c>
      <c r="S39" s="181">
        <v>10</v>
      </c>
      <c r="T39" s="181">
        <v>25</v>
      </c>
      <c r="U39" s="181">
        <v>10</v>
      </c>
      <c r="V39" s="181">
        <v>10</v>
      </c>
      <c r="W39" s="181">
        <v>5</v>
      </c>
      <c r="X39" s="182">
        <v>20</v>
      </c>
      <c r="Y39" s="181" t="s">
        <v>216</v>
      </c>
      <c r="Z39" s="183">
        <v>0</v>
      </c>
      <c r="AA39" s="183">
        <v>0</v>
      </c>
      <c r="AB39" s="184">
        <v>125</v>
      </c>
      <c r="AC39" s="184">
        <v>125</v>
      </c>
      <c r="AD39" s="185">
        <v>1</v>
      </c>
      <c r="AE39" s="185">
        <v>1</v>
      </c>
      <c r="AF39" s="186"/>
      <c r="AG39" s="187" t="s">
        <v>791</v>
      </c>
      <c r="AH39" s="187" t="s">
        <v>791</v>
      </c>
      <c r="AI39" s="187" t="s">
        <v>791</v>
      </c>
      <c r="AJ39" s="187" t="s">
        <v>791</v>
      </c>
      <c r="AK39" s="187" t="s">
        <v>216</v>
      </c>
      <c r="AL39" s="187" t="s">
        <v>216</v>
      </c>
      <c r="AM39" s="187" t="s">
        <v>791</v>
      </c>
      <c r="AN39" s="188" t="s">
        <v>791</v>
      </c>
      <c r="AO39" s="188" t="s">
        <v>216</v>
      </c>
      <c r="AP39" s="188" t="s">
        <v>791</v>
      </c>
      <c r="AQ39" s="188" t="s">
        <v>791</v>
      </c>
      <c r="AR39" s="189" t="s">
        <v>791</v>
      </c>
      <c r="AS39" s="189" t="s">
        <v>216</v>
      </c>
      <c r="AT39" s="189" t="s">
        <v>791</v>
      </c>
      <c r="AU39" s="189" t="s">
        <v>791</v>
      </c>
      <c r="AV39" s="186"/>
    </row>
    <row r="40" spans="1:49" ht="105" customHeight="1">
      <c r="A40" s="178">
        <v>46093</v>
      </c>
      <c r="B40" s="83" t="s">
        <v>993</v>
      </c>
      <c r="C40" s="83">
        <v>77053</v>
      </c>
      <c r="D40" s="83" t="s">
        <v>977</v>
      </c>
      <c r="E40" s="80" t="s">
        <v>994</v>
      </c>
      <c r="F40" s="179" t="s">
        <v>974</v>
      </c>
      <c r="G40" s="179" t="s">
        <v>975</v>
      </c>
      <c r="H40" s="83">
        <v>1280906574</v>
      </c>
      <c r="I40" s="179" t="s">
        <v>974</v>
      </c>
      <c r="J40" s="83">
        <v>12461961</v>
      </c>
      <c r="K40" s="83" t="s">
        <v>995</v>
      </c>
      <c r="L40" s="83" t="s">
        <v>996</v>
      </c>
      <c r="M40" s="178">
        <v>46088</v>
      </c>
      <c r="N40" s="178">
        <v>46088</v>
      </c>
      <c r="O40" s="180" t="s">
        <v>216</v>
      </c>
      <c r="P40" s="181">
        <v>5</v>
      </c>
      <c r="Q40" s="179">
        <v>0</v>
      </c>
      <c r="R40" s="181">
        <v>10</v>
      </c>
      <c r="S40" s="181">
        <v>10</v>
      </c>
      <c r="T40" s="181">
        <v>25</v>
      </c>
      <c r="U40" s="181" t="s">
        <v>216</v>
      </c>
      <c r="V40" s="181" t="s">
        <v>216</v>
      </c>
      <c r="W40" s="181">
        <v>0</v>
      </c>
      <c r="X40" s="182" t="s">
        <v>216</v>
      </c>
      <c r="Y40" s="181" t="s">
        <v>216</v>
      </c>
      <c r="Z40" s="183">
        <v>0</v>
      </c>
      <c r="AA40" s="183">
        <v>0</v>
      </c>
      <c r="AB40" s="184">
        <v>105</v>
      </c>
      <c r="AC40" s="184">
        <v>105</v>
      </c>
      <c r="AD40" s="185">
        <v>0.84</v>
      </c>
      <c r="AE40" s="185">
        <v>0.84</v>
      </c>
      <c r="AF40" s="186" t="s">
        <v>997</v>
      </c>
      <c r="AG40" s="187" t="s">
        <v>791</v>
      </c>
      <c r="AH40" s="187" t="s">
        <v>791</v>
      </c>
      <c r="AI40" s="187" t="s">
        <v>791</v>
      </c>
      <c r="AJ40" s="187" t="s">
        <v>216</v>
      </c>
      <c r="AK40" s="187" t="s">
        <v>216</v>
      </c>
      <c r="AL40" s="187" t="s">
        <v>216</v>
      </c>
      <c r="AM40" s="187" t="s">
        <v>791</v>
      </c>
      <c r="AN40" s="188" t="s">
        <v>791</v>
      </c>
      <c r="AO40" s="188" t="s">
        <v>216</v>
      </c>
      <c r="AP40" s="188" t="s">
        <v>791</v>
      </c>
      <c r="AQ40" s="188" t="s">
        <v>791</v>
      </c>
      <c r="AR40" s="189" t="s">
        <v>791</v>
      </c>
      <c r="AS40" s="189" t="s">
        <v>216</v>
      </c>
      <c r="AT40" s="189" t="s">
        <v>791</v>
      </c>
      <c r="AU40" s="189" t="s">
        <v>791</v>
      </c>
      <c r="AV40" s="186"/>
    </row>
    <row r="41" spans="1:49" ht="105" customHeight="1">
      <c r="A41" s="178">
        <v>46099</v>
      </c>
      <c r="B41" s="83" t="s">
        <v>1011</v>
      </c>
      <c r="C41" s="83">
        <v>77053</v>
      </c>
      <c r="D41" s="83" t="s">
        <v>977</v>
      </c>
      <c r="E41" s="80" t="s">
        <v>1012</v>
      </c>
      <c r="F41" s="179" t="s">
        <v>974</v>
      </c>
      <c r="G41" s="179" t="s">
        <v>975</v>
      </c>
      <c r="H41" s="83">
        <v>1277327716</v>
      </c>
      <c r="I41" s="179" t="s">
        <v>974</v>
      </c>
      <c r="J41" s="83">
        <v>12629738</v>
      </c>
      <c r="K41" s="83" t="s">
        <v>1013</v>
      </c>
      <c r="L41" s="83" t="s">
        <v>1014</v>
      </c>
      <c r="M41" s="178">
        <v>46095</v>
      </c>
      <c r="N41" s="178">
        <v>46095</v>
      </c>
      <c r="O41" s="180" t="s">
        <v>216</v>
      </c>
      <c r="P41" s="181" t="s">
        <v>216</v>
      </c>
      <c r="Q41" s="179">
        <v>15</v>
      </c>
      <c r="R41" s="181" t="s">
        <v>216</v>
      </c>
      <c r="S41" s="181">
        <v>10</v>
      </c>
      <c r="T41" s="181">
        <v>25</v>
      </c>
      <c r="U41" s="181" t="s">
        <v>216</v>
      </c>
      <c r="V41" s="181" t="s">
        <v>216</v>
      </c>
      <c r="W41" s="181">
        <v>5</v>
      </c>
      <c r="X41" s="182" t="s">
        <v>216</v>
      </c>
      <c r="Y41" s="181" t="s">
        <v>216</v>
      </c>
      <c r="Z41" s="183">
        <v>0</v>
      </c>
      <c r="AA41" s="183">
        <v>0</v>
      </c>
      <c r="AB41" s="184">
        <v>125</v>
      </c>
      <c r="AC41" s="184">
        <v>125</v>
      </c>
      <c r="AD41" s="185">
        <v>1</v>
      </c>
      <c r="AE41" s="185">
        <v>1</v>
      </c>
      <c r="AF41" s="186"/>
      <c r="AG41" s="187" t="s">
        <v>1015</v>
      </c>
      <c r="AH41" s="187" t="s">
        <v>791</v>
      </c>
      <c r="AI41" s="187" t="s">
        <v>791</v>
      </c>
      <c r="AJ41" s="187" t="s">
        <v>791</v>
      </c>
      <c r="AK41" s="187" t="s">
        <v>791</v>
      </c>
      <c r="AL41" s="187" t="s">
        <v>216</v>
      </c>
      <c r="AM41" s="187" t="s">
        <v>791</v>
      </c>
      <c r="AN41" s="188" t="s">
        <v>1015</v>
      </c>
      <c r="AO41" s="188" t="s">
        <v>216</v>
      </c>
      <c r="AP41" s="188" t="s">
        <v>791</v>
      </c>
      <c r="AQ41" s="188" t="s">
        <v>1015</v>
      </c>
      <c r="AR41" s="189" t="s">
        <v>1015</v>
      </c>
      <c r="AS41" s="189" t="s">
        <v>216</v>
      </c>
      <c r="AT41" s="189" t="s">
        <v>791</v>
      </c>
      <c r="AU41" s="189" t="s">
        <v>1015</v>
      </c>
      <c r="AV41" s="186" t="s">
        <v>1016</v>
      </c>
    </row>
    <row r="42" spans="1:49" ht="199.5">
      <c r="A42" s="178">
        <v>46107</v>
      </c>
      <c r="B42" s="83" t="s">
        <v>973</v>
      </c>
      <c r="C42" s="83">
        <v>77053</v>
      </c>
      <c r="D42" s="83" t="s">
        <v>977</v>
      </c>
      <c r="E42" s="80" t="s">
        <v>1012</v>
      </c>
      <c r="F42" s="179" t="s">
        <v>924</v>
      </c>
      <c r="G42" s="179" t="s">
        <v>975</v>
      </c>
      <c r="H42" s="83">
        <v>1148895406</v>
      </c>
      <c r="I42" s="179" t="s">
        <v>1056</v>
      </c>
      <c r="J42" s="83"/>
      <c r="K42" s="83" t="s">
        <v>1057</v>
      </c>
      <c r="L42" s="83" t="s">
        <v>1058</v>
      </c>
      <c r="M42" s="178">
        <v>46105.654502314814</v>
      </c>
      <c r="N42" s="178">
        <v>46105.65525462963</v>
      </c>
      <c r="O42" s="180" t="s">
        <v>216</v>
      </c>
      <c r="P42" s="181">
        <v>5</v>
      </c>
      <c r="Q42" s="179">
        <v>15</v>
      </c>
      <c r="R42" s="181" t="s">
        <v>216</v>
      </c>
      <c r="S42" s="181">
        <v>10</v>
      </c>
      <c r="T42" s="181">
        <v>25</v>
      </c>
      <c r="U42" s="181" t="s">
        <v>216</v>
      </c>
      <c r="V42" s="181">
        <v>10</v>
      </c>
      <c r="W42" s="181">
        <v>0</v>
      </c>
      <c r="X42" s="182">
        <v>20</v>
      </c>
      <c r="Y42" s="181" t="s">
        <v>216</v>
      </c>
      <c r="Z42" s="183">
        <v>0</v>
      </c>
      <c r="AA42" s="183">
        <v>0</v>
      </c>
      <c r="AB42" s="184">
        <v>120</v>
      </c>
      <c r="AC42" s="184">
        <v>120</v>
      </c>
      <c r="AD42" s="185">
        <v>0.96</v>
      </c>
      <c r="AE42" s="185">
        <v>0.96</v>
      </c>
      <c r="AF42" s="186" t="s">
        <v>1059</v>
      </c>
      <c r="AG42" s="187" t="s">
        <v>791</v>
      </c>
      <c r="AH42" s="187" t="s">
        <v>791</v>
      </c>
      <c r="AI42" s="187" t="s">
        <v>791</v>
      </c>
      <c r="AJ42" s="187" t="s">
        <v>791</v>
      </c>
      <c r="AK42" s="187" t="s">
        <v>216</v>
      </c>
      <c r="AL42" s="187" t="s">
        <v>216</v>
      </c>
      <c r="AM42" s="187" t="s">
        <v>791</v>
      </c>
      <c r="AN42" s="188" t="s">
        <v>791</v>
      </c>
      <c r="AO42" s="188" t="s">
        <v>216</v>
      </c>
      <c r="AP42" s="188" t="s">
        <v>791</v>
      </c>
      <c r="AQ42" s="188" t="s">
        <v>791</v>
      </c>
      <c r="AR42" s="189" t="s">
        <v>791</v>
      </c>
      <c r="AS42" s="189" t="s">
        <v>216</v>
      </c>
      <c r="AT42" s="189" t="s">
        <v>791</v>
      </c>
      <c r="AU42" s="189" t="s">
        <v>791</v>
      </c>
      <c r="AV42" s="186"/>
    </row>
    <row r="44" spans="1:49">
      <c r="A44" s="227" t="s">
        <v>926</v>
      </c>
      <c r="B44" s="227" t="s">
        <v>1125</v>
      </c>
      <c r="C44" s="228" t="s">
        <v>1126</v>
      </c>
      <c r="D44" s="90" t="s">
        <v>1127</v>
      </c>
      <c r="E44" s="228" t="s">
        <v>1128</v>
      </c>
      <c r="F44" s="229" t="s">
        <v>1129</v>
      </c>
      <c r="G44" s="90" t="s">
        <v>1130</v>
      </c>
      <c r="H44" s="227" t="s">
        <v>1131</v>
      </c>
      <c r="I44" s="228" t="s">
        <v>1132</v>
      </c>
      <c r="J44" s="229" t="s">
        <v>1133</v>
      </c>
      <c r="K44" s="227" t="s">
        <v>1134</v>
      </c>
    </row>
    <row r="45" spans="1:49">
      <c r="A45" s="90">
        <v>77053</v>
      </c>
      <c r="B45" s="90" t="s">
        <v>1135</v>
      </c>
      <c r="C45" s="90">
        <v>6</v>
      </c>
      <c r="D45" s="90">
        <v>1</v>
      </c>
      <c r="E45" s="90">
        <v>5</v>
      </c>
      <c r="F45" s="90">
        <v>8</v>
      </c>
      <c r="G45" s="90">
        <v>1</v>
      </c>
      <c r="H45" s="90">
        <v>21</v>
      </c>
      <c r="I45" s="230">
        <v>0.52380952380952384</v>
      </c>
      <c r="J45" s="231">
        <v>0.38095238095238093</v>
      </c>
      <c r="K45" s="231" t="s">
        <v>1136</v>
      </c>
    </row>
  </sheetData>
  <mergeCells count="28">
    <mergeCell ref="AU36:AU37"/>
    <mergeCell ref="AV36:AV37"/>
    <mergeCell ref="AO36:AO37"/>
    <mergeCell ref="AP36:AP37"/>
    <mergeCell ref="AQ36:AQ37"/>
    <mergeCell ref="AR36:AR37"/>
    <mergeCell ref="AS36:AS37"/>
    <mergeCell ref="AT36:AT37"/>
    <mergeCell ref="AN36:AN37"/>
    <mergeCell ref="G36:G37"/>
    <mergeCell ref="H36:H37"/>
    <mergeCell ref="I36:I37"/>
    <mergeCell ref="J36:J37"/>
    <mergeCell ref="K36:K37"/>
    <mergeCell ref="L36:L37"/>
    <mergeCell ref="M36:M37"/>
    <mergeCell ref="N36:N37"/>
    <mergeCell ref="O36:AE36"/>
    <mergeCell ref="AF36:AF37"/>
    <mergeCell ref="AG36:AM36"/>
    <mergeCell ref="L1:P1"/>
    <mergeCell ref="F36:F37"/>
    <mergeCell ref="A36:A37"/>
    <mergeCell ref="B36:B37"/>
    <mergeCell ref="C36:C37"/>
    <mergeCell ref="D36:D37"/>
    <mergeCell ref="E36:E37"/>
    <mergeCell ref="L13:P13"/>
  </mergeCells>
  <conditionalFormatting sqref="A44">
    <cfRule type="duplicateValues" dxfId="188" priority="2"/>
  </conditionalFormatting>
  <conditionalFormatting sqref="A45">
    <cfRule type="duplicateValues" dxfId="187" priority="1"/>
  </conditionalFormatting>
  <conditionalFormatting sqref="B2">
    <cfRule type="colorScale" priority="26">
      <colorScale>
        <cfvo type="min"/>
        <cfvo type="percentile" val="50"/>
        <cfvo type="max"/>
        <color rgb="FFF8696B"/>
        <color rgb="FFFFEB84"/>
        <color rgb="FF63BE7B"/>
      </colorScale>
    </cfRule>
  </conditionalFormatting>
  <conditionalFormatting sqref="B2:B32">
    <cfRule type="expression" dxfId="186" priority="27">
      <formula>$A$10=9999</formula>
    </cfRule>
    <cfRule type="cellIs" dxfId="185" priority="28" operator="equal">
      <formula>"off"</formula>
    </cfRule>
    <cfRule type="cellIs" dxfId="184" priority="29" operator="lessThan">
      <formula>64</formula>
    </cfRule>
    <cfRule type="cellIs" dxfId="183" priority="30" operator="greaterThan">
      <formula>64</formula>
    </cfRule>
  </conditionalFormatting>
  <conditionalFormatting sqref="C2:C32">
    <cfRule type="cellIs" dxfId="182" priority="24" operator="equal">
      <formula>"work"</formula>
    </cfRule>
    <cfRule type="cellIs" dxfId="181" priority="25" operator="equal">
      <formula>"non"</formula>
    </cfRule>
  </conditionalFormatting>
  <conditionalFormatting sqref="F40:G42 I40:I42">
    <cfRule type="cellIs" dxfId="180" priority="3" stopIfTrue="1" operator="equal">
      <formula>"Day off"</formula>
    </cfRule>
  </conditionalFormatting>
  <conditionalFormatting sqref="H40">
    <cfRule type="duplicateValues" dxfId="179" priority="20"/>
    <cfRule type="duplicateValues" dxfId="178" priority="21"/>
    <cfRule type="duplicateValues" dxfId="177" priority="22"/>
  </conditionalFormatting>
  <conditionalFormatting sqref="H41">
    <cfRule type="duplicateValues" dxfId="176" priority="13"/>
    <cfRule type="duplicateValues" dxfId="175" priority="14"/>
    <cfRule type="duplicateValues" dxfId="174" priority="15"/>
  </conditionalFormatting>
  <conditionalFormatting sqref="H42">
    <cfRule type="duplicateValues" dxfId="173" priority="6"/>
    <cfRule type="duplicateValues" dxfId="172" priority="7"/>
    <cfRule type="duplicateValues" dxfId="171" priority="8"/>
  </conditionalFormatting>
  <conditionalFormatting sqref="J40">
    <cfRule type="duplicateValues" dxfId="170" priority="23"/>
  </conditionalFormatting>
  <conditionalFormatting sqref="J41">
    <cfRule type="duplicateValues" dxfId="169" priority="16"/>
  </conditionalFormatting>
  <conditionalFormatting sqref="J42">
    <cfRule type="duplicateValues" dxfId="168" priority="9"/>
  </conditionalFormatting>
  <conditionalFormatting sqref="O40:Y42">
    <cfRule type="cellIs" dxfId="167" priority="5" stopIfTrue="1" operator="equal">
      <formula>0</formula>
    </cfRule>
  </conditionalFormatting>
  <conditionalFormatting sqref="AD40:AE42 AG40:AU42">
    <cfRule type="cellIs" dxfId="166" priority="4" stopIfTrue="1" operator="equal">
      <formula>"Fail"</formula>
    </cfRule>
  </conditionalFormatting>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AX42"/>
  <sheetViews>
    <sheetView tabSelected="1" zoomScale="85" zoomScaleNormal="85" workbookViewId="0">
      <selection activeCell="A40" sqref="A40:AX40"/>
    </sheetView>
  </sheetViews>
  <sheetFormatPr defaultRowHeight="15"/>
  <cols>
    <col min="5" max="5" width="17.42578125" bestFit="1" customWidth="1"/>
    <col min="6" max="6" width="12" bestFit="1" customWidth="1"/>
    <col min="11" max="11" width="29.28515625" bestFit="1" customWidth="1"/>
    <col min="13" max="13" width="12.140625" customWidth="1"/>
  </cols>
  <sheetData>
    <row r="1" spans="1:16">
      <c r="A1" s="338" t="s">
        <v>877</v>
      </c>
      <c r="B1" s="340"/>
      <c r="C1" s="165" t="s">
        <v>895</v>
      </c>
      <c r="D1" s="142" t="s">
        <v>881</v>
      </c>
      <c r="E1" s="164" t="s">
        <v>890</v>
      </c>
      <c r="F1" s="164" t="s">
        <v>891</v>
      </c>
      <c r="G1" s="164" t="s">
        <v>892</v>
      </c>
      <c r="H1" s="164" t="s">
        <v>893</v>
      </c>
      <c r="I1" s="164" t="s">
        <v>894</v>
      </c>
      <c r="K1" s="394" t="s">
        <v>1017</v>
      </c>
      <c r="L1" s="395"/>
      <c r="M1" s="395"/>
      <c r="N1" s="395"/>
      <c r="O1" s="395"/>
      <c r="P1" s="395"/>
    </row>
    <row r="2" spans="1:16" ht="15.75" thickBot="1">
      <c r="A2" s="92">
        <v>46068</v>
      </c>
      <c r="B2" s="90">
        <v>57</v>
      </c>
      <c r="C2" s="166">
        <f>B16</f>
        <v>63.7</v>
      </c>
      <c r="D2" s="166">
        <v>10</v>
      </c>
      <c r="E2" s="80">
        <v>2</v>
      </c>
      <c r="F2" s="80">
        <v>0</v>
      </c>
      <c r="G2" s="167">
        <v>1</v>
      </c>
      <c r="H2" s="167">
        <v>1</v>
      </c>
      <c r="I2" s="167">
        <v>1</v>
      </c>
      <c r="K2" s="195" t="s">
        <v>1018</v>
      </c>
      <c r="L2" s="196" t="s">
        <v>1019</v>
      </c>
      <c r="M2" s="197" t="s">
        <v>968</v>
      </c>
      <c r="N2" s="198" t="s">
        <v>271</v>
      </c>
      <c r="O2" s="243" t="s">
        <v>1020</v>
      </c>
      <c r="P2" s="246" t="s">
        <v>780</v>
      </c>
    </row>
    <row r="3" spans="1:16" ht="15.75" thickBot="1">
      <c r="A3" s="92">
        <v>46069</v>
      </c>
      <c r="B3" s="90" t="s">
        <v>754</v>
      </c>
      <c r="K3" s="200" t="s">
        <v>1021</v>
      </c>
      <c r="L3" s="201">
        <v>0.05</v>
      </c>
      <c r="M3" s="202">
        <v>0.9</v>
      </c>
      <c r="N3" s="203">
        <v>0.96</v>
      </c>
      <c r="O3" s="244">
        <v>0.99</v>
      </c>
      <c r="P3" s="247" t="s">
        <v>1196</v>
      </c>
    </row>
    <row r="4" spans="1:16" ht="15.75" thickBot="1">
      <c r="A4" s="92">
        <v>46070</v>
      </c>
      <c r="B4" s="90" t="s">
        <v>754</v>
      </c>
      <c r="K4" s="200" t="s">
        <v>1022</v>
      </c>
      <c r="L4" s="201">
        <v>0.2</v>
      </c>
      <c r="M4" s="202">
        <v>0.94</v>
      </c>
      <c r="N4" s="203">
        <v>0.98</v>
      </c>
      <c r="O4" s="244">
        <v>0.99</v>
      </c>
      <c r="P4" s="247" t="s">
        <v>1196</v>
      </c>
    </row>
    <row r="5" spans="1:16" ht="15.75" thickBot="1">
      <c r="A5" s="92">
        <v>46071</v>
      </c>
      <c r="B5" s="90">
        <v>75</v>
      </c>
      <c r="K5" s="200" t="s">
        <v>1023</v>
      </c>
      <c r="L5" s="201">
        <v>0.05</v>
      </c>
      <c r="M5" s="202">
        <v>0.94</v>
      </c>
      <c r="N5" s="203">
        <v>0.98</v>
      </c>
      <c r="O5" s="244">
        <v>0.99</v>
      </c>
      <c r="P5" s="247" t="s">
        <v>1196</v>
      </c>
    </row>
    <row r="6" spans="1:16" ht="15.75" thickBot="1">
      <c r="A6" s="92">
        <v>46072</v>
      </c>
      <c r="B6" s="90">
        <v>65</v>
      </c>
      <c r="K6" s="200" t="s">
        <v>1024</v>
      </c>
      <c r="L6" s="201">
        <v>0.05</v>
      </c>
      <c r="M6" s="202">
        <v>0.06</v>
      </c>
      <c r="N6" s="203">
        <v>0.04</v>
      </c>
      <c r="O6" s="244">
        <v>0.02</v>
      </c>
      <c r="P6" s="247" t="s">
        <v>1196</v>
      </c>
    </row>
    <row r="7" spans="1:16" ht="15.75" thickBot="1">
      <c r="A7" s="92">
        <v>46073</v>
      </c>
      <c r="B7" s="90">
        <v>71</v>
      </c>
      <c r="K7" s="200" t="s">
        <v>1025</v>
      </c>
      <c r="L7" s="205">
        <v>0.1</v>
      </c>
      <c r="M7" s="206" t="s">
        <v>1026</v>
      </c>
      <c r="N7" s="207" t="s">
        <v>1027</v>
      </c>
      <c r="O7" s="245" t="s">
        <v>1028</v>
      </c>
      <c r="P7" s="247" t="s">
        <v>1196</v>
      </c>
    </row>
    <row r="8" spans="1:16" ht="15.75" thickBot="1">
      <c r="A8" s="92">
        <v>46074</v>
      </c>
      <c r="B8" s="90">
        <v>65</v>
      </c>
      <c r="K8" s="200" t="s">
        <v>1029</v>
      </c>
      <c r="L8" s="201">
        <v>0.2</v>
      </c>
      <c r="M8" s="206" t="s">
        <v>1030</v>
      </c>
      <c r="N8" s="207" t="s">
        <v>1031</v>
      </c>
      <c r="O8" s="245" t="s">
        <v>1032</v>
      </c>
      <c r="P8" s="247" t="s">
        <v>1196</v>
      </c>
    </row>
    <row r="9" spans="1:16" ht="15.75" thickBot="1">
      <c r="A9" s="92">
        <v>46075</v>
      </c>
      <c r="B9" s="90">
        <v>57</v>
      </c>
      <c r="K9" s="200" t="s">
        <v>1033</v>
      </c>
      <c r="L9" s="201">
        <v>0.05</v>
      </c>
      <c r="M9" s="209">
        <v>0.28819444444444442</v>
      </c>
      <c r="N9" s="210">
        <v>0.29166666666666669</v>
      </c>
      <c r="O9" s="245" t="s">
        <v>1034</v>
      </c>
      <c r="P9" s="247" t="s">
        <v>1196</v>
      </c>
    </row>
    <row r="10" spans="1:16" ht="15.75" thickBot="1">
      <c r="A10" s="92">
        <v>46076</v>
      </c>
      <c r="B10" s="90" t="s">
        <v>754</v>
      </c>
      <c r="K10" s="211" t="s">
        <v>1035</v>
      </c>
      <c r="L10" s="205">
        <v>0.05</v>
      </c>
      <c r="M10" s="202">
        <v>0.9</v>
      </c>
      <c r="N10" s="212">
        <v>0.95</v>
      </c>
      <c r="O10" s="244">
        <v>0.98</v>
      </c>
      <c r="P10" s="247" t="s">
        <v>1196</v>
      </c>
    </row>
    <row r="11" spans="1:16" ht="15.75" thickBot="1">
      <c r="A11" s="92">
        <v>46077</v>
      </c>
      <c r="B11" s="90" t="s">
        <v>754</v>
      </c>
      <c r="K11" s="200" t="s">
        <v>1036</v>
      </c>
      <c r="L11" s="201">
        <v>0.05</v>
      </c>
      <c r="M11" s="202">
        <v>0.75</v>
      </c>
      <c r="N11" s="203">
        <v>0.85</v>
      </c>
      <c r="O11" s="244">
        <v>0.95</v>
      </c>
      <c r="P11" s="247" t="s">
        <v>1196</v>
      </c>
    </row>
    <row r="12" spans="1:16" ht="15.75" thickBot="1">
      <c r="A12" s="92">
        <v>46078</v>
      </c>
      <c r="B12" s="90">
        <v>44</v>
      </c>
      <c r="K12" s="200" t="s">
        <v>1037</v>
      </c>
      <c r="L12" s="201">
        <v>0.2</v>
      </c>
      <c r="M12" s="202">
        <v>0.75</v>
      </c>
      <c r="N12" s="203">
        <v>0.85</v>
      </c>
      <c r="O12" s="244">
        <v>0.95</v>
      </c>
      <c r="P12" s="247" t="s">
        <v>1196</v>
      </c>
    </row>
    <row r="13" spans="1:16">
      <c r="A13" s="92">
        <v>46079</v>
      </c>
      <c r="B13" s="90">
        <v>53</v>
      </c>
    </row>
    <row r="14" spans="1:16">
      <c r="A14" s="92">
        <v>46080</v>
      </c>
      <c r="B14" s="90">
        <v>75</v>
      </c>
      <c r="K14" s="262" t="s">
        <v>1018</v>
      </c>
      <c r="L14" s="262" t="s">
        <v>1019</v>
      </c>
      <c r="M14" s="263" t="s">
        <v>968</v>
      </c>
      <c r="N14" s="264" t="s">
        <v>271</v>
      </c>
      <c r="O14" s="265" t="s">
        <v>1020</v>
      </c>
    </row>
    <row r="15" spans="1:16">
      <c r="A15" s="92">
        <v>46081</v>
      </c>
      <c r="B15" s="90">
        <v>75</v>
      </c>
      <c r="K15" s="266" t="s">
        <v>1035</v>
      </c>
      <c r="L15" s="267">
        <v>0.05</v>
      </c>
      <c r="M15" s="268">
        <v>0.9</v>
      </c>
      <c r="N15" s="269">
        <v>0.95</v>
      </c>
      <c r="O15" s="269">
        <v>0.98</v>
      </c>
    </row>
    <row r="16" spans="1:16">
      <c r="A16" s="149" t="s">
        <v>876</v>
      </c>
      <c r="B16" s="150">
        <f>AVERAGE(B2:B15)</f>
        <v>63.7</v>
      </c>
    </row>
    <row r="17" spans="4:29">
      <c r="K17" s="396" t="s">
        <v>1024</v>
      </c>
      <c r="L17" s="396"/>
      <c r="M17" s="396"/>
      <c r="N17" s="396"/>
      <c r="O17" s="396"/>
    </row>
    <row r="18" spans="4:29">
      <c r="K18" s="256" t="s">
        <v>968</v>
      </c>
      <c r="L18" s="256" t="s">
        <v>1206</v>
      </c>
      <c r="M18" s="257" t="s">
        <v>271</v>
      </c>
      <c r="N18" s="256" t="s">
        <v>1206</v>
      </c>
      <c r="O18" s="258" t="s">
        <v>1020</v>
      </c>
    </row>
    <row r="19" spans="4:29">
      <c r="K19" s="259">
        <v>0.06</v>
      </c>
      <c r="L19" s="259">
        <v>0.05</v>
      </c>
      <c r="M19" s="260">
        <v>0.04</v>
      </c>
      <c r="N19" s="261">
        <v>0.03</v>
      </c>
      <c r="O19" s="261">
        <v>0.02</v>
      </c>
    </row>
    <row r="21" spans="4:29">
      <c r="K21" s="253" t="s">
        <v>926</v>
      </c>
      <c r="L21" s="253" t="s">
        <v>1200</v>
      </c>
      <c r="M21" s="253" t="s">
        <v>1201</v>
      </c>
      <c r="N21" s="253" t="s">
        <v>1134</v>
      </c>
      <c r="O21" s="254" t="s">
        <v>1202</v>
      </c>
      <c r="P21" s="254" t="s">
        <v>1203</v>
      </c>
      <c r="Q21" s="254" t="s">
        <v>1204</v>
      </c>
      <c r="R21" s="255" t="s">
        <v>1205</v>
      </c>
    </row>
    <row r="22" spans="4:29">
      <c r="K22" s="90">
        <v>77053</v>
      </c>
      <c r="L22" s="90" t="s">
        <v>814</v>
      </c>
      <c r="M22" s="90" t="s">
        <v>977</v>
      </c>
      <c r="N22" s="90" t="s">
        <v>1136</v>
      </c>
      <c r="O22" s="90">
        <v>101</v>
      </c>
      <c r="P22" s="90">
        <v>11</v>
      </c>
      <c r="Q22" s="252">
        <v>0.10891089108910891</v>
      </c>
      <c r="R22" s="252" t="s">
        <v>1199</v>
      </c>
    </row>
    <row r="32" spans="4:29" ht="30">
      <c r="D32" s="418" t="s">
        <v>1207</v>
      </c>
      <c r="E32" s="419"/>
      <c r="F32" s="420"/>
      <c r="G32" s="270"/>
      <c r="H32" s="416" t="s">
        <v>1208</v>
      </c>
      <c r="I32" s="417"/>
      <c r="J32" s="416" t="s">
        <v>1209</v>
      </c>
      <c r="K32" s="417"/>
      <c r="L32" s="416" t="s">
        <v>1210</v>
      </c>
      <c r="M32" s="417"/>
      <c r="N32" s="416" t="s">
        <v>1211</v>
      </c>
      <c r="O32" s="417"/>
      <c r="P32" s="416" t="s">
        <v>1212</v>
      </c>
      <c r="Q32" s="417"/>
      <c r="R32" s="416" t="s">
        <v>1213</v>
      </c>
      <c r="S32" s="417"/>
      <c r="T32" s="416" t="s">
        <v>1214</v>
      </c>
      <c r="U32" s="417"/>
      <c r="V32" s="416" t="s">
        <v>1215</v>
      </c>
      <c r="W32" s="417" t="s">
        <v>1216</v>
      </c>
      <c r="X32" s="416" t="s">
        <v>1217</v>
      </c>
      <c r="Y32" s="417"/>
      <c r="Z32" s="416" t="s">
        <v>1218</v>
      </c>
      <c r="AA32" s="417"/>
      <c r="AB32" s="271"/>
      <c r="AC32" s="272" t="s">
        <v>1219</v>
      </c>
    </row>
    <row r="33" spans="1:50" ht="30">
      <c r="A33" s="273" t="s">
        <v>926</v>
      </c>
      <c r="B33" s="274" t="s">
        <v>1220</v>
      </c>
      <c r="C33" s="275" t="s">
        <v>1221</v>
      </c>
      <c r="D33" s="275" t="s">
        <v>926</v>
      </c>
      <c r="E33" s="275" t="s">
        <v>1222</v>
      </c>
      <c r="F33" s="275" t="s">
        <v>1223</v>
      </c>
      <c r="G33" s="275" t="s">
        <v>1134</v>
      </c>
      <c r="H33" s="276" t="s">
        <v>1224</v>
      </c>
      <c r="I33" s="276" t="s">
        <v>1225</v>
      </c>
      <c r="J33" s="276" t="s">
        <v>1224</v>
      </c>
      <c r="K33" s="276" t="s">
        <v>1225</v>
      </c>
      <c r="L33" s="276" t="s">
        <v>1224</v>
      </c>
      <c r="M33" s="276" t="s">
        <v>1225</v>
      </c>
      <c r="N33" s="276" t="s">
        <v>1224</v>
      </c>
      <c r="O33" s="276" t="s">
        <v>1225</v>
      </c>
      <c r="P33" s="276" t="s">
        <v>1224</v>
      </c>
      <c r="Q33" s="276" t="s">
        <v>1225</v>
      </c>
      <c r="R33" s="276" t="s">
        <v>1224</v>
      </c>
      <c r="S33" s="276" t="s">
        <v>1225</v>
      </c>
      <c r="T33" s="276" t="s">
        <v>1224</v>
      </c>
      <c r="U33" s="276" t="s">
        <v>1225</v>
      </c>
      <c r="V33" s="276" t="s">
        <v>1224</v>
      </c>
      <c r="W33" s="276" t="s">
        <v>1225</v>
      </c>
      <c r="X33" s="276" t="s">
        <v>1224</v>
      </c>
      <c r="Y33" s="276" t="s">
        <v>1225</v>
      </c>
      <c r="Z33" s="276" t="s">
        <v>1224</v>
      </c>
      <c r="AA33" s="276" t="s">
        <v>1225</v>
      </c>
      <c r="AB33" s="277"/>
      <c r="AC33" s="272" t="s">
        <v>1219</v>
      </c>
    </row>
    <row r="34" spans="1:50">
      <c r="A34" s="278">
        <v>77053</v>
      </c>
      <c r="B34" s="279" t="s">
        <v>1226</v>
      </c>
      <c r="C34" s="279" t="s">
        <v>1227</v>
      </c>
      <c r="D34" s="280">
        <v>77053</v>
      </c>
      <c r="E34" s="276" t="s">
        <v>877</v>
      </c>
      <c r="F34" s="80" t="s">
        <v>1135</v>
      </c>
      <c r="G34" s="80" t="s">
        <v>1136</v>
      </c>
      <c r="H34" s="281">
        <v>1</v>
      </c>
      <c r="I34" s="282" t="s">
        <v>1228</v>
      </c>
      <c r="J34" s="281">
        <v>1</v>
      </c>
      <c r="K34" s="282" t="s">
        <v>1228</v>
      </c>
      <c r="L34" s="283">
        <v>1</v>
      </c>
      <c r="M34" s="282" t="s">
        <v>1228</v>
      </c>
      <c r="N34" s="213">
        <v>56.416666666666664</v>
      </c>
      <c r="O34" s="282" t="s">
        <v>1229</v>
      </c>
      <c r="P34" s="284">
        <v>5.1436173215898837E-3</v>
      </c>
      <c r="Q34" s="282" t="s">
        <v>1199</v>
      </c>
      <c r="R34" s="285">
        <v>0</v>
      </c>
      <c r="S34" s="282" t="s">
        <v>1230</v>
      </c>
      <c r="T34" s="281">
        <v>0.10891089108910891</v>
      </c>
      <c r="U34" s="282" t="s">
        <v>1199</v>
      </c>
      <c r="V34" s="281">
        <v>0.5880626223091977</v>
      </c>
      <c r="W34" s="282" t="s">
        <v>1199</v>
      </c>
      <c r="X34" s="286" t="e">
        <v>#N/A</v>
      </c>
      <c r="Y34" s="282" t="e">
        <v>#N/A</v>
      </c>
      <c r="Z34" s="283" t="e">
        <v>#N/A</v>
      </c>
      <c r="AA34" s="282" t="e">
        <v>#N/A</v>
      </c>
      <c r="AB34" s="277"/>
      <c r="AC34" s="79">
        <v>3</v>
      </c>
    </row>
    <row r="40" spans="1:50" ht="94.5">
      <c r="A40" s="323" t="s">
        <v>302</v>
      </c>
      <c r="B40" s="323" t="s">
        <v>925</v>
      </c>
      <c r="C40" s="324" t="s">
        <v>926</v>
      </c>
      <c r="D40" s="323" t="s">
        <v>927</v>
      </c>
      <c r="E40" s="325" t="s">
        <v>928</v>
      </c>
      <c r="F40" s="326" t="s">
        <v>929</v>
      </c>
      <c r="G40" s="326" t="s">
        <v>930</v>
      </c>
      <c r="H40" s="323" t="s">
        <v>931</v>
      </c>
      <c r="I40" s="323" t="s">
        <v>932</v>
      </c>
      <c r="J40" s="326" t="s">
        <v>933</v>
      </c>
      <c r="K40" s="326" t="s">
        <v>934</v>
      </c>
      <c r="L40" s="323" t="s">
        <v>935</v>
      </c>
      <c r="M40" s="323" t="s">
        <v>936</v>
      </c>
      <c r="N40" s="323" t="s">
        <v>937</v>
      </c>
      <c r="O40" s="398" t="s">
        <v>938</v>
      </c>
      <c r="P40" s="398"/>
      <c r="Q40" s="398"/>
      <c r="R40" s="398"/>
      <c r="S40" s="398"/>
      <c r="T40" s="398"/>
      <c r="U40" s="398"/>
      <c r="V40" s="398"/>
      <c r="W40" s="398"/>
      <c r="X40" s="398"/>
      <c r="Y40" s="398"/>
      <c r="Z40" s="398"/>
      <c r="AA40" s="398"/>
      <c r="AB40" s="398"/>
      <c r="AC40" s="398"/>
      <c r="AD40" s="398"/>
      <c r="AE40" s="398"/>
      <c r="AF40" s="327" t="s">
        <v>939</v>
      </c>
      <c r="AG40" s="399" t="s">
        <v>940</v>
      </c>
      <c r="AH40" s="399"/>
      <c r="AI40" s="399"/>
      <c r="AJ40" s="399"/>
      <c r="AK40" s="399"/>
      <c r="AL40" s="399"/>
      <c r="AM40" s="399"/>
      <c r="AN40" s="329" t="s">
        <v>941</v>
      </c>
      <c r="AO40" s="329" t="s">
        <v>942</v>
      </c>
      <c r="AP40" s="330" t="s">
        <v>943</v>
      </c>
      <c r="AQ40" s="331" t="s">
        <v>944</v>
      </c>
      <c r="AR40" s="327" t="s">
        <v>945</v>
      </c>
      <c r="AS40" s="327" t="s">
        <v>946</v>
      </c>
      <c r="AT40" s="330" t="s">
        <v>943</v>
      </c>
      <c r="AU40" s="327" t="s">
        <v>947</v>
      </c>
      <c r="AV40" s="327" t="s">
        <v>948</v>
      </c>
      <c r="AW40" s="171"/>
    </row>
    <row r="41" spans="1:50" ht="256.5">
      <c r="A41" s="178">
        <v>46064</v>
      </c>
      <c r="B41" s="83" t="s">
        <v>973</v>
      </c>
      <c r="C41" s="83">
        <v>77053</v>
      </c>
      <c r="D41" s="83" t="s">
        <v>977</v>
      </c>
      <c r="E41" s="80" t="s">
        <v>1289</v>
      </c>
      <c r="F41" s="179" t="s">
        <v>1314</v>
      </c>
      <c r="G41" s="179" t="s">
        <v>975</v>
      </c>
      <c r="H41" s="83">
        <v>1277770821</v>
      </c>
      <c r="I41" s="179" t="s">
        <v>974</v>
      </c>
      <c r="J41" s="83">
        <v>11830568</v>
      </c>
      <c r="K41" s="83" t="s">
        <v>1315</v>
      </c>
      <c r="L41" s="83" t="s">
        <v>1014</v>
      </c>
      <c r="M41" s="178">
        <v>46062.876273148147</v>
      </c>
      <c r="N41" s="178">
        <v>46062.876967592594</v>
      </c>
      <c r="O41" s="180" t="s">
        <v>216</v>
      </c>
      <c r="P41" s="181">
        <v>0</v>
      </c>
      <c r="Q41" s="179">
        <v>15</v>
      </c>
      <c r="R41" s="181">
        <v>0</v>
      </c>
      <c r="S41" s="181">
        <v>10</v>
      </c>
      <c r="T41" s="181">
        <v>25</v>
      </c>
      <c r="U41" s="181" t="s">
        <v>216</v>
      </c>
      <c r="V41" s="181">
        <v>10</v>
      </c>
      <c r="W41" s="181">
        <v>0</v>
      </c>
      <c r="X41" s="182">
        <v>20</v>
      </c>
      <c r="Y41" s="181" t="s">
        <v>216</v>
      </c>
      <c r="Z41" s="183">
        <v>0</v>
      </c>
      <c r="AA41" s="183">
        <v>0</v>
      </c>
      <c r="AB41" s="184">
        <v>105</v>
      </c>
      <c r="AC41" s="184">
        <v>105</v>
      </c>
      <c r="AD41" s="185">
        <v>0.84</v>
      </c>
      <c r="AE41" s="185">
        <v>0.84</v>
      </c>
      <c r="AF41" s="186" t="s">
        <v>1316</v>
      </c>
      <c r="AG41" s="187" t="s">
        <v>216</v>
      </c>
      <c r="AH41" s="187" t="s">
        <v>791</v>
      </c>
      <c r="AI41" s="187" t="s">
        <v>791</v>
      </c>
      <c r="AJ41" s="187" t="s">
        <v>791</v>
      </c>
      <c r="AK41" s="187" t="s">
        <v>791</v>
      </c>
      <c r="AL41" s="187" t="s">
        <v>216</v>
      </c>
      <c r="AM41" s="187" t="s">
        <v>791</v>
      </c>
      <c r="AN41" s="188" t="s">
        <v>791</v>
      </c>
      <c r="AO41" s="188" t="s">
        <v>791</v>
      </c>
      <c r="AP41" s="188" t="s">
        <v>791</v>
      </c>
      <c r="AQ41" s="188" t="s">
        <v>791</v>
      </c>
      <c r="AR41" s="189" t="s">
        <v>791</v>
      </c>
      <c r="AS41" s="189" t="s">
        <v>216</v>
      </c>
      <c r="AT41" s="189" t="s">
        <v>791</v>
      </c>
      <c r="AU41" s="189" t="s">
        <v>791</v>
      </c>
      <c r="AV41" s="186" t="s">
        <v>1317</v>
      </c>
      <c r="AX41">
        <v>125</v>
      </c>
    </row>
    <row r="42" spans="1:50" ht="156.75">
      <c r="A42" s="178">
        <v>46064</v>
      </c>
      <c r="B42" s="83" t="s">
        <v>973</v>
      </c>
      <c r="C42" s="83">
        <v>77053</v>
      </c>
      <c r="D42" s="83" t="s">
        <v>977</v>
      </c>
      <c r="E42" s="80" t="s">
        <v>1012</v>
      </c>
      <c r="F42" s="179" t="s">
        <v>1314</v>
      </c>
      <c r="G42" s="179" t="s">
        <v>975</v>
      </c>
      <c r="H42" s="83">
        <v>1271920944</v>
      </c>
      <c r="I42" s="179" t="s">
        <v>974</v>
      </c>
      <c r="J42" s="83">
        <v>11825147</v>
      </c>
      <c r="K42" s="83" t="s">
        <v>1318</v>
      </c>
      <c r="L42" s="83" t="s">
        <v>976</v>
      </c>
      <c r="M42" s="178">
        <v>46062.722638888888</v>
      </c>
      <c r="N42" s="178">
        <v>46062.722754629627</v>
      </c>
      <c r="O42" s="180" t="s">
        <v>216</v>
      </c>
      <c r="P42" s="181" t="s">
        <v>216</v>
      </c>
      <c r="Q42" s="179">
        <v>15</v>
      </c>
      <c r="R42" s="181" t="s">
        <v>216</v>
      </c>
      <c r="S42" s="181">
        <v>10</v>
      </c>
      <c r="T42" s="181">
        <v>25</v>
      </c>
      <c r="U42" s="181">
        <v>10</v>
      </c>
      <c r="V42" s="181">
        <v>10</v>
      </c>
      <c r="W42" s="181">
        <v>5</v>
      </c>
      <c r="X42" s="182">
        <v>20</v>
      </c>
      <c r="Y42" s="181" t="s">
        <v>216</v>
      </c>
      <c r="Z42" s="183">
        <v>0</v>
      </c>
      <c r="AA42" s="183">
        <v>0</v>
      </c>
      <c r="AB42" s="184">
        <v>125</v>
      </c>
      <c r="AC42" s="184">
        <v>125</v>
      </c>
      <c r="AD42" s="185">
        <v>1</v>
      </c>
      <c r="AE42" s="185">
        <v>1</v>
      </c>
      <c r="AF42" s="186"/>
      <c r="AG42" s="187" t="s">
        <v>791</v>
      </c>
      <c r="AH42" s="187" t="s">
        <v>791</v>
      </c>
      <c r="AI42" s="187" t="s">
        <v>791</v>
      </c>
      <c r="AJ42" s="187" t="s">
        <v>791</v>
      </c>
      <c r="AK42" s="187" t="s">
        <v>216</v>
      </c>
      <c r="AL42" s="187" t="s">
        <v>216</v>
      </c>
      <c r="AM42" s="187" t="s">
        <v>791</v>
      </c>
      <c r="AN42" s="188" t="s">
        <v>791</v>
      </c>
      <c r="AO42" s="188" t="s">
        <v>791</v>
      </c>
      <c r="AP42" s="188" t="s">
        <v>791</v>
      </c>
      <c r="AQ42" s="188" t="s">
        <v>791</v>
      </c>
      <c r="AR42" s="189" t="s">
        <v>791</v>
      </c>
      <c r="AS42" s="189" t="s">
        <v>216</v>
      </c>
      <c r="AT42" s="189" t="s">
        <v>791</v>
      </c>
      <c r="AU42" s="189" t="s">
        <v>791</v>
      </c>
      <c r="AV42" s="186" t="s">
        <v>1319</v>
      </c>
      <c r="AX42">
        <v>125</v>
      </c>
    </row>
  </sheetData>
  <mergeCells count="16">
    <mergeCell ref="O40:AE40"/>
    <mergeCell ref="AG40:AM40"/>
    <mergeCell ref="V32:W32"/>
    <mergeCell ref="X32:Y32"/>
    <mergeCell ref="Z32:AA32"/>
    <mergeCell ref="A1:B1"/>
    <mergeCell ref="K1:P1"/>
    <mergeCell ref="K17:O17"/>
    <mergeCell ref="P32:Q32"/>
    <mergeCell ref="R32:S32"/>
    <mergeCell ref="T32:U32"/>
    <mergeCell ref="D32:F32"/>
    <mergeCell ref="H32:I32"/>
    <mergeCell ref="J32:K32"/>
    <mergeCell ref="L32:M32"/>
    <mergeCell ref="N32:O32"/>
  </mergeCells>
  <conditionalFormatting sqref="B2:B15">
    <cfRule type="expression" dxfId="165" priority="52">
      <formula>$C$10=9999</formula>
    </cfRule>
    <cfRule type="cellIs" dxfId="164" priority="53" operator="equal">
      <formula>"off"</formula>
    </cfRule>
    <cfRule type="cellIs" dxfId="163" priority="54" operator="lessThan">
      <formula>64</formula>
    </cfRule>
    <cfRule type="cellIs" dxfId="162" priority="55" operator="greaterThan">
      <formula>64</formula>
    </cfRule>
  </conditionalFormatting>
  <conditionalFormatting sqref="A34">
    <cfRule type="duplicateValues" dxfId="161" priority="50"/>
  </conditionalFormatting>
  <conditionalFormatting sqref="D34">
    <cfRule type="duplicateValues" dxfId="160" priority="51"/>
  </conditionalFormatting>
  <conditionalFormatting sqref="F41">
    <cfRule type="cellIs" dxfId="48" priority="37" stopIfTrue="1" operator="equal">
      <formula>"Day off"</formula>
    </cfRule>
  </conditionalFormatting>
  <conditionalFormatting sqref="G41">
    <cfRule type="cellIs" dxfId="47" priority="39" stopIfTrue="1" operator="equal">
      <formula>"Day off"</formula>
    </cfRule>
  </conditionalFormatting>
  <conditionalFormatting sqref="H41">
    <cfRule type="duplicateValues" dxfId="46" priority="44"/>
    <cfRule type="duplicateValues" dxfId="45" priority="45"/>
    <cfRule type="duplicateValues" dxfId="44" priority="46"/>
    <cfRule type="duplicateValues" dxfId="43" priority="47"/>
  </conditionalFormatting>
  <conditionalFormatting sqref="I41">
    <cfRule type="cellIs" dxfId="42" priority="38" stopIfTrue="1" operator="equal">
      <formula>"Day off"</formula>
    </cfRule>
  </conditionalFormatting>
  <conditionalFormatting sqref="J41">
    <cfRule type="duplicateValues" dxfId="41" priority="48"/>
    <cfRule type="duplicateValues" dxfId="40" priority="49"/>
  </conditionalFormatting>
  <conditionalFormatting sqref="O41">
    <cfRule type="cellIs" dxfId="39" priority="42" stopIfTrue="1" operator="equal">
      <formula>0</formula>
    </cfRule>
  </conditionalFormatting>
  <conditionalFormatting sqref="P41:T41 V41:Y41">
    <cfRule type="cellIs" dxfId="38" priority="36" stopIfTrue="1" operator="equal">
      <formula>0</formula>
    </cfRule>
  </conditionalFormatting>
  <conditionalFormatting sqref="U41">
    <cfRule type="cellIs" dxfId="37" priority="41" stopIfTrue="1" operator="equal">
      <formula>0</formula>
    </cfRule>
  </conditionalFormatting>
  <conditionalFormatting sqref="AD41">
    <cfRule type="cellIs" dxfId="36" priority="40" stopIfTrue="1" operator="equal">
      <formula>"Fail"</formula>
    </cfRule>
  </conditionalFormatting>
  <conditionalFormatting sqref="AE41 AG41:AN41 AP41:AU41">
    <cfRule type="cellIs" dxfId="35" priority="43" stopIfTrue="1" operator="equal">
      <formula>"Fail"</formula>
    </cfRule>
  </conditionalFormatting>
  <conditionalFormatting sqref="F42">
    <cfRule type="cellIs" dxfId="34" priority="23" stopIfTrue="1" operator="equal">
      <formula>"Day off"</formula>
    </cfRule>
  </conditionalFormatting>
  <conditionalFormatting sqref="G42">
    <cfRule type="cellIs" dxfId="33" priority="25" stopIfTrue="1" operator="equal">
      <formula>"Day off"</formula>
    </cfRule>
  </conditionalFormatting>
  <conditionalFormatting sqref="H42">
    <cfRule type="duplicateValues" dxfId="32" priority="30"/>
    <cfRule type="duplicateValues" dxfId="31" priority="31"/>
    <cfRule type="duplicateValues" dxfId="30" priority="32"/>
    <cfRule type="duplicateValues" dxfId="29" priority="33"/>
  </conditionalFormatting>
  <conditionalFormatting sqref="I42">
    <cfRule type="cellIs" dxfId="28" priority="24" stopIfTrue="1" operator="equal">
      <formula>"Day off"</formula>
    </cfRule>
  </conditionalFormatting>
  <conditionalFormatting sqref="J42">
    <cfRule type="duplicateValues" dxfId="27" priority="34"/>
    <cfRule type="duplicateValues" dxfId="26" priority="35"/>
  </conditionalFormatting>
  <conditionalFormatting sqref="O42">
    <cfRule type="cellIs" dxfId="25" priority="28" stopIfTrue="1" operator="equal">
      <formula>0</formula>
    </cfRule>
  </conditionalFormatting>
  <conditionalFormatting sqref="P42:T42 V42:Y42">
    <cfRule type="cellIs" dxfId="24" priority="22" stopIfTrue="1" operator="equal">
      <formula>0</formula>
    </cfRule>
  </conditionalFormatting>
  <conditionalFormatting sqref="U42">
    <cfRule type="cellIs" dxfId="23" priority="27" stopIfTrue="1" operator="equal">
      <formula>0</formula>
    </cfRule>
  </conditionalFormatting>
  <conditionalFormatting sqref="AD42">
    <cfRule type="cellIs" dxfId="22" priority="26" stopIfTrue="1" operator="equal">
      <formula>"Fail"</formula>
    </cfRule>
  </conditionalFormatting>
  <conditionalFormatting sqref="AE42 AG42:AN42 AP42:AU42">
    <cfRule type="cellIs" dxfId="21" priority="29" stopIfTrue="1" operator="equal">
      <formula>"Fail"</formula>
    </cfRule>
  </conditionalFormatting>
  <conditionalFormatting sqref="J41:J42">
    <cfRule type="duplicateValues" dxfId="20" priority="21"/>
  </conditionalFormatting>
  <conditionalFormatting sqref="AO41:AO42">
    <cfRule type="cellIs" dxfId="19" priority="20" stopIfTrue="1" operator="equal">
      <formula>"Fail"</formula>
    </cfRule>
  </conditionalFormatting>
  <conditionalFormatting sqref="J40">
    <cfRule type="duplicateValues" dxfId="18" priority="19"/>
  </conditionalFormatting>
  <conditionalFormatting sqref="AW40">
    <cfRule type="duplicateValues" dxfId="17" priority="2"/>
    <cfRule type="duplicateValues" dxfId="16" priority="3"/>
  </conditionalFormatting>
  <conditionalFormatting sqref="AW40">
    <cfRule type="duplicateValues" dxfId="15" priority="4"/>
    <cfRule type="duplicateValues" dxfId="14" priority="5"/>
    <cfRule type="duplicateValues" dxfId="13" priority="6"/>
    <cfRule type="duplicateValues" dxfId="12" priority="7"/>
    <cfRule type="duplicateValues" dxfId="11" priority="17"/>
    <cfRule type="duplicateValues" dxfId="10" priority="18"/>
  </conditionalFormatting>
  <conditionalFormatting sqref="AW40">
    <cfRule type="duplicateValues" dxfId="9" priority="11"/>
    <cfRule type="duplicateValues" dxfId="8" priority="12"/>
    <cfRule type="duplicateValues" dxfId="7" priority="13"/>
    <cfRule type="duplicateValues" dxfId="6" priority="14"/>
    <cfRule type="duplicateValues" dxfId="5" priority="15"/>
    <cfRule type="duplicateValues" dxfId="4" priority="16"/>
  </conditionalFormatting>
  <conditionalFormatting sqref="AW40">
    <cfRule type="duplicateValues" dxfId="3" priority="8"/>
    <cfRule type="duplicateValues" dxfId="2" priority="9"/>
    <cfRule type="duplicateValues" dxfId="1" priority="10"/>
  </conditionalFormatting>
  <conditionalFormatting sqref="J40">
    <cfRule type="duplicateValues" dxfId="0" priority="1"/>
  </conditionalFormatting>
  <dataValidations count="2">
    <dataValidation type="list" allowBlank="1" showInputMessage="1" showErrorMessage="1" sqref="I40">
      <formula1>"Facebook,Twitter,Click to chat"</formula1>
    </dataValidation>
    <dataValidation type="list" allowBlank="1" showInputMessage="1" showErrorMessage="1" sqref="X40:Y40">
      <formula1>"20,0,NA"</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Main replies</vt:lpstr>
      <vt:lpstr>My Target</vt:lpstr>
      <vt:lpstr>VAT Calculation</vt:lpstr>
      <vt:lpstr>other</vt:lpstr>
      <vt:lpstr>Macro</vt:lpstr>
      <vt:lpstr>Tools</vt:lpstr>
      <vt:lpstr>Say &amp; Dont Say </vt:lpstr>
      <vt:lpstr>Mail Matrix</vt:lpstr>
      <vt:lpstr>Performance</vt:lpstr>
      <vt:lpstr>May</vt:lpstr>
      <vt:lpstr>JUN</vt:lpstr>
      <vt:lpstr>VAS 2</vt:lpstr>
      <vt:lpstr>April</vt:lpstr>
      <vt:lpstr>VAS</vt:lpstr>
      <vt:lpstr>March</vt:lpstr>
      <vt:lpstr>FEB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Khaled Eid Ext</dc:creator>
  <cp:lastModifiedBy>Amr Khaled Eid Ext</cp:lastModifiedBy>
  <dcterms:created xsi:type="dcterms:W3CDTF">2026-02-04T21:31:05Z</dcterms:created>
  <dcterms:modified xsi:type="dcterms:W3CDTF">2026-05-31T17:51:40Z</dcterms:modified>
</cp:coreProperties>
</file>