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stg\OneDrive\my\research\matlab\ProjectSurrey\data\Education expenditure\"/>
    </mc:Choice>
  </mc:AlternateContent>
  <xr:revisionPtr revIDLastSave="18" documentId="13_ncr:1_{F19308A0-573D-44F3-9944-F63DFBD37441}" xr6:coauthVersionLast="41" xr6:coauthVersionMax="41" xr10:uidLastSave="{02089891-E237-46BF-9D7B-137FFAA6D95A}"/>
  <bookViews>
    <workbookView xWindow="-96" yWindow="-96" windowWidth="18192" windowHeight="11592" activeTab="2" xr2:uid="{00000000-000D-0000-FFFF-FFFF00000000}"/>
  </bookViews>
  <sheets>
    <sheet name="OECD.Stat export" sheetId="1" r:id="rId1"/>
    <sheet name="Private 3-8" sheetId="4" r:id="rId2"/>
    <sheet name="Private Interp" sheetId="5" r:id="rId3"/>
    <sheet name="Public 3-8" sheetId="3" r:id="rId4"/>
    <sheet name="Public Interp" sheetId="6" r:id="rId5"/>
    <sheet name="SUM of interp" sheetId="7" r:id="rId6"/>
    <sheet name="interp of SUM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3" i="5"/>
  <c r="A4" i="5" s="1"/>
  <c r="A5" i="5" s="1"/>
  <c r="A6" i="5" s="1"/>
  <c r="A7" i="5" s="1"/>
  <c r="A8" i="5" s="1"/>
  <c r="A9" i="5" s="1"/>
  <c r="AC17" i="8" l="1"/>
  <c r="AB17" i="8"/>
  <c r="AA17" i="8"/>
  <c r="Z17" i="8"/>
  <c r="Y17" i="8"/>
  <c r="X17" i="8"/>
  <c r="W17" i="8"/>
  <c r="AD17" i="8" s="1"/>
  <c r="O17" i="8" s="1"/>
  <c r="K17" i="8"/>
  <c r="J17" i="8"/>
  <c r="I17" i="8"/>
  <c r="H17" i="8"/>
  <c r="L17" i="8" s="1"/>
  <c r="K16" i="8"/>
  <c r="J16" i="8"/>
  <c r="I16" i="8"/>
  <c r="H16" i="8"/>
  <c r="L16" i="8" s="1"/>
  <c r="K15" i="8"/>
  <c r="J15" i="8"/>
  <c r="I15" i="8"/>
  <c r="H15" i="8"/>
  <c r="L15" i="8" s="1"/>
  <c r="F15" i="8" s="1"/>
  <c r="F16" i="8" s="1"/>
  <c r="F17" i="8" s="1"/>
  <c r="AC14" i="8"/>
  <c r="AB14" i="8"/>
  <c r="AA14" i="8"/>
  <c r="Z14" i="8"/>
  <c r="Y14" i="8"/>
  <c r="X14" i="8"/>
  <c r="AD14" i="8" s="1"/>
  <c r="O14" i="8" s="1"/>
  <c r="W14" i="8"/>
  <c r="A4" i="8"/>
  <c r="A5" i="8" s="1"/>
  <c r="A6" i="8" s="1"/>
  <c r="A7" i="8" s="1"/>
  <c r="A8" i="8" s="1"/>
  <c r="A9" i="8" s="1"/>
  <c r="A3" i="8"/>
  <c r="A3" i="7"/>
  <c r="A4" i="7" s="1"/>
  <c r="A5" i="7" s="1"/>
  <c r="A6" i="7" s="1"/>
  <c r="A7" i="7" s="1"/>
  <c r="A8" i="7" s="1"/>
  <c r="A9" i="7" s="1"/>
  <c r="C2" i="7" l="1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B7" i="7"/>
  <c r="B10" i="7"/>
  <c r="B11" i="7"/>
  <c r="B12" i="7"/>
  <c r="B13" i="7"/>
  <c r="B14" i="7"/>
  <c r="B15" i="7"/>
  <c r="B16" i="7"/>
  <c r="B17" i="7"/>
  <c r="B2" i="7"/>
  <c r="W16" i="6" l="1"/>
  <c r="AE16" i="6" s="1"/>
  <c r="X16" i="6"/>
  <c r="Y16" i="6"/>
  <c r="Z16" i="6"/>
  <c r="AA16" i="6"/>
  <c r="AB16" i="6"/>
  <c r="AC16" i="6"/>
  <c r="AD16" i="6"/>
  <c r="W17" i="6"/>
  <c r="Y17" i="6"/>
  <c r="Z17" i="6"/>
  <c r="AA17" i="6"/>
  <c r="AB17" i="6"/>
  <c r="AC17" i="6"/>
  <c r="AD17" i="6"/>
  <c r="X15" i="6"/>
  <c r="Y15" i="6"/>
  <c r="Z15" i="6"/>
  <c r="AA15" i="6"/>
  <c r="AB15" i="6"/>
  <c r="AC15" i="6"/>
  <c r="AD15" i="6"/>
  <c r="W15" i="6"/>
  <c r="H14" i="6"/>
  <c r="I14" i="6"/>
  <c r="L14" i="6"/>
  <c r="H15" i="6"/>
  <c r="I15" i="6"/>
  <c r="J15" i="6"/>
  <c r="K15" i="6"/>
  <c r="L15" i="6"/>
  <c r="H16" i="6"/>
  <c r="I16" i="6"/>
  <c r="J16" i="6"/>
  <c r="K16" i="6"/>
  <c r="L16" i="6"/>
  <c r="H17" i="6"/>
  <c r="M17" i="6" s="1"/>
  <c r="I17" i="6"/>
  <c r="J17" i="6"/>
  <c r="K17" i="6"/>
  <c r="L17" i="6"/>
  <c r="V16" i="5"/>
  <c r="W16" i="5"/>
  <c r="AC16" i="5" s="1"/>
  <c r="X16" i="5"/>
  <c r="Y16" i="5"/>
  <c r="Z16" i="5"/>
  <c r="AA16" i="5"/>
  <c r="AB16" i="5"/>
  <c r="V17" i="5"/>
  <c r="X17" i="5"/>
  <c r="Y17" i="5"/>
  <c r="Z17" i="5"/>
  <c r="AA17" i="5"/>
  <c r="AB17" i="5"/>
  <c r="X15" i="5"/>
  <c r="Y15" i="5"/>
  <c r="Z15" i="5"/>
  <c r="AA15" i="5"/>
  <c r="AB15" i="5"/>
  <c r="V15" i="5"/>
  <c r="AE15" i="6" l="1"/>
  <c r="AE17" i="6"/>
  <c r="O17" i="6" s="1"/>
  <c r="M16" i="6"/>
  <c r="M15" i="6"/>
  <c r="M14" i="6"/>
  <c r="D13" i="6"/>
  <c r="E13" i="6"/>
  <c r="AC17" i="5"/>
  <c r="N17" i="5" s="1"/>
  <c r="AC15" i="5"/>
  <c r="T15" i="5" s="1"/>
  <c r="T16" i="5" s="1"/>
  <c r="T17" i="5" s="1"/>
  <c r="N14" i="5"/>
  <c r="I14" i="5"/>
  <c r="I15" i="5"/>
  <c r="J15" i="5"/>
  <c r="K15" i="5"/>
  <c r="I16" i="5"/>
  <c r="J16" i="5"/>
  <c r="K16" i="5"/>
  <c r="I17" i="5"/>
  <c r="J17" i="5"/>
  <c r="K17" i="5"/>
  <c r="H14" i="5"/>
  <c r="L14" i="5" s="1"/>
  <c r="H15" i="5"/>
  <c r="H16" i="5"/>
  <c r="H17" i="5"/>
  <c r="L17" i="5" l="1"/>
  <c r="L16" i="5"/>
  <c r="L15" i="5"/>
  <c r="F15" i="5" s="1"/>
  <c r="F16" i="5" s="1"/>
  <c r="F17" i="5" s="1"/>
  <c r="D13" i="5"/>
  <c r="E13" i="5"/>
  <c r="F13" i="5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E8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8" authorId="0" shapeId="0" xr:uid="{00000000-0006-0000-0000-000002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8" authorId="0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9" authorId="0" shapeId="0" xr:uid="{00000000-0006-0000-0000-00000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9" authorId="0" shapeId="0" xr:uid="{00000000-0006-0000-0000-000005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9" authorId="0" shapeId="0" xr:uid="{00000000-0006-0000-0000-00000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" authorId="0" shapeId="0" xr:uid="{00000000-0006-0000-0000-00000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10" authorId="0" shapeId="0" xr:uid="{00000000-0006-0000-0000-000008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10" authorId="0" shapeId="0" xr:uid="{00000000-0006-0000-0000-00000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1" authorId="0" shapeId="0" xr:uid="{00000000-0006-0000-0000-00000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1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2" authorId="0" shapeId="0" xr:uid="{00000000-0006-0000-0000-00000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2" authorId="0" shapeId="0" xr:uid="{00000000-0006-0000-0000-00000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3" authorId="0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3" authorId="0" shapeId="0" xr:uid="{00000000-0006-0000-0000-00000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4" authorId="0" shapeId="0" xr:uid="{00000000-0006-0000-0000-00001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4" authorId="0" shapeId="0" xr:uid="{00000000-0006-0000-0000-00001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4" authorId="0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5" authorId="0" shapeId="0" xr:uid="{00000000-0006-0000-0000-00001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5" authorId="0" shapeId="0" xr:uid="{00000000-0006-0000-0000-00001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5" authorId="0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6" authorId="0" shapeId="0" xr:uid="{00000000-0006-0000-0000-00001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6" authorId="0" shapeId="0" xr:uid="{00000000-0006-0000-0000-00001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6" authorId="0" shapeId="0" xr:uid="{00000000-0006-0000-0000-00001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7" authorId="0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7" authorId="0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7" authorId="0" shapeId="0" xr:uid="{00000000-0006-0000-0000-00001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7" authorId="0" shapeId="0" xr:uid="{00000000-0006-0000-0000-00001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7" authorId="0" shapeId="0" xr:uid="{00000000-0006-0000-0000-00001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7" authorId="0" shapeId="0" xr:uid="{00000000-0006-0000-0000-00001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17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7" authorId="0" shapeId="0" xr:uid="{00000000-0006-0000-0000-00002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8" authorId="0" shapeId="0" xr:uid="{00000000-0006-0000-0000-00002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8" authorId="0" shapeId="0" xr:uid="{00000000-0006-0000-0000-00002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8" authorId="0" shapeId="0" xr:uid="{00000000-0006-0000-0000-00002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8" authorId="0" shapeId="0" xr:uid="{00000000-0006-0000-0000-00002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8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8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18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8" authorId="0" shapeId="0" xr:uid="{00000000-0006-0000-0000-00002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9" authorId="0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9" authorId="0" shapeId="0" xr:uid="{00000000-0006-0000-0000-00002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9" authorId="0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9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9" authorId="0" shapeId="0" xr:uid="{00000000-0006-0000-0000-00002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9" authorId="0" shapeId="0" xr:uid="{00000000-0006-0000-0000-00002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19" authorId="0" shapeId="0" xr:uid="{00000000-0006-0000-0000-00002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9" authorId="0" shapeId="0" xr:uid="{00000000-0006-0000-0000-00003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0" authorId="0" shapeId="0" xr:uid="{00000000-0006-0000-0000-00003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20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1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21" authorId="0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2" authorId="0" shapeId="0" xr:uid="{00000000-0006-0000-0000-00003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22" authorId="0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3" authorId="0" shapeId="0" xr:uid="{00000000-0006-0000-0000-00003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23" authorId="0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3" authorId="0" shapeId="0" xr:uid="{00000000-0006-0000-0000-00003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3" authorId="0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3" authorId="0" shapeId="0" xr:uid="{00000000-0006-0000-0000-00003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23" authorId="0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23" authorId="0" shapeId="0" xr:uid="{00000000-0006-0000-0000-00003D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N23" authorId="0" shapeId="0" xr:uid="{00000000-0006-0000-0000-00003E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23" authorId="0" shapeId="0" xr:uid="{00000000-0006-0000-0000-00003F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23" authorId="0" shapeId="0" xr:uid="{00000000-0006-0000-0000-00004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4" authorId="0" shapeId="0" xr:uid="{00000000-0006-0000-0000-00004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24" authorId="0" shapeId="0" xr:uid="{00000000-0006-0000-0000-00004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4" authorId="0" shapeId="0" xr:uid="{00000000-0006-0000-0000-00004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4" authorId="0" shapeId="0" xr:uid="{00000000-0006-0000-0000-00004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4" authorId="0" shapeId="0" xr:uid="{00000000-0006-0000-0000-00004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24" authorId="0" shapeId="0" xr:uid="{00000000-0006-0000-0000-00004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24" authorId="0" shapeId="0" xr:uid="{00000000-0006-0000-0000-00004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5" authorId="0" shapeId="0" xr:uid="{00000000-0006-0000-0000-00004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25" authorId="0" shapeId="0" xr:uid="{00000000-0006-0000-0000-00004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5" authorId="0" shapeId="0" xr:uid="{00000000-0006-0000-0000-00004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5" authorId="0" shapeId="0" xr:uid="{00000000-0006-0000-0000-00004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5" authorId="0" shapeId="0" xr:uid="{00000000-0006-0000-0000-00004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25" authorId="0" shapeId="0" xr:uid="{00000000-0006-0000-0000-00004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25" authorId="0" shapeId="0" xr:uid="{00000000-0006-0000-0000-00004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6" authorId="0" shapeId="0" xr:uid="{00000000-0006-0000-0000-00004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6" authorId="0" shapeId="0" xr:uid="{00000000-0006-0000-0000-00005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26" authorId="0" shapeId="0" xr:uid="{00000000-0006-0000-0000-00005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7" authorId="0" shapeId="0" xr:uid="{00000000-0006-0000-0000-00005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27" authorId="0" shapeId="0" xr:uid="{00000000-0006-0000-0000-00005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7" authorId="0" shapeId="0" xr:uid="{00000000-0006-0000-0000-00005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27" authorId="0" shapeId="0" xr:uid="{00000000-0006-0000-0000-00005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8" authorId="0" shapeId="0" xr:uid="{00000000-0006-0000-0000-00005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28" authorId="0" shapeId="0" xr:uid="{00000000-0006-0000-0000-00005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8" authorId="0" shapeId="0" xr:uid="{00000000-0006-0000-0000-00005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28" authorId="0" shapeId="0" xr:uid="{00000000-0006-0000-0000-00005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9" authorId="0" shapeId="0" xr:uid="{00000000-0006-0000-0000-00005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29" authorId="0" shapeId="0" xr:uid="{00000000-0006-0000-0000-00005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9" authorId="0" shapeId="0" xr:uid="{00000000-0006-0000-0000-00005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9" authorId="0" shapeId="0" xr:uid="{00000000-0006-0000-0000-00005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9" authorId="0" shapeId="0" xr:uid="{00000000-0006-0000-0000-00005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29" authorId="0" shapeId="0" xr:uid="{00000000-0006-0000-0000-00005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29" authorId="0" shapeId="0" xr:uid="{00000000-0006-0000-0000-00006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9" authorId="0" shapeId="0" xr:uid="{00000000-0006-0000-0000-00006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29" authorId="0" shapeId="0" xr:uid="{00000000-0006-0000-0000-00006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0" authorId="0" shapeId="0" xr:uid="{00000000-0006-0000-0000-00006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0" authorId="0" shapeId="0" xr:uid="{00000000-0006-0000-0000-00006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0" authorId="0" shapeId="0" xr:uid="{00000000-0006-0000-0000-00006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0" authorId="0" shapeId="0" xr:uid="{00000000-0006-0000-0000-00006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0" authorId="0" shapeId="0" xr:uid="{00000000-0006-0000-0000-00006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0" authorId="0" shapeId="0" xr:uid="{00000000-0006-0000-0000-00006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30" authorId="0" shapeId="0" xr:uid="{00000000-0006-0000-0000-00006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30" authorId="0" shapeId="0" xr:uid="{00000000-0006-0000-0000-00006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30" authorId="0" shapeId="0" xr:uid="{00000000-0006-0000-0000-00006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1" authorId="0" shapeId="0" xr:uid="{00000000-0006-0000-0000-00006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1" authorId="0" shapeId="0" xr:uid="{00000000-0006-0000-0000-00006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1" authorId="0" shapeId="0" xr:uid="{00000000-0006-0000-0000-00006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1" authorId="0" shapeId="0" xr:uid="{00000000-0006-0000-0000-00006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1" authorId="0" shapeId="0" xr:uid="{00000000-0006-0000-0000-00007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1" authorId="0" shapeId="0" xr:uid="{00000000-0006-0000-0000-00007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31" authorId="0" shapeId="0" xr:uid="{00000000-0006-0000-0000-00007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31" authorId="0" shapeId="0" xr:uid="{00000000-0006-0000-0000-00007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31" authorId="0" shapeId="0" xr:uid="{00000000-0006-0000-0000-00007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2" authorId="0" shapeId="0" xr:uid="{00000000-0006-0000-0000-00007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32" authorId="0" shapeId="0" xr:uid="{00000000-0006-0000-0000-00007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3" authorId="0" shapeId="0" xr:uid="{00000000-0006-0000-0000-00007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33" authorId="0" shapeId="0" xr:uid="{00000000-0006-0000-0000-00007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4" authorId="0" shapeId="0" xr:uid="{00000000-0006-0000-0000-00007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34" authorId="0" shapeId="0" xr:uid="{00000000-0006-0000-0000-00007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5" authorId="0" shapeId="0" xr:uid="{00000000-0006-0000-0000-00007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5" authorId="0" shapeId="0" xr:uid="{00000000-0006-0000-0000-00007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5" authorId="0" shapeId="0" xr:uid="{00000000-0006-0000-0000-00007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5" authorId="0" shapeId="0" xr:uid="{00000000-0006-0000-0000-00007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5" authorId="0" shapeId="0" xr:uid="{00000000-0006-0000-0000-00007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5" authorId="0" shapeId="0" xr:uid="{00000000-0006-0000-0000-00008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35" authorId="0" shapeId="0" xr:uid="{00000000-0006-0000-0000-00008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35" authorId="0" shapeId="0" xr:uid="{00000000-0006-0000-0000-00008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6" authorId="0" shapeId="0" xr:uid="{00000000-0006-0000-0000-00008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6" authorId="0" shapeId="0" xr:uid="{00000000-0006-0000-0000-00008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6" authorId="0" shapeId="0" xr:uid="{00000000-0006-0000-0000-00008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6" authorId="0" shapeId="0" xr:uid="{00000000-0006-0000-0000-00008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6" authorId="0" shapeId="0" xr:uid="{00000000-0006-0000-0000-00008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6" authorId="0" shapeId="0" xr:uid="{00000000-0006-0000-0000-00008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36" authorId="0" shapeId="0" xr:uid="{00000000-0006-0000-0000-00008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36" authorId="0" shapeId="0" xr:uid="{00000000-0006-0000-0000-00008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7" authorId="0" shapeId="0" xr:uid="{00000000-0006-0000-0000-00008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7" authorId="0" shapeId="0" xr:uid="{00000000-0006-0000-0000-00008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7" authorId="0" shapeId="0" xr:uid="{00000000-0006-0000-0000-00008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7" authorId="0" shapeId="0" xr:uid="{00000000-0006-0000-0000-00008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7" authorId="0" shapeId="0" xr:uid="{00000000-0006-0000-0000-00008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7" authorId="0" shapeId="0" xr:uid="{00000000-0006-0000-0000-00009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37" authorId="0" shapeId="0" xr:uid="{00000000-0006-0000-0000-00009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37" authorId="0" shapeId="0" xr:uid="{00000000-0006-0000-0000-00009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8" authorId="0" shapeId="0" xr:uid="{00000000-0006-0000-0000-00009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8" authorId="0" shapeId="0" xr:uid="{00000000-0006-0000-0000-00009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38" authorId="0" shapeId="0" xr:uid="{00000000-0006-0000-0000-00009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9" authorId="0" shapeId="0" xr:uid="{00000000-0006-0000-0000-00009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39" authorId="0" shapeId="0" xr:uid="{00000000-0006-0000-0000-00009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0" authorId="0" shapeId="0" xr:uid="{00000000-0006-0000-0000-00009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40" authorId="0" shapeId="0" xr:uid="{00000000-0006-0000-0000-00009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1" authorId="0" shapeId="0" xr:uid="{00000000-0006-0000-0000-00009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41" authorId="0" shapeId="0" xr:uid="{00000000-0006-0000-0000-00009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41" authorId="0" shapeId="0" xr:uid="{00000000-0006-0000-0000-00009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2" authorId="0" shapeId="0" xr:uid="{00000000-0006-0000-0000-00009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42" authorId="0" shapeId="0" xr:uid="{00000000-0006-0000-0000-00009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42" authorId="0" shapeId="0" xr:uid="{00000000-0006-0000-0000-00009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3" authorId="0" shapeId="0" xr:uid="{00000000-0006-0000-0000-0000A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43" authorId="0" shapeId="0" xr:uid="{00000000-0006-0000-0000-0000A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43" authorId="0" shapeId="0" xr:uid="{00000000-0006-0000-0000-0000A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4" authorId="0" shapeId="0" xr:uid="{00000000-0006-0000-0000-0000A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44" authorId="0" shapeId="0" xr:uid="{00000000-0006-0000-0000-0000A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44" authorId="0" shapeId="0" xr:uid="{00000000-0006-0000-0000-0000A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44" authorId="0" shapeId="0" xr:uid="{00000000-0006-0000-0000-0000A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5" authorId="0" shapeId="0" xr:uid="{00000000-0006-0000-0000-0000A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45" authorId="0" shapeId="0" xr:uid="{00000000-0006-0000-0000-0000A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45" authorId="0" shapeId="0" xr:uid="{00000000-0006-0000-0000-0000A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45" authorId="0" shapeId="0" xr:uid="{00000000-0006-0000-0000-0000A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6" authorId="0" shapeId="0" xr:uid="{00000000-0006-0000-0000-0000A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46" authorId="0" shapeId="0" xr:uid="{00000000-0006-0000-0000-0000A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46" authorId="0" shapeId="0" xr:uid="{00000000-0006-0000-0000-0000A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46" authorId="0" shapeId="0" xr:uid="{00000000-0006-0000-0000-0000A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47" authorId="0" shapeId="0" xr:uid="{00000000-0006-0000-0000-0000A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8" authorId="0" shapeId="0" xr:uid="{00000000-0006-0000-0000-0000B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48" authorId="0" shapeId="0" xr:uid="{00000000-0006-0000-0000-0000B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49" authorId="0" shapeId="0" xr:uid="{00000000-0006-0000-0000-0000B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50" authorId="0" shapeId="0" xr:uid="{00000000-0006-0000-0000-0000B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50" authorId="0" shapeId="0" xr:uid="{00000000-0006-0000-0000-0000B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51" authorId="0" shapeId="0" xr:uid="{00000000-0006-0000-0000-0000B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51" authorId="0" shapeId="0" xr:uid="{00000000-0006-0000-0000-0000B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52" authorId="0" shapeId="0" xr:uid="{00000000-0006-0000-0000-0000B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52" authorId="0" shapeId="0" xr:uid="{00000000-0006-0000-0000-0000B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53" authorId="0" shapeId="0" xr:uid="{00000000-0006-0000-0000-0000B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53" authorId="0" shapeId="0" xr:uid="{00000000-0006-0000-0000-0000B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53" authorId="0" shapeId="0" xr:uid="{00000000-0006-0000-0000-0000B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53" authorId="0" shapeId="0" xr:uid="{00000000-0006-0000-0000-0000B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53" authorId="0" shapeId="0" xr:uid="{00000000-0006-0000-0000-0000B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53" authorId="0" shapeId="0" xr:uid="{00000000-0006-0000-0000-0000B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53" authorId="0" shapeId="0" xr:uid="{00000000-0006-0000-0000-0000B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53" authorId="0" shapeId="0" xr:uid="{00000000-0006-0000-0000-0000C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54" authorId="0" shapeId="0" xr:uid="{00000000-0006-0000-0000-0000C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54" authorId="0" shapeId="0" xr:uid="{00000000-0006-0000-0000-0000C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54" authorId="0" shapeId="0" xr:uid="{00000000-0006-0000-0000-0000C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54" authorId="0" shapeId="0" xr:uid="{00000000-0006-0000-0000-0000C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54" authorId="0" shapeId="0" xr:uid="{00000000-0006-0000-0000-0000C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54" authorId="0" shapeId="0" xr:uid="{00000000-0006-0000-0000-0000C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54" authorId="0" shapeId="0" xr:uid="{00000000-0006-0000-0000-0000C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54" authorId="0" shapeId="0" xr:uid="{00000000-0006-0000-0000-0000C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55" authorId="0" shapeId="0" xr:uid="{00000000-0006-0000-0000-0000C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55" authorId="0" shapeId="0" xr:uid="{00000000-0006-0000-0000-0000C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55" authorId="0" shapeId="0" xr:uid="{00000000-0006-0000-0000-0000C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55" authorId="0" shapeId="0" xr:uid="{00000000-0006-0000-0000-0000C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55" authorId="0" shapeId="0" xr:uid="{00000000-0006-0000-0000-0000C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55" authorId="0" shapeId="0" xr:uid="{00000000-0006-0000-0000-0000C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55" authorId="0" shapeId="0" xr:uid="{00000000-0006-0000-0000-0000C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55" authorId="0" shapeId="0" xr:uid="{00000000-0006-0000-0000-0000D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56" authorId="0" shapeId="0" xr:uid="{00000000-0006-0000-0000-0000D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56" authorId="0" shapeId="0" xr:uid="{00000000-0006-0000-0000-0000D2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M56" authorId="0" shapeId="0" xr:uid="{00000000-0006-0000-0000-0000D3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N56" authorId="0" shapeId="0" xr:uid="{00000000-0006-0000-0000-0000D4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56" authorId="0" shapeId="0" xr:uid="{00000000-0006-0000-0000-0000D5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56" authorId="0" shapeId="0" xr:uid="{00000000-0006-0000-0000-0000D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57" authorId="0" shapeId="0" xr:uid="{00000000-0006-0000-0000-0000D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57" authorId="0" shapeId="0" xr:uid="{00000000-0006-0000-0000-0000D8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M57" authorId="0" shapeId="0" xr:uid="{00000000-0006-0000-0000-0000D9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N57" authorId="0" shapeId="0" xr:uid="{00000000-0006-0000-0000-0000DA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57" authorId="0" shapeId="0" xr:uid="{00000000-0006-0000-0000-0000DB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57" authorId="0" shapeId="0" xr:uid="{00000000-0006-0000-0000-0000D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58" authorId="0" shapeId="0" xr:uid="{00000000-0006-0000-0000-0000D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58" authorId="0" shapeId="0" xr:uid="{00000000-0006-0000-0000-0000DE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M58" authorId="0" shapeId="0" xr:uid="{00000000-0006-0000-0000-0000DF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N58" authorId="0" shapeId="0" xr:uid="{00000000-0006-0000-0000-0000E0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58" authorId="0" shapeId="0" xr:uid="{00000000-0006-0000-0000-0000E1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58" authorId="0" shapeId="0" xr:uid="{00000000-0006-0000-0000-0000E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59" authorId="0" shapeId="0" xr:uid="{00000000-0006-0000-0000-0000E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59" authorId="0" shapeId="0" xr:uid="{00000000-0006-0000-0000-0000E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59" authorId="0" shapeId="0" xr:uid="{00000000-0006-0000-0000-0000E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59" authorId="0" shapeId="0" xr:uid="{00000000-0006-0000-0000-0000E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59" authorId="0" shapeId="0" xr:uid="{00000000-0006-0000-0000-0000E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59" authorId="0" shapeId="0" xr:uid="{00000000-0006-0000-0000-0000E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59" authorId="0" shapeId="0" xr:uid="{00000000-0006-0000-0000-0000E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59" authorId="0" shapeId="0" xr:uid="{00000000-0006-0000-0000-0000E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60" authorId="0" shapeId="0" xr:uid="{00000000-0006-0000-0000-0000E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60" authorId="0" shapeId="0" xr:uid="{00000000-0006-0000-0000-0000E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60" authorId="0" shapeId="0" xr:uid="{00000000-0006-0000-0000-0000E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60" authorId="0" shapeId="0" xr:uid="{00000000-0006-0000-0000-0000E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60" authorId="0" shapeId="0" xr:uid="{00000000-0006-0000-0000-0000E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60" authorId="0" shapeId="0" xr:uid="{00000000-0006-0000-0000-0000F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60" authorId="0" shapeId="0" xr:uid="{00000000-0006-0000-0000-0000F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60" authorId="0" shapeId="0" xr:uid="{00000000-0006-0000-0000-0000F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61" authorId="0" shapeId="0" xr:uid="{00000000-0006-0000-0000-0000F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61" authorId="0" shapeId="0" xr:uid="{00000000-0006-0000-0000-0000F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61" authorId="0" shapeId="0" xr:uid="{00000000-0006-0000-0000-0000F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61" authorId="0" shapeId="0" xr:uid="{00000000-0006-0000-0000-0000F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61" authorId="0" shapeId="0" xr:uid="{00000000-0006-0000-0000-0000F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61" authorId="0" shapeId="0" xr:uid="{00000000-0006-0000-0000-0000F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61" authorId="0" shapeId="0" xr:uid="{00000000-0006-0000-0000-0000F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61" authorId="0" shapeId="0" xr:uid="{00000000-0006-0000-0000-0000F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62" authorId="0" shapeId="0" xr:uid="{00000000-0006-0000-0000-0000F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62" authorId="0" shapeId="0" xr:uid="{00000000-0006-0000-0000-0000F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63" authorId="0" shapeId="0" xr:uid="{00000000-0006-0000-0000-0000F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63" authorId="0" shapeId="0" xr:uid="{00000000-0006-0000-0000-0000F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64" authorId="0" shapeId="0" xr:uid="{00000000-0006-0000-0000-0000F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64" authorId="0" shapeId="0" xr:uid="{00000000-0006-0000-0000-00000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65" authorId="0" shapeId="0" xr:uid="{00000000-0006-0000-0000-00000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65" authorId="0" shapeId="0" xr:uid="{00000000-0006-0000-0000-00000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66" authorId="0" shapeId="0" xr:uid="{00000000-0006-0000-0000-00000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66" authorId="0" shapeId="0" xr:uid="{00000000-0006-0000-0000-00000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67" authorId="0" shapeId="0" xr:uid="{00000000-0006-0000-0000-00000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67" authorId="0" shapeId="0" xr:uid="{00000000-0006-0000-0000-00000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68" authorId="0" shapeId="0" xr:uid="{00000000-0006-0000-0000-00000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68" authorId="0" shapeId="0" xr:uid="{00000000-0006-0000-0000-00000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69" authorId="0" shapeId="0" xr:uid="{00000000-0006-0000-0000-00000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69" authorId="0" shapeId="0" xr:uid="{00000000-0006-0000-0000-00000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69" authorId="0" shapeId="0" xr:uid="{00000000-0006-0000-0000-00000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70" authorId="0" shapeId="0" xr:uid="{00000000-0006-0000-0000-00000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70" authorId="0" shapeId="0" xr:uid="{00000000-0006-0000-0000-00000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70" authorId="0" shapeId="0" xr:uid="{00000000-0006-0000-0000-00000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71" authorId="0" shapeId="0" xr:uid="{00000000-0006-0000-0000-00000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71" authorId="0" shapeId="0" xr:uid="{00000000-0006-0000-0000-00001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71" authorId="0" shapeId="0" xr:uid="{00000000-0006-0000-0000-00001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71" authorId="0" shapeId="0" xr:uid="{00000000-0006-0000-0000-00001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71" authorId="0" shapeId="0" xr:uid="{00000000-0006-0000-0000-00001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71" authorId="0" shapeId="0" xr:uid="{00000000-0006-0000-0000-00001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71" authorId="0" shapeId="0" xr:uid="{00000000-0006-0000-0000-00001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71" authorId="0" shapeId="0" xr:uid="{00000000-0006-0000-0000-000016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71" authorId="0" shapeId="0" xr:uid="{00000000-0006-0000-0000-00001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72" authorId="0" shapeId="0" xr:uid="{00000000-0006-0000-0000-00001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72" authorId="0" shapeId="0" xr:uid="{00000000-0006-0000-0000-00001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72" authorId="0" shapeId="0" xr:uid="{00000000-0006-0000-0000-00001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72" authorId="0" shapeId="0" xr:uid="{00000000-0006-0000-0000-00001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72" authorId="0" shapeId="0" xr:uid="{00000000-0006-0000-0000-00001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72" authorId="0" shapeId="0" xr:uid="{00000000-0006-0000-0000-00001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72" authorId="0" shapeId="0" xr:uid="{00000000-0006-0000-0000-00001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72" authorId="0" shapeId="0" xr:uid="{00000000-0006-0000-0000-00001F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72" authorId="0" shapeId="0" xr:uid="{00000000-0006-0000-0000-00002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73" authorId="0" shapeId="0" xr:uid="{00000000-0006-0000-0000-00002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73" authorId="0" shapeId="0" xr:uid="{00000000-0006-0000-0000-00002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73" authorId="0" shapeId="0" xr:uid="{00000000-0006-0000-0000-00002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73" authorId="0" shapeId="0" xr:uid="{00000000-0006-0000-0000-00002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73" authorId="0" shapeId="0" xr:uid="{00000000-0006-0000-0000-00002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73" authorId="0" shapeId="0" xr:uid="{00000000-0006-0000-0000-00002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73" authorId="0" shapeId="0" xr:uid="{00000000-0006-0000-0000-00002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73" authorId="0" shapeId="0" xr:uid="{00000000-0006-0000-0000-000028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73" authorId="0" shapeId="0" xr:uid="{00000000-0006-0000-0000-00002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74" authorId="0" shapeId="0" xr:uid="{00000000-0006-0000-0000-00002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74" authorId="0" shapeId="0" xr:uid="{00000000-0006-0000-0000-00002B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M74" authorId="0" shapeId="0" xr:uid="{00000000-0006-0000-0000-00002C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N74" authorId="0" shapeId="0" xr:uid="{00000000-0006-0000-0000-00002D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74" authorId="0" shapeId="0" xr:uid="{00000000-0006-0000-0000-00002E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74" authorId="0" shapeId="0" xr:uid="{00000000-0006-0000-0000-00002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75" authorId="0" shapeId="0" xr:uid="{00000000-0006-0000-0000-00003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75" authorId="0" shapeId="0" xr:uid="{00000000-0006-0000-0000-000031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M75" authorId="0" shapeId="0" xr:uid="{00000000-0006-0000-0000-000032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N75" authorId="0" shapeId="0" xr:uid="{00000000-0006-0000-0000-000033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75" authorId="0" shapeId="0" xr:uid="{00000000-0006-0000-0000-000034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75" authorId="0" shapeId="0" xr:uid="{00000000-0006-0000-0000-00003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76" authorId="0" shapeId="0" xr:uid="{00000000-0006-0000-0000-00003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76" authorId="0" shapeId="0" xr:uid="{00000000-0006-0000-0000-000037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M76" authorId="0" shapeId="0" xr:uid="{00000000-0006-0000-0000-000038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N76" authorId="0" shapeId="0" xr:uid="{00000000-0006-0000-0000-000039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76" authorId="0" shapeId="0" xr:uid="{00000000-0006-0000-0000-00003A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76" authorId="0" shapeId="0" xr:uid="{00000000-0006-0000-0000-00003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77" authorId="0" shapeId="0" xr:uid="{00000000-0006-0000-0000-00003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77" authorId="0" shapeId="0" xr:uid="{00000000-0006-0000-0000-00003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77" authorId="0" shapeId="0" xr:uid="{00000000-0006-0000-0000-00003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77" authorId="0" shapeId="0" xr:uid="{00000000-0006-0000-0000-00003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77" authorId="0" shapeId="0" xr:uid="{00000000-0006-0000-0000-00004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77" authorId="0" shapeId="0" xr:uid="{00000000-0006-0000-0000-00004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77" authorId="0" shapeId="0" xr:uid="{00000000-0006-0000-0000-00004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77" authorId="0" shapeId="0" xr:uid="{00000000-0006-0000-0000-00004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78" authorId="0" shapeId="0" xr:uid="{00000000-0006-0000-0000-00004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78" authorId="0" shapeId="0" xr:uid="{00000000-0006-0000-0000-00004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78" authorId="0" shapeId="0" xr:uid="{00000000-0006-0000-0000-00004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78" authorId="0" shapeId="0" xr:uid="{00000000-0006-0000-0000-00004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78" authorId="0" shapeId="0" xr:uid="{00000000-0006-0000-0000-00004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78" authorId="0" shapeId="0" xr:uid="{00000000-0006-0000-0000-00004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78" authorId="0" shapeId="0" xr:uid="{00000000-0006-0000-0000-00004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78" authorId="0" shapeId="0" xr:uid="{00000000-0006-0000-0000-00004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79" authorId="0" shapeId="0" xr:uid="{00000000-0006-0000-0000-00004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79" authorId="0" shapeId="0" xr:uid="{00000000-0006-0000-0000-00004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79" authorId="0" shapeId="0" xr:uid="{00000000-0006-0000-0000-00004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79" authorId="0" shapeId="0" xr:uid="{00000000-0006-0000-0000-00004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79" authorId="0" shapeId="0" xr:uid="{00000000-0006-0000-0000-00005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79" authorId="0" shapeId="0" xr:uid="{00000000-0006-0000-0000-00005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79" authorId="0" shapeId="0" xr:uid="{00000000-0006-0000-0000-00005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79" authorId="0" shapeId="0" xr:uid="{00000000-0006-0000-0000-00005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80" authorId="0" shapeId="0" xr:uid="{00000000-0006-0000-0000-00005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80" authorId="0" shapeId="0" xr:uid="{00000000-0006-0000-0000-00005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81" authorId="0" shapeId="0" xr:uid="{00000000-0006-0000-0000-00005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81" authorId="0" shapeId="0" xr:uid="{00000000-0006-0000-0000-00005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82" authorId="0" shapeId="0" xr:uid="{00000000-0006-0000-0000-00005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82" authorId="0" shapeId="0" xr:uid="{00000000-0006-0000-0000-00005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83" authorId="0" shapeId="0" xr:uid="{00000000-0006-0000-0000-00005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83" authorId="0" shapeId="0" xr:uid="{00000000-0006-0000-0000-00005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83" authorId="0" shapeId="0" xr:uid="{00000000-0006-0000-0000-00005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83" authorId="0" shapeId="0" xr:uid="{00000000-0006-0000-0000-00005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83" authorId="0" shapeId="0" xr:uid="{00000000-0006-0000-0000-00005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83" authorId="0" shapeId="0" xr:uid="{00000000-0006-0000-0000-00005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83" authorId="0" shapeId="0" xr:uid="{00000000-0006-0000-0000-00006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83" authorId="0" shapeId="0" xr:uid="{00000000-0006-0000-0000-00006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84" authorId="0" shapeId="0" xr:uid="{00000000-0006-0000-0000-00006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84" authorId="0" shapeId="0" xr:uid="{00000000-0006-0000-0000-00006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84" authorId="0" shapeId="0" xr:uid="{00000000-0006-0000-0000-00006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84" authorId="0" shapeId="0" xr:uid="{00000000-0006-0000-0000-00006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84" authorId="0" shapeId="0" xr:uid="{00000000-0006-0000-0000-00006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84" authorId="0" shapeId="0" xr:uid="{00000000-0006-0000-0000-00006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84" authorId="0" shapeId="0" xr:uid="{00000000-0006-0000-0000-00006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84" authorId="0" shapeId="0" xr:uid="{00000000-0006-0000-0000-00006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85" authorId="0" shapeId="0" xr:uid="{00000000-0006-0000-0000-00006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85" authorId="0" shapeId="0" xr:uid="{00000000-0006-0000-0000-00006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85" authorId="0" shapeId="0" xr:uid="{00000000-0006-0000-0000-00006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85" authorId="0" shapeId="0" xr:uid="{00000000-0006-0000-0000-00006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85" authorId="0" shapeId="0" xr:uid="{00000000-0006-0000-0000-00006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85" authorId="0" shapeId="0" xr:uid="{00000000-0006-0000-0000-00006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85" authorId="0" shapeId="0" xr:uid="{00000000-0006-0000-0000-00007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85" authorId="0" shapeId="0" xr:uid="{00000000-0006-0000-0000-00007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86" authorId="0" shapeId="0" xr:uid="{00000000-0006-0000-0000-00007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86" authorId="0" shapeId="0" xr:uid="{00000000-0006-0000-0000-00007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87" authorId="0" shapeId="0" xr:uid="{00000000-0006-0000-0000-00007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87" authorId="0" shapeId="0" xr:uid="{00000000-0006-0000-0000-00007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88" authorId="0" shapeId="0" xr:uid="{00000000-0006-0000-0000-00007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88" authorId="0" shapeId="0" xr:uid="{00000000-0006-0000-0000-00007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89" authorId="0" shapeId="0" xr:uid="{00000000-0006-0000-0000-00007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89" authorId="0" shapeId="0" xr:uid="{00000000-0006-0000-0000-00007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89" authorId="0" shapeId="0" xr:uid="{00000000-0006-0000-0000-00007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89" authorId="0" shapeId="0" xr:uid="{00000000-0006-0000-0000-00007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89" authorId="0" shapeId="0" xr:uid="{00000000-0006-0000-0000-00007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89" authorId="0" shapeId="0" xr:uid="{00000000-0006-0000-0000-00007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89" authorId="0" shapeId="0" xr:uid="{00000000-0006-0000-0000-00007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89" authorId="0" shapeId="0" xr:uid="{00000000-0006-0000-0000-00007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90" authorId="0" shapeId="0" xr:uid="{00000000-0006-0000-0000-00008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90" authorId="0" shapeId="0" xr:uid="{00000000-0006-0000-0000-00008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90" authorId="0" shapeId="0" xr:uid="{00000000-0006-0000-0000-00008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90" authorId="0" shapeId="0" xr:uid="{00000000-0006-0000-0000-00008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90" authorId="0" shapeId="0" xr:uid="{00000000-0006-0000-0000-00008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90" authorId="0" shapeId="0" xr:uid="{00000000-0006-0000-0000-00008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90" authorId="0" shapeId="0" xr:uid="{00000000-0006-0000-0000-00008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90" authorId="0" shapeId="0" xr:uid="{00000000-0006-0000-0000-000087010000}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N90" authorId="0" shapeId="0" xr:uid="{00000000-0006-0000-0000-000088010000}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90" authorId="0" shapeId="0" xr:uid="{00000000-0006-0000-0000-000089010000}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P90" authorId="0" shapeId="0" xr:uid="{00000000-0006-0000-0000-00008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91" authorId="0" shapeId="0" xr:uid="{00000000-0006-0000-0000-00008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91" authorId="0" shapeId="0" xr:uid="{00000000-0006-0000-0000-00008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91" authorId="0" shapeId="0" xr:uid="{00000000-0006-0000-0000-00008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91" authorId="0" shapeId="0" xr:uid="{00000000-0006-0000-0000-00008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91" authorId="0" shapeId="0" xr:uid="{00000000-0006-0000-0000-00008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91" authorId="0" shapeId="0" xr:uid="{00000000-0006-0000-0000-00009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91" authorId="0" shapeId="0" xr:uid="{00000000-0006-0000-0000-00009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91" authorId="0" shapeId="0" xr:uid="{00000000-0006-0000-0000-00009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92" authorId="0" shapeId="0" xr:uid="{00000000-0006-0000-0000-00009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92" authorId="0" shapeId="0" xr:uid="{00000000-0006-0000-0000-00009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93" authorId="0" shapeId="0" xr:uid="{00000000-0006-0000-0000-00009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93" authorId="0" shapeId="0" xr:uid="{00000000-0006-0000-0000-00009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93" authorId="0" shapeId="0" xr:uid="{00000000-0006-0000-0000-00009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93" authorId="0" shapeId="0" xr:uid="{00000000-0006-0000-0000-00009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93" authorId="0" shapeId="0" xr:uid="{00000000-0006-0000-0000-00009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93" authorId="0" shapeId="0" xr:uid="{00000000-0006-0000-0000-00009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93" authorId="0" shapeId="0" xr:uid="{00000000-0006-0000-0000-00009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93" authorId="0" shapeId="0" xr:uid="{00000000-0006-0000-0000-00009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93" authorId="0" shapeId="0" xr:uid="{00000000-0006-0000-0000-00009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93" authorId="0" shapeId="0" xr:uid="{00000000-0006-0000-0000-00009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93" authorId="0" shapeId="0" xr:uid="{00000000-0006-0000-0000-00009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93" authorId="0" shapeId="0" xr:uid="{00000000-0006-0000-0000-0000A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94" authorId="0" shapeId="0" xr:uid="{00000000-0006-0000-0000-0000A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94" authorId="0" shapeId="0" xr:uid="{00000000-0006-0000-0000-0000A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94" authorId="0" shapeId="0" xr:uid="{00000000-0006-0000-0000-0000A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94" authorId="0" shapeId="0" xr:uid="{00000000-0006-0000-0000-0000A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94" authorId="0" shapeId="0" xr:uid="{00000000-0006-0000-0000-0000A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94" authorId="0" shapeId="0" xr:uid="{00000000-0006-0000-0000-0000A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94" authorId="0" shapeId="0" xr:uid="{00000000-0006-0000-0000-0000A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94" authorId="0" shapeId="0" xr:uid="{00000000-0006-0000-0000-0000A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94" authorId="0" shapeId="0" xr:uid="{00000000-0006-0000-0000-0000A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94" authorId="0" shapeId="0" xr:uid="{00000000-0006-0000-0000-0000A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94" authorId="0" shapeId="0" xr:uid="{00000000-0006-0000-0000-0000A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95" authorId="0" shapeId="0" xr:uid="{00000000-0006-0000-0000-0000A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95" authorId="0" shapeId="0" xr:uid="{00000000-0006-0000-0000-0000AD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G95" authorId="0" shapeId="0" xr:uid="{00000000-0006-0000-0000-0000AE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H95" authorId="0" shapeId="0" xr:uid="{00000000-0006-0000-0000-0000AF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I95" authorId="0" shapeId="0" xr:uid="{00000000-0006-0000-0000-0000B0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J95" authorId="0" shapeId="0" xr:uid="{00000000-0006-0000-0000-0000B1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K95" authorId="0" shapeId="0" xr:uid="{00000000-0006-0000-0000-0000B2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L95" authorId="0" shapeId="0" xr:uid="{00000000-0006-0000-0000-0000B301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P95" authorId="0" shapeId="0" xr:uid="{00000000-0006-0000-0000-0000B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96" authorId="0" shapeId="0" xr:uid="{00000000-0006-0000-0000-0000B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96" authorId="0" shapeId="0" xr:uid="{00000000-0006-0000-0000-0000B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96" authorId="0" shapeId="0" xr:uid="{00000000-0006-0000-0000-0000B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96" authorId="0" shapeId="0" xr:uid="{00000000-0006-0000-0000-0000B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96" authorId="0" shapeId="0" xr:uid="{00000000-0006-0000-0000-0000B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96" authorId="0" shapeId="0" xr:uid="{00000000-0006-0000-0000-0000B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96" authorId="0" shapeId="0" xr:uid="{00000000-0006-0000-0000-0000B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96" authorId="0" shapeId="0" xr:uid="{00000000-0006-0000-0000-0000B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96" authorId="0" shapeId="0" xr:uid="{00000000-0006-0000-0000-0000B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97" authorId="0" shapeId="0" xr:uid="{00000000-0006-0000-0000-0000B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97" authorId="0" shapeId="0" xr:uid="{00000000-0006-0000-0000-0000B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97" authorId="0" shapeId="0" xr:uid="{00000000-0006-0000-0000-0000C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97" authorId="0" shapeId="0" xr:uid="{00000000-0006-0000-0000-0000C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97" authorId="0" shapeId="0" xr:uid="{00000000-0006-0000-0000-0000C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97" authorId="0" shapeId="0" xr:uid="{00000000-0006-0000-0000-0000C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97" authorId="0" shapeId="0" xr:uid="{00000000-0006-0000-0000-0000C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97" authorId="0" shapeId="0" xr:uid="{00000000-0006-0000-0000-0000C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97" authorId="0" shapeId="0" xr:uid="{00000000-0006-0000-0000-0000C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98" authorId="0" shapeId="0" xr:uid="{00000000-0006-0000-0000-0000C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98" authorId="0" shapeId="0" xr:uid="{00000000-0006-0000-0000-0000C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98" authorId="0" shapeId="0" xr:uid="{00000000-0006-0000-0000-0000C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98" authorId="0" shapeId="0" xr:uid="{00000000-0006-0000-0000-0000C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98" authorId="0" shapeId="0" xr:uid="{00000000-0006-0000-0000-0000C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98" authorId="0" shapeId="0" xr:uid="{00000000-0006-0000-0000-0000C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98" authorId="0" shapeId="0" xr:uid="{00000000-0006-0000-0000-0000C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98" authorId="0" shapeId="0" xr:uid="{00000000-0006-0000-0000-0000C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99" authorId="0" shapeId="0" xr:uid="{00000000-0006-0000-0000-0000C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99" authorId="0" shapeId="0" xr:uid="{00000000-0006-0000-0000-0000D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99" authorId="0" shapeId="0" xr:uid="{00000000-0006-0000-0000-0000D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99" authorId="0" shapeId="0" xr:uid="{00000000-0006-0000-0000-0000D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99" authorId="0" shapeId="0" xr:uid="{00000000-0006-0000-0000-0000D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99" authorId="0" shapeId="0" xr:uid="{00000000-0006-0000-0000-0000D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99" authorId="0" shapeId="0" xr:uid="{00000000-0006-0000-0000-0000D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0" authorId="0" shapeId="0" xr:uid="{00000000-0006-0000-0000-0000D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00" authorId="0" shapeId="0" xr:uid="{00000000-0006-0000-0000-0000D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00" authorId="0" shapeId="0" xr:uid="{00000000-0006-0000-0000-0000D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00" authorId="0" shapeId="0" xr:uid="{00000000-0006-0000-0000-0000D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00" authorId="0" shapeId="0" xr:uid="{00000000-0006-0000-0000-0000D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00" authorId="0" shapeId="0" xr:uid="{00000000-0006-0000-0000-0000D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100" authorId="0" shapeId="0" xr:uid="{00000000-0006-0000-0000-0000D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00" authorId="0" shapeId="0" xr:uid="{00000000-0006-0000-0000-0000D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1" authorId="0" shapeId="0" xr:uid="{00000000-0006-0000-0000-0000D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01" authorId="0" shapeId="0" xr:uid="{00000000-0006-0000-0000-0000D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01" authorId="0" shapeId="0" xr:uid="{00000000-0006-0000-0000-0000E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01" authorId="0" shapeId="0" xr:uid="{00000000-0006-0000-0000-0000E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01" authorId="0" shapeId="0" xr:uid="{00000000-0006-0000-0000-0000E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01" authorId="0" shapeId="0" xr:uid="{00000000-0006-0000-0000-0000E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101" authorId="0" shapeId="0" xr:uid="{00000000-0006-0000-0000-0000E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01" authorId="0" shapeId="0" xr:uid="{00000000-0006-0000-0000-0000E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2" authorId="0" shapeId="0" xr:uid="{00000000-0006-0000-0000-0000E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02" authorId="0" shapeId="0" xr:uid="{00000000-0006-0000-0000-0000E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02" authorId="0" shapeId="0" xr:uid="{00000000-0006-0000-0000-0000E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02" authorId="0" shapeId="0" xr:uid="{00000000-0006-0000-0000-0000E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02" authorId="0" shapeId="0" xr:uid="{00000000-0006-0000-0000-0000E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02" authorId="0" shapeId="0" xr:uid="{00000000-0006-0000-0000-0000E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102" authorId="0" shapeId="0" xr:uid="{00000000-0006-0000-0000-0000E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02" authorId="0" shapeId="0" xr:uid="{00000000-0006-0000-0000-0000E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3" authorId="0" shapeId="0" xr:uid="{00000000-0006-0000-0000-0000E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03" authorId="0" shapeId="0" xr:uid="{00000000-0006-0000-0000-0000E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03" authorId="0" shapeId="0" xr:uid="{00000000-0006-0000-0000-0000F0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03" authorId="0" shapeId="0" xr:uid="{00000000-0006-0000-0000-0000F1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03" authorId="0" shapeId="0" xr:uid="{00000000-0006-0000-0000-0000F2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03" authorId="0" shapeId="0" xr:uid="{00000000-0006-0000-0000-0000F3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103" authorId="0" shapeId="0" xr:uid="{00000000-0006-0000-0000-0000F4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03" authorId="0" shapeId="0" xr:uid="{00000000-0006-0000-0000-0000F5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4" authorId="0" shapeId="0" xr:uid="{00000000-0006-0000-0000-0000F6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04" authorId="0" shapeId="0" xr:uid="{00000000-0006-0000-0000-0000F7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5" authorId="0" shapeId="0" xr:uid="{00000000-0006-0000-0000-0000F8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05" authorId="0" shapeId="0" xr:uid="{00000000-0006-0000-0000-0000F9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6" authorId="0" shapeId="0" xr:uid="{00000000-0006-0000-0000-0000FA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06" authorId="0" shapeId="0" xr:uid="{00000000-0006-0000-0000-0000FB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7" authorId="0" shapeId="0" xr:uid="{00000000-0006-0000-0000-0000FC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07" authorId="0" shapeId="0" xr:uid="{00000000-0006-0000-0000-0000FD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07" authorId="0" shapeId="0" xr:uid="{00000000-0006-0000-0000-0000FE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07" authorId="0" shapeId="0" xr:uid="{00000000-0006-0000-0000-0000FF01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07" authorId="0" shapeId="0" xr:uid="{00000000-0006-0000-0000-000000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07" authorId="0" shapeId="0" xr:uid="{00000000-0006-0000-0000-000001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07" authorId="0" shapeId="0" xr:uid="{00000000-0006-0000-0000-000002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8" authorId="0" shapeId="0" xr:uid="{00000000-0006-0000-0000-000003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08" authorId="0" shapeId="0" xr:uid="{00000000-0006-0000-0000-000004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08" authorId="0" shapeId="0" xr:uid="{00000000-0006-0000-0000-000005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08" authorId="0" shapeId="0" xr:uid="{00000000-0006-0000-0000-000006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08" authorId="0" shapeId="0" xr:uid="{00000000-0006-0000-0000-000007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08" authorId="0" shapeId="0" xr:uid="{00000000-0006-0000-0000-000008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08" authorId="0" shapeId="0" xr:uid="{00000000-0006-0000-0000-000009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9" authorId="0" shapeId="0" xr:uid="{00000000-0006-0000-0000-00000A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09" authorId="0" shapeId="0" xr:uid="{00000000-0006-0000-0000-00000B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109" authorId="0" shapeId="0" xr:uid="{00000000-0006-0000-0000-00000C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09" authorId="0" shapeId="0" xr:uid="{00000000-0006-0000-0000-00000D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109" authorId="0" shapeId="0" xr:uid="{00000000-0006-0000-0000-00000E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109" authorId="0" shapeId="0" xr:uid="{00000000-0006-0000-0000-00000F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P109" authorId="0" shapeId="0" xr:uid="{00000000-0006-0000-0000-00001002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</commentList>
</comments>
</file>

<file path=xl/sharedStrings.xml><?xml version="1.0" encoding="utf-8"?>
<sst xmlns="http://schemas.openxmlformats.org/spreadsheetml/2006/main" count="899" uniqueCount="59">
  <si>
    <t>&lt;?xml version="1.0" encoding="utf-16"?&gt;&lt;WebTableParameter xmlns:xsd="http://www.w3.org/2001/XMLSchema" xmlns:xsi="http://www.w3.org/2001/XMLSchema-instance" xmlns="http://stats.oecd.org/OECDStatWS/2004/03/01/"&gt;&lt;DataTable Code="EAG_FIN_RATIO_CATEGORY" HasMetadata="true"&gt;&lt;Name LocaleIsoCode="en"&gt;Educational finance indicators&lt;/Name&gt;&lt;Name LocaleIsoCode="fr"&gt;Indicateurs relatifs au financement de l’éducation&lt;/Name&gt;&lt;Dimension Code="COUNTRY" HasMetadata="false" CommonCode="LOCATION" Display="labels"&gt;&lt;Name LocaleIsoCode="en"&gt;Country&lt;/Name&gt;&lt;Name LocaleIsoCode="fr"&gt;Country&lt;/Name&gt;&lt;Member Code="AUS" HasMetadata="false" HasOnlyUnitMetadata="false" HasChild="0"&gt;&lt;Name LocaleIsoCode="en"&gt;Australia&lt;/Name&gt;&lt;Name LocaleIsoCode="fr"&gt;Australie&lt;/Name&gt;&lt;/Member&gt;&lt;Member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Code="DNK" HasMetadata="false" HasOnlyUnitMetadata="false" HasChild="0"&gt;&lt;Name LocaleIsoCode="en"&gt;Denmark&lt;/Name&gt;&lt;Name LocaleIsoCode="fr"&gt;Danemark&lt;/Name&gt;&lt;/Member&gt;&lt;Member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Code="NLD" HasMetadata="false" HasOnlyUnitMetadata="false" HasChild="0"&gt;&lt;Name LocaleIsoCode="en"&gt;Netherlands&lt;/Name&gt;&lt;Name LocaleIsoCode="fr"&gt;Pays-Bas&lt;/Name&gt;&lt;/Member&gt;&lt;Member Code="NOR" HasMetadata="false" HasOnlyUnitMetadata="false" HasChild="0"&gt;&lt;Name LocaleIsoCode="en"&gt;Norway&lt;/Name&gt;&lt;Name LocaleIsoCode="fr"&gt;Norvège&lt;/Name&gt;&lt;/Member&gt;&lt;Member Code="PRT" HasMetadata="false" HasOnlyUnitMetadata="false" HasChild="0"&gt;&lt;Name LocaleIsoCode="en"&gt;Portugal&lt;/Name&gt;&lt;Name LocaleIsoCode="fr"&gt;Portugal&lt;/Name&gt;&lt;/Member&gt;&lt;Member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LocaleIsoCode="fr"&gt;États-Unis&lt;/Name&gt;&lt;/Member&gt;&lt;/Dimension&gt;&lt;Dimension Code="ISC11_LEVEL_CAT" HasMetadata="false" Display="labels"&gt;&lt;Name LocaleIsoCode="en"&gt;Education level and programe orientation&lt;/Name&gt;&lt;Name LocaleIsoCode="fr"&gt;Education level and programe orientation&lt;/Name&gt;&lt;Member Code="L5T8" HasMetadata="false" HasOnlyUnitMetadata="false" HasChild="0"&gt;&lt;Name LocaleIsoCode="en"&gt;Total tertiary education (ISCED2011 levels 5 to 8)&lt;/Name&gt;&lt;Name LocaleIsoCode="fr"&gt;Ensemble de l’enseignement tertiaire (niveaux 5 à 8 de la CITE 2011)&lt;/Name&gt;&lt;/Member&gt;&lt;Member Code="L3T4" HasMetadata="false" HasOnlyUnitMetadata="false" HasChild="0"&gt;&lt;Name LocaleIsoCode="en"&gt;Upper secondary and post-secondary non-tertiary education&lt;/Name&gt;&lt;Name LocaleIsoCode="fr"&gt;Upper secondary and post-secondary non-tertiary education&lt;/Name&gt;&lt;/Member&gt;&lt;/Dimension&gt;&lt;Dimension Code="INDICATOR" HasMetadata="false" Display="labels"&gt;&lt;Name LocaleIsoCode="en"&gt;Indicator&lt;/Name&gt;&lt;Name LocaleIsoCode="fr"&gt;Indicator&lt;/Name&gt;&lt;Member Code="FIN_GDP" HasMetadata="true" HasOnlyUnitMetadata="true" HasChild="0"&gt;&lt;Name LocaleIsoCode="en"&gt;Expenditure as a percentage of GDP&lt;/Name&gt;&lt;Name LocaleIsoCode="fr"&gt;Expenditure as a percentage of GDP&lt;/Name&gt;&lt;/Member&gt;&lt;/Dimension&gt;&lt;Dimension Code="EXPENDITURE_TYPE" HasMetadata="false" Display="labels"&gt;&lt;Name LocaleIsoCode="en"&gt;Type of expenditure&lt;/Name&gt;&lt;Name LocaleIsoCode="fr"&gt;Type of expenditure &lt;/Name&gt;&lt;Member Code="T" HasMetadata="false" HasOnlyUnitMetadata="false" HasChild="0"&gt;&lt;Name LocaleIsoCode="en"&gt;All expenditure types&lt;/Name&gt;&lt;Name LocaleIsoCode="fr"&gt;Tous types de dépenses confondus &lt;/Name&gt;&lt;/Member&gt;&lt;/Dimension&gt;&lt;Dimension Code="REF_SECTOR" HasMetadata="false" Display="labels"&gt;&lt;Name LocaleIsoCode="en"&gt;Source of funds&lt;/Name&gt;&lt;Name LocaleIsoCode="fr"&gt;Source de financement&lt;/Name&gt;&lt;Member Code="S13" HasMetadata="false" HasOnlyUnitMetadata="false" HasChild="0" IsDisplayed="true"&gt;&lt;Name LocaleIsoCode="en"&gt;General government&lt;/Name&gt;&lt;Name LocaleIsoCode="fr"&gt;Exécutif général &lt;/Name&gt;&lt;/Member&gt;&lt;Member Code="S1D" HasMetadata="false" HasOnlyUnitMetadata="false" HasChild="0"&gt;&lt;Name LocaleIsoCode="en"&gt;Non-educational private sector&lt;/Name&gt;&lt;Name LocaleIsoCode="fr"&gt;Non-educational private sector&lt;/Name&gt;&lt;/Member&gt;&lt;Member Code="T" HasMetadata="false" HasOnlyUnitMetadata="false" HasChild="0"&gt;&lt;Name LocaleIsoCode="en"&gt;Total&lt;/Name&gt;&lt;Name LocaleIsoCode="fr"&gt;Total&lt;/Name&gt;&lt;/Member&gt;&lt;/Dimension&gt;&lt;Dimension Code="COUNTERPART_SECTOR" HasMetadata="false" Display="labels"&gt;&lt;Name LocaleIsoCode="en"&gt;Institution type&lt;/Name&gt;&lt;Name LocaleIsoCode="fr"&gt;Type d'institution&lt;/Name&gt;&lt;Member Code="INST_T" HasMetadata="false" HasOnlyUnitMetadata="false" HasChild="0"&gt;&lt;Name LocaleIsoCode="en"&gt;All public and private educational institutions&lt;/Name&gt;&lt;Name LocaleIsoCode="fr"&gt;Ensemble des établissements d’enseignement publics et privés &lt;/Name&gt;&lt;/Member&gt;&lt;/Dimension&gt;&lt;Dimension Code="YEAR" HasMetadata="false" CommonCode="TIME" Display="labels"&gt;&lt;Name LocaleIsoCode="en"&gt;Year&lt;/Name&gt;&lt;Name LocaleIsoCode="fr"&gt;Year&lt;/Name&gt;&lt;Member Code="1995" HasMetadata="false"&gt;&lt;Name LocaleIsoCode="en"&gt;1995&lt;/Name&gt;&lt;Name LocaleIsoCode="fr"&gt;1995&lt;/Name&gt;&lt;/Member&gt;&lt;Member Code="2000" HasMetadata="false"&gt;&lt;Name LocaleIsoCode="en"&gt;2000&lt;/Name&gt;&lt;Name LocaleIsoCode="fr"&gt;2000&lt;/Name&gt;&lt;/Member&gt;&lt;Member Code="2005" HasMetadata="false"&gt;&lt;Name LocaleIsoCode="en"&gt;2005&lt;/Name&gt;&lt;Name LocaleIsoCode="fr"&gt;2005&lt;/Name&gt;&lt;/Member&gt;&lt;Member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LocaleIsoCode="fr"&gt;2016&lt;/Name&gt;&lt;/Member&gt;&lt;/Dimension&gt;&lt;WBOSInformations&gt;&lt;TimeDimension WebTreeWasUsed="false"&gt;&lt;StartCodes Annual="1995" /&gt;&lt;EndCodes Annual="2016" /&gt;&lt;/TimeDimension&gt;&lt;/WBOSInformations&gt;&lt;Tabulation Axis="horizontal"&gt;&lt;Dimension Code="YEAR" CommonCode="TIME" /&gt;&lt;/Tabulation&gt;&lt;Tabulation Axis="vertical"&gt;&lt;Dimension Code="COUNTRY" CommonCode="LOCATION" /&gt;&lt;Dimension Code="ISC11_LEVEL_CAT" /&gt;&lt;Dimension Code="REF_SECTOR" /&gt;&lt;/Tabulation&gt;&lt;Tabulation Axis="page"&gt;&lt;Dimension Code="INDICATOR" /&gt;&lt;Dimension Code="EXPENDITURE_TYPE" /&gt;&lt;Dimension Code="COUNTERPART_SECTOR"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77054&amp;amp;QueryType=Public&amp;amp;Lang=en&lt;/AbsoluteUri&gt;&lt;/Query&gt;&lt;/WebTableParameter&gt;</t>
  </si>
  <si>
    <t>Dataset: Educational finance indicators</t>
  </si>
  <si>
    <t>Indicator</t>
  </si>
  <si>
    <t>Expenditure as a percentage of GDP</t>
  </si>
  <si>
    <t>Type of expenditure</t>
  </si>
  <si>
    <t>All expenditure types</t>
  </si>
  <si>
    <t>Institution type</t>
  </si>
  <si>
    <t>All public and private educational institutions</t>
  </si>
  <si>
    <t>Year</t>
  </si>
  <si>
    <t>1995</t>
  </si>
  <si>
    <t>2000</t>
  </si>
  <si>
    <t>2005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</si>
  <si>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</si>
  <si>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</si>
  <si>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</si>
  <si>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</si>
  <si>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</si>
  <si>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</si>
  <si>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</si>
  <si>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</si>
  <si>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</si>
  <si>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Country</t>
  </si>
  <si>
    <t>Education level and programe orientation</t>
  </si>
  <si>
    <t>Source of funds</t>
  </si>
  <si>
    <t/>
  </si>
  <si>
    <t>Australia</t>
  </si>
  <si>
    <t>Total tertiary education (ISCED2011 levels 5 to 8)</t>
  </si>
  <si>
    <t>General government</t>
  </si>
  <si>
    <t>..</t>
  </si>
  <si>
    <t>Non-educational private sector</t>
  </si>
  <si>
    <t>Total</t>
  </si>
  <si>
    <t>Upper secondary and post-secondary non-tertiary education</t>
  </si>
  <si>
    <t>Belgium</t>
  </si>
  <si>
    <t>Canada</t>
  </si>
  <si>
    <t>Denmark</t>
  </si>
  <si>
    <t>Finland</t>
  </si>
  <si>
    <t>France</t>
  </si>
  <si>
    <t>Germany</t>
  </si>
  <si>
    <t>Italy</t>
  </si>
  <si>
    <t>Japan</t>
  </si>
  <si>
    <t>Netherlands</t>
  </si>
  <si>
    <t>Norway</t>
  </si>
  <si>
    <t>Portugal</t>
  </si>
  <si>
    <t>Spain</t>
  </si>
  <si>
    <t>Sweden</t>
  </si>
  <si>
    <t>Switzerland</t>
  </si>
  <si>
    <t>United Kingdom</t>
  </si>
  <si>
    <t>United States</t>
  </si>
  <si>
    <t>Data extracted on 09 Mar 2019 07:59 UTC (GMT) from OECD.Stat</t>
  </si>
  <si>
    <t>Legend:</t>
  </si>
  <si>
    <t>M:</t>
  </si>
  <si>
    <t>Missing value; data cannot exist</t>
  </si>
  <si>
    <t>w:</t>
  </si>
  <si>
    <t>Includes data from another category</t>
  </si>
  <si>
    <t>z:</t>
  </si>
  <si>
    <t>Not applicable</t>
  </si>
  <si>
    <t>UK</t>
  </si>
  <si>
    <t>US</t>
  </si>
  <si>
    <t>Note: This is direct interpolation of the (pub+pri) level 3-8 spending. interpolating the components separately ought to behave better than interpolating the sum.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</si>
</sst>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9" fillId="35" borderId="14" xfId="0" applyFont="1" applyFill="1" applyBorder="1" applyAlignment="1">
      <alignment vertical="top" wrapText="1"/>
    </xf>
    <xf numFmtId="0" fontId="19" fillId="35" borderId="16" xfId="0" applyFont="1" applyFill="1" applyBorder="1" applyAlignment="1">
      <alignment vertical="top" wrapText="1"/>
    </xf>
    <xf numFmtId="0" fontId="19" fillId="35" borderId="15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AG_FIN_RATIO_CATEGORY&amp;Coords=%5bCOUNTRY%5d.%5bDEU%5d&amp;ShowOnWeb=true&amp;Lang=en" TargetMode="External"/><Relationship Id="rId2" Type="http://schemas.openxmlformats.org/officeDocument/2006/relationships/hyperlink" Target="http://stats.oecd.org/OECDStat_Metadata/ShowMetadata.ashx?Dataset=EAG_FIN_RATIO_CATEGORY&amp;Coords=%5bINDICATOR%5d.%5bFIN_GDP%5d&amp;ShowOnWeb=true&amp;Lang=en" TargetMode="External"/><Relationship Id="rId1" Type="http://schemas.openxmlformats.org/officeDocument/2006/relationships/hyperlink" Target="http://stats.oecd.org/OECDStat_Metadata/ShowMetadata.ashx?Dataset=EAG_FIN_RATIO_CATEGORY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stats-2.oecd.org/index.aspx?DatasetCode=EAG_FIN_RATIO_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4"/>
  <sheetViews>
    <sheetView showGridLines="0" topLeftCell="A2" workbookViewId="0">
      <selection activeCell="B8" sqref="B8:B10"/>
    </sheetView>
  </sheetViews>
  <sheetFormatPr defaultRowHeight="12.3" x14ac:dyDescent="0.4"/>
  <cols>
    <col min="1" max="3" width="26.71875" customWidth="1"/>
    <col min="4" max="4" width="2.44140625" customWidth="1"/>
  </cols>
  <sheetData>
    <row r="1" spans="1:16" hidden="1" x14ac:dyDescent="0.4">
      <c r="A1" s="1" t="e">
        <f ca="1">DotStatQuery(B1)</f>
        <v>#NAME?</v>
      </c>
      <c r="B1" s="1" t="s">
        <v>0</v>
      </c>
    </row>
    <row r="2" spans="1:16" ht="22.5" x14ac:dyDescent="0.4">
      <c r="A2" s="2" t="s">
        <v>1</v>
      </c>
    </row>
    <row r="3" spans="1:16" x14ac:dyDescent="0.4">
      <c r="A3" s="21" t="s">
        <v>2</v>
      </c>
      <c r="B3" s="22"/>
      <c r="C3" s="22"/>
      <c r="D3" s="23"/>
      <c r="E3" s="24" t="s">
        <v>3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</row>
    <row r="4" spans="1:16" x14ac:dyDescent="0.4">
      <c r="A4" s="21" t="s">
        <v>4</v>
      </c>
      <c r="B4" s="22"/>
      <c r="C4" s="22"/>
      <c r="D4" s="23"/>
      <c r="E4" s="27" t="s">
        <v>5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</row>
    <row r="5" spans="1:16" x14ac:dyDescent="0.4">
      <c r="A5" s="21" t="s">
        <v>6</v>
      </c>
      <c r="B5" s="22"/>
      <c r="C5" s="22"/>
      <c r="D5" s="23"/>
      <c r="E5" s="27" t="s">
        <v>7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9"/>
    </row>
    <row r="6" spans="1:16" x14ac:dyDescent="0.4">
      <c r="A6" s="18" t="s">
        <v>8</v>
      </c>
      <c r="B6" s="19"/>
      <c r="C6" s="19"/>
      <c r="D6" s="20"/>
      <c r="E6" s="3" t="s">
        <v>9</v>
      </c>
      <c r="F6" s="3" t="s">
        <v>10</v>
      </c>
      <c r="G6" s="3" t="s">
        <v>11</v>
      </c>
      <c r="H6" s="3" t="s">
        <v>12</v>
      </c>
      <c r="I6" s="3" t="s">
        <v>13</v>
      </c>
      <c r="J6" s="3" t="s">
        <v>14</v>
      </c>
      <c r="K6" s="3" t="s">
        <v>15</v>
      </c>
      <c r="L6" s="3" t="s">
        <v>16</v>
      </c>
      <c r="M6" s="3" t="s">
        <v>17</v>
      </c>
      <c r="N6" s="3" t="s">
        <v>18</v>
      </c>
      <c r="O6" s="3" t="s">
        <v>19</v>
      </c>
      <c r="P6" s="3" t="s">
        <v>20</v>
      </c>
    </row>
    <row r="7" spans="1:16" ht="21" x14ac:dyDescent="0.5">
      <c r="A7" s="4" t="s">
        <v>21</v>
      </c>
      <c r="B7" s="4" t="s">
        <v>22</v>
      </c>
      <c r="C7" s="4" t="s">
        <v>23</v>
      </c>
      <c r="D7" s="5" t="s">
        <v>24</v>
      </c>
      <c r="E7" s="5" t="s">
        <v>24</v>
      </c>
      <c r="F7" s="5" t="s">
        <v>24</v>
      </c>
      <c r="G7" s="5" t="s">
        <v>24</v>
      </c>
      <c r="H7" s="5" t="s">
        <v>24</v>
      </c>
      <c r="I7" s="5" t="s">
        <v>24</v>
      </c>
      <c r="J7" s="5" t="s">
        <v>24</v>
      </c>
      <c r="K7" s="5" t="s">
        <v>24</v>
      </c>
      <c r="L7" s="5" t="s">
        <v>24</v>
      </c>
      <c r="M7" s="5" t="s">
        <v>24</v>
      </c>
      <c r="N7" s="5" t="s">
        <v>24</v>
      </c>
      <c r="O7" s="5" t="s">
        <v>24</v>
      </c>
      <c r="P7" s="5" t="s">
        <v>24</v>
      </c>
    </row>
    <row r="8" spans="1:16" ht="12.9" x14ac:dyDescent="0.5">
      <c r="A8" s="12" t="s">
        <v>25</v>
      </c>
      <c r="B8" s="12" t="s">
        <v>26</v>
      </c>
      <c r="C8" s="6" t="s">
        <v>27</v>
      </c>
      <c r="D8" s="5" t="s">
        <v>24</v>
      </c>
      <c r="E8" s="7" t="s">
        <v>28</v>
      </c>
      <c r="F8" s="7">
        <v>0.746</v>
      </c>
      <c r="G8" s="7">
        <v>0.69199999999999995</v>
      </c>
      <c r="H8" s="7">
        <v>0.69099999999999995</v>
      </c>
      <c r="I8" s="7">
        <v>0.73699999999999999</v>
      </c>
      <c r="J8" s="7">
        <v>0.78100000000000003</v>
      </c>
      <c r="K8" s="7">
        <v>0.745</v>
      </c>
      <c r="L8" s="7">
        <v>0.72099999999999997</v>
      </c>
      <c r="M8" s="7">
        <v>0.72</v>
      </c>
      <c r="N8" s="7">
        <v>0.71799999999999997</v>
      </c>
      <c r="O8" s="7">
        <v>0.76900000000000002</v>
      </c>
      <c r="P8" s="7" t="s">
        <v>28</v>
      </c>
    </row>
    <row r="9" spans="1:16" ht="12.9" x14ac:dyDescent="0.5">
      <c r="A9" s="13"/>
      <c r="B9" s="13"/>
      <c r="C9" s="6" t="s">
        <v>29</v>
      </c>
      <c r="D9" s="5" t="s">
        <v>24</v>
      </c>
      <c r="E9" s="8" t="s">
        <v>28</v>
      </c>
      <c r="F9" s="8">
        <v>0.75</v>
      </c>
      <c r="G9" s="8">
        <v>0.83199999999999996</v>
      </c>
      <c r="H9" s="8">
        <v>0.84699999999999998</v>
      </c>
      <c r="I9" s="8">
        <v>0.88600000000000001</v>
      </c>
      <c r="J9" s="8">
        <v>0.9</v>
      </c>
      <c r="K9" s="8">
        <v>0.88800000000000001</v>
      </c>
      <c r="L9" s="8">
        <v>0.88300000000000001</v>
      </c>
      <c r="M9" s="8">
        <v>0.97499999999999998</v>
      </c>
      <c r="N9" s="8">
        <v>1.135</v>
      </c>
      <c r="O9" s="8">
        <v>1.2649999999999999</v>
      </c>
      <c r="P9" s="8" t="s">
        <v>28</v>
      </c>
    </row>
    <row r="10" spans="1:16" ht="12.9" x14ac:dyDescent="0.5">
      <c r="A10" s="13"/>
      <c r="B10" s="14"/>
      <c r="C10" s="6" t="s">
        <v>30</v>
      </c>
      <c r="D10" s="5" t="s">
        <v>24</v>
      </c>
      <c r="E10" s="7" t="s">
        <v>28</v>
      </c>
      <c r="F10" s="7">
        <v>1.4970000000000001</v>
      </c>
      <c r="G10" s="7">
        <v>1.5229999999999999</v>
      </c>
      <c r="H10" s="7">
        <v>1.538</v>
      </c>
      <c r="I10" s="7">
        <v>1.623</v>
      </c>
      <c r="J10" s="7">
        <v>1.681</v>
      </c>
      <c r="K10" s="7">
        <v>1.6339999999999999</v>
      </c>
      <c r="L10" s="7">
        <v>1.6040000000000001</v>
      </c>
      <c r="M10" s="7">
        <v>1.6950000000000001</v>
      </c>
      <c r="N10" s="7">
        <v>1.853</v>
      </c>
      <c r="O10" s="7">
        <v>2.0339999999999998</v>
      </c>
      <c r="P10" s="7" t="s">
        <v>28</v>
      </c>
    </row>
    <row r="11" spans="1:16" ht="12.9" x14ac:dyDescent="0.5">
      <c r="A11" s="13"/>
      <c r="B11" s="12" t="s">
        <v>31</v>
      </c>
      <c r="C11" s="6" t="s">
        <v>27</v>
      </c>
      <c r="D11" s="5" t="s">
        <v>24</v>
      </c>
      <c r="E11" s="8" t="s">
        <v>28</v>
      </c>
      <c r="F11" s="8">
        <v>0.72499999999999998</v>
      </c>
      <c r="G11" s="8">
        <v>0.76300000000000001</v>
      </c>
      <c r="H11" s="8">
        <v>0.68799999999999994</v>
      </c>
      <c r="I11" s="8">
        <v>0.745</v>
      </c>
      <c r="J11" s="8">
        <v>0.78100000000000003</v>
      </c>
      <c r="K11" s="8">
        <v>0.748</v>
      </c>
      <c r="L11" s="8">
        <v>0.72599999999999998</v>
      </c>
      <c r="M11" s="8">
        <v>0.69599999999999995</v>
      </c>
      <c r="N11" s="8">
        <v>0.67800000000000005</v>
      </c>
      <c r="O11" s="8">
        <v>0.625</v>
      </c>
      <c r="P11" s="8" t="s">
        <v>28</v>
      </c>
    </row>
    <row r="12" spans="1:16" ht="12.9" x14ac:dyDescent="0.5">
      <c r="A12" s="13"/>
      <c r="B12" s="13"/>
      <c r="C12" s="6" t="s">
        <v>29</v>
      </c>
      <c r="D12" s="5" t="s">
        <v>24</v>
      </c>
      <c r="E12" s="7" t="s">
        <v>28</v>
      </c>
      <c r="F12" s="7">
        <v>0.182</v>
      </c>
      <c r="G12" s="7">
        <v>0.18</v>
      </c>
      <c r="H12" s="7">
        <v>0.19800000000000001</v>
      </c>
      <c r="I12" s="7">
        <v>0.19600000000000001</v>
      </c>
      <c r="J12" s="7">
        <v>0.20300000000000001</v>
      </c>
      <c r="K12" s="7">
        <v>0.20300000000000001</v>
      </c>
      <c r="L12" s="7">
        <v>0.20499999999999999</v>
      </c>
      <c r="M12" s="7">
        <v>0.20499999999999999</v>
      </c>
      <c r="N12" s="7">
        <v>0.21099999999999999</v>
      </c>
      <c r="O12" s="7">
        <v>0.20100000000000001</v>
      </c>
      <c r="P12" s="7" t="s">
        <v>28</v>
      </c>
    </row>
    <row r="13" spans="1:16" ht="12.9" x14ac:dyDescent="0.5">
      <c r="A13" s="14"/>
      <c r="B13" s="14"/>
      <c r="C13" s="6" t="s">
        <v>30</v>
      </c>
      <c r="D13" s="5" t="s">
        <v>24</v>
      </c>
      <c r="E13" s="8" t="s">
        <v>28</v>
      </c>
      <c r="F13" s="8">
        <v>0.90700000000000003</v>
      </c>
      <c r="G13" s="8">
        <v>0.94299999999999995</v>
      </c>
      <c r="H13" s="8">
        <v>0.88600000000000001</v>
      </c>
      <c r="I13" s="8">
        <v>0.94099999999999995</v>
      </c>
      <c r="J13" s="8">
        <v>0.98399999999999999</v>
      </c>
      <c r="K13" s="8">
        <v>0.95099999999999996</v>
      </c>
      <c r="L13" s="8">
        <v>0.93100000000000005</v>
      </c>
      <c r="M13" s="8">
        <v>0.90100000000000002</v>
      </c>
      <c r="N13" s="8">
        <v>0.88900000000000001</v>
      </c>
      <c r="O13" s="8">
        <v>0.82599999999999996</v>
      </c>
      <c r="P13" s="8" t="s">
        <v>28</v>
      </c>
    </row>
    <row r="14" spans="1:16" ht="12.9" x14ac:dyDescent="0.5">
      <c r="A14" s="12" t="s">
        <v>32</v>
      </c>
      <c r="B14" s="12" t="s">
        <v>26</v>
      </c>
      <c r="C14" s="6" t="s">
        <v>27</v>
      </c>
      <c r="D14" s="5" t="s">
        <v>24</v>
      </c>
      <c r="E14" s="7" t="s">
        <v>28</v>
      </c>
      <c r="F14" s="7" t="s">
        <v>28</v>
      </c>
      <c r="G14" s="7">
        <v>1.085</v>
      </c>
      <c r="H14" s="7">
        <v>1.121</v>
      </c>
      <c r="I14" s="7">
        <v>1.218</v>
      </c>
      <c r="J14" s="7">
        <v>1.202</v>
      </c>
      <c r="K14" s="7">
        <v>1.2050000000000001</v>
      </c>
      <c r="L14" s="7">
        <v>1.22</v>
      </c>
      <c r="M14" s="7">
        <v>1.264</v>
      </c>
      <c r="N14" s="7">
        <v>1.2589999999999999</v>
      </c>
      <c r="O14" s="7">
        <v>1.2230000000000001</v>
      </c>
      <c r="P14" s="7" t="s">
        <v>28</v>
      </c>
    </row>
    <row r="15" spans="1:16" ht="12.9" x14ac:dyDescent="0.5">
      <c r="A15" s="13"/>
      <c r="B15" s="13"/>
      <c r="C15" s="6" t="s">
        <v>29</v>
      </c>
      <c r="D15" s="5" t="s">
        <v>24</v>
      </c>
      <c r="E15" s="8" t="s">
        <v>28</v>
      </c>
      <c r="F15" s="8" t="s">
        <v>28</v>
      </c>
      <c r="G15" s="8">
        <v>0.11</v>
      </c>
      <c r="H15" s="8">
        <v>0.124</v>
      </c>
      <c r="I15" s="8">
        <v>0.13700000000000001</v>
      </c>
      <c r="J15" s="8">
        <v>0.13500000000000001</v>
      </c>
      <c r="K15" s="8">
        <v>0.13300000000000001</v>
      </c>
      <c r="L15" s="8">
        <v>0.13700000000000001</v>
      </c>
      <c r="M15" s="8">
        <v>0.14599999999999999</v>
      </c>
      <c r="N15" s="8">
        <v>0.16800000000000001</v>
      </c>
      <c r="O15" s="8">
        <v>0.20899999999999999</v>
      </c>
      <c r="P15" s="8" t="s">
        <v>28</v>
      </c>
    </row>
    <row r="16" spans="1:16" ht="12.9" x14ac:dyDescent="0.5">
      <c r="A16" s="13"/>
      <c r="B16" s="14"/>
      <c r="C16" s="6" t="s">
        <v>30</v>
      </c>
      <c r="D16" s="5" t="s">
        <v>24</v>
      </c>
      <c r="E16" s="7" t="s">
        <v>28</v>
      </c>
      <c r="F16" s="7" t="s">
        <v>28</v>
      </c>
      <c r="G16" s="7">
        <v>1.222</v>
      </c>
      <c r="H16" s="7">
        <v>1.2749999999999999</v>
      </c>
      <c r="I16" s="7">
        <v>1.3859999999999999</v>
      </c>
      <c r="J16" s="7">
        <v>1.37</v>
      </c>
      <c r="K16" s="7">
        <v>1.377</v>
      </c>
      <c r="L16" s="7">
        <v>1.4</v>
      </c>
      <c r="M16" s="7">
        <v>1.45</v>
      </c>
      <c r="N16" s="7">
        <v>1.4690000000000001</v>
      </c>
      <c r="O16" s="7">
        <v>1.474</v>
      </c>
      <c r="P16" s="7" t="s">
        <v>28</v>
      </c>
    </row>
    <row r="17" spans="1:16" ht="12.9" x14ac:dyDescent="0.5">
      <c r="A17" s="13"/>
      <c r="B17" s="12" t="s">
        <v>31</v>
      </c>
      <c r="C17" s="6" t="s">
        <v>27</v>
      </c>
      <c r="D17" s="5" t="s">
        <v>24</v>
      </c>
      <c r="E17" s="8" t="s">
        <v>28</v>
      </c>
      <c r="F17" s="8" t="s">
        <v>28</v>
      </c>
      <c r="G17" s="8" t="s">
        <v>28</v>
      </c>
      <c r="H17" s="8" t="s">
        <v>28</v>
      </c>
      <c r="I17" s="8" t="s">
        <v>28</v>
      </c>
      <c r="J17" s="8" t="s">
        <v>28</v>
      </c>
      <c r="K17" s="8" t="s">
        <v>28</v>
      </c>
      <c r="L17" s="8">
        <v>1.7669999999999999</v>
      </c>
      <c r="M17" s="8">
        <v>1.798</v>
      </c>
      <c r="N17" s="8">
        <v>1.7729999999999999</v>
      </c>
      <c r="O17" s="8">
        <v>1.748</v>
      </c>
      <c r="P17" s="8" t="s">
        <v>28</v>
      </c>
    </row>
    <row r="18" spans="1:16" ht="12.9" x14ac:dyDescent="0.5">
      <c r="A18" s="13"/>
      <c r="B18" s="13"/>
      <c r="C18" s="6" t="s">
        <v>29</v>
      </c>
      <c r="D18" s="5" t="s">
        <v>24</v>
      </c>
      <c r="E18" s="7" t="s">
        <v>28</v>
      </c>
      <c r="F18" s="7" t="s">
        <v>28</v>
      </c>
      <c r="G18" s="7" t="s">
        <v>28</v>
      </c>
      <c r="H18" s="7" t="s">
        <v>28</v>
      </c>
      <c r="I18" s="7" t="s">
        <v>28</v>
      </c>
      <c r="J18" s="7" t="s">
        <v>28</v>
      </c>
      <c r="K18" s="7" t="s">
        <v>28</v>
      </c>
      <c r="L18" s="7">
        <v>7.6999999999999999E-2</v>
      </c>
      <c r="M18" s="7">
        <v>7.5999999999999998E-2</v>
      </c>
      <c r="N18" s="7">
        <v>7.6999999999999999E-2</v>
      </c>
      <c r="O18" s="7">
        <v>6.2E-2</v>
      </c>
      <c r="P18" s="7" t="s">
        <v>28</v>
      </c>
    </row>
    <row r="19" spans="1:16" ht="12.9" x14ac:dyDescent="0.5">
      <c r="A19" s="14"/>
      <c r="B19" s="14"/>
      <c r="C19" s="6" t="s">
        <v>30</v>
      </c>
      <c r="D19" s="5" t="s">
        <v>24</v>
      </c>
      <c r="E19" s="8" t="s">
        <v>28</v>
      </c>
      <c r="F19" s="8" t="s">
        <v>28</v>
      </c>
      <c r="G19" s="8" t="s">
        <v>28</v>
      </c>
      <c r="H19" s="8" t="s">
        <v>28</v>
      </c>
      <c r="I19" s="8" t="s">
        <v>28</v>
      </c>
      <c r="J19" s="8" t="s">
        <v>28</v>
      </c>
      <c r="K19" s="8" t="s">
        <v>28</v>
      </c>
      <c r="L19" s="8">
        <v>1.8440000000000001</v>
      </c>
      <c r="M19" s="8">
        <v>1.8740000000000001</v>
      </c>
      <c r="N19" s="8">
        <v>1.85</v>
      </c>
      <c r="O19" s="8">
        <v>1.81</v>
      </c>
      <c r="P19" s="8" t="s">
        <v>28</v>
      </c>
    </row>
    <row r="20" spans="1:16" ht="12.9" x14ac:dyDescent="0.5">
      <c r="A20" s="12" t="s">
        <v>33</v>
      </c>
      <c r="B20" s="12" t="s">
        <v>26</v>
      </c>
      <c r="C20" s="6" t="s">
        <v>27</v>
      </c>
      <c r="D20" s="5" t="s">
        <v>24</v>
      </c>
      <c r="E20" s="7" t="s">
        <v>28</v>
      </c>
      <c r="F20" s="7">
        <v>1.379</v>
      </c>
      <c r="G20" s="7">
        <v>1.2649999999999999</v>
      </c>
      <c r="H20" s="7">
        <v>1.4930000000000001</v>
      </c>
      <c r="I20" s="7">
        <v>1.522</v>
      </c>
      <c r="J20" s="7">
        <v>1.49</v>
      </c>
      <c r="K20" s="7">
        <v>1.3540000000000001</v>
      </c>
      <c r="L20" s="7">
        <v>1.2949999999999999</v>
      </c>
      <c r="M20" s="7">
        <v>1.238</v>
      </c>
      <c r="N20" s="7">
        <v>1.2070000000000001</v>
      </c>
      <c r="O20" s="7">
        <v>1.2010000000000001</v>
      </c>
      <c r="P20" s="7" t="s">
        <v>28</v>
      </c>
    </row>
    <row r="21" spans="1:16" ht="12.9" x14ac:dyDescent="0.5">
      <c r="A21" s="13"/>
      <c r="B21" s="13"/>
      <c r="C21" s="6" t="s">
        <v>29</v>
      </c>
      <c r="D21" s="5" t="s">
        <v>24</v>
      </c>
      <c r="E21" s="8" t="s">
        <v>28</v>
      </c>
      <c r="F21" s="8">
        <v>0.88100000000000001</v>
      </c>
      <c r="G21" s="8">
        <v>1.0329999999999999</v>
      </c>
      <c r="H21" s="8">
        <v>0.88100000000000001</v>
      </c>
      <c r="I21" s="8">
        <v>1.169</v>
      </c>
      <c r="J21" s="8">
        <v>1.107</v>
      </c>
      <c r="K21" s="8">
        <v>1.113</v>
      </c>
      <c r="L21" s="8">
        <v>1.181</v>
      </c>
      <c r="M21" s="8">
        <v>1.262</v>
      </c>
      <c r="N21" s="8">
        <v>1.284</v>
      </c>
      <c r="O21" s="8">
        <v>1.2390000000000001</v>
      </c>
      <c r="P21" s="8" t="s">
        <v>28</v>
      </c>
    </row>
    <row r="22" spans="1:16" ht="12.9" x14ac:dyDescent="0.5">
      <c r="A22" s="13"/>
      <c r="B22" s="14"/>
      <c r="C22" s="6" t="s">
        <v>30</v>
      </c>
      <c r="D22" s="5" t="s">
        <v>24</v>
      </c>
      <c r="E22" s="7" t="s">
        <v>28</v>
      </c>
      <c r="F22" s="7">
        <v>2.266</v>
      </c>
      <c r="G22" s="7">
        <v>2.3050000000000002</v>
      </c>
      <c r="H22" s="7">
        <v>2.383</v>
      </c>
      <c r="I22" s="7">
        <v>2.7</v>
      </c>
      <c r="J22" s="7">
        <v>2.6080000000000001</v>
      </c>
      <c r="K22" s="7">
        <v>2.4769999999999999</v>
      </c>
      <c r="L22" s="7">
        <v>2.484</v>
      </c>
      <c r="M22" s="7">
        <v>2.508</v>
      </c>
      <c r="N22" s="7">
        <v>2.4990000000000001</v>
      </c>
      <c r="O22" s="7">
        <v>2.448</v>
      </c>
      <c r="P22" s="7" t="s">
        <v>28</v>
      </c>
    </row>
    <row r="23" spans="1:16" ht="12.9" x14ac:dyDescent="0.5">
      <c r="A23" s="13"/>
      <c r="B23" s="12" t="s">
        <v>31</v>
      </c>
      <c r="C23" s="6" t="s">
        <v>27</v>
      </c>
      <c r="D23" s="5" t="s">
        <v>24</v>
      </c>
      <c r="E23" s="8" t="s">
        <v>28</v>
      </c>
      <c r="F23" s="8" t="s">
        <v>28</v>
      </c>
      <c r="G23" s="8" t="s">
        <v>28</v>
      </c>
      <c r="H23" s="8" t="s">
        <v>28</v>
      </c>
      <c r="I23" s="8" t="s">
        <v>28</v>
      </c>
      <c r="J23" s="8" t="s">
        <v>28</v>
      </c>
      <c r="K23" s="8">
        <v>1.329</v>
      </c>
      <c r="L23" s="8">
        <v>1.3320000000000001</v>
      </c>
      <c r="M23" s="8">
        <v>1.2969999999999999</v>
      </c>
      <c r="N23" s="8">
        <v>1.2829999999999999</v>
      </c>
      <c r="O23" s="8">
        <v>1.3029999999999999</v>
      </c>
      <c r="P23" s="8" t="s">
        <v>28</v>
      </c>
    </row>
    <row r="24" spans="1:16" ht="12.9" x14ac:dyDescent="0.5">
      <c r="A24" s="13"/>
      <c r="B24" s="13"/>
      <c r="C24" s="6" t="s">
        <v>29</v>
      </c>
      <c r="D24" s="5" t="s">
        <v>24</v>
      </c>
      <c r="E24" s="7" t="s">
        <v>28</v>
      </c>
      <c r="F24" s="7" t="s">
        <v>28</v>
      </c>
      <c r="G24" s="7" t="s">
        <v>28</v>
      </c>
      <c r="H24" s="7" t="s">
        <v>28</v>
      </c>
      <c r="I24" s="7" t="s">
        <v>28</v>
      </c>
      <c r="J24" s="7" t="s">
        <v>28</v>
      </c>
      <c r="K24" s="7">
        <v>0.13100000000000001</v>
      </c>
      <c r="L24" s="7">
        <v>0.11700000000000001</v>
      </c>
      <c r="M24" s="7">
        <v>0.13400000000000001</v>
      </c>
      <c r="N24" s="7">
        <v>0.13300000000000001</v>
      </c>
      <c r="O24" s="7">
        <v>0.13800000000000001</v>
      </c>
      <c r="P24" s="7" t="s">
        <v>28</v>
      </c>
    </row>
    <row r="25" spans="1:16" ht="12.9" x14ac:dyDescent="0.5">
      <c r="A25" s="14"/>
      <c r="B25" s="14"/>
      <c r="C25" s="6" t="s">
        <v>30</v>
      </c>
      <c r="D25" s="5" t="s">
        <v>24</v>
      </c>
      <c r="E25" s="8" t="s">
        <v>28</v>
      </c>
      <c r="F25" s="8" t="s">
        <v>28</v>
      </c>
      <c r="G25" s="8" t="s">
        <v>28</v>
      </c>
      <c r="H25" s="8" t="s">
        <v>28</v>
      </c>
      <c r="I25" s="8" t="s">
        <v>28</v>
      </c>
      <c r="J25" s="8" t="s">
        <v>28</v>
      </c>
      <c r="K25" s="8">
        <v>1.46</v>
      </c>
      <c r="L25" s="8">
        <v>1.4490000000000001</v>
      </c>
      <c r="M25" s="8">
        <v>1.431</v>
      </c>
      <c r="N25" s="8">
        <v>1.4159999999999999</v>
      </c>
      <c r="O25" s="8">
        <v>1.4410000000000001</v>
      </c>
      <c r="P25" s="8" t="s">
        <v>28</v>
      </c>
    </row>
    <row r="26" spans="1:16" ht="12.9" x14ac:dyDescent="0.5">
      <c r="A26" s="12" t="s">
        <v>34</v>
      </c>
      <c r="B26" s="12" t="s">
        <v>26</v>
      </c>
      <c r="C26" s="6" t="s">
        <v>27</v>
      </c>
      <c r="D26" s="5" t="s">
        <v>24</v>
      </c>
      <c r="E26" s="7" t="s">
        <v>28</v>
      </c>
      <c r="F26" s="7">
        <v>1.4830000000000001</v>
      </c>
      <c r="G26" s="7">
        <v>1.6040000000000001</v>
      </c>
      <c r="H26" s="7">
        <v>1.516</v>
      </c>
      <c r="I26" s="7">
        <v>1.7010000000000001</v>
      </c>
      <c r="J26" s="7">
        <v>1.6879999999999999</v>
      </c>
      <c r="K26" s="7">
        <v>1.696</v>
      </c>
      <c r="L26" s="7">
        <v>1.4690000000000001</v>
      </c>
      <c r="M26" s="7">
        <v>1.54</v>
      </c>
      <c r="N26" s="7">
        <v>1.5620000000000001</v>
      </c>
      <c r="O26" s="7" t="s">
        <v>28</v>
      </c>
      <c r="P26" s="7" t="s">
        <v>28</v>
      </c>
    </row>
    <row r="27" spans="1:16" ht="12.9" x14ac:dyDescent="0.5">
      <c r="A27" s="13"/>
      <c r="B27" s="13"/>
      <c r="C27" s="6" t="s">
        <v>29</v>
      </c>
      <c r="D27" s="5" t="s">
        <v>24</v>
      </c>
      <c r="E27" s="8" t="s">
        <v>28</v>
      </c>
      <c r="F27" s="8">
        <v>3.5999999999999997E-2</v>
      </c>
      <c r="G27" s="8">
        <v>5.5E-2</v>
      </c>
      <c r="H27" s="8">
        <v>7.0999999999999994E-2</v>
      </c>
      <c r="I27" s="8">
        <v>8.1000000000000003E-2</v>
      </c>
      <c r="J27" s="8">
        <v>8.8999999999999996E-2</v>
      </c>
      <c r="K27" s="8">
        <v>9.8000000000000004E-2</v>
      </c>
      <c r="L27" s="8" t="s">
        <v>28</v>
      </c>
      <c r="M27" s="8">
        <v>9.9000000000000005E-2</v>
      </c>
      <c r="N27" s="8">
        <v>8.6999999999999994E-2</v>
      </c>
      <c r="O27" s="8" t="s">
        <v>28</v>
      </c>
      <c r="P27" s="8" t="s">
        <v>28</v>
      </c>
    </row>
    <row r="28" spans="1:16" ht="12.9" x14ac:dyDescent="0.5">
      <c r="A28" s="13"/>
      <c r="B28" s="14"/>
      <c r="C28" s="6" t="s">
        <v>30</v>
      </c>
      <c r="D28" s="5" t="s">
        <v>24</v>
      </c>
      <c r="E28" s="7" t="s">
        <v>28</v>
      </c>
      <c r="F28" s="7">
        <v>1.5189999999999999</v>
      </c>
      <c r="G28" s="7">
        <v>1.6579999999999999</v>
      </c>
      <c r="H28" s="7">
        <v>1.6240000000000001</v>
      </c>
      <c r="I28" s="7">
        <v>1.83</v>
      </c>
      <c r="J28" s="7">
        <v>1.829</v>
      </c>
      <c r="K28" s="7">
        <v>1.847</v>
      </c>
      <c r="L28" s="7" t="s">
        <v>28</v>
      </c>
      <c r="M28" s="7">
        <v>1.706</v>
      </c>
      <c r="N28" s="7">
        <v>1.6919999999999999</v>
      </c>
      <c r="O28" s="7" t="s">
        <v>28</v>
      </c>
      <c r="P28" s="7" t="s">
        <v>28</v>
      </c>
    </row>
    <row r="29" spans="1:16" ht="12.9" x14ac:dyDescent="0.5">
      <c r="A29" s="13"/>
      <c r="B29" s="12" t="s">
        <v>31</v>
      </c>
      <c r="C29" s="6" t="s">
        <v>27</v>
      </c>
      <c r="D29" s="5" t="s">
        <v>24</v>
      </c>
      <c r="E29" s="8" t="s">
        <v>28</v>
      </c>
      <c r="F29" s="8" t="s">
        <v>28</v>
      </c>
      <c r="G29" s="8" t="s">
        <v>28</v>
      </c>
      <c r="H29" s="8" t="s">
        <v>28</v>
      </c>
      <c r="I29" s="8" t="s">
        <v>28</v>
      </c>
      <c r="J29" s="8" t="s">
        <v>28</v>
      </c>
      <c r="K29" s="8" t="s">
        <v>28</v>
      </c>
      <c r="L29" s="8">
        <v>1.204</v>
      </c>
      <c r="M29" s="8">
        <v>1.1970000000000001</v>
      </c>
      <c r="N29" s="8">
        <v>1.389</v>
      </c>
      <c r="O29" s="8" t="s">
        <v>28</v>
      </c>
      <c r="P29" s="8" t="s">
        <v>28</v>
      </c>
    </row>
    <row r="30" spans="1:16" ht="12.9" x14ac:dyDescent="0.5">
      <c r="A30" s="13"/>
      <c r="B30" s="13"/>
      <c r="C30" s="6" t="s">
        <v>29</v>
      </c>
      <c r="D30" s="5" t="s">
        <v>24</v>
      </c>
      <c r="E30" s="7" t="s">
        <v>28</v>
      </c>
      <c r="F30" s="7" t="s">
        <v>28</v>
      </c>
      <c r="G30" s="7" t="s">
        <v>28</v>
      </c>
      <c r="H30" s="7" t="s">
        <v>28</v>
      </c>
      <c r="I30" s="7" t="s">
        <v>28</v>
      </c>
      <c r="J30" s="7" t="s">
        <v>28</v>
      </c>
      <c r="K30" s="7" t="s">
        <v>28</v>
      </c>
      <c r="L30" s="7">
        <v>5.0000000000000001E-3</v>
      </c>
      <c r="M30" s="7">
        <v>6.0000000000000001E-3</v>
      </c>
      <c r="N30" s="7">
        <v>2E-3</v>
      </c>
      <c r="O30" s="7" t="s">
        <v>28</v>
      </c>
      <c r="P30" s="7" t="s">
        <v>28</v>
      </c>
    </row>
    <row r="31" spans="1:16" ht="12.9" x14ac:dyDescent="0.5">
      <c r="A31" s="14"/>
      <c r="B31" s="14"/>
      <c r="C31" s="6" t="s">
        <v>30</v>
      </c>
      <c r="D31" s="5" t="s">
        <v>24</v>
      </c>
      <c r="E31" s="8" t="s">
        <v>28</v>
      </c>
      <c r="F31" s="8" t="s">
        <v>28</v>
      </c>
      <c r="G31" s="8" t="s">
        <v>28</v>
      </c>
      <c r="H31" s="8" t="s">
        <v>28</v>
      </c>
      <c r="I31" s="8" t="s">
        <v>28</v>
      </c>
      <c r="J31" s="8" t="s">
        <v>28</v>
      </c>
      <c r="K31" s="8" t="s">
        <v>28</v>
      </c>
      <c r="L31" s="8">
        <v>1.21</v>
      </c>
      <c r="M31" s="8">
        <v>1.2030000000000001</v>
      </c>
      <c r="N31" s="8">
        <v>1.391</v>
      </c>
      <c r="O31" s="8" t="s">
        <v>28</v>
      </c>
      <c r="P31" s="8" t="s">
        <v>28</v>
      </c>
    </row>
    <row r="32" spans="1:16" ht="12.9" x14ac:dyDescent="0.5">
      <c r="A32" s="12" t="s">
        <v>35</v>
      </c>
      <c r="B32" s="12" t="s">
        <v>26</v>
      </c>
      <c r="C32" s="6" t="s">
        <v>27</v>
      </c>
      <c r="D32" s="5" t="s">
        <v>24</v>
      </c>
      <c r="E32" s="7" t="s">
        <v>28</v>
      </c>
      <c r="F32" s="7">
        <v>1.6020000000000001</v>
      </c>
      <c r="G32" s="7">
        <v>1.5920000000000001</v>
      </c>
      <c r="H32" s="7">
        <v>1.542</v>
      </c>
      <c r="I32" s="7">
        <v>1.734</v>
      </c>
      <c r="J32" s="7">
        <v>1.7669999999999999</v>
      </c>
      <c r="K32" s="7">
        <v>1.786</v>
      </c>
      <c r="L32" s="7">
        <v>1.7769999999999999</v>
      </c>
      <c r="M32" s="7">
        <v>1.738</v>
      </c>
      <c r="N32" s="7">
        <v>1.7130000000000001</v>
      </c>
      <c r="O32" s="7">
        <v>1.6060000000000001</v>
      </c>
      <c r="P32" s="7" t="s">
        <v>28</v>
      </c>
    </row>
    <row r="33" spans="1:16" ht="12.9" x14ac:dyDescent="0.5">
      <c r="A33" s="13"/>
      <c r="B33" s="13"/>
      <c r="C33" s="6" t="s">
        <v>29</v>
      </c>
      <c r="D33" s="5" t="s">
        <v>24</v>
      </c>
      <c r="E33" s="8" t="s">
        <v>28</v>
      </c>
      <c r="F33" s="8">
        <v>4.4999999999999998E-2</v>
      </c>
      <c r="G33" s="8">
        <v>6.4000000000000001E-2</v>
      </c>
      <c r="H33" s="8">
        <v>7.3999999999999996E-2</v>
      </c>
      <c r="I33" s="8">
        <v>7.6999999999999999E-2</v>
      </c>
      <c r="J33" s="8">
        <v>7.4999999999999997E-2</v>
      </c>
      <c r="K33" s="8">
        <v>7.6999999999999999E-2</v>
      </c>
      <c r="L33" s="8">
        <v>7.0999999999999994E-2</v>
      </c>
      <c r="M33" s="8">
        <v>7.0999999999999994E-2</v>
      </c>
      <c r="N33" s="8">
        <v>6.2E-2</v>
      </c>
      <c r="O33" s="8">
        <v>5.8999999999999997E-2</v>
      </c>
      <c r="P33" s="8" t="s">
        <v>28</v>
      </c>
    </row>
    <row r="34" spans="1:16" ht="12.9" x14ac:dyDescent="0.5">
      <c r="A34" s="13"/>
      <c r="B34" s="14"/>
      <c r="C34" s="6" t="s">
        <v>30</v>
      </c>
      <c r="D34" s="5" t="s">
        <v>24</v>
      </c>
      <c r="E34" s="7" t="s">
        <v>28</v>
      </c>
      <c r="F34" s="7">
        <v>1.6479999999999999</v>
      </c>
      <c r="G34" s="7">
        <v>1.6559999999999999</v>
      </c>
      <c r="H34" s="7">
        <v>1.6160000000000001</v>
      </c>
      <c r="I34" s="7">
        <v>1.8109999999999999</v>
      </c>
      <c r="J34" s="7">
        <v>1.8420000000000001</v>
      </c>
      <c r="K34" s="7">
        <v>1.863</v>
      </c>
      <c r="L34" s="7">
        <v>1.8480000000000001</v>
      </c>
      <c r="M34" s="7">
        <v>1.8089999999999999</v>
      </c>
      <c r="N34" s="7">
        <v>1.7749999999999999</v>
      </c>
      <c r="O34" s="7">
        <v>1.726</v>
      </c>
      <c r="P34" s="7" t="s">
        <v>28</v>
      </c>
    </row>
    <row r="35" spans="1:16" ht="12.9" x14ac:dyDescent="0.5">
      <c r="A35" s="13"/>
      <c r="B35" s="12" t="s">
        <v>31</v>
      </c>
      <c r="C35" s="6" t="s">
        <v>27</v>
      </c>
      <c r="D35" s="5" t="s">
        <v>24</v>
      </c>
      <c r="E35" s="8" t="s">
        <v>28</v>
      </c>
      <c r="F35" s="8" t="s">
        <v>28</v>
      </c>
      <c r="G35" s="8" t="s">
        <v>28</v>
      </c>
      <c r="H35" s="8" t="s">
        <v>28</v>
      </c>
      <c r="I35" s="8" t="s">
        <v>28</v>
      </c>
      <c r="J35" s="8" t="s">
        <v>28</v>
      </c>
      <c r="K35" s="8" t="s">
        <v>28</v>
      </c>
      <c r="L35" s="8">
        <v>1.506</v>
      </c>
      <c r="M35" s="8">
        <v>1.49</v>
      </c>
      <c r="N35" s="8">
        <v>1.458</v>
      </c>
      <c r="O35" s="8">
        <v>1.405</v>
      </c>
      <c r="P35" s="8" t="s">
        <v>28</v>
      </c>
    </row>
    <row r="36" spans="1:16" ht="12.9" x14ac:dyDescent="0.5">
      <c r="A36" s="13"/>
      <c r="B36" s="13"/>
      <c r="C36" s="6" t="s">
        <v>29</v>
      </c>
      <c r="D36" s="5" t="s">
        <v>24</v>
      </c>
      <c r="E36" s="7" t="s">
        <v>28</v>
      </c>
      <c r="F36" s="7" t="s">
        <v>28</v>
      </c>
      <c r="G36" s="7" t="s">
        <v>28</v>
      </c>
      <c r="H36" s="7" t="s">
        <v>28</v>
      </c>
      <c r="I36" s="7" t="s">
        <v>28</v>
      </c>
      <c r="J36" s="7" t="s">
        <v>28</v>
      </c>
      <c r="K36" s="7" t="s">
        <v>28</v>
      </c>
      <c r="L36" s="7">
        <v>0.02</v>
      </c>
      <c r="M36" s="7">
        <v>1.7999999999999999E-2</v>
      </c>
      <c r="N36" s="7">
        <v>1.9E-2</v>
      </c>
      <c r="O36" s="7">
        <v>2.3E-2</v>
      </c>
      <c r="P36" s="7" t="s">
        <v>28</v>
      </c>
    </row>
    <row r="37" spans="1:16" ht="12.9" x14ac:dyDescent="0.5">
      <c r="A37" s="14"/>
      <c r="B37" s="14"/>
      <c r="C37" s="6" t="s">
        <v>30</v>
      </c>
      <c r="D37" s="5" t="s">
        <v>24</v>
      </c>
      <c r="E37" s="8" t="s">
        <v>28</v>
      </c>
      <c r="F37" s="8" t="s">
        <v>28</v>
      </c>
      <c r="G37" s="8" t="s">
        <v>28</v>
      </c>
      <c r="H37" s="8" t="s">
        <v>28</v>
      </c>
      <c r="I37" s="8" t="s">
        <v>28</v>
      </c>
      <c r="J37" s="8" t="s">
        <v>28</v>
      </c>
      <c r="K37" s="8" t="s">
        <v>28</v>
      </c>
      <c r="L37" s="8">
        <v>1.526</v>
      </c>
      <c r="M37" s="8">
        <v>1.508</v>
      </c>
      <c r="N37" s="8">
        <v>1.4770000000000001</v>
      </c>
      <c r="O37" s="8">
        <v>1.4279999999999999</v>
      </c>
      <c r="P37" s="8" t="s">
        <v>28</v>
      </c>
    </row>
    <row r="38" spans="1:16" ht="12.9" x14ac:dyDescent="0.5">
      <c r="A38" s="12" t="s">
        <v>36</v>
      </c>
      <c r="B38" s="12" t="s">
        <v>26</v>
      </c>
      <c r="C38" s="6" t="s">
        <v>27</v>
      </c>
      <c r="D38" s="5" t="s">
        <v>24</v>
      </c>
      <c r="E38" s="7" t="s">
        <v>28</v>
      </c>
      <c r="F38" s="7" t="s">
        <v>28</v>
      </c>
      <c r="G38" s="7">
        <v>1.069</v>
      </c>
      <c r="H38" s="7">
        <v>1.119</v>
      </c>
      <c r="I38" s="7">
        <v>1.2090000000000001</v>
      </c>
      <c r="J38" s="7">
        <v>1.1870000000000001</v>
      </c>
      <c r="K38" s="7">
        <v>1.1559999999999999</v>
      </c>
      <c r="L38" s="7">
        <v>1.133</v>
      </c>
      <c r="M38" s="7">
        <v>1.1399999999999999</v>
      </c>
      <c r="N38" s="7">
        <v>1.141</v>
      </c>
      <c r="O38" s="7">
        <v>1.1399999999999999</v>
      </c>
      <c r="P38" s="7" t="s">
        <v>28</v>
      </c>
    </row>
    <row r="39" spans="1:16" ht="12.9" x14ac:dyDescent="0.5">
      <c r="A39" s="13"/>
      <c r="B39" s="13"/>
      <c r="C39" s="6" t="s">
        <v>29</v>
      </c>
      <c r="D39" s="5" t="s">
        <v>24</v>
      </c>
      <c r="E39" s="8" t="s">
        <v>28</v>
      </c>
      <c r="F39" s="8">
        <v>0.20200000000000001</v>
      </c>
      <c r="G39" s="8">
        <v>0.21</v>
      </c>
      <c r="H39" s="8">
        <v>0.251</v>
      </c>
      <c r="I39" s="8">
        <v>0.247</v>
      </c>
      <c r="J39" s="8">
        <v>0.26200000000000001</v>
      </c>
      <c r="K39" s="8">
        <v>0.27400000000000002</v>
      </c>
      <c r="L39" s="8">
        <v>0.28599999999999998</v>
      </c>
      <c r="M39" s="8">
        <v>0.30499999999999999</v>
      </c>
      <c r="N39" s="8">
        <v>0.31</v>
      </c>
      <c r="O39" s="8">
        <v>0.29699999999999999</v>
      </c>
      <c r="P39" s="8" t="s">
        <v>28</v>
      </c>
    </row>
    <row r="40" spans="1:16" ht="12.9" x14ac:dyDescent="0.5">
      <c r="A40" s="13"/>
      <c r="B40" s="14"/>
      <c r="C40" s="6" t="s">
        <v>30</v>
      </c>
      <c r="D40" s="5" t="s">
        <v>24</v>
      </c>
      <c r="E40" s="7" t="s">
        <v>28</v>
      </c>
      <c r="F40" s="7">
        <v>1.304</v>
      </c>
      <c r="G40" s="7">
        <v>1.2909999999999999</v>
      </c>
      <c r="H40" s="7">
        <v>1.389</v>
      </c>
      <c r="I40" s="7">
        <v>1.4710000000000001</v>
      </c>
      <c r="J40" s="7">
        <v>1.468</v>
      </c>
      <c r="K40" s="7">
        <v>1.4530000000000001</v>
      </c>
      <c r="L40" s="7">
        <v>1.4430000000000001</v>
      </c>
      <c r="M40" s="7">
        <v>1.47</v>
      </c>
      <c r="N40" s="7">
        <v>1.4770000000000001</v>
      </c>
      <c r="O40" s="7">
        <v>1.464</v>
      </c>
      <c r="P40" s="7" t="s">
        <v>28</v>
      </c>
    </row>
    <row r="41" spans="1:16" ht="12.9" x14ac:dyDescent="0.5">
      <c r="A41" s="13"/>
      <c r="B41" s="12" t="s">
        <v>31</v>
      </c>
      <c r="C41" s="6" t="s">
        <v>27</v>
      </c>
      <c r="D41" s="5" t="s">
        <v>24</v>
      </c>
      <c r="E41" s="8" t="s">
        <v>28</v>
      </c>
      <c r="F41" s="8" t="s">
        <v>28</v>
      </c>
      <c r="G41" s="8">
        <v>1.2390000000000001</v>
      </c>
      <c r="H41" s="8">
        <v>1.2230000000000001</v>
      </c>
      <c r="I41" s="8">
        <v>1.2929999999999999</v>
      </c>
      <c r="J41" s="8">
        <v>1.2529999999999999</v>
      </c>
      <c r="K41" s="8">
        <v>1.18</v>
      </c>
      <c r="L41" s="8">
        <v>1.1519999999999999</v>
      </c>
      <c r="M41" s="8">
        <v>1.139</v>
      </c>
      <c r="N41" s="8">
        <v>1.1359999999999999</v>
      </c>
      <c r="O41" s="8">
        <v>1.1240000000000001</v>
      </c>
      <c r="P41" s="8" t="s">
        <v>28</v>
      </c>
    </row>
    <row r="42" spans="1:16" ht="12.9" x14ac:dyDescent="0.5">
      <c r="A42" s="13"/>
      <c r="B42" s="13"/>
      <c r="C42" s="6" t="s">
        <v>29</v>
      </c>
      <c r="D42" s="5" t="s">
        <v>24</v>
      </c>
      <c r="E42" s="7" t="s">
        <v>28</v>
      </c>
      <c r="F42" s="7" t="s">
        <v>28</v>
      </c>
      <c r="G42" s="7">
        <v>0.156</v>
      </c>
      <c r="H42" s="7">
        <v>0.156</v>
      </c>
      <c r="I42" s="7">
        <v>0.16300000000000001</v>
      </c>
      <c r="J42" s="7">
        <v>0.156</v>
      </c>
      <c r="K42" s="7">
        <v>0.152</v>
      </c>
      <c r="L42" s="7">
        <v>0.151</v>
      </c>
      <c r="M42" s="7">
        <v>0.153</v>
      </c>
      <c r="N42" s="7">
        <v>0.151</v>
      </c>
      <c r="O42" s="7">
        <v>0.14799999999999999</v>
      </c>
      <c r="P42" s="7" t="s">
        <v>28</v>
      </c>
    </row>
    <row r="43" spans="1:16" ht="12.9" x14ac:dyDescent="0.5">
      <c r="A43" s="14"/>
      <c r="B43" s="14"/>
      <c r="C43" s="6" t="s">
        <v>30</v>
      </c>
      <c r="D43" s="5" t="s">
        <v>24</v>
      </c>
      <c r="E43" s="8" t="s">
        <v>28</v>
      </c>
      <c r="F43" s="8" t="s">
        <v>28</v>
      </c>
      <c r="G43" s="8">
        <v>1.3959999999999999</v>
      </c>
      <c r="H43" s="8">
        <v>1.379</v>
      </c>
      <c r="I43" s="8">
        <v>1.456</v>
      </c>
      <c r="J43" s="8">
        <v>1.41</v>
      </c>
      <c r="K43" s="8">
        <v>1.333</v>
      </c>
      <c r="L43" s="8">
        <v>1.304</v>
      </c>
      <c r="M43" s="8">
        <v>1.292</v>
      </c>
      <c r="N43" s="8">
        <v>1.2869999999999999</v>
      </c>
      <c r="O43" s="8">
        <v>1.2729999999999999</v>
      </c>
      <c r="P43" s="8" t="s">
        <v>28</v>
      </c>
    </row>
    <row r="44" spans="1:16" ht="12.9" x14ac:dyDescent="0.5">
      <c r="A44" s="15" t="s">
        <v>37</v>
      </c>
      <c r="B44" s="12" t="s">
        <v>26</v>
      </c>
      <c r="C44" s="6" t="s">
        <v>27</v>
      </c>
      <c r="D44" s="5" t="s">
        <v>24</v>
      </c>
      <c r="E44" s="7" t="s">
        <v>28</v>
      </c>
      <c r="F44" s="7" t="s">
        <v>28</v>
      </c>
      <c r="G44" s="7">
        <v>0.877</v>
      </c>
      <c r="H44" s="7">
        <v>0.92</v>
      </c>
      <c r="I44" s="7" t="s">
        <v>28</v>
      </c>
      <c r="J44" s="7">
        <v>1.0149999999999999</v>
      </c>
      <c r="K44" s="7">
        <v>1.028</v>
      </c>
      <c r="L44" s="7">
        <v>1.026</v>
      </c>
      <c r="M44" s="7">
        <v>1.02</v>
      </c>
      <c r="N44" s="7">
        <v>1.032</v>
      </c>
      <c r="O44" s="7">
        <v>1.012</v>
      </c>
      <c r="P44" s="7" t="s">
        <v>28</v>
      </c>
    </row>
    <row r="45" spans="1:16" ht="12.9" x14ac:dyDescent="0.5">
      <c r="A45" s="16"/>
      <c r="B45" s="13"/>
      <c r="C45" s="6" t="s">
        <v>29</v>
      </c>
      <c r="D45" s="5" t="s">
        <v>24</v>
      </c>
      <c r="E45" s="8" t="s">
        <v>28</v>
      </c>
      <c r="F45" s="8" t="s">
        <v>28</v>
      </c>
      <c r="G45" s="8">
        <v>0.13400000000000001</v>
      </c>
      <c r="H45" s="8">
        <v>0.14399999999999999</v>
      </c>
      <c r="I45" s="8" t="s">
        <v>28</v>
      </c>
      <c r="J45" s="8">
        <v>0.161</v>
      </c>
      <c r="K45" s="8">
        <v>0.159</v>
      </c>
      <c r="L45" s="8">
        <v>0.16900000000000001</v>
      </c>
      <c r="M45" s="8">
        <v>0.17100000000000001</v>
      </c>
      <c r="N45" s="8">
        <v>0.17100000000000001</v>
      </c>
      <c r="O45" s="8">
        <v>0.187</v>
      </c>
      <c r="P45" s="8" t="s">
        <v>28</v>
      </c>
    </row>
    <row r="46" spans="1:16" ht="12.9" x14ac:dyDescent="0.5">
      <c r="A46" s="16"/>
      <c r="B46" s="14"/>
      <c r="C46" s="6" t="s">
        <v>30</v>
      </c>
      <c r="D46" s="5" t="s">
        <v>24</v>
      </c>
      <c r="E46" s="7" t="s">
        <v>28</v>
      </c>
      <c r="F46" s="7" t="s">
        <v>28</v>
      </c>
      <c r="G46" s="7">
        <v>1.026</v>
      </c>
      <c r="H46" s="7">
        <v>1.0820000000000001</v>
      </c>
      <c r="I46" s="7" t="s">
        <v>28</v>
      </c>
      <c r="J46" s="7">
        <v>1.1990000000000001</v>
      </c>
      <c r="K46" s="7">
        <v>1.2070000000000001</v>
      </c>
      <c r="L46" s="7">
        <v>1.2190000000000001</v>
      </c>
      <c r="M46" s="7">
        <v>1.2190000000000001</v>
      </c>
      <c r="N46" s="7">
        <v>1.2270000000000001</v>
      </c>
      <c r="O46" s="7">
        <v>1.224</v>
      </c>
      <c r="P46" s="7" t="s">
        <v>28</v>
      </c>
    </row>
    <row r="47" spans="1:16" ht="12.9" x14ac:dyDescent="0.5">
      <c r="A47" s="16"/>
      <c r="B47" s="12" t="s">
        <v>31</v>
      </c>
      <c r="C47" s="6" t="s">
        <v>27</v>
      </c>
      <c r="D47" s="5" t="s">
        <v>24</v>
      </c>
      <c r="E47" s="8" t="s">
        <v>28</v>
      </c>
      <c r="F47" s="8" t="s">
        <v>28</v>
      </c>
      <c r="G47" s="8">
        <v>0.84099999999999997</v>
      </c>
      <c r="H47" s="8">
        <v>0.80900000000000005</v>
      </c>
      <c r="I47" s="8" t="s">
        <v>28</v>
      </c>
      <c r="J47" s="8">
        <v>0.89800000000000002</v>
      </c>
      <c r="K47" s="8">
        <v>0.87</v>
      </c>
      <c r="L47" s="8">
        <v>0.84499999999999997</v>
      </c>
      <c r="M47" s="8">
        <v>0.83299999999999996</v>
      </c>
      <c r="N47" s="8">
        <v>0.82599999999999996</v>
      </c>
      <c r="O47" s="8">
        <v>0.81200000000000006</v>
      </c>
      <c r="P47" s="8" t="s">
        <v>28</v>
      </c>
    </row>
    <row r="48" spans="1:16" ht="12.9" x14ac:dyDescent="0.5">
      <c r="A48" s="16"/>
      <c r="B48" s="13"/>
      <c r="C48" s="6" t="s">
        <v>29</v>
      </c>
      <c r="D48" s="5" t="s">
        <v>24</v>
      </c>
      <c r="E48" s="7" t="s">
        <v>28</v>
      </c>
      <c r="F48" s="7" t="s">
        <v>28</v>
      </c>
      <c r="G48" s="7">
        <v>0.38900000000000001</v>
      </c>
      <c r="H48" s="7">
        <v>0.376</v>
      </c>
      <c r="I48" s="7" t="s">
        <v>28</v>
      </c>
      <c r="J48" s="7">
        <v>0.36599999999999999</v>
      </c>
      <c r="K48" s="7">
        <v>0.34599999999999997</v>
      </c>
      <c r="L48" s="7">
        <v>0.36499999999999999</v>
      </c>
      <c r="M48" s="7">
        <v>0.35299999999999998</v>
      </c>
      <c r="N48" s="7">
        <v>0.33400000000000002</v>
      </c>
      <c r="O48" s="7">
        <v>0.32500000000000001</v>
      </c>
      <c r="P48" s="7" t="s">
        <v>28</v>
      </c>
    </row>
    <row r="49" spans="1:16" ht="12.9" x14ac:dyDescent="0.5">
      <c r="A49" s="17"/>
      <c r="B49" s="14"/>
      <c r="C49" s="6" t="s">
        <v>30</v>
      </c>
      <c r="D49" s="5" t="s">
        <v>24</v>
      </c>
      <c r="E49" s="8" t="s">
        <v>28</v>
      </c>
      <c r="F49" s="8" t="s">
        <v>28</v>
      </c>
      <c r="G49" s="8">
        <v>1.23</v>
      </c>
      <c r="H49" s="8">
        <v>1.1850000000000001</v>
      </c>
      <c r="I49" s="8" t="s">
        <v>28</v>
      </c>
      <c r="J49" s="8">
        <v>1.264</v>
      </c>
      <c r="K49" s="8">
        <v>1.216</v>
      </c>
      <c r="L49" s="8">
        <v>1.21</v>
      </c>
      <c r="M49" s="8">
        <v>1.1859999999999999</v>
      </c>
      <c r="N49" s="8">
        <v>1.1599999999999999</v>
      </c>
      <c r="O49" s="8">
        <v>1.137</v>
      </c>
      <c r="P49" s="8" t="s">
        <v>28</v>
      </c>
    </row>
    <row r="50" spans="1:16" ht="12.9" x14ac:dyDescent="0.5">
      <c r="A50" s="12" t="s">
        <v>38</v>
      </c>
      <c r="B50" s="12" t="s">
        <v>26</v>
      </c>
      <c r="C50" s="6" t="s">
        <v>27</v>
      </c>
      <c r="D50" s="5" t="s">
        <v>24</v>
      </c>
      <c r="E50" s="7" t="s">
        <v>28</v>
      </c>
      <c r="F50" s="7">
        <v>0.63500000000000001</v>
      </c>
      <c r="G50" s="7">
        <v>0.60899999999999999</v>
      </c>
      <c r="H50" s="7">
        <v>0.64300000000000002</v>
      </c>
      <c r="I50" s="7">
        <v>0.64600000000000002</v>
      </c>
      <c r="J50" s="7">
        <v>0.63300000000000001</v>
      </c>
      <c r="K50" s="7">
        <v>0.624</v>
      </c>
      <c r="L50" s="7">
        <v>0.60599999999999998</v>
      </c>
      <c r="M50" s="7">
        <v>0.63100000000000001</v>
      </c>
      <c r="N50" s="7">
        <v>0.60899999999999999</v>
      </c>
      <c r="O50" s="7">
        <v>0.56999999999999995</v>
      </c>
      <c r="P50" s="7" t="s">
        <v>28</v>
      </c>
    </row>
    <row r="51" spans="1:16" ht="12.9" x14ac:dyDescent="0.5">
      <c r="A51" s="13"/>
      <c r="B51" s="13"/>
      <c r="C51" s="6" t="s">
        <v>29</v>
      </c>
      <c r="D51" s="5" t="s">
        <v>24</v>
      </c>
      <c r="E51" s="8" t="s">
        <v>28</v>
      </c>
      <c r="F51" s="8">
        <v>0.184</v>
      </c>
      <c r="G51" s="8">
        <v>0.223</v>
      </c>
      <c r="H51" s="8">
        <v>0.26700000000000002</v>
      </c>
      <c r="I51" s="8">
        <v>0.29599999999999999</v>
      </c>
      <c r="J51" s="8">
        <v>0.30299999999999999</v>
      </c>
      <c r="K51" s="8">
        <v>0.314</v>
      </c>
      <c r="L51" s="8">
        <v>0.313</v>
      </c>
      <c r="M51" s="8">
        <v>0.308</v>
      </c>
      <c r="N51" s="8">
        <v>0.32900000000000001</v>
      </c>
      <c r="O51" s="8">
        <v>0.32600000000000001</v>
      </c>
      <c r="P51" s="8" t="s">
        <v>28</v>
      </c>
    </row>
    <row r="52" spans="1:16" ht="12.9" x14ac:dyDescent="0.5">
      <c r="A52" s="13"/>
      <c r="B52" s="14"/>
      <c r="C52" s="6" t="s">
        <v>30</v>
      </c>
      <c r="D52" s="5" t="s">
        <v>24</v>
      </c>
      <c r="E52" s="7" t="s">
        <v>28</v>
      </c>
      <c r="F52" s="7">
        <v>0.82299999999999995</v>
      </c>
      <c r="G52" s="7">
        <v>0.84399999999999997</v>
      </c>
      <c r="H52" s="7">
        <v>0.92800000000000005</v>
      </c>
      <c r="I52" s="7">
        <v>0.96</v>
      </c>
      <c r="J52" s="7">
        <v>0.95799999999999996</v>
      </c>
      <c r="K52" s="7">
        <v>0.96699999999999997</v>
      </c>
      <c r="L52" s="7">
        <v>0.94399999999999995</v>
      </c>
      <c r="M52" s="7">
        <v>0.97</v>
      </c>
      <c r="N52" s="7">
        <v>0.96299999999999997</v>
      </c>
      <c r="O52" s="7">
        <v>0.92300000000000004</v>
      </c>
      <c r="P52" s="7" t="s">
        <v>28</v>
      </c>
    </row>
    <row r="53" spans="1:16" ht="12.9" x14ac:dyDescent="0.5">
      <c r="A53" s="13"/>
      <c r="B53" s="12" t="s">
        <v>31</v>
      </c>
      <c r="C53" s="6" t="s">
        <v>27</v>
      </c>
      <c r="D53" s="5" t="s">
        <v>24</v>
      </c>
      <c r="E53" s="8" t="s">
        <v>28</v>
      </c>
      <c r="F53" s="8" t="s">
        <v>28</v>
      </c>
      <c r="G53" s="8" t="s">
        <v>28</v>
      </c>
      <c r="H53" s="8" t="s">
        <v>28</v>
      </c>
      <c r="I53" s="8" t="s">
        <v>28</v>
      </c>
      <c r="J53" s="8" t="s">
        <v>28</v>
      </c>
      <c r="K53" s="8" t="s">
        <v>28</v>
      </c>
      <c r="L53" s="8">
        <v>1.1160000000000001</v>
      </c>
      <c r="M53" s="8">
        <v>1.1519999999999999</v>
      </c>
      <c r="N53" s="8">
        <v>1.0920000000000001</v>
      </c>
      <c r="O53" s="8">
        <v>1.085</v>
      </c>
      <c r="P53" s="8" t="s">
        <v>28</v>
      </c>
    </row>
    <row r="54" spans="1:16" ht="12.9" x14ac:dyDescent="0.5">
      <c r="A54" s="13"/>
      <c r="B54" s="13"/>
      <c r="C54" s="6" t="s">
        <v>29</v>
      </c>
      <c r="D54" s="5" t="s">
        <v>24</v>
      </c>
      <c r="E54" s="7" t="s">
        <v>28</v>
      </c>
      <c r="F54" s="7" t="s">
        <v>28</v>
      </c>
      <c r="G54" s="7" t="s">
        <v>28</v>
      </c>
      <c r="H54" s="7" t="s">
        <v>28</v>
      </c>
      <c r="I54" s="7" t="s">
        <v>28</v>
      </c>
      <c r="J54" s="7" t="s">
        <v>28</v>
      </c>
      <c r="K54" s="7" t="s">
        <v>28</v>
      </c>
      <c r="L54" s="7">
        <v>5.7000000000000002E-2</v>
      </c>
      <c r="M54" s="7">
        <v>5.2999999999999999E-2</v>
      </c>
      <c r="N54" s="7">
        <v>8.7999999999999995E-2</v>
      </c>
      <c r="O54" s="7">
        <v>6.9000000000000006E-2</v>
      </c>
      <c r="P54" s="7" t="s">
        <v>28</v>
      </c>
    </row>
    <row r="55" spans="1:16" ht="12.9" x14ac:dyDescent="0.5">
      <c r="A55" s="14"/>
      <c r="B55" s="14"/>
      <c r="C55" s="6" t="s">
        <v>30</v>
      </c>
      <c r="D55" s="5" t="s">
        <v>24</v>
      </c>
      <c r="E55" s="8" t="s">
        <v>28</v>
      </c>
      <c r="F55" s="8" t="s">
        <v>28</v>
      </c>
      <c r="G55" s="8" t="s">
        <v>28</v>
      </c>
      <c r="H55" s="8" t="s">
        <v>28</v>
      </c>
      <c r="I55" s="8" t="s">
        <v>28</v>
      </c>
      <c r="J55" s="8" t="s">
        <v>28</v>
      </c>
      <c r="K55" s="8" t="s">
        <v>28</v>
      </c>
      <c r="L55" s="8">
        <v>1.208</v>
      </c>
      <c r="M55" s="8">
        <v>1.2549999999999999</v>
      </c>
      <c r="N55" s="8">
        <v>1.23</v>
      </c>
      <c r="O55" s="8">
        <v>1.204</v>
      </c>
      <c r="P55" s="8" t="s">
        <v>28</v>
      </c>
    </row>
    <row r="56" spans="1:16" ht="12.9" x14ac:dyDescent="0.5">
      <c r="A56" s="12" t="s">
        <v>39</v>
      </c>
      <c r="B56" s="12" t="s">
        <v>26</v>
      </c>
      <c r="C56" s="6" t="s">
        <v>27</v>
      </c>
      <c r="D56" s="5" t="s">
        <v>24</v>
      </c>
      <c r="E56" s="7" t="s">
        <v>28</v>
      </c>
      <c r="F56" s="7">
        <v>0.51900000000000002</v>
      </c>
      <c r="G56" s="7">
        <v>0.45300000000000001</v>
      </c>
      <c r="H56" s="7">
        <v>0.48399999999999999</v>
      </c>
      <c r="I56" s="7">
        <v>0.52700000000000002</v>
      </c>
      <c r="J56" s="7">
        <v>0.504</v>
      </c>
      <c r="K56" s="7">
        <v>0.52300000000000002</v>
      </c>
      <c r="L56" s="7">
        <v>0.50800000000000001</v>
      </c>
      <c r="M56" s="7">
        <v>0.52200000000000002</v>
      </c>
      <c r="N56" s="7">
        <v>0.495</v>
      </c>
      <c r="O56" s="7">
        <v>0.45</v>
      </c>
      <c r="P56" s="7" t="s">
        <v>28</v>
      </c>
    </row>
    <row r="57" spans="1:16" ht="12.9" x14ac:dyDescent="0.5">
      <c r="A57" s="13"/>
      <c r="B57" s="13"/>
      <c r="C57" s="6" t="s">
        <v>29</v>
      </c>
      <c r="D57" s="5" t="s">
        <v>24</v>
      </c>
      <c r="E57" s="8" t="s">
        <v>28</v>
      </c>
      <c r="F57" s="8">
        <v>0.83</v>
      </c>
      <c r="G57" s="8">
        <v>0.89</v>
      </c>
      <c r="H57" s="8">
        <v>0.97099999999999997</v>
      </c>
      <c r="I57" s="8">
        <v>0.96799999999999997</v>
      </c>
      <c r="J57" s="8">
        <v>0.96399999999999997</v>
      </c>
      <c r="K57" s="8">
        <v>0.99399999999999999</v>
      </c>
      <c r="L57" s="8">
        <v>0.97399999999999998</v>
      </c>
      <c r="M57" s="8">
        <v>0.96</v>
      </c>
      <c r="N57" s="8">
        <v>0.95699999999999996</v>
      </c>
      <c r="O57" s="8">
        <v>0.93799999999999994</v>
      </c>
      <c r="P57" s="8" t="s">
        <v>28</v>
      </c>
    </row>
    <row r="58" spans="1:16" ht="12.9" x14ac:dyDescent="0.5">
      <c r="A58" s="13"/>
      <c r="B58" s="14"/>
      <c r="C58" s="6" t="s">
        <v>30</v>
      </c>
      <c r="D58" s="5" t="s">
        <v>24</v>
      </c>
      <c r="E58" s="7" t="s">
        <v>28</v>
      </c>
      <c r="F58" s="7">
        <v>1.349</v>
      </c>
      <c r="G58" s="7">
        <v>1.343</v>
      </c>
      <c r="H58" s="7">
        <v>1.4550000000000001</v>
      </c>
      <c r="I58" s="7">
        <v>1.4950000000000001</v>
      </c>
      <c r="J58" s="7">
        <v>1.468</v>
      </c>
      <c r="K58" s="7">
        <v>1.516</v>
      </c>
      <c r="L58" s="7">
        <v>1.482</v>
      </c>
      <c r="M58" s="7">
        <v>1.482</v>
      </c>
      <c r="N58" s="7">
        <v>1.4510000000000001</v>
      </c>
      <c r="O58" s="7">
        <v>1.3879999999999999</v>
      </c>
      <c r="P58" s="7" t="s">
        <v>28</v>
      </c>
    </row>
    <row r="59" spans="1:16" ht="12.9" x14ac:dyDescent="0.5">
      <c r="A59" s="13"/>
      <c r="B59" s="12" t="s">
        <v>31</v>
      </c>
      <c r="C59" s="6" t="s">
        <v>27</v>
      </c>
      <c r="D59" s="5" t="s">
        <v>24</v>
      </c>
      <c r="E59" s="8" t="s">
        <v>28</v>
      </c>
      <c r="F59" s="8" t="s">
        <v>28</v>
      </c>
      <c r="G59" s="8" t="s">
        <v>28</v>
      </c>
      <c r="H59" s="8" t="s">
        <v>28</v>
      </c>
      <c r="I59" s="8" t="s">
        <v>28</v>
      </c>
      <c r="J59" s="8" t="s">
        <v>28</v>
      </c>
      <c r="K59" s="8" t="s">
        <v>28</v>
      </c>
      <c r="L59" s="8">
        <v>0.68300000000000005</v>
      </c>
      <c r="M59" s="8">
        <v>0.65400000000000003</v>
      </c>
      <c r="N59" s="8">
        <v>0.67300000000000004</v>
      </c>
      <c r="O59" s="8">
        <v>0.66500000000000004</v>
      </c>
      <c r="P59" s="8" t="s">
        <v>28</v>
      </c>
    </row>
    <row r="60" spans="1:16" ht="12.9" x14ac:dyDescent="0.5">
      <c r="A60" s="13"/>
      <c r="B60" s="13"/>
      <c r="C60" s="6" t="s">
        <v>29</v>
      </c>
      <c r="D60" s="5" t="s">
        <v>24</v>
      </c>
      <c r="E60" s="7" t="s">
        <v>28</v>
      </c>
      <c r="F60" s="7" t="s">
        <v>28</v>
      </c>
      <c r="G60" s="7" t="s">
        <v>28</v>
      </c>
      <c r="H60" s="7" t="s">
        <v>28</v>
      </c>
      <c r="I60" s="7" t="s">
        <v>28</v>
      </c>
      <c r="J60" s="7" t="s">
        <v>28</v>
      </c>
      <c r="K60" s="7" t="s">
        <v>28</v>
      </c>
      <c r="L60" s="7">
        <v>0.14299999999999999</v>
      </c>
      <c r="M60" s="7">
        <v>0.14299999999999999</v>
      </c>
      <c r="N60" s="7">
        <v>0.152</v>
      </c>
      <c r="O60" s="7">
        <v>0.152</v>
      </c>
      <c r="P60" s="7" t="s">
        <v>28</v>
      </c>
    </row>
    <row r="61" spans="1:16" ht="12.9" x14ac:dyDescent="0.5">
      <c r="A61" s="14"/>
      <c r="B61" s="14"/>
      <c r="C61" s="6" t="s">
        <v>30</v>
      </c>
      <c r="D61" s="5" t="s">
        <v>24</v>
      </c>
      <c r="E61" s="8" t="s">
        <v>28</v>
      </c>
      <c r="F61" s="8" t="s">
        <v>28</v>
      </c>
      <c r="G61" s="8" t="s">
        <v>28</v>
      </c>
      <c r="H61" s="8" t="s">
        <v>28</v>
      </c>
      <c r="I61" s="8" t="s">
        <v>28</v>
      </c>
      <c r="J61" s="8" t="s">
        <v>28</v>
      </c>
      <c r="K61" s="8" t="s">
        <v>28</v>
      </c>
      <c r="L61" s="8">
        <v>0.82599999999999996</v>
      </c>
      <c r="M61" s="8">
        <v>0.79700000000000004</v>
      </c>
      <c r="N61" s="8">
        <v>0.82499999999999996</v>
      </c>
      <c r="O61" s="8">
        <v>0.81699999999999995</v>
      </c>
      <c r="P61" s="8" t="s">
        <v>28</v>
      </c>
    </row>
    <row r="62" spans="1:16" ht="12.9" x14ac:dyDescent="0.5">
      <c r="A62" s="12" t="s">
        <v>40</v>
      </c>
      <c r="B62" s="12" t="s">
        <v>26</v>
      </c>
      <c r="C62" s="6" t="s">
        <v>27</v>
      </c>
      <c r="D62" s="5" t="s">
        <v>24</v>
      </c>
      <c r="E62" s="7" t="s">
        <v>28</v>
      </c>
      <c r="F62" s="7">
        <v>0.97699999999999998</v>
      </c>
      <c r="G62" s="7">
        <v>1.044</v>
      </c>
      <c r="H62" s="7">
        <v>1.0109999999999999</v>
      </c>
      <c r="I62" s="7">
        <v>1.1020000000000001</v>
      </c>
      <c r="J62" s="7">
        <v>1.1339999999999999</v>
      </c>
      <c r="K62" s="7">
        <v>1.1379999999999999</v>
      </c>
      <c r="L62" s="7">
        <v>1.157</v>
      </c>
      <c r="M62" s="7">
        <v>1.167</v>
      </c>
      <c r="N62" s="7">
        <v>1.1719999999999999</v>
      </c>
      <c r="O62" s="7">
        <v>1.165</v>
      </c>
      <c r="P62" s="7" t="s">
        <v>28</v>
      </c>
    </row>
    <row r="63" spans="1:16" ht="12.9" x14ac:dyDescent="0.5">
      <c r="A63" s="13"/>
      <c r="B63" s="13"/>
      <c r="C63" s="6" t="s">
        <v>29</v>
      </c>
      <c r="D63" s="5" t="s">
        <v>24</v>
      </c>
      <c r="E63" s="8" t="s">
        <v>28</v>
      </c>
      <c r="F63" s="8">
        <v>0.32500000000000001</v>
      </c>
      <c r="G63" s="8">
        <v>0.38600000000000001</v>
      </c>
      <c r="H63" s="8">
        <v>0.40400000000000003</v>
      </c>
      <c r="I63" s="8">
        <v>0.44900000000000001</v>
      </c>
      <c r="J63" s="8">
        <v>0.44600000000000001</v>
      </c>
      <c r="K63" s="8">
        <v>0.47</v>
      </c>
      <c r="L63" s="8">
        <v>0.48399999999999999</v>
      </c>
      <c r="M63" s="8">
        <v>0.49299999999999999</v>
      </c>
      <c r="N63" s="8">
        <v>0.505</v>
      </c>
      <c r="O63" s="8">
        <v>0.505</v>
      </c>
      <c r="P63" s="8" t="s">
        <v>28</v>
      </c>
    </row>
    <row r="64" spans="1:16" ht="12.9" x14ac:dyDescent="0.5">
      <c r="A64" s="13"/>
      <c r="B64" s="14"/>
      <c r="C64" s="6" t="s">
        <v>30</v>
      </c>
      <c r="D64" s="5" t="s">
        <v>24</v>
      </c>
      <c r="E64" s="7" t="s">
        <v>28</v>
      </c>
      <c r="F64" s="7">
        <v>1.32</v>
      </c>
      <c r="G64" s="7">
        <v>1.4550000000000001</v>
      </c>
      <c r="H64" s="7">
        <v>1.448</v>
      </c>
      <c r="I64" s="7">
        <v>1.585</v>
      </c>
      <c r="J64" s="7">
        <v>1.619</v>
      </c>
      <c r="K64" s="7">
        <v>1.649</v>
      </c>
      <c r="L64" s="7">
        <v>1.6859999999999999</v>
      </c>
      <c r="M64" s="7">
        <v>1.71</v>
      </c>
      <c r="N64" s="7">
        <v>1.7310000000000001</v>
      </c>
      <c r="O64" s="7">
        <v>1.7250000000000001</v>
      </c>
      <c r="P64" s="7" t="s">
        <v>28</v>
      </c>
    </row>
    <row r="65" spans="1:16" ht="12.9" x14ac:dyDescent="0.5">
      <c r="A65" s="13"/>
      <c r="B65" s="12" t="s">
        <v>31</v>
      </c>
      <c r="C65" s="6" t="s">
        <v>27</v>
      </c>
      <c r="D65" s="5" t="s">
        <v>24</v>
      </c>
      <c r="E65" s="8" t="s">
        <v>28</v>
      </c>
      <c r="F65" s="8">
        <v>0.59399999999999997</v>
      </c>
      <c r="G65" s="8">
        <v>0.7</v>
      </c>
      <c r="H65" s="8">
        <v>0.73899999999999999</v>
      </c>
      <c r="I65" s="8">
        <v>0.82299999999999995</v>
      </c>
      <c r="J65" s="8">
        <v>0.82499999999999996</v>
      </c>
      <c r="K65" s="8">
        <v>0.80300000000000005</v>
      </c>
      <c r="L65" s="8">
        <v>0.80500000000000005</v>
      </c>
      <c r="M65" s="8">
        <v>0.81</v>
      </c>
      <c r="N65" s="8">
        <v>0.79900000000000004</v>
      </c>
      <c r="O65" s="8">
        <v>0.82299999999999995</v>
      </c>
      <c r="P65" s="8" t="s">
        <v>28</v>
      </c>
    </row>
    <row r="66" spans="1:16" ht="12.9" x14ac:dyDescent="0.5">
      <c r="A66" s="13"/>
      <c r="B66" s="13"/>
      <c r="C66" s="6" t="s">
        <v>29</v>
      </c>
      <c r="D66" s="5" t="s">
        <v>24</v>
      </c>
      <c r="E66" s="7" t="s">
        <v>28</v>
      </c>
      <c r="F66" s="7">
        <v>0.33600000000000002</v>
      </c>
      <c r="G66" s="7">
        <v>0.36899999999999999</v>
      </c>
      <c r="H66" s="7">
        <v>0.374</v>
      </c>
      <c r="I66" s="7">
        <v>0.40200000000000002</v>
      </c>
      <c r="J66" s="7">
        <v>0.40799999999999997</v>
      </c>
      <c r="K66" s="7">
        <v>0.40899999999999997</v>
      </c>
      <c r="L66" s="7">
        <v>0.41099999999999998</v>
      </c>
      <c r="M66" s="7">
        <v>0.38500000000000001</v>
      </c>
      <c r="N66" s="7">
        <v>0.36299999999999999</v>
      </c>
      <c r="O66" s="7">
        <v>0.36599999999999999</v>
      </c>
      <c r="P66" s="7" t="s">
        <v>28</v>
      </c>
    </row>
    <row r="67" spans="1:16" ht="12.9" x14ac:dyDescent="0.5">
      <c r="A67" s="14"/>
      <c r="B67" s="14"/>
      <c r="C67" s="6" t="s">
        <v>30</v>
      </c>
      <c r="D67" s="5" t="s">
        <v>24</v>
      </c>
      <c r="E67" s="8" t="s">
        <v>28</v>
      </c>
      <c r="F67" s="8">
        <v>0.93</v>
      </c>
      <c r="G67" s="8">
        <v>1.069</v>
      </c>
      <c r="H67" s="8">
        <v>1.1140000000000001</v>
      </c>
      <c r="I67" s="8">
        <v>1.226</v>
      </c>
      <c r="J67" s="8">
        <v>1.234</v>
      </c>
      <c r="K67" s="8">
        <v>1.214</v>
      </c>
      <c r="L67" s="8">
        <v>1.2170000000000001</v>
      </c>
      <c r="M67" s="8">
        <v>1.1970000000000001</v>
      </c>
      <c r="N67" s="8">
        <v>1.163</v>
      </c>
      <c r="O67" s="8">
        <v>1.1910000000000001</v>
      </c>
      <c r="P67" s="8" t="s">
        <v>28</v>
      </c>
    </row>
    <row r="68" spans="1:16" ht="12.9" x14ac:dyDescent="0.5">
      <c r="A68" s="12" t="s">
        <v>41</v>
      </c>
      <c r="B68" s="12" t="s">
        <v>26</v>
      </c>
      <c r="C68" s="6" t="s">
        <v>27</v>
      </c>
      <c r="D68" s="5" t="s">
        <v>24</v>
      </c>
      <c r="E68" s="7" t="s">
        <v>28</v>
      </c>
      <c r="F68" s="7">
        <v>1.605</v>
      </c>
      <c r="G68" s="7">
        <v>1.677</v>
      </c>
      <c r="H68" s="7">
        <v>1.5049999999999999</v>
      </c>
      <c r="I68" s="7">
        <v>1.593</v>
      </c>
      <c r="J68" s="7">
        <v>1.5589999999999999</v>
      </c>
      <c r="K68" s="7">
        <v>1.544</v>
      </c>
      <c r="L68" s="7">
        <v>1.516</v>
      </c>
      <c r="M68" s="7">
        <v>1.54</v>
      </c>
      <c r="N68" s="7">
        <v>1.607</v>
      </c>
      <c r="O68" s="7">
        <v>1.669</v>
      </c>
      <c r="P68" s="7" t="s">
        <v>28</v>
      </c>
    </row>
    <row r="69" spans="1:16" ht="12.9" x14ac:dyDescent="0.5">
      <c r="A69" s="13"/>
      <c r="B69" s="13"/>
      <c r="C69" s="6" t="s">
        <v>29</v>
      </c>
      <c r="D69" s="5" t="s">
        <v>24</v>
      </c>
      <c r="E69" s="8" t="s">
        <v>28</v>
      </c>
      <c r="F69" s="8">
        <v>6.2E-2</v>
      </c>
      <c r="G69" s="8" t="s">
        <v>28</v>
      </c>
      <c r="H69" s="8">
        <v>4.8000000000000001E-2</v>
      </c>
      <c r="I69" s="8">
        <v>6.5000000000000002E-2</v>
      </c>
      <c r="J69" s="8">
        <v>6.5000000000000002E-2</v>
      </c>
      <c r="K69" s="8">
        <v>6.6000000000000003E-2</v>
      </c>
      <c r="L69" s="8">
        <v>6.0999999999999999E-2</v>
      </c>
      <c r="M69" s="8">
        <v>6.3E-2</v>
      </c>
      <c r="N69" s="8">
        <v>6.2E-2</v>
      </c>
      <c r="O69" s="8">
        <v>7.0000000000000007E-2</v>
      </c>
      <c r="P69" s="8" t="s">
        <v>28</v>
      </c>
    </row>
    <row r="70" spans="1:16" ht="12.9" x14ac:dyDescent="0.5">
      <c r="A70" s="13"/>
      <c r="B70" s="14"/>
      <c r="C70" s="6" t="s">
        <v>30</v>
      </c>
      <c r="D70" s="5" t="s">
        <v>24</v>
      </c>
      <c r="E70" s="7" t="s">
        <v>28</v>
      </c>
      <c r="F70" s="7">
        <v>1.667</v>
      </c>
      <c r="G70" s="7" t="s">
        <v>28</v>
      </c>
      <c r="H70" s="7">
        <v>1.5529999999999999</v>
      </c>
      <c r="I70" s="7">
        <v>1.6579999999999999</v>
      </c>
      <c r="J70" s="7">
        <v>1.6240000000000001</v>
      </c>
      <c r="K70" s="7">
        <v>1.61</v>
      </c>
      <c r="L70" s="7">
        <v>1.577</v>
      </c>
      <c r="M70" s="7">
        <v>1.603</v>
      </c>
      <c r="N70" s="7">
        <v>1.669</v>
      </c>
      <c r="O70" s="7">
        <v>1.7390000000000001</v>
      </c>
      <c r="P70" s="7" t="s">
        <v>28</v>
      </c>
    </row>
    <row r="71" spans="1:16" ht="12.9" x14ac:dyDescent="0.5">
      <c r="A71" s="13"/>
      <c r="B71" s="12" t="s">
        <v>31</v>
      </c>
      <c r="C71" s="6" t="s">
        <v>27</v>
      </c>
      <c r="D71" s="5" t="s">
        <v>24</v>
      </c>
      <c r="E71" s="8" t="s">
        <v>28</v>
      </c>
      <c r="F71" s="8" t="s">
        <v>28</v>
      </c>
      <c r="G71" s="8" t="s">
        <v>28</v>
      </c>
      <c r="H71" s="8" t="s">
        <v>28</v>
      </c>
      <c r="I71" s="8" t="s">
        <v>28</v>
      </c>
      <c r="J71" s="8" t="s">
        <v>28</v>
      </c>
      <c r="K71" s="8" t="s">
        <v>28</v>
      </c>
      <c r="L71" s="8">
        <v>1.5189999999999999</v>
      </c>
      <c r="M71" s="8">
        <v>1.569</v>
      </c>
      <c r="N71" s="8">
        <v>1.4750000000000001</v>
      </c>
      <c r="O71" s="8">
        <v>1.478</v>
      </c>
      <c r="P71" s="8" t="s">
        <v>28</v>
      </c>
    </row>
    <row r="72" spans="1:16" ht="12.9" x14ac:dyDescent="0.5">
      <c r="A72" s="13"/>
      <c r="B72" s="13"/>
      <c r="C72" s="6" t="s">
        <v>29</v>
      </c>
      <c r="D72" s="5" t="s">
        <v>24</v>
      </c>
      <c r="E72" s="7" t="s">
        <v>28</v>
      </c>
      <c r="F72" s="7" t="s">
        <v>28</v>
      </c>
      <c r="G72" s="7" t="s">
        <v>28</v>
      </c>
      <c r="H72" s="7" t="s">
        <v>28</v>
      </c>
      <c r="I72" s="7" t="s">
        <v>28</v>
      </c>
      <c r="J72" s="7" t="s">
        <v>28</v>
      </c>
      <c r="K72" s="7" t="s">
        <v>28</v>
      </c>
      <c r="L72" s="7">
        <v>0</v>
      </c>
      <c r="M72" s="7">
        <v>0</v>
      </c>
      <c r="N72" s="7">
        <v>0</v>
      </c>
      <c r="O72" s="7">
        <v>2.4E-2</v>
      </c>
      <c r="P72" s="7" t="s">
        <v>28</v>
      </c>
    </row>
    <row r="73" spans="1:16" ht="12.9" x14ac:dyDescent="0.5">
      <c r="A73" s="14"/>
      <c r="B73" s="14"/>
      <c r="C73" s="6" t="s">
        <v>30</v>
      </c>
      <c r="D73" s="5" t="s">
        <v>24</v>
      </c>
      <c r="E73" s="8" t="s">
        <v>28</v>
      </c>
      <c r="F73" s="8" t="s">
        <v>28</v>
      </c>
      <c r="G73" s="8" t="s">
        <v>28</v>
      </c>
      <c r="H73" s="8" t="s">
        <v>28</v>
      </c>
      <c r="I73" s="8" t="s">
        <v>28</v>
      </c>
      <c r="J73" s="8" t="s">
        <v>28</v>
      </c>
      <c r="K73" s="8" t="s">
        <v>28</v>
      </c>
      <c r="L73" s="8">
        <v>1.5189999999999999</v>
      </c>
      <c r="M73" s="8">
        <v>1.569</v>
      </c>
      <c r="N73" s="8">
        <v>1.4750000000000001</v>
      </c>
      <c r="O73" s="8">
        <v>1.502</v>
      </c>
      <c r="P73" s="8" t="s">
        <v>28</v>
      </c>
    </row>
    <row r="74" spans="1:16" ht="12.9" x14ac:dyDescent="0.5">
      <c r="A74" s="12" t="s">
        <v>42</v>
      </c>
      <c r="B74" s="12" t="s">
        <v>26</v>
      </c>
      <c r="C74" s="6" t="s">
        <v>27</v>
      </c>
      <c r="D74" s="5" t="s">
        <v>24</v>
      </c>
      <c r="E74" s="7" t="s">
        <v>28</v>
      </c>
      <c r="F74" s="7">
        <v>0.874</v>
      </c>
      <c r="G74" s="7">
        <v>0.83699999999999997</v>
      </c>
      <c r="H74" s="7">
        <v>0.77400000000000002</v>
      </c>
      <c r="I74" s="7">
        <v>0.878</v>
      </c>
      <c r="J74" s="7">
        <v>0.90900000000000003</v>
      </c>
      <c r="K74" s="7">
        <v>0.85299999999999998</v>
      </c>
      <c r="L74" s="7">
        <v>0.67</v>
      </c>
      <c r="M74" s="7">
        <v>0.73699999999999999</v>
      </c>
      <c r="N74" s="7">
        <v>0.77</v>
      </c>
      <c r="O74" s="7">
        <v>0.749</v>
      </c>
      <c r="P74" s="7" t="s">
        <v>28</v>
      </c>
    </row>
    <row r="75" spans="1:16" ht="12.9" x14ac:dyDescent="0.5">
      <c r="A75" s="13"/>
      <c r="B75" s="13"/>
      <c r="C75" s="6" t="s">
        <v>29</v>
      </c>
      <c r="D75" s="5" t="s">
        <v>24</v>
      </c>
      <c r="E75" s="8" t="s">
        <v>28</v>
      </c>
      <c r="F75" s="8">
        <v>7.0999999999999994E-2</v>
      </c>
      <c r="G75" s="8">
        <v>0.39200000000000002</v>
      </c>
      <c r="H75" s="8">
        <v>0.47299999999999998</v>
      </c>
      <c r="I75" s="8">
        <v>0.36</v>
      </c>
      <c r="J75" s="8">
        <v>0.40799999999999997</v>
      </c>
      <c r="K75" s="8">
        <v>0.39100000000000001</v>
      </c>
      <c r="L75" s="8">
        <v>0.56499999999999995</v>
      </c>
      <c r="M75" s="8">
        <v>0.53200000000000003</v>
      </c>
      <c r="N75" s="8">
        <v>0.46500000000000002</v>
      </c>
      <c r="O75" s="8">
        <v>0.40699999999999997</v>
      </c>
      <c r="P75" s="8" t="s">
        <v>28</v>
      </c>
    </row>
    <row r="76" spans="1:16" ht="12.9" x14ac:dyDescent="0.5">
      <c r="A76" s="13"/>
      <c r="B76" s="14"/>
      <c r="C76" s="6" t="s">
        <v>30</v>
      </c>
      <c r="D76" s="5" t="s">
        <v>24</v>
      </c>
      <c r="E76" s="7" t="s">
        <v>28</v>
      </c>
      <c r="F76" s="7">
        <v>0.94499999999999995</v>
      </c>
      <c r="G76" s="7">
        <v>1.268</v>
      </c>
      <c r="H76" s="7">
        <v>1.2929999999999999</v>
      </c>
      <c r="I76" s="7">
        <v>1.3080000000000001</v>
      </c>
      <c r="J76" s="7">
        <v>1.3939999999999999</v>
      </c>
      <c r="K76" s="7">
        <v>1.331</v>
      </c>
      <c r="L76" s="7">
        <v>1.343</v>
      </c>
      <c r="M76" s="7">
        <v>1.3919999999999999</v>
      </c>
      <c r="N76" s="7">
        <v>1.357</v>
      </c>
      <c r="O76" s="7">
        <v>1.288</v>
      </c>
      <c r="P76" s="7" t="s">
        <v>28</v>
      </c>
    </row>
    <row r="77" spans="1:16" ht="12.9" x14ac:dyDescent="0.5">
      <c r="A77" s="13"/>
      <c r="B77" s="12" t="s">
        <v>31</v>
      </c>
      <c r="C77" s="6" t="s">
        <v>27</v>
      </c>
      <c r="D77" s="5" t="s">
        <v>24</v>
      </c>
      <c r="E77" s="8" t="s">
        <v>28</v>
      </c>
      <c r="F77" s="8" t="s">
        <v>28</v>
      </c>
      <c r="G77" s="8" t="s">
        <v>28</v>
      </c>
      <c r="H77" s="8" t="s">
        <v>28</v>
      </c>
      <c r="I77" s="8" t="s">
        <v>28</v>
      </c>
      <c r="J77" s="8" t="s">
        <v>28</v>
      </c>
      <c r="K77" s="8" t="s">
        <v>28</v>
      </c>
      <c r="L77" s="8">
        <v>1.0189999999999999</v>
      </c>
      <c r="M77" s="8">
        <v>1.0509999999999999</v>
      </c>
      <c r="N77" s="8">
        <v>0.94899999999999995</v>
      </c>
      <c r="O77" s="8">
        <v>0.94699999999999995</v>
      </c>
      <c r="P77" s="8" t="s">
        <v>28</v>
      </c>
    </row>
    <row r="78" spans="1:16" ht="12.9" x14ac:dyDescent="0.5">
      <c r="A78" s="13"/>
      <c r="B78" s="13"/>
      <c r="C78" s="6" t="s">
        <v>29</v>
      </c>
      <c r="D78" s="5" t="s">
        <v>24</v>
      </c>
      <c r="E78" s="7" t="s">
        <v>28</v>
      </c>
      <c r="F78" s="7" t="s">
        <v>28</v>
      </c>
      <c r="G78" s="7" t="s">
        <v>28</v>
      </c>
      <c r="H78" s="7" t="s">
        <v>28</v>
      </c>
      <c r="I78" s="7" t="s">
        <v>28</v>
      </c>
      <c r="J78" s="7" t="s">
        <v>28</v>
      </c>
      <c r="K78" s="7" t="s">
        <v>28</v>
      </c>
      <c r="L78" s="7">
        <v>0.28799999999999998</v>
      </c>
      <c r="M78" s="7">
        <v>0.189</v>
      </c>
      <c r="N78" s="7">
        <v>0.17</v>
      </c>
      <c r="O78" s="7">
        <v>0.17</v>
      </c>
      <c r="P78" s="7" t="s">
        <v>28</v>
      </c>
    </row>
    <row r="79" spans="1:16" ht="12.9" x14ac:dyDescent="0.5">
      <c r="A79" s="14"/>
      <c r="B79" s="14"/>
      <c r="C79" s="6" t="s">
        <v>30</v>
      </c>
      <c r="D79" s="5" t="s">
        <v>24</v>
      </c>
      <c r="E79" s="8" t="s">
        <v>28</v>
      </c>
      <c r="F79" s="8" t="s">
        <v>28</v>
      </c>
      <c r="G79" s="8" t="s">
        <v>28</v>
      </c>
      <c r="H79" s="8" t="s">
        <v>28</v>
      </c>
      <c r="I79" s="8" t="s">
        <v>28</v>
      </c>
      <c r="J79" s="8" t="s">
        <v>28</v>
      </c>
      <c r="K79" s="8" t="s">
        <v>28</v>
      </c>
      <c r="L79" s="8">
        <v>1.546</v>
      </c>
      <c r="M79" s="8">
        <v>1.4870000000000001</v>
      </c>
      <c r="N79" s="8">
        <v>1.3660000000000001</v>
      </c>
      <c r="O79" s="8">
        <v>1.1779999999999999</v>
      </c>
      <c r="P79" s="8" t="s">
        <v>28</v>
      </c>
    </row>
    <row r="80" spans="1:16" ht="12.9" x14ac:dyDescent="0.5">
      <c r="A80" s="12" t="s">
        <v>43</v>
      </c>
      <c r="B80" s="12" t="s">
        <v>26</v>
      </c>
      <c r="C80" s="6" t="s">
        <v>27</v>
      </c>
      <c r="D80" s="5" t="s">
        <v>24</v>
      </c>
      <c r="E80" s="7" t="s">
        <v>28</v>
      </c>
      <c r="F80" s="7">
        <v>0.83299999999999996</v>
      </c>
      <c r="G80" s="7">
        <v>0.84799999999999998</v>
      </c>
      <c r="H80" s="7">
        <v>0.93600000000000005</v>
      </c>
      <c r="I80" s="7">
        <v>1.0089999999999999</v>
      </c>
      <c r="J80" s="7">
        <v>1.0229999999999999</v>
      </c>
      <c r="K80" s="7">
        <v>0.999</v>
      </c>
      <c r="L80" s="7">
        <v>0.90500000000000003</v>
      </c>
      <c r="M80" s="7">
        <v>0.879</v>
      </c>
      <c r="N80" s="7">
        <v>0.85299999999999998</v>
      </c>
      <c r="O80" s="7">
        <v>0.85</v>
      </c>
      <c r="P80" s="7" t="s">
        <v>28</v>
      </c>
    </row>
    <row r="81" spans="1:16" ht="12.9" x14ac:dyDescent="0.5">
      <c r="A81" s="13"/>
      <c r="B81" s="13"/>
      <c r="C81" s="6" t="s">
        <v>29</v>
      </c>
      <c r="D81" s="5" t="s">
        <v>24</v>
      </c>
      <c r="E81" s="8" t="s">
        <v>28</v>
      </c>
      <c r="F81" s="8">
        <v>0.28599999999999998</v>
      </c>
      <c r="G81" s="8">
        <v>0.24099999999999999</v>
      </c>
      <c r="H81" s="8">
        <v>0.251</v>
      </c>
      <c r="I81" s="8">
        <v>0.26700000000000002</v>
      </c>
      <c r="J81" s="8">
        <v>0.28499999999999998</v>
      </c>
      <c r="K81" s="8">
        <v>0.29099999999999998</v>
      </c>
      <c r="L81" s="8">
        <v>0.33400000000000002</v>
      </c>
      <c r="M81" s="8">
        <v>0.38900000000000001</v>
      </c>
      <c r="N81" s="8">
        <v>0.39300000000000002</v>
      </c>
      <c r="O81" s="8">
        <v>0.40699999999999997</v>
      </c>
      <c r="P81" s="8" t="s">
        <v>28</v>
      </c>
    </row>
    <row r="82" spans="1:16" ht="12.9" x14ac:dyDescent="0.5">
      <c r="A82" s="13"/>
      <c r="B82" s="14"/>
      <c r="C82" s="6" t="s">
        <v>30</v>
      </c>
      <c r="D82" s="5" t="s">
        <v>24</v>
      </c>
      <c r="E82" s="7" t="s">
        <v>28</v>
      </c>
      <c r="F82" s="7">
        <v>1.119</v>
      </c>
      <c r="G82" s="7">
        <v>1.089</v>
      </c>
      <c r="H82" s="7">
        <v>1.1870000000000001</v>
      </c>
      <c r="I82" s="7">
        <v>1.276</v>
      </c>
      <c r="J82" s="7">
        <v>1.3080000000000001</v>
      </c>
      <c r="K82" s="7">
        <v>1.29</v>
      </c>
      <c r="L82" s="7">
        <v>1.2589999999999999</v>
      </c>
      <c r="M82" s="7">
        <v>1.288</v>
      </c>
      <c r="N82" s="7">
        <v>1.264</v>
      </c>
      <c r="O82" s="7">
        <v>1.28</v>
      </c>
      <c r="P82" s="7" t="s">
        <v>28</v>
      </c>
    </row>
    <row r="83" spans="1:16" ht="12.9" x14ac:dyDescent="0.5">
      <c r="A83" s="13"/>
      <c r="B83" s="12" t="s">
        <v>31</v>
      </c>
      <c r="C83" s="6" t="s">
        <v>27</v>
      </c>
      <c r="D83" s="5" t="s">
        <v>24</v>
      </c>
      <c r="E83" s="8" t="s">
        <v>28</v>
      </c>
      <c r="F83" s="8" t="s">
        <v>28</v>
      </c>
      <c r="G83" s="8" t="s">
        <v>28</v>
      </c>
      <c r="H83" s="8" t="s">
        <v>28</v>
      </c>
      <c r="I83" s="8" t="s">
        <v>28</v>
      </c>
      <c r="J83" s="8" t="s">
        <v>28</v>
      </c>
      <c r="K83" s="8" t="s">
        <v>28</v>
      </c>
      <c r="L83" s="8">
        <v>0.78800000000000003</v>
      </c>
      <c r="M83" s="8">
        <v>0.80700000000000005</v>
      </c>
      <c r="N83" s="8">
        <v>0.78500000000000003</v>
      </c>
      <c r="O83" s="8">
        <v>0.78800000000000003</v>
      </c>
      <c r="P83" s="8" t="s">
        <v>28</v>
      </c>
    </row>
    <row r="84" spans="1:16" ht="12.9" x14ac:dyDescent="0.5">
      <c r="A84" s="13"/>
      <c r="B84" s="13"/>
      <c r="C84" s="6" t="s">
        <v>29</v>
      </c>
      <c r="D84" s="5" t="s">
        <v>24</v>
      </c>
      <c r="E84" s="7" t="s">
        <v>28</v>
      </c>
      <c r="F84" s="7" t="s">
        <v>28</v>
      </c>
      <c r="G84" s="7" t="s">
        <v>28</v>
      </c>
      <c r="H84" s="7" t="s">
        <v>28</v>
      </c>
      <c r="I84" s="7" t="s">
        <v>28</v>
      </c>
      <c r="J84" s="7" t="s">
        <v>28</v>
      </c>
      <c r="K84" s="7" t="s">
        <v>28</v>
      </c>
      <c r="L84" s="7">
        <v>8.7999999999999995E-2</v>
      </c>
      <c r="M84" s="7">
        <v>8.8999999999999996E-2</v>
      </c>
      <c r="N84" s="7">
        <v>8.7999999999999995E-2</v>
      </c>
      <c r="O84" s="7">
        <v>0.109</v>
      </c>
      <c r="P84" s="7" t="s">
        <v>28</v>
      </c>
    </row>
    <row r="85" spans="1:16" ht="12.9" x14ac:dyDescent="0.5">
      <c r="A85" s="14"/>
      <c r="B85" s="14"/>
      <c r="C85" s="6" t="s">
        <v>30</v>
      </c>
      <c r="D85" s="5" t="s">
        <v>24</v>
      </c>
      <c r="E85" s="8" t="s">
        <v>28</v>
      </c>
      <c r="F85" s="8" t="s">
        <v>28</v>
      </c>
      <c r="G85" s="8" t="s">
        <v>28</v>
      </c>
      <c r="H85" s="8" t="s">
        <v>28</v>
      </c>
      <c r="I85" s="8" t="s">
        <v>28</v>
      </c>
      <c r="J85" s="8" t="s">
        <v>28</v>
      </c>
      <c r="K85" s="8" t="s">
        <v>28</v>
      </c>
      <c r="L85" s="8">
        <v>0.876</v>
      </c>
      <c r="M85" s="8">
        <v>0.89600000000000002</v>
      </c>
      <c r="N85" s="8">
        <v>0.873</v>
      </c>
      <c r="O85" s="8">
        <v>0.89700000000000002</v>
      </c>
      <c r="P85" s="8" t="s">
        <v>28</v>
      </c>
    </row>
    <row r="86" spans="1:16" ht="12.9" x14ac:dyDescent="0.5">
      <c r="A86" s="12" t="s">
        <v>44</v>
      </c>
      <c r="B86" s="12" t="s">
        <v>26</v>
      </c>
      <c r="C86" s="6" t="s">
        <v>27</v>
      </c>
      <c r="D86" s="5" t="s">
        <v>24</v>
      </c>
      <c r="E86" s="7" t="s">
        <v>28</v>
      </c>
      <c r="F86" s="7">
        <v>1.3540000000000001</v>
      </c>
      <c r="G86" s="7">
        <v>1.3149999999999999</v>
      </c>
      <c r="H86" s="7">
        <v>1.288</v>
      </c>
      <c r="I86" s="7">
        <v>1.446</v>
      </c>
      <c r="J86" s="7">
        <v>1.45</v>
      </c>
      <c r="K86" s="7">
        <v>1.421</v>
      </c>
      <c r="L86" s="7">
        <v>1.444</v>
      </c>
      <c r="M86" s="7">
        <v>1.4550000000000001</v>
      </c>
      <c r="N86" s="7">
        <v>1.4419999999999999</v>
      </c>
      <c r="O86" s="7">
        <v>1.3720000000000001</v>
      </c>
      <c r="P86" s="7" t="s">
        <v>28</v>
      </c>
    </row>
    <row r="87" spans="1:16" ht="12.9" x14ac:dyDescent="0.5">
      <c r="A87" s="13"/>
      <c r="B87" s="13"/>
      <c r="C87" s="6" t="s">
        <v>29</v>
      </c>
      <c r="D87" s="5" t="s">
        <v>24</v>
      </c>
      <c r="E87" s="8" t="s">
        <v>28</v>
      </c>
      <c r="F87" s="8">
        <v>0.129</v>
      </c>
      <c r="G87" s="8">
        <v>0.17499999999999999</v>
      </c>
      <c r="H87" s="8">
        <v>0.158</v>
      </c>
      <c r="I87" s="8">
        <v>0.16500000000000001</v>
      </c>
      <c r="J87" s="8">
        <v>0.15</v>
      </c>
      <c r="K87" s="8">
        <v>0.16600000000000001</v>
      </c>
      <c r="L87" s="8">
        <v>0.17399999999999999</v>
      </c>
      <c r="M87" s="8">
        <v>0.17</v>
      </c>
      <c r="N87" s="8">
        <v>0.17699999999999999</v>
      </c>
      <c r="O87" s="8">
        <v>0.183</v>
      </c>
      <c r="P87" s="8" t="s">
        <v>28</v>
      </c>
    </row>
    <row r="88" spans="1:16" ht="12.9" x14ac:dyDescent="0.5">
      <c r="A88" s="13"/>
      <c r="B88" s="14"/>
      <c r="C88" s="6" t="s">
        <v>30</v>
      </c>
      <c r="D88" s="5" t="s">
        <v>24</v>
      </c>
      <c r="E88" s="7" t="s">
        <v>28</v>
      </c>
      <c r="F88" s="7">
        <v>1.524</v>
      </c>
      <c r="G88" s="7">
        <v>1.544</v>
      </c>
      <c r="H88" s="7">
        <v>1.504</v>
      </c>
      <c r="I88" s="7">
        <v>1.677</v>
      </c>
      <c r="J88" s="7">
        <v>1.6659999999999999</v>
      </c>
      <c r="K88" s="7">
        <v>1.6539999999999999</v>
      </c>
      <c r="L88" s="7">
        <v>1.6859999999999999</v>
      </c>
      <c r="M88" s="7">
        <v>1.696</v>
      </c>
      <c r="N88" s="7">
        <v>1.6919999999999999</v>
      </c>
      <c r="O88" s="7">
        <v>1.619</v>
      </c>
      <c r="P88" s="7" t="s">
        <v>28</v>
      </c>
    </row>
    <row r="89" spans="1:16" ht="12.9" x14ac:dyDescent="0.5">
      <c r="A89" s="13"/>
      <c r="B89" s="12" t="s">
        <v>31</v>
      </c>
      <c r="C89" s="6" t="s">
        <v>27</v>
      </c>
      <c r="D89" s="5" t="s">
        <v>24</v>
      </c>
      <c r="E89" s="8" t="s">
        <v>28</v>
      </c>
      <c r="F89" s="8" t="s">
        <v>28</v>
      </c>
      <c r="G89" s="8" t="s">
        <v>28</v>
      </c>
      <c r="H89" s="8" t="s">
        <v>28</v>
      </c>
      <c r="I89" s="8" t="s">
        <v>28</v>
      </c>
      <c r="J89" s="8" t="s">
        <v>28</v>
      </c>
      <c r="K89" s="8" t="s">
        <v>28</v>
      </c>
      <c r="L89" s="8">
        <v>1.202</v>
      </c>
      <c r="M89" s="8">
        <v>1.161</v>
      </c>
      <c r="N89" s="8">
        <v>1.1200000000000001</v>
      </c>
      <c r="O89" s="8">
        <v>1.071</v>
      </c>
      <c r="P89" s="8" t="s">
        <v>28</v>
      </c>
    </row>
    <row r="90" spans="1:16" ht="12.9" x14ac:dyDescent="0.5">
      <c r="A90" s="13"/>
      <c r="B90" s="13"/>
      <c r="C90" s="6" t="s">
        <v>29</v>
      </c>
      <c r="D90" s="5" t="s">
        <v>24</v>
      </c>
      <c r="E90" s="7" t="s">
        <v>28</v>
      </c>
      <c r="F90" s="7" t="s">
        <v>28</v>
      </c>
      <c r="G90" s="7" t="s">
        <v>28</v>
      </c>
      <c r="H90" s="7" t="s">
        <v>28</v>
      </c>
      <c r="I90" s="7" t="s">
        <v>28</v>
      </c>
      <c r="J90" s="7" t="s">
        <v>28</v>
      </c>
      <c r="K90" s="7" t="s">
        <v>28</v>
      </c>
      <c r="L90" s="7">
        <v>0</v>
      </c>
      <c r="M90" s="7" t="s">
        <v>28</v>
      </c>
      <c r="N90" s="7" t="s">
        <v>28</v>
      </c>
      <c r="O90" s="7" t="s">
        <v>28</v>
      </c>
      <c r="P90" s="7" t="s">
        <v>28</v>
      </c>
    </row>
    <row r="91" spans="1:16" ht="12.9" x14ac:dyDescent="0.5">
      <c r="A91" s="14"/>
      <c r="B91" s="14"/>
      <c r="C91" s="6" t="s">
        <v>30</v>
      </c>
      <c r="D91" s="5" t="s">
        <v>24</v>
      </c>
      <c r="E91" s="8" t="s">
        <v>28</v>
      </c>
      <c r="F91" s="8" t="s">
        <v>28</v>
      </c>
      <c r="G91" s="8" t="s">
        <v>28</v>
      </c>
      <c r="H91" s="8" t="s">
        <v>28</v>
      </c>
      <c r="I91" s="8" t="s">
        <v>28</v>
      </c>
      <c r="J91" s="8" t="s">
        <v>28</v>
      </c>
      <c r="K91" s="8" t="s">
        <v>28</v>
      </c>
      <c r="L91" s="8">
        <v>1.202</v>
      </c>
      <c r="M91" s="8">
        <v>1.161</v>
      </c>
      <c r="N91" s="8">
        <v>1.1200000000000001</v>
      </c>
      <c r="O91" s="8">
        <v>1.071</v>
      </c>
      <c r="P91" s="8" t="s">
        <v>28</v>
      </c>
    </row>
    <row r="92" spans="1:16" ht="12.9" x14ac:dyDescent="0.5">
      <c r="A92" s="12" t="s">
        <v>45</v>
      </c>
      <c r="B92" s="12" t="s">
        <v>26</v>
      </c>
      <c r="C92" s="6" t="s">
        <v>27</v>
      </c>
      <c r="D92" s="5" t="s">
        <v>24</v>
      </c>
      <c r="E92" s="7" t="s">
        <v>28</v>
      </c>
      <c r="F92" s="7">
        <v>1.05</v>
      </c>
      <c r="G92" s="7">
        <v>1.2729999999999999</v>
      </c>
      <c r="H92" s="7">
        <v>1.0489999999999999</v>
      </c>
      <c r="I92" s="7">
        <v>1.1659999999999999</v>
      </c>
      <c r="J92" s="7">
        <v>1.1639999999999999</v>
      </c>
      <c r="K92" s="7">
        <v>1.2010000000000001</v>
      </c>
      <c r="L92" s="7">
        <v>1.232</v>
      </c>
      <c r="M92" s="7">
        <v>1.234</v>
      </c>
      <c r="N92" s="7">
        <v>1.2829999999999999</v>
      </c>
      <c r="O92" s="7">
        <v>1.276</v>
      </c>
      <c r="P92" s="7" t="s">
        <v>28</v>
      </c>
    </row>
    <row r="93" spans="1:16" ht="12.9" x14ac:dyDescent="0.5">
      <c r="A93" s="13"/>
      <c r="B93" s="13"/>
      <c r="C93" s="6" t="s">
        <v>29</v>
      </c>
      <c r="D93" s="5" t="s">
        <v>24</v>
      </c>
      <c r="E93" s="8" t="s">
        <v>28</v>
      </c>
      <c r="F93" s="8" t="s">
        <v>28</v>
      </c>
      <c r="G93" s="8" t="s">
        <v>28</v>
      </c>
      <c r="H93" s="8" t="s">
        <v>28</v>
      </c>
      <c r="I93" s="8" t="s">
        <v>28</v>
      </c>
      <c r="J93" s="8" t="s">
        <v>28</v>
      </c>
      <c r="K93" s="8" t="s">
        <v>28</v>
      </c>
      <c r="L93" s="8">
        <v>0</v>
      </c>
      <c r="M93" s="8" t="s">
        <v>28</v>
      </c>
      <c r="N93" s="8" t="s">
        <v>28</v>
      </c>
      <c r="O93" s="8" t="s">
        <v>28</v>
      </c>
      <c r="P93" s="8" t="s">
        <v>28</v>
      </c>
    </row>
    <row r="94" spans="1:16" ht="12.9" x14ac:dyDescent="0.5">
      <c r="A94" s="13"/>
      <c r="B94" s="14"/>
      <c r="C94" s="6" t="s">
        <v>30</v>
      </c>
      <c r="D94" s="5" t="s">
        <v>24</v>
      </c>
      <c r="E94" s="7" t="s">
        <v>28</v>
      </c>
      <c r="F94" s="7" t="s">
        <v>28</v>
      </c>
      <c r="G94" s="7" t="s">
        <v>28</v>
      </c>
      <c r="H94" s="7" t="s">
        <v>28</v>
      </c>
      <c r="I94" s="7" t="s">
        <v>28</v>
      </c>
      <c r="J94" s="7" t="s">
        <v>28</v>
      </c>
      <c r="K94" s="7" t="s">
        <v>28</v>
      </c>
      <c r="L94" s="7">
        <v>1.232</v>
      </c>
      <c r="M94" s="7" t="s">
        <v>28</v>
      </c>
      <c r="N94" s="7" t="s">
        <v>28</v>
      </c>
      <c r="O94" s="7" t="s">
        <v>28</v>
      </c>
      <c r="P94" s="7" t="s">
        <v>28</v>
      </c>
    </row>
    <row r="95" spans="1:16" ht="12.9" x14ac:dyDescent="0.5">
      <c r="A95" s="13"/>
      <c r="B95" s="12" t="s">
        <v>31</v>
      </c>
      <c r="C95" s="6" t="s">
        <v>27</v>
      </c>
      <c r="D95" s="5" t="s">
        <v>24</v>
      </c>
      <c r="E95" s="8" t="s">
        <v>28</v>
      </c>
      <c r="F95" s="8">
        <v>0.996</v>
      </c>
      <c r="G95" s="8">
        <v>1.026</v>
      </c>
      <c r="H95" s="8">
        <v>0.91100000000000003</v>
      </c>
      <c r="I95" s="8">
        <v>0.96899999999999997</v>
      </c>
      <c r="J95" s="8">
        <v>0.94399999999999995</v>
      </c>
      <c r="K95" s="8">
        <v>0.91700000000000004</v>
      </c>
      <c r="L95" s="8">
        <v>0.89600000000000002</v>
      </c>
      <c r="M95" s="8">
        <v>0.89100000000000001</v>
      </c>
      <c r="N95" s="8">
        <v>0.872</v>
      </c>
      <c r="O95" s="8">
        <v>0.87</v>
      </c>
      <c r="P95" s="8" t="s">
        <v>28</v>
      </c>
    </row>
    <row r="96" spans="1:16" ht="12.9" x14ac:dyDescent="0.5">
      <c r="A96" s="13"/>
      <c r="B96" s="13"/>
      <c r="C96" s="6" t="s">
        <v>29</v>
      </c>
      <c r="D96" s="5" t="s">
        <v>24</v>
      </c>
      <c r="E96" s="7" t="s">
        <v>28</v>
      </c>
      <c r="F96" s="7" t="s">
        <v>28</v>
      </c>
      <c r="G96" s="7" t="s">
        <v>28</v>
      </c>
      <c r="H96" s="7" t="s">
        <v>28</v>
      </c>
      <c r="I96" s="7" t="s">
        <v>28</v>
      </c>
      <c r="J96" s="7" t="s">
        <v>28</v>
      </c>
      <c r="K96" s="7" t="s">
        <v>28</v>
      </c>
      <c r="L96" s="7">
        <v>0.441</v>
      </c>
      <c r="M96" s="7">
        <v>0.432</v>
      </c>
      <c r="N96" s="7" t="s">
        <v>28</v>
      </c>
      <c r="O96" s="7">
        <v>0.46</v>
      </c>
      <c r="P96" s="7" t="s">
        <v>28</v>
      </c>
    </row>
    <row r="97" spans="1:16" ht="12.9" x14ac:dyDescent="0.5">
      <c r="A97" s="14"/>
      <c r="B97" s="14"/>
      <c r="C97" s="6" t="s">
        <v>30</v>
      </c>
      <c r="D97" s="5" t="s">
        <v>24</v>
      </c>
      <c r="E97" s="8" t="s">
        <v>28</v>
      </c>
      <c r="F97" s="8" t="s">
        <v>28</v>
      </c>
      <c r="G97" s="8" t="s">
        <v>28</v>
      </c>
      <c r="H97" s="8" t="s">
        <v>28</v>
      </c>
      <c r="I97" s="8" t="s">
        <v>28</v>
      </c>
      <c r="J97" s="8" t="s">
        <v>28</v>
      </c>
      <c r="K97" s="8" t="s">
        <v>28</v>
      </c>
      <c r="L97" s="8">
        <v>1.337</v>
      </c>
      <c r="M97" s="8">
        <v>1.323</v>
      </c>
      <c r="N97" s="8" t="s">
        <v>28</v>
      </c>
      <c r="O97" s="8">
        <v>1.331</v>
      </c>
      <c r="P97" s="8" t="s">
        <v>28</v>
      </c>
    </row>
    <row r="98" spans="1:16" ht="12.9" x14ac:dyDescent="0.5">
      <c r="A98" s="12" t="s">
        <v>46</v>
      </c>
      <c r="B98" s="12" t="s">
        <v>26</v>
      </c>
      <c r="C98" s="6" t="s">
        <v>27</v>
      </c>
      <c r="D98" s="5" t="s">
        <v>24</v>
      </c>
      <c r="E98" s="7" t="s">
        <v>28</v>
      </c>
      <c r="F98" s="7" t="s">
        <v>28</v>
      </c>
      <c r="G98" s="7" t="s">
        <v>28</v>
      </c>
      <c r="H98" s="7" t="s">
        <v>28</v>
      </c>
      <c r="I98" s="7" t="s">
        <v>28</v>
      </c>
      <c r="J98" s="7" t="s">
        <v>28</v>
      </c>
      <c r="K98" s="7" t="s">
        <v>28</v>
      </c>
      <c r="L98" s="7">
        <v>0.95299999999999996</v>
      </c>
      <c r="M98" s="7">
        <v>0.98299999999999998</v>
      </c>
      <c r="N98" s="7">
        <v>0.47199999999999998</v>
      </c>
      <c r="O98" s="7">
        <v>0.46700000000000003</v>
      </c>
      <c r="P98" s="7" t="s">
        <v>28</v>
      </c>
    </row>
    <row r="99" spans="1:16" ht="12.9" x14ac:dyDescent="0.5">
      <c r="A99" s="13"/>
      <c r="B99" s="13"/>
      <c r="C99" s="6" t="s">
        <v>29</v>
      </c>
      <c r="D99" s="5" t="s">
        <v>24</v>
      </c>
      <c r="E99" s="8" t="s">
        <v>28</v>
      </c>
      <c r="F99" s="8" t="s">
        <v>28</v>
      </c>
      <c r="G99" s="8" t="s">
        <v>28</v>
      </c>
      <c r="H99" s="8" t="s">
        <v>28</v>
      </c>
      <c r="I99" s="8" t="s">
        <v>28</v>
      </c>
      <c r="J99" s="8" t="s">
        <v>28</v>
      </c>
      <c r="K99" s="8">
        <v>0.72899999999999998</v>
      </c>
      <c r="L99" s="8">
        <v>0.72099999999999997</v>
      </c>
      <c r="M99" s="8">
        <v>0.73199999999999998</v>
      </c>
      <c r="N99" s="8">
        <v>1.22</v>
      </c>
      <c r="O99" s="8">
        <v>1.3340000000000001</v>
      </c>
      <c r="P99" s="8" t="s">
        <v>28</v>
      </c>
    </row>
    <row r="100" spans="1:16" ht="12.9" x14ac:dyDescent="0.5">
      <c r="A100" s="13"/>
      <c r="B100" s="14"/>
      <c r="C100" s="6" t="s">
        <v>30</v>
      </c>
      <c r="D100" s="5" t="s">
        <v>24</v>
      </c>
      <c r="E100" s="7" t="s">
        <v>28</v>
      </c>
      <c r="F100" s="7" t="s">
        <v>28</v>
      </c>
      <c r="G100" s="7" t="s">
        <v>28</v>
      </c>
      <c r="H100" s="7" t="s">
        <v>28</v>
      </c>
      <c r="I100" s="7" t="s">
        <v>28</v>
      </c>
      <c r="J100" s="7" t="s">
        <v>28</v>
      </c>
      <c r="K100" s="7" t="s">
        <v>28</v>
      </c>
      <c r="L100" s="7">
        <v>1.7370000000000001</v>
      </c>
      <c r="M100" s="7">
        <v>1.7809999999999999</v>
      </c>
      <c r="N100" s="7">
        <v>1.758</v>
      </c>
      <c r="O100" s="7">
        <v>1.8680000000000001</v>
      </c>
      <c r="P100" s="7" t="s">
        <v>28</v>
      </c>
    </row>
    <row r="101" spans="1:16" ht="12.9" x14ac:dyDescent="0.5">
      <c r="A101" s="13"/>
      <c r="B101" s="12" t="s">
        <v>31</v>
      </c>
      <c r="C101" s="6" t="s">
        <v>27</v>
      </c>
      <c r="D101" s="5" t="s">
        <v>24</v>
      </c>
      <c r="E101" s="8" t="s">
        <v>28</v>
      </c>
      <c r="F101" s="8" t="s">
        <v>28</v>
      </c>
      <c r="G101" s="8" t="s">
        <v>28</v>
      </c>
      <c r="H101" s="8" t="s">
        <v>28</v>
      </c>
      <c r="I101" s="8" t="s">
        <v>28</v>
      </c>
      <c r="J101" s="8" t="s">
        <v>28</v>
      </c>
      <c r="K101" s="8" t="s">
        <v>28</v>
      </c>
      <c r="L101" s="8">
        <v>1.167</v>
      </c>
      <c r="M101" s="8">
        <v>1.3080000000000001</v>
      </c>
      <c r="N101" s="8">
        <v>1.3560000000000001</v>
      </c>
      <c r="O101" s="8">
        <v>1.165</v>
      </c>
      <c r="P101" s="8" t="s">
        <v>28</v>
      </c>
    </row>
    <row r="102" spans="1:16" ht="12.9" x14ac:dyDescent="0.5">
      <c r="A102" s="13"/>
      <c r="B102" s="13"/>
      <c r="C102" s="6" t="s">
        <v>29</v>
      </c>
      <c r="D102" s="5" t="s">
        <v>24</v>
      </c>
      <c r="E102" s="7" t="s">
        <v>28</v>
      </c>
      <c r="F102" s="7" t="s">
        <v>28</v>
      </c>
      <c r="G102" s="7" t="s">
        <v>28</v>
      </c>
      <c r="H102" s="7" t="s">
        <v>28</v>
      </c>
      <c r="I102" s="7" t="s">
        <v>28</v>
      </c>
      <c r="J102" s="7" t="s">
        <v>28</v>
      </c>
      <c r="K102" s="7" t="s">
        <v>28</v>
      </c>
      <c r="L102" s="7">
        <v>0.29799999999999999</v>
      </c>
      <c r="M102" s="7">
        <v>0.33400000000000002</v>
      </c>
      <c r="N102" s="7">
        <v>0.28000000000000003</v>
      </c>
      <c r="O102" s="7">
        <v>0.247</v>
      </c>
      <c r="P102" s="7" t="s">
        <v>28</v>
      </c>
    </row>
    <row r="103" spans="1:16" ht="12.9" x14ac:dyDescent="0.5">
      <c r="A103" s="14"/>
      <c r="B103" s="14"/>
      <c r="C103" s="6" t="s">
        <v>30</v>
      </c>
      <c r="D103" s="5" t="s">
        <v>24</v>
      </c>
      <c r="E103" s="8" t="s">
        <v>28</v>
      </c>
      <c r="F103" s="8" t="s">
        <v>28</v>
      </c>
      <c r="G103" s="8" t="s">
        <v>28</v>
      </c>
      <c r="H103" s="8" t="s">
        <v>28</v>
      </c>
      <c r="I103" s="8" t="s">
        <v>28</v>
      </c>
      <c r="J103" s="8" t="s">
        <v>28</v>
      </c>
      <c r="K103" s="8" t="s">
        <v>28</v>
      </c>
      <c r="L103" s="8">
        <v>1.4730000000000001</v>
      </c>
      <c r="M103" s="8">
        <v>1.6419999999999999</v>
      </c>
      <c r="N103" s="8">
        <v>1.6479999999999999</v>
      </c>
      <c r="O103" s="8">
        <v>1.413</v>
      </c>
      <c r="P103" s="8" t="s">
        <v>28</v>
      </c>
    </row>
    <row r="104" spans="1:16" ht="12.9" x14ac:dyDescent="0.5">
      <c r="A104" s="12" t="s">
        <v>47</v>
      </c>
      <c r="B104" s="12" t="s">
        <v>26</v>
      </c>
      <c r="C104" s="6" t="s">
        <v>27</v>
      </c>
      <c r="D104" s="5" t="s">
        <v>24</v>
      </c>
      <c r="E104" s="7" t="s">
        <v>28</v>
      </c>
      <c r="F104" s="7">
        <v>0.93799999999999994</v>
      </c>
      <c r="G104" s="7">
        <v>1.0169999999999999</v>
      </c>
      <c r="H104" s="7">
        <v>1.0509999999999999</v>
      </c>
      <c r="I104" s="7">
        <v>1.0840000000000001</v>
      </c>
      <c r="J104" s="7">
        <v>1.075</v>
      </c>
      <c r="K104" s="7">
        <v>1.071</v>
      </c>
      <c r="L104" s="7">
        <v>1.044</v>
      </c>
      <c r="M104" s="7">
        <v>0.95099999999999996</v>
      </c>
      <c r="N104" s="7">
        <v>0.92</v>
      </c>
      <c r="O104" s="7">
        <v>0.90700000000000003</v>
      </c>
      <c r="P104" s="7" t="s">
        <v>28</v>
      </c>
    </row>
    <row r="105" spans="1:16" ht="12.9" x14ac:dyDescent="0.5">
      <c r="A105" s="13"/>
      <c r="B105" s="13"/>
      <c r="C105" s="6" t="s">
        <v>29</v>
      </c>
      <c r="D105" s="5" t="s">
        <v>24</v>
      </c>
      <c r="E105" s="8" t="s">
        <v>28</v>
      </c>
      <c r="F105" s="8">
        <v>1.206</v>
      </c>
      <c r="G105" s="8">
        <v>1.4059999999999999</v>
      </c>
      <c r="H105" s="8">
        <v>1.4930000000000001</v>
      </c>
      <c r="I105" s="8">
        <v>1.583</v>
      </c>
      <c r="J105" s="8">
        <v>1.613</v>
      </c>
      <c r="K105" s="8">
        <v>1.67</v>
      </c>
      <c r="L105" s="8">
        <v>1.718</v>
      </c>
      <c r="M105" s="8">
        <v>1.667</v>
      </c>
      <c r="N105" s="8">
        <v>1.7290000000000001</v>
      </c>
      <c r="O105" s="8">
        <v>1.669</v>
      </c>
      <c r="P105" s="8" t="s">
        <v>28</v>
      </c>
    </row>
    <row r="106" spans="1:16" ht="12.9" x14ac:dyDescent="0.5">
      <c r="A106" s="13"/>
      <c r="B106" s="14"/>
      <c r="C106" s="6" t="s">
        <v>30</v>
      </c>
      <c r="D106" s="5" t="s">
        <v>24</v>
      </c>
      <c r="E106" s="7" t="s">
        <v>28</v>
      </c>
      <c r="F106" s="7">
        <v>2.1440000000000001</v>
      </c>
      <c r="G106" s="7">
        <v>2.423</v>
      </c>
      <c r="H106" s="7">
        <v>2.544</v>
      </c>
      <c r="I106" s="7">
        <v>2.6669999999999998</v>
      </c>
      <c r="J106" s="7">
        <v>2.6880000000000002</v>
      </c>
      <c r="K106" s="7">
        <v>2.742</v>
      </c>
      <c r="L106" s="7">
        <v>2.762</v>
      </c>
      <c r="M106" s="7">
        <v>2.6190000000000002</v>
      </c>
      <c r="N106" s="7">
        <v>2.649</v>
      </c>
      <c r="O106" s="7">
        <v>2.5760000000000001</v>
      </c>
      <c r="P106" s="7" t="s">
        <v>28</v>
      </c>
    </row>
    <row r="107" spans="1:16" ht="12.9" x14ac:dyDescent="0.5">
      <c r="A107" s="13"/>
      <c r="B107" s="12" t="s">
        <v>31</v>
      </c>
      <c r="C107" s="6" t="s">
        <v>27</v>
      </c>
      <c r="D107" s="5" t="s">
        <v>24</v>
      </c>
      <c r="E107" s="8" t="s">
        <v>28</v>
      </c>
      <c r="F107" s="8" t="s">
        <v>28</v>
      </c>
      <c r="G107" s="8" t="s">
        <v>28</v>
      </c>
      <c r="H107" s="8" t="s">
        <v>28</v>
      </c>
      <c r="I107" s="8" t="s">
        <v>28</v>
      </c>
      <c r="J107" s="8" t="s">
        <v>28</v>
      </c>
      <c r="K107" s="8">
        <v>0.93500000000000005</v>
      </c>
      <c r="L107" s="8">
        <v>0.91200000000000003</v>
      </c>
      <c r="M107" s="8">
        <v>0.88300000000000001</v>
      </c>
      <c r="N107" s="8">
        <v>0.86699999999999999</v>
      </c>
      <c r="O107" s="8">
        <v>0.86799999999999999</v>
      </c>
      <c r="P107" s="8" t="s">
        <v>28</v>
      </c>
    </row>
    <row r="108" spans="1:16" ht="12.9" x14ac:dyDescent="0.5">
      <c r="A108" s="13"/>
      <c r="B108" s="13"/>
      <c r="C108" s="6" t="s">
        <v>29</v>
      </c>
      <c r="D108" s="5" t="s">
        <v>24</v>
      </c>
      <c r="E108" s="7" t="s">
        <v>28</v>
      </c>
      <c r="F108" s="7" t="s">
        <v>28</v>
      </c>
      <c r="G108" s="7" t="s">
        <v>28</v>
      </c>
      <c r="H108" s="7" t="s">
        <v>28</v>
      </c>
      <c r="I108" s="7" t="s">
        <v>28</v>
      </c>
      <c r="J108" s="7" t="s">
        <v>28</v>
      </c>
      <c r="K108" s="7">
        <v>0.123</v>
      </c>
      <c r="L108" s="7">
        <v>0.125</v>
      </c>
      <c r="M108" s="7">
        <v>0.12</v>
      </c>
      <c r="N108" s="7">
        <v>0.11700000000000001</v>
      </c>
      <c r="O108" s="7">
        <v>0.115</v>
      </c>
      <c r="P108" s="7" t="s">
        <v>28</v>
      </c>
    </row>
    <row r="109" spans="1:16" ht="12.9" x14ac:dyDescent="0.5">
      <c r="A109" s="14"/>
      <c r="B109" s="14"/>
      <c r="C109" s="6" t="s">
        <v>30</v>
      </c>
      <c r="D109" s="5" t="s">
        <v>24</v>
      </c>
      <c r="E109" s="8" t="s">
        <v>28</v>
      </c>
      <c r="F109" s="8" t="s">
        <v>28</v>
      </c>
      <c r="G109" s="8" t="s">
        <v>28</v>
      </c>
      <c r="H109" s="8" t="s">
        <v>28</v>
      </c>
      <c r="I109" s="8" t="s">
        <v>28</v>
      </c>
      <c r="J109" s="8" t="s">
        <v>28</v>
      </c>
      <c r="K109" s="8">
        <v>1.0580000000000001</v>
      </c>
      <c r="L109" s="8">
        <v>1.036</v>
      </c>
      <c r="M109" s="8">
        <v>1.002</v>
      </c>
      <c r="N109" s="8">
        <v>0.98399999999999999</v>
      </c>
      <c r="O109" s="8">
        <v>0.98299999999999998</v>
      </c>
      <c r="P109" s="8" t="s">
        <v>28</v>
      </c>
    </row>
    <row r="110" spans="1:16" x14ac:dyDescent="0.4">
      <c r="A110" s="9" t="s">
        <v>48</v>
      </c>
    </row>
    <row r="111" spans="1:16" x14ac:dyDescent="0.4">
      <c r="A111" s="10" t="s">
        <v>49</v>
      </c>
    </row>
    <row r="112" spans="1:16" x14ac:dyDescent="0.4">
      <c r="A112" s="11" t="s">
        <v>50</v>
      </c>
      <c r="B112" s="10" t="s">
        <v>51</v>
      </c>
    </row>
    <row r="113" spans="1:2" x14ac:dyDescent="0.4">
      <c r="A113" s="11" t="s">
        <v>52</v>
      </c>
      <c r="B113" s="10" t="s">
        <v>53</v>
      </c>
    </row>
    <row r="114" spans="1:2" x14ac:dyDescent="0.4">
      <c r="A114" s="11" t="s">
        <v>54</v>
      </c>
      <c r="B114" s="10" t="s">
        <v>55</v>
      </c>
    </row>
  </sheetData>
  <mergeCells count="58">
    <mergeCell ref="A3:D3"/>
    <mergeCell ref="E3:P3"/>
    <mergeCell ref="A4:D4"/>
    <mergeCell ref="E4:P4"/>
    <mergeCell ref="A5:D5"/>
    <mergeCell ref="E5:P5"/>
    <mergeCell ref="A6:D6"/>
    <mergeCell ref="A8:A13"/>
    <mergeCell ref="B8:B10"/>
    <mergeCell ref="B11:B13"/>
    <mergeCell ref="A14:A19"/>
    <mergeCell ref="B14:B16"/>
    <mergeCell ref="B17:B19"/>
    <mergeCell ref="A20:A25"/>
    <mergeCell ref="B20:B22"/>
    <mergeCell ref="B23:B25"/>
    <mergeCell ref="A26:A31"/>
    <mergeCell ref="B26:B28"/>
    <mergeCell ref="B29:B31"/>
    <mergeCell ref="A32:A37"/>
    <mergeCell ref="B32:B34"/>
    <mergeCell ref="B35:B37"/>
    <mergeCell ref="A38:A43"/>
    <mergeCell ref="B38:B40"/>
    <mergeCell ref="B41:B43"/>
    <mergeCell ref="A44:A49"/>
    <mergeCell ref="B44:B46"/>
    <mergeCell ref="B47:B49"/>
    <mergeCell ref="A50:A55"/>
    <mergeCell ref="B50:B52"/>
    <mergeCell ref="B53:B55"/>
    <mergeCell ref="A56:A61"/>
    <mergeCell ref="B56:B58"/>
    <mergeCell ref="B59:B61"/>
    <mergeCell ref="A62:A67"/>
    <mergeCell ref="B62:B64"/>
    <mergeCell ref="B65:B67"/>
    <mergeCell ref="A68:A73"/>
    <mergeCell ref="B68:B70"/>
    <mergeCell ref="B71:B73"/>
    <mergeCell ref="A74:A79"/>
    <mergeCell ref="B74:B76"/>
    <mergeCell ref="B77:B79"/>
    <mergeCell ref="A80:A85"/>
    <mergeCell ref="B80:B82"/>
    <mergeCell ref="B83:B85"/>
    <mergeCell ref="A86:A91"/>
    <mergeCell ref="B86:B88"/>
    <mergeCell ref="B89:B91"/>
    <mergeCell ref="A104:A109"/>
    <mergeCell ref="B104:B106"/>
    <mergeCell ref="B107:B109"/>
    <mergeCell ref="A92:A97"/>
    <mergeCell ref="B92:B94"/>
    <mergeCell ref="B95:B97"/>
    <mergeCell ref="A98:A103"/>
    <mergeCell ref="B98:B100"/>
    <mergeCell ref="B101:B103"/>
  </mergeCells>
  <hyperlinks>
    <hyperlink ref="A2" r:id="rId1" display="http://stats.oecd.org/OECDStat_Metadata/ShowMetadata.ashx?Dataset=EAG_FIN_RATIO_CATEGORY&amp;ShowOnWeb=true&amp;Lang=en" xr:uid="{00000000-0004-0000-0000-000000000000}"/>
    <hyperlink ref="E3" r:id="rId2" display="http://stats.oecd.org/OECDStat_Metadata/ShowMetadata.ashx?Dataset=EAG_FIN_RATIO_CATEGORY&amp;Coords=[INDICATOR].[FIN_GDP]&amp;ShowOnWeb=true&amp;Lang=en" xr:uid="{00000000-0004-0000-0000-000001000000}"/>
    <hyperlink ref="A44" r:id="rId3" display="http://stats.oecd.org/OECDStat_Metadata/ShowMetadata.ashx?Dataset=EAG_FIN_RATIO_CATEGORY&amp;Coords=[COUNTRY].[DEU]&amp;ShowOnWeb=true&amp;Lang=en" xr:uid="{00000000-0004-0000-0000-000002000000}"/>
    <hyperlink ref="A110" r:id="rId4" display="https://stats-2.oecd.org/index.aspx?DatasetCode=EAG_FIN_RATIO_CATEGORY" xr:uid="{00000000-0004-0000-0000-000003000000}"/>
  </hyperlinks>
  <pageMargins left="0.75" right="0.75" top="1" bottom="1" header="0.5" footer="0.5"/>
  <pageSetup orientation="portrait" horizontalDpi="0" verticalDpi="0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9686-E91C-4338-B079-6B0A31053355}">
  <dimension ref="A1:K18"/>
  <sheetViews>
    <sheetView workbookViewId="0">
      <selection sqref="A1:K18"/>
    </sheetView>
  </sheetViews>
  <sheetFormatPr defaultRowHeight="12.3" x14ac:dyDescent="0.4"/>
  <sheetData>
    <row r="1" spans="1:11" x14ac:dyDescent="0.4">
      <c r="B1">
        <v>2000</v>
      </c>
      <c r="C1">
        <v>2005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</row>
    <row r="2" spans="1:11" x14ac:dyDescent="0.4">
      <c r="A2" t="s">
        <v>25</v>
      </c>
      <c r="B2">
        <v>0.93200000000000005</v>
      </c>
      <c r="C2">
        <v>1.012</v>
      </c>
      <c r="D2">
        <v>1.0449999999999999</v>
      </c>
      <c r="E2">
        <v>1.0820000000000001</v>
      </c>
      <c r="F2">
        <v>1.103</v>
      </c>
      <c r="G2">
        <v>1.091</v>
      </c>
      <c r="H2">
        <v>1.0880000000000001</v>
      </c>
      <c r="I2">
        <v>1.18</v>
      </c>
      <c r="J2">
        <v>1.3460000000000001</v>
      </c>
      <c r="K2">
        <v>1.466</v>
      </c>
    </row>
    <row r="3" spans="1:11" x14ac:dyDescent="0.4">
      <c r="A3" t="s">
        <v>32</v>
      </c>
      <c r="H3">
        <v>0.214</v>
      </c>
      <c r="I3">
        <v>0.222</v>
      </c>
      <c r="J3">
        <v>0.245</v>
      </c>
      <c r="K3">
        <v>0.27100000000000002</v>
      </c>
    </row>
    <row r="4" spans="1:11" x14ac:dyDescent="0.4">
      <c r="A4" t="s">
        <v>33</v>
      </c>
      <c r="G4">
        <v>1.244</v>
      </c>
      <c r="H4">
        <v>1.298</v>
      </c>
      <c r="I4">
        <v>1.3959999999999999</v>
      </c>
      <c r="J4">
        <v>1.417</v>
      </c>
      <c r="K4">
        <v>1.377</v>
      </c>
    </row>
    <row r="5" spans="1:11" x14ac:dyDescent="0.4">
      <c r="A5" t="s">
        <v>34</v>
      </c>
      <c r="I5">
        <v>0.105</v>
      </c>
      <c r="J5">
        <v>8.8999999999999996E-2</v>
      </c>
    </row>
    <row r="6" spans="1:11" x14ac:dyDescent="0.4">
      <c r="A6" t="s">
        <v>35</v>
      </c>
      <c r="H6">
        <v>9.0999999999999998E-2</v>
      </c>
      <c r="I6">
        <v>8.8999999999999996E-2</v>
      </c>
      <c r="J6">
        <v>8.1000000000000003E-2</v>
      </c>
      <c r="K6">
        <v>8.2000000000000003E-2</v>
      </c>
    </row>
    <row r="7" spans="1:11" x14ac:dyDescent="0.4">
      <c r="A7" t="s">
        <v>36</v>
      </c>
      <c r="C7">
        <v>0.36599999999999999</v>
      </c>
      <c r="D7">
        <v>0.40699999999999997</v>
      </c>
      <c r="E7">
        <v>0.41</v>
      </c>
      <c r="F7">
        <v>0.41799999999999998</v>
      </c>
      <c r="G7">
        <v>0.42599999999999999</v>
      </c>
      <c r="H7">
        <v>0.437</v>
      </c>
      <c r="I7">
        <v>0.45800000000000002</v>
      </c>
      <c r="J7">
        <v>0.46100000000000002</v>
      </c>
      <c r="K7">
        <v>0.44500000000000001</v>
      </c>
    </row>
    <row r="8" spans="1:11" x14ac:dyDescent="0.4">
      <c r="A8" t="s">
        <v>37</v>
      </c>
      <c r="C8">
        <v>0.52300000000000002</v>
      </c>
      <c r="D8">
        <v>0.52</v>
      </c>
      <c r="F8">
        <v>0.52700000000000002</v>
      </c>
      <c r="G8">
        <v>0.505</v>
      </c>
      <c r="H8">
        <v>0.53400000000000003</v>
      </c>
      <c r="I8">
        <v>0.52400000000000002</v>
      </c>
      <c r="J8">
        <v>0.505</v>
      </c>
      <c r="K8">
        <v>0.51200000000000001</v>
      </c>
    </row>
    <row r="9" spans="1:11" x14ac:dyDescent="0.4">
      <c r="A9" t="s">
        <v>38</v>
      </c>
      <c r="H9">
        <v>0.37</v>
      </c>
      <c r="I9">
        <v>0.36099999999999999</v>
      </c>
      <c r="J9">
        <v>0.41699999999999998</v>
      </c>
      <c r="K9">
        <v>0.39500000000000002</v>
      </c>
    </row>
    <row r="10" spans="1:11" x14ac:dyDescent="0.4">
      <c r="A10" t="s">
        <v>39</v>
      </c>
      <c r="H10">
        <v>1.117</v>
      </c>
      <c r="I10">
        <v>1.103</v>
      </c>
      <c r="J10">
        <v>1.109</v>
      </c>
      <c r="K10">
        <v>1.0900000000000001</v>
      </c>
    </row>
    <row r="11" spans="1:11" x14ac:dyDescent="0.4">
      <c r="A11" t="s">
        <v>40</v>
      </c>
      <c r="B11">
        <v>0.66100000000000003</v>
      </c>
      <c r="C11">
        <v>0.755</v>
      </c>
      <c r="D11">
        <v>0.77800000000000002</v>
      </c>
      <c r="E11">
        <v>0.85099999999999998</v>
      </c>
      <c r="F11">
        <v>0.85399999999999998</v>
      </c>
      <c r="G11">
        <v>0.879</v>
      </c>
      <c r="H11">
        <v>0.89500000000000002</v>
      </c>
      <c r="I11">
        <v>0.878</v>
      </c>
      <c r="J11">
        <v>0.86799999999999999</v>
      </c>
      <c r="K11">
        <v>0.871</v>
      </c>
    </row>
    <row r="12" spans="1:11" x14ac:dyDescent="0.4">
      <c r="A12" t="s">
        <v>41</v>
      </c>
      <c r="H12">
        <v>6.0999999999999999E-2</v>
      </c>
      <c r="I12">
        <v>6.3E-2</v>
      </c>
      <c r="J12">
        <v>6.2E-2</v>
      </c>
      <c r="K12">
        <v>9.4E-2</v>
      </c>
    </row>
    <row r="13" spans="1:11" x14ac:dyDescent="0.4">
      <c r="A13" t="s">
        <v>42</v>
      </c>
      <c r="H13">
        <v>0.85299999999999998</v>
      </c>
      <c r="I13">
        <v>0.72099999999999997</v>
      </c>
      <c r="J13">
        <v>0.63500000000000001</v>
      </c>
      <c r="K13">
        <v>0.57699999999999996</v>
      </c>
    </row>
    <row r="14" spans="1:11" x14ac:dyDescent="0.4">
      <c r="A14" t="s">
        <v>43</v>
      </c>
      <c r="H14">
        <v>0.42199999999999999</v>
      </c>
      <c r="I14">
        <v>0.47799999999999998</v>
      </c>
      <c r="J14">
        <v>0.48099999999999998</v>
      </c>
      <c r="K14">
        <v>0.51600000000000001</v>
      </c>
    </row>
    <row r="15" spans="1:11" x14ac:dyDescent="0.4">
      <c r="A15" t="s">
        <v>44</v>
      </c>
      <c r="H15">
        <v>0.17399999999999999</v>
      </c>
    </row>
    <row r="16" spans="1:11" x14ac:dyDescent="0.4">
      <c r="A16" t="s">
        <v>45</v>
      </c>
      <c r="H16">
        <v>0.441</v>
      </c>
    </row>
    <row r="17" spans="1:11" x14ac:dyDescent="0.4">
      <c r="A17" t="s">
        <v>46</v>
      </c>
      <c r="H17">
        <v>1.0189999999999999</v>
      </c>
      <c r="I17">
        <v>1.0660000000000001</v>
      </c>
      <c r="J17">
        <v>1.5</v>
      </c>
      <c r="K17">
        <v>1.581</v>
      </c>
    </row>
    <row r="18" spans="1:11" x14ac:dyDescent="0.4">
      <c r="A18" t="s">
        <v>47</v>
      </c>
      <c r="G18">
        <v>1.7929999999999999</v>
      </c>
      <c r="H18">
        <v>1.843</v>
      </c>
      <c r="I18">
        <v>1.7869999999999999</v>
      </c>
      <c r="J18">
        <v>1.8460000000000001</v>
      </c>
      <c r="K18">
        <v>1.784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6954-B4DC-4E7C-8279-3141F41D50AF}">
  <dimension ref="A1:AG17"/>
  <sheetViews>
    <sheetView tabSelected="1" workbookViewId="0">
      <selection activeCell="F13" sqref="F13:F17"/>
    </sheetView>
  </sheetViews>
  <sheetFormatPr defaultRowHeight="12.3" x14ac:dyDescent="0.4"/>
  <cols>
    <col min="8" max="12" width="9.1640625" hidden="1" customWidth="1"/>
    <col min="21" max="21" width="8.88671875" customWidth="1"/>
    <col min="22" max="29" width="0" hidden="1" customWidth="1"/>
  </cols>
  <sheetData>
    <row r="1" spans="1:33" x14ac:dyDescent="0.4">
      <c r="B1" t="s">
        <v>25</v>
      </c>
      <c r="C1" t="s">
        <v>33</v>
      </c>
      <c r="D1" t="s">
        <v>39</v>
      </c>
      <c r="E1" t="s">
        <v>41</v>
      </c>
      <c r="F1" t="s">
        <v>45</v>
      </c>
      <c r="M1" t="s">
        <v>32</v>
      </c>
      <c r="N1" t="s">
        <v>34</v>
      </c>
      <c r="O1" t="s">
        <v>35</v>
      </c>
      <c r="P1" t="s">
        <v>38</v>
      </c>
      <c r="Q1" t="s">
        <v>40</v>
      </c>
      <c r="R1" t="s">
        <v>42</v>
      </c>
      <c r="S1" t="s">
        <v>43</v>
      </c>
      <c r="T1" t="s">
        <v>44</v>
      </c>
      <c r="AD1" t="s">
        <v>36</v>
      </c>
      <c r="AE1" t="s">
        <v>37</v>
      </c>
      <c r="AF1" t="s">
        <v>46</v>
      </c>
      <c r="AG1" t="s">
        <v>47</v>
      </c>
    </row>
    <row r="2" spans="1:33" x14ac:dyDescent="0.4">
      <c r="A2">
        <v>2000</v>
      </c>
      <c r="B2">
        <v>0.93200000000000005</v>
      </c>
      <c r="Q2">
        <v>0.66100000000000003</v>
      </c>
    </row>
    <row r="3" spans="1:33" x14ac:dyDescent="0.4">
      <c r="A3">
        <f>A2+1</f>
        <v>2001</v>
      </c>
    </row>
    <row r="4" spans="1:33" x14ac:dyDescent="0.4">
      <c r="A4">
        <f t="shared" ref="A4:A9" si="0">A3+1</f>
        <v>2002</v>
      </c>
    </row>
    <row r="5" spans="1:33" x14ac:dyDescent="0.4">
      <c r="A5">
        <f t="shared" si="0"/>
        <v>2003</v>
      </c>
    </row>
    <row r="6" spans="1:33" x14ac:dyDescent="0.4">
      <c r="A6">
        <f t="shared" si="0"/>
        <v>2004</v>
      </c>
    </row>
    <row r="7" spans="1:33" x14ac:dyDescent="0.4">
      <c r="A7">
        <f t="shared" si="0"/>
        <v>2005</v>
      </c>
      <c r="B7">
        <v>1.012</v>
      </c>
      <c r="Q7">
        <v>0.755</v>
      </c>
      <c r="AD7">
        <v>0.36599999999999999</v>
      </c>
      <c r="AE7">
        <v>0.52300000000000002</v>
      </c>
    </row>
    <row r="8" spans="1:33" x14ac:dyDescent="0.4">
      <c r="A8">
        <f t="shared" si="0"/>
        <v>2006</v>
      </c>
    </row>
    <row r="9" spans="1:33" x14ac:dyDescent="0.4">
      <c r="A9">
        <f t="shared" si="0"/>
        <v>2007</v>
      </c>
    </row>
    <row r="10" spans="1:33" x14ac:dyDescent="0.4">
      <c r="A10">
        <v>2008</v>
      </c>
      <c r="B10">
        <v>1.0449999999999999</v>
      </c>
      <c r="Q10">
        <v>0.77800000000000002</v>
      </c>
      <c r="AD10">
        <v>0.40699999999999997</v>
      </c>
      <c r="AE10">
        <v>0.52</v>
      </c>
    </row>
    <row r="11" spans="1:33" x14ac:dyDescent="0.4">
      <c r="A11">
        <v>2009</v>
      </c>
      <c r="B11">
        <v>1.0820000000000001</v>
      </c>
      <c r="Q11">
        <v>0.85099999999999998</v>
      </c>
      <c r="AD11">
        <v>0.41</v>
      </c>
    </row>
    <row r="12" spans="1:33" x14ac:dyDescent="0.4">
      <c r="A12">
        <v>2010</v>
      </c>
      <c r="B12">
        <v>1.103</v>
      </c>
      <c r="Q12">
        <v>0.85399999999999998</v>
      </c>
      <c r="AD12">
        <v>0.41799999999999998</v>
      </c>
      <c r="AE12">
        <v>0.52700000000000002</v>
      </c>
    </row>
    <row r="13" spans="1:33" x14ac:dyDescent="0.4">
      <c r="A13">
        <v>2011</v>
      </c>
      <c r="B13">
        <v>1.091</v>
      </c>
      <c r="C13">
        <v>1.244</v>
      </c>
      <c r="D13">
        <f t="shared" ref="D13:E13" si="1">D14/EXP($L14)</f>
        <v>1.095024773609224</v>
      </c>
      <c r="E13">
        <f t="shared" si="1"/>
        <v>5.9799920492535956E-2</v>
      </c>
      <c r="F13">
        <f>F14/EXP($L14)</f>
        <v>0.43232401536407145</v>
      </c>
      <c r="Q13">
        <v>0.879</v>
      </c>
      <c r="AD13">
        <v>0.42599999999999999</v>
      </c>
      <c r="AE13">
        <v>0.505</v>
      </c>
      <c r="AG13">
        <v>1.7929999999999999</v>
      </c>
    </row>
    <row r="14" spans="1:33" x14ac:dyDescent="0.4">
      <c r="A14">
        <v>2012</v>
      </c>
      <c r="B14">
        <v>1.0880000000000001</v>
      </c>
      <c r="C14">
        <v>1.298</v>
      </c>
      <c r="D14">
        <v>1.117</v>
      </c>
      <c r="E14">
        <v>6.0999999999999999E-2</v>
      </c>
      <c r="F14">
        <v>0.441</v>
      </c>
      <c r="H14">
        <f t="shared" ref="H14:H17" si="2">LN(B14)-LN(B13)</f>
        <v>-2.7535584171827776E-3</v>
      </c>
      <c r="I14">
        <f t="shared" ref="I14:K17" si="3">LN(C14)-LN(C13)</f>
        <v>4.2492623964910603E-2</v>
      </c>
      <c r="L14">
        <f>AVERAGE(H14:I14)</f>
        <v>1.9869532773863913E-2</v>
      </c>
      <c r="M14">
        <v>0.214</v>
      </c>
      <c r="N14">
        <f>N15/EXP(AC15)</f>
        <v>0.10628244994566344</v>
      </c>
      <c r="O14">
        <v>9.0999999999999998E-2</v>
      </c>
      <c r="P14">
        <v>0.37</v>
      </c>
      <c r="Q14">
        <v>0.89500000000000002</v>
      </c>
      <c r="R14">
        <v>0.85299999999999998</v>
      </c>
      <c r="S14">
        <v>0.42199999999999999</v>
      </c>
      <c r="T14">
        <v>0.17399999999999999</v>
      </c>
      <c r="AD14">
        <v>0.437</v>
      </c>
      <c r="AE14">
        <v>0.53400000000000003</v>
      </c>
      <c r="AF14">
        <v>1.0189999999999999</v>
      </c>
      <c r="AG14">
        <v>1.843</v>
      </c>
    </row>
    <row r="15" spans="1:33" x14ac:dyDescent="0.4">
      <c r="A15">
        <v>2013</v>
      </c>
      <c r="B15">
        <v>1.18</v>
      </c>
      <c r="C15">
        <v>1.3959999999999999</v>
      </c>
      <c r="D15">
        <v>1.103</v>
      </c>
      <c r="E15">
        <v>6.3E-2</v>
      </c>
      <c r="F15">
        <f>F14*EXP(L15)</f>
        <v>0.46056169242545109</v>
      </c>
      <c r="H15">
        <f t="shared" si="2"/>
        <v>8.1173290043822371E-2</v>
      </c>
      <c r="I15">
        <f t="shared" si="3"/>
        <v>7.278638605828236E-2</v>
      </c>
      <c r="J15">
        <f t="shared" si="3"/>
        <v>-1.261277981569825E-2</v>
      </c>
      <c r="K15">
        <f t="shared" si="3"/>
        <v>3.2260862218221664E-2</v>
      </c>
      <c r="L15">
        <f t="shared" ref="L15:L16" si="4">AVERAGE(H15:K15)</f>
        <v>4.3401939626157036E-2</v>
      </c>
      <c r="M15">
        <v>0.222</v>
      </c>
      <c r="N15">
        <v>0.105</v>
      </c>
      <c r="O15">
        <v>8.8999999999999996E-2</v>
      </c>
      <c r="P15">
        <v>0.36099999999999999</v>
      </c>
      <c r="Q15">
        <v>0.878</v>
      </c>
      <c r="R15">
        <v>0.72099999999999997</v>
      </c>
      <c r="S15">
        <v>0.47799999999999998</v>
      </c>
      <c r="T15">
        <f>T14*EXP(AC15)</f>
        <v>0.17190044084738804</v>
      </c>
      <c r="V15">
        <f>LN(M15)-LN(M14)</f>
        <v>3.670136685042813E-2</v>
      </c>
      <c r="X15">
        <f t="shared" ref="X15:AB15" si="5">LN(O15)-LN(O14)</f>
        <v>-2.2223136784710107E-2</v>
      </c>
      <c r="Y15">
        <f t="shared" si="5"/>
        <v>-2.4625047305389169E-2</v>
      </c>
      <c r="Z15">
        <f t="shared" si="5"/>
        <v>-1.9177124639738724E-2</v>
      </c>
      <c r="AA15">
        <f t="shared" si="5"/>
        <v>-0.16812041020673005</v>
      </c>
      <c r="AB15">
        <f t="shared" si="5"/>
        <v>0.12460541845544426</v>
      </c>
      <c r="AC15">
        <f t="shared" ref="AC15" si="6">AVERAGE(V15,X15:AB15)</f>
        <v>-1.213982227178261E-2</v>
      </c>
      <c r="AD15">
        <v>0.45800000000000002</v>
      </c>
      <c r="AE15">
        <v>0.52400000000000002</v>
      </c>
      <c r="AF15">
        <v>1.0660000000000001</v>
      </c>
      <c r="AG15">
        <v>1.7869999999999999</v>
      </c>
    </row>
    <row r="16" spans="1:33" x14ac:dyDescent="0.4">
      <c r="A16">
        <v>2014</v>
      </c>
      <c r="B16">
        <v>1.3460000000000001</v>
      </c>
      <c r="C16">
        <v>1.417</v>
      </c>
      <c r="D16">
        <v>1.109</v>
      </c>
      <c r="E16">
        <v>6.2E-2</v>
      </c>
      <c r="F16">
        <f t="shared" ref="F16:F17" si="7">F15*EXP(L16)</f>
        <v>0.47648746151761151</v>
      </c>
      <c r="H16">
        <f t="shared" si="2"/>
        <v>0.13162279274496277</v>
      </c>
      <c r="I16">
        <f t="shared" si="3"/>
        <v>1.493095636836278E-2</v>
      </c>
      <c r="J16">
        <f t="shared" si="3"/>
        <v>5.4249680968645742E-3</v>
      </c>
      <c r="K16">
        <f t="shared" si="3"/>
        <v>-1.6000341346441349E-2</v>
      </c>
      <c r="L16">
        <f t="shared" si="4"/>
        <v>3.3994593965937195E-2</v>
      </c>
      <c r="M16">
        <v>0.245</v>
      </c>
      <c r="N16">
        <v>8.8999999999999996E-2</v>
      </c>
      <c r="O16">
        <v>8.1000000000000003E-2</v>
      </c>
      <c r="P16">
        <v>0.41699999999999998</v>
      </c>
      <c r="Q16">
        <v>0.86799999999999999</v>
      </c>
      <c r="R16">
        <v>0.63500000000000001</v>
      </c>
      <c r="S16">
        <v>0.48099999999999998</v>
      </c>
      <c r="T16">
        <f t="shared" ref="T16:T17" si="8">T15*EXP(AC16)</f>
        <v>0.16828165743258508</v>
      </c>
      <c r="V16">
        <f t="shared" ref="V16:V17" si="9">LN(M16)-LN(M15)</f>
        <v>9.858082867244744E-2</v>
      </c>
      <c r="W16">
        <f t="shared" ref="W16" si="10">LN(N16)-LN(N15)</f>
        <v>-0.16532398042538343</v>
      </c>
      <c r="X16">
        <f t="shared" ref="X16:X17" si="11">LN(O16)-LN(O15)</f>
        <v>-9.4187215059700957E-2</v>
      </c>
      <c r="Y16">
        <f t="shared" ref="Y16:Y17" si="12">LN(P16)-LN(P15)</f>
        <v>0.14420826346592042</v>
      </c>
      <c r="Z16">
        <f t="shared" ref="Z16:Z17" si="13">LN(Q16)-LN(Q15)</f>
        <v>-1.1454878974766491E-2</v>
      </c>
      <c r="AA16">
        <f t="shared" ref="AA16:AA17" si="14">LN(R16)-LN(R15)</f>
        <v>-0.12701413839225739</v>
      </c>
      <c r="AB16">
        <f t="shared" ref="AB16:AB17" si="15">LN(S16)-LN(S15)</f>
        <v>6.2565376143051132E-3</v>
      </c>
      <c r="AC16">
        <f>AVERAGE(V16:AB16)</f>
        <v>-2.1276369014205043E-2</v>
      </c>
      <c r="AD16">
        <v>0.46100000000000002</v>
      </c>
      <c r="AE16">
        <v>0.505</v>
      </c>
      <c r="AF16">
        <v>1.5</v>
      </c>
      <c r="AG16">
        <v>1.8460000000000001</v>
      </c>
    </row>
    <row r="17" spans="1:33" x14ac:dyDescent="0.4">
      <c r="A17">
        <v>2015</v>
      </c>
      <c r="B17">
        <v>1.466</v>
      </c>
      <c r="C17">
        <v>1.377</v>
      </c>
      <c r="D17">
        <v>1.0900000000000001</v>
      </c>
      <c r="E17">
        <v>9.4E-2</v>
      </c>
      <c r="F17">
        <f t="shared" si="7"/>
        <v>0.53397694460618539</v>
      </c>
      <c r="H17">
        <f t="shared" si="2"/>
        <v>8.540037224192365E-2</v>
      </c>
      <c r="I17">
        <f t="shared" si="3"/>
        <v>-2.8634740962025618E-2</v>
      </c>
      <c r="J17">
        <f t="shared" si="3"/>
        <v>-1.7281012127177559E-2</v>
      </c>
      <c r="K17">
        <f t="shared" si="3"/>
        <v>0.4161603972249126</v>
      </c>
      <c r="L17">
        <f>AVERAGE(H17:K17)</f>
        <v>0.11391125409440828</v>
      </c>
      <c r="M17">
        <v>0.27100000000000002</v>
      </c>
      <c r="N17">
        <f>N16*EXP(AC17)</f>
        <v>8.9548100344731721E-2</v>
      </c>
      <c r="O17">
        <v>8.2000000000000003E-2</v>
      </c>
      <c r="P17">
        <v>0.39500000000000002</v>
      </c>
      <c r="Q17">
        <v>0.871</v>
      </c>
      <c r="R17">
        <v>0.57699999999999996</v>
      </c>
      <c r="S17">
        <v>0.51600000000000001</v>
      </c>
      <c r="T17">
        <f t="shared" si="8"/>
        <v>0.16931800838147076</v>
      </c>
      <c r="V17">
        <f t="shared" si="9"/>
        <v>0.10086061033497407</v>
      </c>
      <c r="X17">
        <f t="shared" si="11"/>
        <v>1.2270092591814219E-2</v>
      </c>
      <c r="Y17">
        <f t="shared" si="12"/>
        <v>-5.4200456897679494E-2</v>
      </c>
      <c r="Z17">
        <f t="shared" si="13"/>
        <v>3.4502621921526089E-3</v>
      </c>
      <c r="AA17">
        <f t="shared" si="14"/>
        <v>-9.5782732384592173E-2</v>
      </c>
      <c r="AB17">
        <f t="shared" si="15"/>
        <v>7.0239495375801653E-2</v>
      </c>
      <c r="AC17">
        <f>AVERAGE(V17,X17:AB17)</f>
        <v>6.1395452020784795E-3</v>
      </c>
      <c r="AD17">
        <v>0.44500000000000001</v>
      </c>
      <c r="AE17">
        <v>0.51200000000000001</v>
      </c>
      <c r="AF17">
        <v>1.581</v>
      </c>
      <c r="AG17">
        <v>1.784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workbookViewId="0">
      <selection sqref="A1:K18"/>
    </sheetView>
  </sheetViews>
  <sheetFormatPr defaultRowHeight="12.3" x14ac:dyDescent="0.4"/>
  <sheetData>
    <row r="1" spans="1:11" x14ac:dyDescent="0.4">
      <c r="B1">
        <v>2000</v>
      </c>
      <c r="C1">
        <v>2005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</row>
    <row r="2" spans="1:11" x14ac:dyDescent="0.4">
      <c r="A2" t="s">
        <v>25</v>
      </c>
      <c r="B2">
        <v>1.4710000000000001</v>
      </c>
      <c r="C2">
        <v>1.4550000000000001</v>
      </c>
      <c r="D2">
        <v>1.379</v>
      </c>
      <c r="E2">
        <v>1.482</v>
      </c>
      <c r="F2">
        <v>1.5620000000000001</v>
      </c>
      <c r="G2">
        <v>1.4930000000000001</v>
      </c>
      <c r="H2">
        <v>1.4470000000000001</v>
      </c>
      <c r="I2">
        <v>1.4159999999999999</v>
      </c>
      <c r="J2">
        <v>1.3959999999999999</v>
      </c>
      <c r="K2">
        <v>1.3939999999999999</v>
      </c>
    </row>
    <row r="3" spans="1:11" x14ac:dyDescent="0.4">
      <c r="A3" t="s">
        <v>32</v>
      </c>
      <c r="H3">
        <v>2.9870000000000001</v>
      </c>
      <c r="I3">
        <v>3.0619999999999998</v>
      </c>
      <c r="J3">
        <v>3.032</v>
      </c>
      <c r="K3">
        <v>2.9710000000000001</v>
      </c>
    </row>
    <row r="4" spans="1:11" x14ac:dyDescent="0.4">
      <c r="A4" t="s">
        <v>33</v>
      </c>
      <c r="G4">
        <v>2.6829999999999998</v>
      </c>
      <c r="H4">
        <v>2.6269999999999998</v>
      </c>
      <c r="I4">
        <v>2.5350000000000001</v>
      </c>
      <c r="J4">
        <v>2.4900000000000002</v>
      </c>
      <c r="K4">
        <v>2.504</v>
      </c>
    </row>
    <row r="5" spans="1:11" x14ac:dyDescent="0.4">
      <c r="A5" t="s">
        <v>34</v>
      </c>
      <c r="H5">
        <v>2.673</v>
      </c>
      <c r="I5">
        <v>2.7370000000000001</v>
      </c>
      <c r="J5">
        <v>2.9510000000000001</v>
      </c>
    </row>
    <row r="6" spans="1:11" x14ac:dyDescent="0.4">
      <c r="A6" t="s">
        <v>35</v>
      </c>
      <c r="H6">
        <v>3.2829999999999999</v>
      </c>
      <c r="I6">
        <v>3.2280000000000002</v>
      </c>
      <c r="J6">
        <v>3.1709999999999998</v>
      </c>
      <c r="K6">
        <v>3.0110000000000001</v>
      </c>
    </row>
    <row r="7" spans="1:11" x14ac:dyDescent="0.4">
      <c r="A7" t="s">
        <v>36</v>
      </c>
      <c r="C7">
        <v>2.3079999999999998</v>
      </c>
      <c r="D7">
        <v>2.3420000000000001</v>
      </c>
      <c r="E7">
        <v>2.5019999999999998</v>
      </c>
      <c r="F7">
        <v>2.44</v>
      </c>
      <c r="G7">
        <v>2.3359999999999999</v>
      </c>
      <c r="H7">
        <v>2.2850000000000001</v>
      </c>
      <c r="I7">
        <v>2.2789999999999999</v>
      </c>
      <c r="J7">
        <v>2.2770000000000001</v>
      </c>
      <c r="K7">
        <v>2.2639999999999998</v>
      </c>
    </row>
    <row r="8" spans="1:11" x14ac:dyDescent="0.4">
      <c r="A8" t="s">
        <v>37</v>
      </c>
      <c r="C8">
        <v>1.718</v>
      </c>
      <c r="D8">
        <v>1.7290000000000001</v>
      </c>
      <c r="F8">
        <v>1.913</v>
      </c>
      <c r="G8">
        <v>1.8979999999999999</v>
      </c>
      <c r="H8">
        <v>1.871</v>
      </c>
      <c r="I8">
        <v>1.853</v>
      </c>
      <c r="J8">
        <v>1.8580000000000001</v>
      </c>
      <c r="K8">
        <v>1.8240000000000001</v>
      </c>
    </row>
    <row r="9" spans="1:11" x14ac:dyDescent="0.4">
      <c r="A9" t="s">
        <v>38</v>
      </c>
      <c r="H9">
        <v>1.722</v>
      </c>
      <c r="I9">
        <v>1.7829999999999999</v>
      </c>
      <c r="J9">
        <v>1.7010000000000001</v>
      </c>
      <c r="K9">
        <v>1.655</v>
      </c>
    </row>
    <row r="10" spans="1:11" x14ac:dyDescent="0.4">
      <c r="A10" t="s">
        <v>39</v>
      </c>
      <c r="H10">
        <v>1.1910000000000001</v>
      </c>
      <c r="I10">
        <v>1.1759999999999999</v>
      </c>
      <c r="J10">
        <v>1.1679999999999999</v>
      </c>
      <c r="K10">
        <v>1.115</v>
      </c>
    </row>
    <row r="11" spans="1:11" x14ac:dyDescent="0.4">
      <c r="A11" t="s">
        <v>40</v>
      </c>
      <c r="B11">
        <v>1.571</v>
      </c>
      <c r="C11">
        <v>1.744</v>
      </c>
      <c r="D11">
        <v>1.75</v>
      </c>
      <c r="E11">
        <v>1.925</v>
      </c>
      <c r="F11">
        <v>1.9590000000000001</v>
      </c>
      <c r="G11">
        <v>1.9410000000000001</v>
      </c>
      <c r="H11">
        <v>1.962</v>
      </c>
      <c r="I11">
        <v>1.9770000000000001</v>
      </c>
      <c r="J11">
        <v>1.9710000000000001</v>
      </c>
      <c r="K11">
        <v>1.988</v>
      </c>
    </row>
    <row r="12" spans="1:11" x14ac:dyDescent="0.4">
      <c r="A12" t="s">
        <v>41</v>
      </c>
      <c r="H12">
        <v>3.0350000000000001</v>
      </c>
      <c r="I12">
        <v>3.109</v>
      </c>
      <c r="J12">
        <v>3.0819999999999999</v>
      </c>
      <c r="K12">
        <v>3.1469999999999998</v>
      </c>
    </row>
    <row r="13" spans="1:11" x14ac:dyDescent="0.4">
      <c r="A13" t="s">
        <v>42</v>
      </c>
      <c r="H13">
        <v>1.6890000000000001</v>
      </c>
      <c r="I13">
        <v>1.788</v>
      </c>
      <c r="J13">
        <v>1.7190000000000001</v>
      </c>
      <c r="K13">
        <v>1.696</v>
      </c>
    </row>
    <row r="14" spans="1:11" x14ac:dyDescent="0.4">
      <c r="A14" t="s">
        <v>43</v>
      </c>
      <c r="H14">
        <v>1.6930000000000001</v>
      </c>
      <c r="I14">
        <v>1.6859999999999999</v>
      </c>
      <c r="J14">
        <v>1.6379999999999999</v>
      </c>
      <c r="K14">
        <v>1.6379999999999999</v>
      </c>
    </row>
    <row r="15" spans="1:11" x14ac:dyDescent="0.4">
      <c r="A15" t="s">
        <v>44</v>
      </c>
      <c r="H15">
        <v>2.6459999999999999</v>
      </c>
      <c r="I15">
        <v>2.6160000000000001</v>
      </c>
      <c r="J15">
        <v>2.5619999999999998</v>
      </c>
      <c r="K15">
        <v>2.4430000000000001</v>
      </c>
    </row>
    <row r="16" spans="1:11" x14ac:dyDescent="0.4">
      <c r="A16" t="s">
        <v>45</v>
      </c>
      <c r="B16">
        <v>2.0459999999999998</v>
      </c>
      <c r="C16">
        <v>2.2989999999999999</v>
      </c>
      <c r="D16">
        <v>1.96</v>
      </c>
      <c r="E16">
        <v>2.1349999999999998</v>
      </c>
      <c r="F16">
        <v>2.1080000000000001</v>
      </c>
      <c r="G16">
        <v>2.1179999999999999</v>
      </c>
      <c r="H16">
        <v>2.1280000000000001</v>
      </c>
      <c r="I16">
        <v>2.125</v>
      </c>
      <c r="J16">
        <v>2.1549999999999998</v>
      </c>
      <c r="K16">
        <v>2.1459999999999999</v>
      </c>
    </row>
    <row r="17" spans="1:11" x14ac:dyDescent="0.4">
      <c r="A17" t="s">
        <v>46</v>
      </c>
      <c r="H17">
        <v>2.12</v>
      </c>
      <c r="I17">
        <v>2.2909999999999999</v>
      </c>
      <c r="J17">
        <v>1.8280000000000001</v>
      </c>
      <c r="K17">
        <v>1.6319999999999999</v>
      </c>
    </row>
    <row r="18" spans="1:11" x14ac:dyDescent="0.4">
      <c r="A18" t="s">
        <v>47</v>
      </c>
      <c r="G18">
        <v>2.0059999999999998</v>
      </c>
      <c r="H18">
        <v>1.956</v>
      </c>
      <c r="I18">
        <v>1.8340000000000001</v>
      </c>
      <c r="J18">
        <v>1.7869999999999999</v>
      </c>
      <c r="K18">
        <v>1.7749999999999999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3876-B6D4-4A83-AEA1-4B8E942D53FC}">
  <dimension ref="A1:AI17"/>
  <sheetViews>
    <sheetView workbookViewId="0">
      <selection activeCell="F2" sqref="F2:F17"/>
    </sheetView>
  </sheetViews>
  <sheetFormatPr defaultRowHeight="12.3" x14ac:dyDescent="0.4"/>
  <cols>
    <col min="8" max="13" width="0" hidden="1" customWidth="1"/>
    <col min="23" max="31" width="0" hidden="1" customWidth="1"/>
  </cols>
  <sheetData>
    <row r="1" spans="1:35" x14ac:dyDescent="0.4">
      <c r="B1" t="s">
        <v>25</v>
      </c>
      <c r="C1" t="s">
        <v>33</v>
      </c>
      <c r="D1" t="s">
        <v>39</v>
      </c>
      <c r="E1" t="s">
        <v>41</v>
      </c>
      <c r="F1" t="s">
        <v>45</v>
      </c>
      <c r="N1" t="s">
        <v>32</v>
      </c>
      <c r="O1" t="s">
        <v>34</v>
      </c>
      <c r="P1" t="s">
        <v>35</v>
      </c>
      <c r="Q1" t="s">
        <v>38</v>
      </c>
      <c r="R1" t="s">
        <v>40</v>
      </c>
      <c r="S1" t="s">
        <v>42</v>
      </c>
      <c r="T1" t="s">
        <v>43</v>
      </c>
      <c r="U1" t="s">
        <v>44</v>
      </c>
      <c r="AF1" t="s">
        <v>36</v>
      </c>
      <c r="AG1" t="s">
        <v>37</v>
      </c>
      <c r="AH1" t="s">
        <v>46</v>
      </c>
      <c r="AI1" t="s">
        <v>47</v>
      </c>
    </row>
    <row r="2" spans="1:35" x14ac:dyDescent="0.4">
      <c r="A2">
        <v>2000</v>
      </c>
      <c r="B2">
        <v>1.4710000000000001</v>
      </c>
      <c r="F2">
        <v>2.0459999999999998</v>
      </c>
      <c r="R2">
        <v>1.571</v>
      </c>
    </row>
    <row r="3" spans="1:35" x14ac:dyDescent="0.4">
      <c r="A3">
        <f>A2+1</f>
        <v>2001</v>
      </c>
    </row>
    <row r="4" spans="1:35" x14ac:dyDescent="0.4">
      <c r="A4">
        <f t="shared" ref="A4:A9" si="0">A3+1</f>
        <v>2002</v>
      </c>
    </row>
    <row r="5" spans="1:35" x14ac:dyDescent="0.4">
      <c r="A5">
        <f t="shared" si="0"/>
        <v>2003</v>
      </c>
    </row>
    <row r="6" spans="1:35" x14ac:dyDescent="0.4">
      <c r="A6">
        <f t="shared" si="0"/>
        <v>2004</v>
      </c>
    </row>
    <row r="7" spans="1:35" x14ac:dyDescent="0.4">
      <c r="A7">
        <f t="shared" si="0"/>
        <v>2005</v>
      </c>
      <c r="B7">
        <v>1.4550000000000001</v>
      </c>
      <c r="F7">
        <v>2.2989999999999999</v>
      </c>
      <c r="R7">
        <v>1.744</v>
      </c>
      <c r="AF7">
        <v>2.3079999999999998</v>
      </c>
      <c r="AG7">
        <v>1.718</v>
      </c>
    </row>
    <row r="8" spans="1:35" x14ac:dyDescent="0.4">
      <c r="A8">
        <f t="shared" si="0"/>
        <v>2006</v>
      </c>
    </row>
    <row r="9" spans="1:35" x14ac:dyDescent="0.4">
      <c r="A9">
        <f t="shared" si="0"/>
        <v>2007</v>
      </c>
    </row>
    <row r="10" spans="1:35" x14ac:dyDescent="0.4">
      <c r="A10">
        <v>2008</v>
      </c>
      <c r="B10">
        <v>1.379</v>
      </c>
      <c r="F10">
        <v>1.96</v>
      </c>
      <c r="R10">
        <v>1.75</v>
      </c>
      <c r="AF10">
        <v>2.3420000000000001</v>
      </c>
      <c r="AG10">
        <v>1.7290000000000001</v>
      </c>
    </row>
    <row r="11" spans="1:35" x14ac:dyDescent="0.4">
      <c r="A11">
        <v>2009</v>
      </c>
      <c r="B11">
        <v>1.482</v>
      </c>
      <c r="F11">
        <v>2.1349999999999998</v>
      </c>
      <c r="R11">
        <v>1.925</v>
      </c>
      <c r="AF11">
        <v>2.5019999999999998</v>
      </c>
    </row>
    <row r="12" spans="1:35" x14ac:dyDescent="0.4">
      <c r="A12">
        <v>2010</v>
      </c>
      <c r="B12">
        <v>1.5620000000000001</v>
      </c>
      <c r="F12">
        <v>2.1080000000000001</v>
      </c>
      <c r="R12">
        <v>1.9590000000000001</v>
      </c>
      <c r="AF12">
        <v>2.44</v>
      </c>
      <c r="AG12">
        <v>1.913</v>
      </c>
    </row>
    <row r="13" spans="1:35" x14ac:dyDescent="0.4">
      <c r="A13">
        <v>2011</v>
      </c>
      <c r="B13">
        <v>1.4930000000000001</v>
      </c>
      <c r="C13">
        <v>2.6829999999999998</v>
      </c>
      <c r="D13">
        <f>D14/EXP($M14)</f>
        <v>1.2100792977868873</v>
      </c>
      <c r="E13">
        <f>E14/EXP($M14)</f>
        <v>3.0836193692554179</v>
      </c>
      <c r="F13">
        <v>2.1179999999999999</v>
      </c>
      <c r="R13">
        <v>1.9410000000000001</v>
      </c>
      <c r="AF13">
        <v>2.3359999999999999</v>
      </c>
      <c r="AG13">
        <v>1.8979999999999999</v>
      </c>
      <c r="AI13">
        <v>2.0059999999999998</v>
      </c>
    </row>
    <row r="14" spans="1:35" x14ac:dyDescent="0.4">
      <c r="A14">
        <v>2012</v>
      </c>
      <c r="B14">
        <v>1.4470000000000001</v>
      </c>
      <c r="C14">
        <v>2.6269999999999998</v>
      </c>
      <c r="D14">
        <v>1.1910000000000001</v>
      </c>
      <c r="E14">
        <v>3.0350000000000001</v>
      </c>
      <c r="F14">
        <v>2.1280000000000001</v>
      </c>
      <c r="H14">
        <f t="shared" ref="H14:H17" si="1">LN(B14)-LN(B13)</f>
        <v>-3.1295070907706557E-2</v>
      </c>
      <c r="I14">
        <f t="shared" ref="I14:I17" si="2">LN(C14)-LN(C13)</f>
        <v>-2.1093060740084213E-2</v>
      </c>
      <c r="L14">
        <f t="shared" ref="L14:L17" si="3">LN(F14)-LN(F13)</f>
        <v>4.7103243001833661E-3</v>
      </c>
      <c r="M14">
        <f>AVERAGE(H14:I14,L14)</f>
        <v>-1.5892602449202469E-2</v>
      </c>
      <c r="N14">
        <v>2.9870000000000001</v>
      </c>
      <c r="O14">
        <v>2.673</v>
      </c>
      <c r="P14">
        <v>3.2829999999999999</v>
      </c>
      <c r="Q14">
        <v>1.722</v>
      </c>
      <c r="R14">
        <v>1.962</v>
      </c>
      <c r="S14">
        <v>1.6890000000000001</v>
      </c>
      <c r="T14">
        <v>1.6930000000000001</v>
      </c>
      <c r="U14">
        <v>2.6459999999999999</v>
      </c>
      <c r="AF14">
        <v>2.2850000000000001</v>
      </c>
      <c r="AG14">
        <v>1.871</v>
      </c>
      <c r="AH14">
        <v>2.12</v>
      </c>
      <c r="AI14">
        <v>1.956</v>
      </c>
    </row>
    <row r="15" spans="1:35" x14ac:dyDescent="0.4">
      <c r="A15">
        <v>2013</v>
      </c>
      <c r="B15">
        <v>1.4159999999999999</v>
      </c>
      <c r="C15">
        <v>2.5350000000000001</v>
      </c>
      <c r="D15">
        <v>1.1759999999999999</v>
      </c>
      <c r="E15">
        <v>3.109</v>
      </c>
      <c r="F15">
        <v>2.125</v>
      </c>
      <c r="H15">
        <f t="shared" si="1"/>
        <v>-2.165645237781888E-2</v>
      </c>
      <c r="I15">
        <f t="shared" si="2"/>
        <v>-3.5648873660256264E-2</v>
      </c>
      <c r="J15">
        <f t="shared" ref="J15:J17" si="4">LN(D15)-LN(D14)</f>
        <v>-1.2674440896727979E-2</v>
      </c>
      <c r="K15">
        <f t="shared" ref="K15:K17" si="5">LN(E15)-LN(E14)</f>
        <v>2.4089706565155078E-2</v>
      </c>
      <c r="L15">
        <f t="shared" si="3"/>
        <v>-1.4107691030178504E-3</v>
      </c>
      <c r="M15">
        <f>AVERAGE(H15:L15)</f>
        <v>-9.4601658945331797E-3</v>
      </c>
      <c r="N15">
        <v>3.0619999999999998</v>
      </c>
      <c r="O15">
        <v>2.7370000000000001</v>
      </c>
      <c r="P15">
        <v>3.2280000000000002</v>
      </c>
      <c r="Q15">
        <v>1.7829999999999999</v>
      </c>
      <c r="R15">
        <v>1.9770000000000001</v>
      </c>
      <c r="S15">
        <v>1.788</v>
      </c>
      <c r="T15">
        <v>1.6859999999999999</v>
      </c>
      <c r="U15">
        <v>2.6160000000000001</v>
      </c>
      <c r="W15">
        <f>LN(N15)-LN(N14)</f>
        <v>2.4798758001519206E-2</v>
      </c>
      <c r="X15">
        <f t="shared" ref="X15:AD15" si="6">LN(O15)-LN(O14)</f>
        <v>2.3660992901760047E-2</v>
      </c>
      <c r="Y15">
        <f t="shared" si="6"/>
        <v>-1.6894888111753215E-2</v>
      </c>
      <c r="Z15">
        <f t="shared" si="6"/>
        <v>3.4810932875464329E-2</v>
      </c>
      <c r="AA15">
        <f t="shared" si="6"/>
        <v>7.6161830453085333E-3</v>
      </c>
      <c r="AB15">
        <f t="shared" si="6"/>
        <v>5.6961038925659291E-2</v>
      </c>
      <c r="AC15">
        <f t="shared" si="6"/>
        <v>-4.1432435713346649E-3</v>
      </c>
      <c r="AD15">
        <f t="shared" si="6"/>
        <v>-1.1402632097811671E-2</v>
      </c>
      <c r="AE15">
        <f>AVERAGE(W15:AD15)</f>
        <v>1.4425892746101482E-2</v>
      </c>
      <c r="AF15">
        <v>2.2789999999999999</v>
      </c>
      <c r="AG15">
        <v>1.853</v>
      </c>
      <c r="AH15">
        <v>2.2909999999999999</v>
      </c>
      <c r="AI15">
        <v>1.8340000000000001</v>
      </c>
    </row>
    <row r="16" spans="1:35" x14ac:dyDescent="0.4">
      <c r="A16">
        <v>2014</v>
      </c>
      <c r="B16">
        <v>1.3959999999999999</v>
      </c>
      <c r="C16">
        <v>2.4900000000000002</v>
      </c>
      <c r="D16">
        <v>1.1679999999999999</v>
      </c>
      <c r="E16">
        <v>3.0819999999999999</v>
      </c>
      <c r="F16">
        <v>2.1549999999999998</v>
      </c>
      <c r="H16">
        <f t="shared" si="1"/>
        <v>-1.4224990931347326E-2</v>
      </c>
      <c r="I16">
        <f t="shared" si="2"/>
        <v>-1.791092656653015E-2</v>
      </c>
      <c r="J16">
        <f t="shared" si="4"/>
        <v>-6.8259650703998698E-3</v>
      </c>
      <c r="K16">
        <f t="shared" si="5"/>
        <v>-8.722394178692694E-3</v>
      </c>
      <c r="L16">
        <f t="shared" si="3"/>
        <v>1.401892117933079E-2</v>
      </c>
      <c r="M16">
        <f t="shared" ref="M16:M17" si="7">AVERAGE(H16:L16)</f>
        <v>-6.7330711135278496E-3</v>
      </c>
      <c r="N16">
        <v>3.032</v>
      </c>
      <c r="O16">
        <v>2.9510000000000001</v>
      </c>
      <c r="P16">
        <v>3.1709999999999998</v>
      </c>
      <c r="Q16">
        <v>1.7010000000000001</v>
      </c>
      <c r="R16">
        <v>1.9710000000000001</v>
      </c>
      <c r="S16">
        <v>1.7190000000000001</v>
      </c>
      <c r="T16">
        <v>1.6379999999999999</v>
      </c>
      <c r="U16">
        <v>2.5619999999999998</v>
      </c>
      <c r="W16">
        <f t="shared" ref="W16:W17" si="8">LN(N16)-LN(N15)</f>
        <v>-9.8458294553667169E-3</v>
      </c>
      <c r="X16">
        <f t="shared" ref="X16" si="9">LN(O16)-LN(O15)</f>
        <v>7.5281665902260375E-2</v>
      </c>
      <c r="Y16">
        <f t="shared" ref="Y16:Y17" si="10">LN(P16)-LN(P15)</f>
        <v>-1.7815754851492116E-2</v>
      </c>
      <c r="Z16">
        <f t="shared" ref="Z16:Z17" si="11">LN(Q16)-LN(Q15)</f>
        <v>-4.7081025467278548E-2</v>
      </c>
      <c r="AA16">
        <f t="shared" ref="AA16:AA17" si="12">LN(R16)-LN(R15)</f>
        <v>-3.0395160178967595E-3</v>
      </c>
      <c r="AB16">
        <f t="shared" ref="AB16:AB17" si="13">LN(S16)-LN(S15)</f>
        <v>-3.9354950350610096E-2</v>
      </c>
      <c r="AC16">
        <f t="shared" ref="AC16:AC17" si="14">LN(T16)-LN(T15)</f>
        <v>-2.8882874148786042E-2</v>
      </c>
      <c r="AD16">
        <f t="shared" ref="AD16:AD17" si="15">LN(U16)-LN(U15)</f>
        <v>-2.0858230120409882E-2</v>
      </c>
      <c r="AE16">
        <f>AVERAGE(W16:AD16)</f>
        <v>-1.1449564313697473E-2</v>
      </c>
      <c r="AF16">
        <v>2.2770000000000001</v>
      </c>
      <c r="AG16">
        <v>1.8580000000000001</v>
      </c>
      <c r="AH16">
        <v>1.8280000000000001</v>
      </c>
      <c r="AI16">
        <v>1.7869999999999999</v>
      </c>
    </row>
    <row r="17" spans="1:35" x14ac:dyDescent="0.4">
      <c r="A17">
        <v>2015</v>
      </c>
      <c r="B17">
        <v>1.3939999999999999</v>
      </c>
      <c r="C17">
        <v>2.504</v>
      </c>
      <c r="D17">
        <v>1.115</v>
      </c>
      <c r="E17">
        <v>3.1469999999999998</v>
      </c>
      <c r="F17">
        <v>2.1459999999999999</v>
      </c>
      <c r="H17">
        <f t="shared" si="1"/>
        <v>-1.4336920018485633E-3</v>
      </c>
      <c r="I17">
        <f t="shared" si="2"/>
        <v>5.606742761235739E-3</v>
      </c>
      <c r="J17">
        <f t="shared" si="4"/>
        <v>-4.6438479493953175E-2</v>
      </c>
      <c r="K17">
        <f t="shared" si="5"/>
        <v>2.0870881184345658E-2</v>
      </c>
      <c r="L17">
        <f t="shared" si="3"/>
        <v>-4.1850793472042458E-3</v>
      </c>
      <c r="M17">
        <f t="shared" si="7"/>
        <v>-5.1159253794849178E-3</v>
      </c>
      <c r="N17">
        <v>2.9710000000000001</v>
      </c>
      <c r="O17">
        <f>O16*EXP(AE17)</f>
        <v>2.8876294036063208</v>
      </c>
      <c r="P17">
        <v>3.0110000000000001</v>
      </c>
      <c r="Q17">
        <v>1.655</v>
      </c>
      <c r="R17">
        <v>1.988</v>
      </c>
      <c r="S17">
        <v>1.696</v>
      </c>
      <c r="T17">
        <v>1.6379999999999999</v>
      </c>
      <c r="U17">
        <v>2.4430000000000001</v>
      </c>
      <c r="W17">
        <f t="shared" si="8"/>
        <v>-2.0323871299654517E-2</v>
      </c>
      <c r="Y17">
        <f t="shared" si="10"/>
        <v>-5.1774746056613363E-2</v>
      </c>
      <c r="Z17">
        <f t="shared" si="11"/>
        <v>-2.7415304584698541E-2</v>
      </c>
      <c r="AA17">
        <f t="shared" si="12"/>
        <v>8.5880800637991861E-3</v>
      </c>
      <c r="AB17">
        <f t="shared" si="13"/>
        <v>-1.3470189031001056E-2</v>
      </c>
      <c r="AC17">
        <f t="shared" si="14"/>
        <v>0</v>
      </c>
      <c r="AD17">
        <f t="shared" si="15"/>
        <v>-4.7561411198938974E-2</v>
      </c>
      <c r="AE17">
        <f>AVERAGE(W17,Y17:AD17)</f>
        <v>-2.1708206015301039E-2</v>
      </c>
      <c r="AF17">
        <v>2.2639999999999998</v>
      </c>
      <c r="AG17">
        <v>1.8240000000000001</v>
      </c>
      <c r="AH17">
        <v>1.6319999999999999</v>
      </c>
      <c r="AI17">
        <v>1.7749999999999999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DB84-5CFA-493D-BDDE-64AC11FF6162}">
  <dimension ref="A1:AG17"/>
  <sheetViews>
    <sheetView workbookViewId="0">
      <selection activeCell="B7" sqref="B7"/>
    </sheetView>
  </sheetViews>
  <sheetFormatPr defaultRowHeight="12.3" x14ac:dyDescent="0.4"/>
  <cols>
    <col min="8" max="12" width="9.1640625" hidden="1" customWidth="1"/>
    <col min="22" max="29" width="0" hidden="1" customWidth="1"/>
  </cols>
  <sheetData>
    <row r="1" spans="1:33" x14ac:dyDescent="0.4">
      <c r="B1" t="s">
        <v>25</v>
      </c>
      <c r="C1" t="s">
        <v>33</v>
      </c>
      <c r="D1" t="s">
        <v>39</v>
      </c>
      <c r="E1" t="s">
        <v>41</v>
      </c>
      <c r="F1" t="s">
        <v>45</v>
      </c>
      <c r="M1" t="s">
        <v>32</v>
      </c>
      <c r="N1" t="s">
        <v>34</v>
      </c>
      <c r="O1" t="s">
        <v>35</v>
      </c>
      <c r="P1" t="s">
        <v>38</v>
      </c>
      <c r="Q1" t="s">
        <v>40</v>
      </c>
      <c r="R1" t="s">
        <v>42</v>
      </c>
      <c r="S1" t="s">
        <v>43</v>
      </c>
      <c r="T1" t="s">
        <v>44</v>
      </c>
      <c r="AD1" t="s">
        <v>36</v>
      </c>
      <c r="AE1" t="s">
        <v>37</v>
      </c>
      <c r="AF1" t="s">
        <v>46</v>
      </c>
      <c r="AG1" t="s">
        <v>47</v>
      </c>
    </row>
    <row r="2" spans="1:33" x14ac:dyDescent="0.4">
      <c r="A2">
        <v>2000</v>
      </c>
      <c r="B2">
        <f>IF(OR('Private Interp'!B2="",'Public Interp'!B2=""),"",'Private Interp'!B2+'Public Interp'!B2)</f>
        <v>2.403</v>
      </c>
      <c r="C2" t="str">
        <f>IF(OR('Private Interp'!C2="",'Public Interp'!C2=""),"",'Private Interp'!C2+'Public Interp'!C2)</f>
        <v/>
      </c>
      <c r="D2" t="str">
        <f>IF(OR('Private Interp'!D2="",'Public Interp'!D2=""),"",'Private Interp'!D2+'Public Interp'!D2)</f>
        <v/>
      </c>
      <c r="E2" t="str">
        <f>IF(OR('Private Interp'!E2="",'Public Interp'!E2=""),"",'Private Interp'!E2+'Public Interp'!E2)</f>
        <v/>
      </c>
      <c r="F2" t="str">
        <f>IF(OR('Private Interp'!F2="",'Public Interp'!F2=""),"",'Private Interp'!F2+'Public Interp'!F2)</f>
        <v/>
      </c>
      <c r="G2" t="str">
        <f>IF(OR('Private Interp'!G2="",'Public Interp'!G2=""),"",'Private Interp'!G2+'Public Interp'!G2)</f>
        <v/>
      </c>
      <c r="H2" t="str">
        <f>IF(OR('Private Interp'!H2="",'Public Interp'!H2=""),"",'Private Interp'!H2+'Public Interp'!H2)</f>
        <v/>
      </c>
      <c r="I2" t="str">
        <f>IF(OR('Private Interp'!I2="",'Public Interp'!I2=""),"",'Private Interp'!I2+'Public Interp'!I2)</f>
        <v/>
      </c>
      <c r="J2" t="str">
        <f>IF(OR('Private Interp'!J2="",'Public Interp'!J2=""),"",'Private Interp'!J2+'Public Interp'!J2)</f>
        <v/>
      </c>
      <c r="K2" t="str">
        <f>IF(OR('Private Interp'!K2="",'Public Interp'!K2=""),"",'Private Interp'!K2+'Public Interp'!K2)</f>
        <v/>
      </c>
      <c r="L2" t="str">
        <f>IF(OR('Private Interp'!L2="",'Public Interp'!L2=""),"",'Private Interp'!L2+'Public Interp'!L2)</f>
        <v/>
      </c>
      <c r="M2" t="str">
        <f>IF(OR('Private Interp'!M2="",'Public Interp'!M2=""),"",'Private Interp'!M2+'Public Interp'!M2)</f>
        <v/>
      </c>
      <c r="N2" t="str">
        <f>IF(OR('Private Interp'!N2="",'Public Interp'!N2=""),"",'Private Interp'!N2+'Public Interp'!N2)</f>
        <v/>
      </c>
      <c r="O2" t="str">
        <f>IF(OR('Private Interp'!O2="",'Public Interp'!O2=""),"",'Private Interp'!O2+'Public Interp'!O2)</f>
        <v/>
      </c>
      <c r="P2" t="str">
        <f>IF(OR('Private Interp'!P2="",'Public Interp'!P2=""),"",'Private Interp'!P2+'Public Interp'!P2)</f>
        <v/>
      </c>
      <c r="Q2" t="str">
        <f>IF(OR('Private Interp'!Q2="",'Public Interp'!Q2=""),"",'Private Interp'!Q2+'Public Interp'!Q2)</f>
        <v/>
      </c>
      <c r="R2" t="str">
        <f>IF(OR('Private Interp'!R2="",'Public Interp'!R2=""),"",'Private Interp'!R2+'Public Interp'!R2)</f>
        <v/>
      </c>
      <c r="S2" t="str">
        <f>IF(OR('Private Interp'!S2="",'Public Interp'!S2=""),"",'Private Interp'!S2+'Public Interp'!S2)</f>
        <v/>
      </c>
      <c r="T2" t="str">
        <f>IF(OR('Private Interp'!T2="",'Public Interp'!T2=""),"",'Private Interp'!T2+'Public Interp'!T2)</f>
        <v/>
      </c>
      <c r="U2" t="str">
        <f>IF(OR('Private Interp'!U2="",'Public Interp'!U2=""),"",'Private Interp'!U2+'Public Interp'!U2)</f>
        <v/>
      </c>
      <c r="V2" t="str">
        <f>IF(OR('Private Interp'!V2="",'Public Interp'!V2=""),"",'Private Interp'!V2+'Public Interp'!V2)</f>
        <v/>
      </c>
      <c r="W2" t="str">
        <f>IF(OR('Private Interp'!W2="",'Public Interp'!W2=""),"",'Private Interp'!W2+'Public Interp'!W2)</f>
        <v/>
      </c>
      <c r="X2" t="str">
        <f>IF(OR('Private Interp'!X2="",'Public Interp'!X2=""),"",'Private Interp'!X2+'Public Interp'!X2)</f>
        <v/>
      </c>
      <c r="Y2" t="str">
        <f>IF(OR('Private Interp'!Y2="",'Public Interp'!Y2=""),"",'Private Interp'!Y2+'Public Interp'!Y2)</f>
        <v/>
      </c>
      <c r="Z2" t="str">
        <f>IF(OR('Private Interp'!Z2="",'Public Interp'!Z2=""),"",'Private Interp'!Z2+'Public Interp'!Z2)</f>
        <v/>
      </c>
      <c r="AA2" t="str">
        <f>IF(OR('Private Interp'!AA2="",'Public Interp'!AA2=""),"",'Private Interp'!AA2+'Public Interp'!AA2)</f>
        <v/>
      </c>
      <c r="AB2" t="str">
        <f>IF(OR('Private Interp'!AB2="",'Public Interp'!AB2=""),"",'Private Interp'!AB2+'Public Interp'!AB2)</f>
        <v/>
      </c>
      <c r="AC2" t="str">
        <f>IF(OR('Private Interp'!AC2="",'Public Interp'!AC2=""),"",'Private Interp'!AC2+'Public Interp'!AC2)</f>
        <v/>
      </c>
      <c r="AD2" t="str">
        <f>IF(OR('Private Interp'!AD2="",'Public Interp'!AD2=""),"",'Private Interp'!AD2+'Public Interp'!AD2)</f>
        <v/>
      </c>
      <c r="AE2" t="str">
        <f>IF(OR('Private Interp'!AE2="",'Public Interp'!AE2=""),"",'Private Interp'!AE2+'Public Interp'!AE2)</f>
        <v/>
      </c>
      <c r="AF2" t="str">
        <f>IF(OR('Private Interp'!AF2="",'Public Interp'!AF2=""),"",'Private Interp'!AF2+'Public Interp'!AF2)</f>
        <v/>
      </c>
      <c r="AG2" t="str">
        <f>IF(OR('Private Interp'!AG2="",'Public Interp'!AG2=""),"",'Private Interp'!AG2+'Public Interp'!AG2)</f>
        <v/>
      </c>
    </row>
    <row r="3" spans="1:33" x14ac:dyDescent="0.4">
      <c r="A3">
        <f>A2+1</f>
        <v>2001</v>
      </c>
    </row>
    <row r="4" spans="1:33" x14ac:dyDescent="0.4">
      <c r="A4">
        <f t="shared" ref="A4:A9" si="0">A3+1</f>
        <v>2002</v>
      </c>
    </row>
    <row r="5" spans="1:33" x14ac:dyDescent="0.4">
      <c r="A5">
        <f t="shared" si="0"/>
        <v>2003</v>
      </c>
    </row>
    <row r="6" spans="1:33" x14ac:dyDescent="0.4">
      <c r="A6">
        <f t="shared" si="0"/>
        <v>2004</v>
      </c>
    </row>
    <row r="7" spans="1:33" x14ac:dyDescent="0.4">
      <c r="A7">
        <f t="shared" si="0"/>
        <v>2005</v>
      </c>
      <c r="B7">
        <f>IF(OR('Private Interp'!B7="",'Public Interp'!B7=""),"",'Private Interp'!B7+'Public Interp'!B7)</f>
        <v>2.4670000000000001</v>
      </c>
      <c r="C7" t="str">
        <f>IF(OR('Private Interp'!C7="",'Public Interp'!C7=""),"",'Private Interp'!C7+'Public Interp'!C7)</f>
        <v/>
      </c>
      <c r="D7" t="str">
        <f>IF(OR('Private Interp'!D7="",'Public Interp'!D7=""),"",'Private Interp'!D7+'Public Interp'!D7)</f>
        <v/>
      </c>
      <c r="E7" t="str">
        <f>IF(OR('Private Interp'!E7="",'Public Interp'!E7=""),"",'Private Interp'!E7+'Public Interp'!E7)</f>
        <v/>
      </c>
      <c r="F7" t="str">
        <f>IF(OR('Private Interp'!F7="",'Public Interp'!F7=""),"",'Private Interp'!F7+'Public Interp'!F7)</f>
        <v/>
      </c>
      <c r="G7" t="str">
        <f>IF(OR('Private Interp'!G7="",'Public Interp'!G7=""),"",'Private Interp'!G7+'Public Interp'!G7)</f>
        <v/>
      </c>
      <c r="H7" t="str">
        <f>IF(OR('Private Interp'!H7="",'Public Interp'!H7=""),"",'Private Interp'!H7+'Public Interp'!H7)</f>
        <v/>
      </c>
      <c r="I7" t="str">
        <f>IF(OR('Private Interp'!I7="",'Public Interp'!I7=""),"",'Private Interp'!I7+'Public Interp'!I7)</f>
        <v/>
      </c>
      <c r="J7" t="str">
        <f>IF(OR('Private Interp'!J7="",'Public Interp'!J7=""),"",'Private Interp'!J7+'Public Interp'!J7)</f>
        <v/>
      </c>
      <c r="K7" t="str">
        <f>IF(OR('Private Interp'!K7="",'Public Interp'!K7=""),"",'Private Interp'!K7+'Public Interp'!K7)</f>
        <v/>
      </c>
      <c r="L7" t="str">
        <f>IF(OR('Private Interp'!L7="",'Public Interp'!L7=""),"",'Private Interp'!L7+'Public Interp'!L7)</f>
        <v/>
      </c>
      <c r="M7" t="str">
        <f>IF(OR('Private Interp'!M7="",'Public Interp'!M7=""),"",'Private Interp'!M7+'Public Interp'!M7)</f>
        <v/>
      </c>
      <c r="N7" t="str">
        <f>IF(OR('Private Interp'!N7="",'Public Interp'!N7=""),"",'Private Interp'!N7+'Public Interp'!N7)</f>
        <v/>
      </c>
      <c r="O7" t="str">
        <f>IF(OR('Private Interp'!O7="",'Public Interp'!O7=""),"",'Private Interp'!O7+'Public Interp'!O7)</f>
        <v/>
      </c>
      <c r="P7" t="str">
        <f>IF(OR('Private Interp'!P7="",'Public Interp'!P7=""),"",'Private Interp'!P7+'Public Interp'!P7)</f>
        <v/>
      </c>
      <c r="Q7" t="str">
        <f>IF(OR('Private Interp'!Q7="",'Public Interp'!Q7=""),"",'Private Interp'!Q7+'Public Interp'!Q7)</f>
        <v/>
      </c>
      <c r="R7" t="str">
        <f>IF(OR('Private Interp'!R7="",'Public Interp'!R7=""),"",'Private Interp'!R7+'Public Interp'!R7)</f>
        <v/>
      </c>
      <c r="S7" t="str">
        <f>IF(OR('Private Interp'!S7="",'Public Interp'!S7=""),"",'Private Interp'!S7+'Public Interp'!S7)</f>
        <v/>
      </c>
      <c r="T7" t="str">
        <f>IF(OR('Private Interp'!T7="",'Public Interp'!T7=""),"",'Private Interp'!T7+'Public Interp'!T7)</f>
        <v/>
      </c>
      <c r="U7" t="str">
        <f>IF(OR('Private Interp'!U7="",'Public Interp'!U7=""),"",'Private Interp'!U7+'Public Interp'!U7)</f>
        <v/>
      </c>
      <c r="V7" t="str">
        <f>IF(OR('Private Interp'!V7="",'Public Interp'!V7=""),"",'Private Interp'!V7+'Public Interp'!V7)</f>
        <v/>
      </c>
      <c r="W7" t="str">
        <f>IF(OR('Private Interp'!W7="",'Public Interp'!W7=""),"",'Private Interp'!W7+'Public Interp'!W7)</f>
        <v/>
      </c>
      <c r="X7" t="str">
        <f>IF(OR('Private Interp'!X7="",'Public Interp'!X7=""),"",'Private Interp'!X7+'Public Interp'!X7)</f>
        <v/>
      </c>
      <c r="Y7" t="str">
        <f>IF(OR('Private Interp'!Y7="",'Public Interp'!Y7=""),"",'Private Interp'!Y7+'Public Interp'!Y7)</f>
        <v/>
      </c>
      <c r="Z7" t="str">
        <f>IF(OR('Private Interp'!Z7="",'Public Interp'!Z7=""),"",'Private Interp'!Z7+'Public Interp'!Z7)</f>
        <v/>
      </c>
      <c r="AA7" t="str">
        <f>IF(OR('Private Interp'!AA7="",'Public Interp'!AA7=""),"",'Private Interp'!AA7+'Public Interp'!AA7)</f>
        <v/>
      </c>
      <c r="AB7" t="str">
        <f>IF(OR('Private Interp'!AB7="",'Public Interp'!AB7=""),"",'Private Interp'!AB7+'Public Interp'!AB7)</f>
        <v/>
      </c>
      <c r="AC7" t="str">
        <f>IF(OR('Private Interp'!AC7="",'Public Interp'!AC7=""),"",'Private Interp'!AC7+'Public Interp'!AC7)</f>
        <v/>
      </c>
      <c r="AD7" t="str">
        <f>IF(OR('Private Interp'!AD7="",'Public Interp'!AD7=""),"",'Private Interp'!AD7+'Public Interp'!AD7)</f>
        <v/>
      </c>
      <c r="AE7" t="str">
        <f>IF(OR('Private Interp'!AE7="",'Public Interp'!AE7=""),"",'Private Interp'!AE7+'Public Interp'!AE7)</f>
        <v/>
      </c>
      <c r="AF7" t="str">
        <f>IF(OR('Private Interp'!AF7="",'Public Interp'!AF7=""),"",'Private Interp'!AF7+'Public Interp'!AF7)</f>
        <v/>
      </c>
      <c r="AG7" t="str">
        <f>IF(OR('Private Interp'!AG7="",'Public Interp'!AG7=""),"",'Private Interp'!AG7+'Public Interp'!AG7)</f>
        <v/>
      </c>
    </row>
    <row r="8" spans="1:33" x14ac:dyDescent="0.4">
      <c r="A8">
        <f t="shared" si="0"/>
        <v>2006</v>
      </c>
    </row>
    <row r="9" spans="1:33" x14ac:dyDescent="0.4">
      <c r="A9">
        <f t="shared" si="0"/>
        <v>2007</v>
      </c>
    </row>
    <row r="10" spans="1:33" x14ac:dyDescent="0.4">
      <c r="A10">
        <v>2008</v>
      </c>
      <c r="B10">
        <f>IF(OR('Private Interp'!B10="",'Public Interp'!B10=""),"",'Private Interp'!B10+'Public Interp'!B10)</f>
        <v>2.4239999999999999</v>
      </c>
      <c r="C10" t="str">
        <f>IF(OR('Private Interp'!C10="",'Public Interp'!C10=""),"",'Private Interp'!C10+'Public Interp'!C10)</f>
        <v/>
      </c>
      <c r="D10" t="str">
        <f>IF(OR('Private Interp'!D10="",'Public Interp'!D10=""),"",'Private Interp'!D10+'Public Interp'!D10)</f>
        <v/>
      </c>
      <c r="E10" t="str">
        <f>IF(OR('Private Interp'!E10="",'Public Interp'!E10=""),"",'Private Interp'!E10+'Public Interp'!E10)</f>
        <v/>
      </c>
      <c r="F10" t="str">
        <f>IF(OR('Private Interp'!F10="",'Public Interp'!F10=""),"",'Private Interp'!F10+'Public Interp'!F10)</f>
        <v/>
      </c>
      <c r="G10" t="str">
        <f>IF(OR('Private Interp'!G10="",'Public Interp'!G10=""),"",'Private Interp'!G10+'Public Interp'!G10)</f>
        <v/>
      </c>
      <c r="H10" t="str">
        <f>IF(OR('Private Interp'!H10="",'Public Interp'!H10=""),"",'Private Interp'!H10+'Public Interp'!H10)</f>
        <v/>
      </c>
      <c r="I10" t="str">
        <f>IF(OR('Private Interp'!I10="",'Public Interp'!I10=""),"",'Private Interp'!I10+'Public Interp'!I10)</f>
        <v/>
      </c>
      <c r="J10" t="str">
        <f>IF(OR('Private Interp'!J10="",'Public Interp'!J10=""),"",'Private Interp'!J10+'Public Interp'!J10)</f>
        <v/>
      </c>
      <c r="K10" t="str">
        <f>IF(OR('Private Interp'!K10="",'Public Interp'!K10=""),"",'Private Interp'!K10+'Public Interp'!K10)</f>
        <v/>
      </c>
      <c r="L10" t="str">
        <f>IF(OR('Private Interp'!L10="",'Public Interp'!L10=""),"",'Private Interp'!L10+'Public Interp'!L10)</f>
        <v/>
      </c>
      <c r="M10" t="str">
        <f>IF(OR('Private Interp'!M10="",'Public Interp'!M10=""),"",'Private Interp'!M10+'Public Interp'!M10)</f>
        <v/>
      </c>
      <c r="N10" t="str">
        <f>IF(OR('Private Interp'!N10="",'Public Interp'!N10=""),"",'Private Interp'!N10+'Public Interp'!N10)</f>
        <v/>
      </c>
      <c r="O10" t="str">
        <f>IF(OR('Private Interp'!O10="",'Public Interp'!O10=""),"",'Private Interp'!O10+'Public Interp'!O10)</f>
        <v/>
      </c>
      <c r="P10" t="str">
        <f>IF(OR('Private Interp'!P10="",'Public Interp'!P10=""),"",'Private Interp'!P10+'Public Interp'!P10)</f>
        <v/>
      </c>
      <c r="Q10" t="str">
        <f>IF(OR('Private Interp'!Q10="",'Public Interp'!Q10=""),"",'Private Interp'!Q10+'Public Interp'!Q10)</f>
        <v/>
      </c>
      <c r="R10" t="str">
        <f>IF(OR('Private Interp'!R10="",'Public Interp'!R10=""),"",'Private Interp'!R10+'Public Interp'!R10)</f>
        <v/>
      </c>
      <c r="S10" t="str">
        <f>IF(OR('Private Interp'!S10="",'Public Interp'!S10=""),"",'Private Interp'!S10+'Public Interp'!S10)</f>
        <v/>
      </c>
      <c r="T10" t="str">
        <f>IF(OR('Private Interp'!T10="",'Public Interp'!T10=""),"",'Private Interp'!T10+'Public Interp'!T10)</f>
        <v/>
      </c>
      <c r="U10" t="str">
        <f>IF(OR('Private Interp'!U10="",'Public Interp'!U10=""),"",'Private Interp'!U10+'Public Interp'!U10)</f>
        <v/>
      </c>
      <c r="V10" t="str">
        <f>IF(OR('Private Interp'!V10="",'Public Interp'!V10=""),"",'Private Interp'!V10+'Public Interp'!V10)</f>
        <v/>
      </c>
      <c r="W10" t="str">
        <f>IF(OR('Private Interp'!W10="",'Public Interp'!W10=""),"",'Private Interp'!W10+'Public Interp'!W10)</f>
        <v/>
      </c>
      <c r="X10" t="str">
        <f>IF(OR('Private Interp'!X10="",'Public Interp'!X10=""),"",'Private Interp'!X10+'Public Interp'!X10)</f>
        <v/>
      </c>
      <c r="Y10" t="str">
        <f>IF(OR('Private Interp'!Y10="",'Public Interp'!Y10=""),"",'Private Interp'!Y10+'Public Interp'!Y10)</f>
        <v/>
      </c>
      <c r="Z10" t="str">
        <f>IF(OR('Private Interp'!Z10="",'Public Interp'!Z10=""),"",'Private Interp'!Z10+'Public Interp'!Z10)</f>
        <v/>
      </c>
      <c r="AA10" t="str">
        <f>IF(OR('Private Interp'!AA10="",'Public Interp'!AA10=""),"",'Private Interp'!AA10+'Public Interp'!AA10)</f>
        <v/>
      </c>
      <c r="AB10" t="str">
        <f>IF(OR('Private Interp'!AB10="",'Public Interp'!AB10=""),"",'Private Interp'!AB10+'Public Interp'!AB10)</f>
        <v/>
      </c>
      <c r="AC10" t="str">
        <f>IF(OR('Private Interp'!AC10="",'Public Interp'!AC10=""),"",'Private Interp'!AC10+'Public Interp'!AC10)</f>
        <v/>
      </c>
      <c r="AD10" t="str">
        <f>IF(OR('Private Interp'!AD10="",'Public Interp'!AD10=""),"",'Private Interp'!AD10+'Public Interp'!AD10)</f>
        <v/>
      </c>
      <c r="AE10" t="str">
        <f>IF(OR('Private Interp'!AE10="",'Public Interp'!AE10=""),"",'Private Interp'!AE10+'Public Interp'!AE10)</f>
        <v/>
      </c>
      <c r="AF10" t="str">
        <f>IF(OR('Private Interp'!AF10="",'Public Interp'!AF10=""),"",'Private Interp'!AF10+'Public Interp'!AF10)</f>
        <v/>
      </c>
      <c r="AG10" t="str">
        <f>IF(OR('Private Interp'!AG10="",'Public Interp'!AG10=""),"",'Private Interp'!AG10+'Public Interp'!AG10)</f>
        <v/>
      </c>
    </row>
    <row r="11" spans="1:33" x14ac:dyDescent="0.4">
      <c r="A11">
        <v>2009</v>
      </c>
      <c r="B11">
        <f>IF(OR('Private Interp'!B11="",'Public Interp'!B11=""),"",'Private Interp'!B11+'Public Interp'!B11)</f>
        <v>2.5640000000000001</v>
      </c>
      <c r="C11" t="str">
        <f>IF(OR('Private Interp'!C11="",'Public Interp'!C11=""),"",'Private Interp'!C11+'Public Interp'!C11)</f>
        <v/>
      </c>
      <c r="D11" t="str">
        <f>IF(OR('Private Interp'!D11="",'Public Interp'!D11=""),"",'Private Interp'!D11+'Public Interp'!D11)</f>
        <v/>
      </c>
      <c r="E11" t="str">
        <f>IF(OR('Private Interp'!E11="",'Public Interp'!E11=""),"",'Private Interp'!E11+'Public Interp'!E11)</f>
        <v/>
      </c>
      <c r="F11" t="str">
        <f>IF(OR('Private Interp'!F11="",'Public Interp'!F11=""),"",'Private Interp'!F11+'Public Interp'!F11)</f>
        <v/>
      </c>
      <c r="G11" t="str">
        <f>IF(OR('Private Interp'!G11="",'Public Interp'!G11=""),"",'Private Interp'!G11+'Public Interp'!G11)</f>
        <v/>
      </c>
      <c r="H11" t="str">
        <f>IF(OR('Private Interp'!H11="",'Public Interp'!H11=""),"",'Private Interp'!H11+'Public Interp'!H11)</f>
        <v/>
      </c>
      <c r="I11" t="str">
        <f>IF(OR('Private Interp'!I11="",'Public Interp'!I11=""),"",'Private Interp'!I11+'Public Interp'!I11)</f>
        <v/>
      </c>
      <c r="J11" t="str">
        <f>IF(OR('Private Interp'!J11="",'Public Interp'!J11=""),"",'Private Interp'!J11+'Public Interp'!J11)</f>
        <v/>
      </c>
      <c r="K11" t="str">
        <f>IF(OR('Private Interp'!K11="",'Public Interp'!K11=""),"",'Private Interp'!K11+'Public Interp'!K11)</f>
        <v/>
      </c>
      <c r="L11" t="str">
        <f>IF(OR('Private Interp'!L11="",'Public Interp'!L11=""),"",'Private Interp'!L11+'Public Interp'!L11)</f>
        <v/>
      </c>
      <c r="M11" t="str">
        <f>IF(OR('Private Interp'!M11="",'Public Interp'!M11=""),"",'Private Interp'!M11+'Public Interp'!M11)</f>
        <v/>
      </c>
      <c r="N11" t="str">
        <f>IF(OR('Private Interp'!N11="",'Public Interp'!N11=""),"",'Private Interp'!N11+'Public Interp'!N11)</f>
        <v/>
      </c>
      <c r="O11" t="str">
        <f>IF(OR('Private Interp'!O11="",'Public Interp'!O11=""),"",'Private Interp'!O11+'Public Interp'!O11)</f>
        <v/>
      </c>
      <c r="P11" t="str">
        <f>IF(OR('Private Interp'!P11="",'Public Interp'!P11=""),"",'Private Interp'!P11+'Public Interp'!P11)</f>
        <v/>
      </c>
      <c r="Q11" t="str">
        <f>IF(OR('Private Interp'!Q11="",'Public Interp'!Q11=""),"",'Private Interp'!Q11+'Public Interp'!Q11)</f>
        <v/>
      </c>
      <c r="R11" t="str">
        <f>IF(OR('Private Interp'!R11="",'Public Interp'!R11=""),"",'Private Interp'!R11+'Public Interp'!R11)</f>
        <v/>
      </c>
      <c r="S11" t="str">
        <f>IF(OR('Private Interp'!S11="",'Public Interp'!S11=""),"",'Private Interp'!S11+'Public Interp'!S11)</f>
        <v/>
      </c>
      <c r="T11" t="str">
        <f>IF(OR('Private Interp'!T11="",'Public Interp'!T11=""),"",'Private Interp'!T11+'Public Interp'!T11)</f>
        <v/>
      </c>
      <c r="U11" t="str">
        <f>IF(OR('Private Interp'!U11="",'Public Interp'!U11=""),"",'Private Interp'!U11+'Public Interp'!U11)</f>
        <v/>
      </c>
      <c r="V11" t="str">
        <f>IF(OR('Private Interp'!V11="",'Public Interp'!V11=""),"",'Private Interp'!V11+'Public Interp'!V11)</f>
        <v/>
      </c>
      <c r="W11" t="str">
        <f>IF(OR('Private Interp'!W11="",'Public Interp'!W11=""),"",'Private Interp'!W11+'Public Interp'!W11)</f>
        <v/>
      </c>
      <c r="X11" t="str">
        <f>IF(OR('Private Interp'!X11="",'Public Interp'!X11=""),"",'Private Interp'!X11+'Public Interp'!X11)</f>
        <v/>
      </c>
      <c r="Y11" t="str">
        <f>IF(OR('Private Interp'!Y11="",'Public Interp'!Y11=""),"",'Private Interp'!Y11+'Public Interp'!Y11)</f>
        <v/>
      </c>
      <c r="Z11" t="str">
        <f>IF(OR('Private Interp'!Z11="",'Public Interp'!Z11=""),"",'Private Interp'!Z11+'Public Interp'!Z11)</f>
        <v/>
      </c>
      <c r="AA11" t="str">
        <f>IF(OR('Private Interp'!AA11="",'Public Interp'!AA11=""),"",'Private Interp'!AA11+'Public Interp'!AA11)</f>
        <v/>
      </c>
      <c r="AB11" t="str">
        <f>IF(OR('Private Interp'!AB11="",'Public Interp'!AB11=""),"",'Private Interp'!AB11+'Public Interp'!AB11)</f>
        <v/>
      </c>
      <c r="AC11" t="str">
        <f>IF(OR('Private Interp'!AC11="",'Public Interp'!AC11=""),"",'Private Interp'!AC11+'Public Interp'!AC11)</f>
        <v/>
      </c>
      <c r="AD11" t="str">
        <f>IF(OR('Private Interp'!AD11="",'Public Interp'!AD11=""),"",'Private Interp'!AD11+'Public Interp'!AD11)</f>
        <v/>
      </c>
      <c r="AE11" t="str">
        <f>IF(OR('Private Interp'!AE11="",'Public Interp'!AE11=""),"",'Private Interp'!AE11+'Public Interp'!AE11)</f>
        <v/>
      </c>
      <c r="AF11" t="str">
        <f>IF(OR('Private Interp'!AF11="",'Public Interp'!AF11=""),"",'Private Interp'!AF11+'Public Interp'!AF11)</f>
        <v/>
      </c>
      <c r="AG11" t="str">
        <f>IF(OR('Private Interp'!AG11="",'Public Interp'!AG11=""),"",'Private Interp'!AG11+'Public Interp'!AG11)</f>
        <v/>
      </c>
    </row>
    <row r="12" spans="1:33" x14ac:dyDescent="0.4">
      <c r="A12">
        <v>2010</v>
      </c>
      <c r="B12">
        <f>IF(OR('Private Interp'!B12="",'Public Interp'!B12=""),"",'Private Interp'!B12+'Public Interp'!B12)</f>
        <v>2.665</v>
      </c>
      <c r="C12" t="str">
        <f>IF(OR('Private Interp'!C12="",'Public Interp'!C12=""),"",'Private Interp'!C12+'Public Interp'!C12)</f>
        <v/>
      </c>
      <c r="D12" t="str">
        <f>IF(OR('Private Interp'!D12="",'Public Interp'!D12=""),"",'Private Interp'!D12+'Public Interp'!D12)</f>
        <v/>
      </c>
      <c r="E12" t="str">
        <f>IF(OR('Private Interp'!E12="",'Public Interp'!E12=""),"",'Private Interp'!E12+'Public Interp'!E12)</f>
        <v/>
      </c>
      <c r="F12" t="str">
        <f>IF(OR('Private Interp'!F12="",'Public Interp'!F12=""),"",'Private Interp'!F12+'Public Interp'!F12)</f>
        <v/>
      </c>
      <c r="G12" t="str">
        <f>IF(OR('Private Interp'!G12="",'Public Interp'!G12=""),"",'Private Interp'!G12+'Public Interp'!G12)</f>
        <v/>
      </c>
      <c r="H12" t="str">
        <f>IF(OR('Private Interp'!H12="",'Public Interp'!H12=""),"",'Private Interp'!H12+'Public Interp'!H12)</f>
        <v/>
      </c>
      <c r="I12" t="str">
        <f>IF(OR('Private Interp'!I12="",'Public Interp'!I12=""),"",'Private Interp'!I12+'Public Interp'!I12)</f>
        <v/>
      </c>
      <c r="J12" t="str">
        <f>IF(OR('Private Interp'!J12="",'Public Interp'!J12=""),"",'Private Interp'!J12+'Public Interp'!J12)</f>
        <v/>
      </c>
      <c r="K12" t="str">
        <f>IF(OR('Private Interp'!K12="",'Public Interp'!K12=""),"",'Private Interp'!K12+'Public Interp'!K12)</f>
        <v/>
      </c>
      <c r="L12" t="str">
        <f>IF(OR('Private Interp'!L12="",'Public Interp'!L12=""),"",'Private Interp'!L12+'Public Interp'!L12)</f>
        <v/>
      </c>
      <c r="M12" t="str">
        <f>IF(OR('Private Interp'!M12="",'Public Interp'!M12=""),"",'Private Interp'!M12+'Public Interp'!M12)</f>
        <v/>
      </c>
      <c r="N12" t="str">
        <f>IF(OR('Private Interp'!N12="",'Public Interp'!N12=""),"",'Private Interp'!N12+'Public Interp'!N12)</f>
        <v/>
      </c>
      <c r="O12" t="str">
        <f>IF(OR('Private Interp'!O12="",'Public Interp'!O12=""),"",'Private Interp'!O12+'Public Interp'!O12)</f>
        <v/>
      </c>
      <c r="P12" t="str">
        <f>IF(OR('Private Interp'!P12="",'Public Interp'!P12=""),"",'Private Interp'!P12+'Public Interp'!P12)</f>
        <v/>
      </c>
      <c r="Q12" t="str">
        <f>IF(OR('Private Interp'!Q12="",'Public Interp'!Q12=""),"",'Private Interp'!Q12+'Public Interp'!Q12)</f>
        <v/>
      </c>
      <c r="R12" t="str">
        <f>IF(OR('Private Interp'!R12="",'Public Interp'!R12=""),"",'Private Interp'!R12+'Public Interp'!R12)</f>
        <v/>
      </c>
      <c r="S12" t="str">
        <f>IF(OR('Private Interp'!S12="",'Public Interp'!S12=""),"",'Private Interp'!S12+'Public Interp'!S12)</f>
        <v/>
      </c>
      <c r="T12" t="str">
        <f>IF(OR('Private Interp'!T12="",'Public Interp'!T12=""),"",'Private Interp'!T12+'Public Interp'!T12)</f>
        <v/>
      </c>
      <c r="U12" t="str">
        <f>IF(OR('Private Interp'!U12="",'Public Interp'!U12=""),"",'Private Interp'!U12+'Public Interp'!U12)</f>
        <v/>
      </c>
      <c r="V12" t="str">
        <f>IF(OR('Private Interp'!V12="",'Public Interp'!V12=""),"",'Private Interp'!V12+'Public Interp'!V12)</f>
        <v/>
      </c>
      <c r="W12" t="str">
        <f>IF(OR('Private Interp'!W12="",'Public Interp'!W12=""),"",'Private Interp'!W12+'Public Interp'!W12)</f>
        <v/>
      </c>
      <c r="X12" t="str">
        <f>IF(OR('Private Interp'!X12="",'Public Interp'!X12=""),"",'Private Interp'!X12+'Public Interp'!X12)</f>
        <v/>
      </c>
      <c r="Y12" t="str">
        <f>IF(OR('Private Interp'!Y12="",'Public Interp'!Y12=""),"",'Private Interp'!Y12+'Public Interp'!Y12)</f>
        <v/>
      </c>
      <c r="Z12" t="str">
        <f>IF(OR('Private Interp'!Z12="",'Public Interp'!Z12=""),"",'Private Interp'!Z12+'Public Interp'!Z12)</f>
        <v/>
      </c>
      <c r="AA12" t="str">
        <f>IF(OR('Private Interp'!AA12="",'Public Interp'!AA12=""),"",'Private Interp'!AA12+'Public Interp'!AA12)</f>
        <v/>
      </c>
      <c r="AB12" t="str">
        <f>IF(OR('Private Interp'!AB12="",'Public Interp'!AB12=""),"",'Private Interp'!AB12+'Public Interp'!AB12)</f>
        <v/>
      </c>
      <c r="AC12" t="str">
        <f>IF(OR('Private Interp'!AC12="",'Public Interp'!AC12=""),"",'Private Interp'!AC12+'Public Interp'!AC12)</f>
        <v/>
      </c>
      <c r="AD12" t="str">
        <f>IF(OR('Private Interp'!AD12="",'Public Interp'!AD12=""),"",'Private Interp'!AD12+'Public Interp'!AD12)</f>
        <v/>
      </c>
      <c r="AE12" t="str">
        <f>IF(OR('Private Interp'!AE12="",'Public Interp'!AE12=""),"",'Private Interp'!AE12+'Public Interp'!AE12)</f>
        <v/>
      </c>
      <c r="AF12" t="str">
        <f>IF(OR('Private Interp'!AF12="",'Public Interp'!AF12=""),"",'Private Interp'!AF12+'Public Interp'!AF12)</f>
        <v/>
      </c>
      <c r="AG12" t="str">
        <f>IF(OR('Private Interp'!AG12="",'Public Interp'!AG12=""),"",'Private Interp'!AG12+'Public Interp'!AG12)</f>
        <v/>
      </c>
    </row>
    <row r="13" spans="1:33" x14ac:dyDescent="0.4">
      <c r="A13">
        <v>2011</v>
      </c>
      <c r="B13">
        <f>IF(OR('Private Interp'!B13="",'Public Interp'!B13=""),"",'Private Interp'!B13+'Public Interp'!B13)</f>
        <v>2.5840000000000001</v>
      </c>
      <c r="C13">
        <f>IF(OR('Private Interp'!C13="",'Public Interp'!C13=""),"",'Private Interp'!C13+'Public Interp'!C13)</f>
        <v>3.9269999999999996</v>
      </c>
      <c r="D13">
        <f>IF(OR('Private Interp'!D13="",'Public Interp'!D13=""),"",'Private Interp'!D13+'Public Interp'!D13)</f>
        <v>2.3051040713961113</v>
      </c>
      <c r="E13">
        <f>IF(OR('Private Interp'!E13="",'Public Interp'!E13=""),"",'Private Interp'!E13+'Public Interp'!E13)</f>
        <v>3.1434192897479538</v>
      </c>
      <c r="F13">
        <f>IF(OR('Private Interp'!F13="",'Public Interp'!F13=""),"",'Private Interp'!F13+'Public Interp'!F13)</f>
        <v>2.5503240153640712</v>
      </c>
      <c r="G13" t="str">
        <f>IF(OR('Private Interp'!G13="",'Public Interp'!G13=""),"",'Private Interp'!G13+'Public Interp'!G13)</f>
        <v/>
      </c>
      <c r="H13" t="str">
        <f>IF(OR('Private Interp'!H13="",'Public Interp'!H13=""),"",'Private Interp'!H13+'Public Interp'!H13)</f>
        <v/>
      </c>
      <c r="I13" t="str">
        <f>IF(OR('Private Interp'!I13="",'Public Interp'!I13=""),"",'Private Interp'!I13+'Public Interp'!I13)</f>
        <v/>
      </c>
      <c r="J13" t="str">
        <f>IF(OR('Private Interp'!J13="",'Public Interp'!J13=""),"",'Private Interp'!J13+'Public Interp'!J13)</f>
        <v/>
      </c>
      <c r="K13" t="str">
        <f>IF(OR('Private Interp'!K13="",'Public Interp'!K13=""),"",'Private Interp'!K13+'Public Interp'!K13)</f>
        <v/>
      </c>
      <c r="L13" t="str">
        <f>IF(OR('Private Interp'!L13="",'Public Interp'!L13=""),"",'Private Interp'!L13+'Public Interp'!L13)</f>
        <v/>
      </c>
      <c r="M13" t="str">
        <f>IF(OR('Private Interp'!M13="",'Public Interp'!M13=""),"",'Private Interp'!M13+'Public Interp'!M13)</f>
        <v/>
      </c>
      <c r="N13" t="str">
        <f>IF(OR('Private Interp'!N13="",'Public Interp'!N13=""),"",'Private Interp'!N13+'Public Interp'!N13)</f>
        <v/>
      </c>
      <c r="O13" t="str">
        <f>IF(OR('Private Interp'!O13="",'Public Interp'!O13=""),"",'Private Interp'!O13+'Public Interp'!O13)</f>
        <v/>
      </c>
      <c r="P13" t="str">
        <f>IF(OR('Private Interp'!P13="",'Public Interp'!P13=""),"",'Private Interp'!P13+'Public Interp'!P13)</f>
        <v/>
      </c>
      <c r="Q13" t="str">
        <f>IF(OR('Private Interp'!Q13="",'Public Interp'!Q13=""),"",'Private Interp'!Q13+'Public Interp'!Q13)</f>
        <v/>
      </c>
      <c r="R13" t="str">
        <f>IF(OR('Private Interp'!R13="",'Public Interp'!R13=""),"",'Private Interp'!R13+'Public Interp'!R13)</f>
        <v/>
      </c>
      <c r="S13" t="str">
        <f>IF(OR('Private Interp'!S13="",'Public Interp'!S13=""),"",'Private Interp'!S13+'Public Interp'!S13)</f>
        <v/>
      </c>
      <c r="T13" t="str">
        <f>IF(OR('Private Interp'!T13="",'Public Interp'!T13=""),"",'Private Interp'!T13+'Public Interp'!T13)</f>
        <v/>
      </c>
      <c r="U13" t="str">
        <f>IF(OR('Private Interp'!U13="",'Public Interp'!U13=""),"",'Private Interp'!U13+'Public Interp'!U13)</f>
        <v/>
      </c>
      <c r="V13" t="str">
        <f>IF(OR('Private Interp'!V13="",'Public Interp'!V13=""),"",'Private Interp'!V13+'Public Interp'!V13)</f>
        <v/>
      </c>
      <c r="W13" t="str">
        <f>IF(OR('Private Interp'!W13="",'Public Interp'!W13=""),"",'Private Interp'!W13+'Public Interp'!W13)</f>
        <v/>
      </c>
      <c r="X13" t="str">
        <f>IF(OR('Private Interp'!X13="",'Public Interp'!X13=""),"",'Private Interp'!X13+'Public Interp'!X13)</f>
        <v/>
      </c>
      <c r="Y13" t="str">
        <f>IF(OR('Private Interp'!Y13="",'Public Interp'!Y13=""),"",'Private Interp'!Y13+'Public Interp'!Y13)</f>
        <v/>
      </c>
      <c r="Z13" t="str">
        <f>IF(OR('Private Interp'!Z13="",'Public Interp'!Z13=""),"",'Private Interp'!Z13+'Public Interp'!Z13)</f>
        <v/>
      </c>
      <c r="AA13" t="str">
        <f>IF(OR('Private Interp'!AA13="",'Public Interp'!AA13=""),"",'Private Interp'!AA13+'Public Interp'!AA13)</f>
        <v/>
      </c>
      <c r="AB13" t="str">
        <f>IF(OR('Private Interp'!AB13="",'Public Interp'!AB13=""),"",'Private Interp'!AB13+'Public Interp'!AB13)</f>
        <v/>
      </c>
      <c r="AC13" t="str">
        <f>IF(OR('Private Interp'!AC13="",'Public Interp'!AC13=""),"",'Private Interp'!AC13+'Public Interp'!AC13)</f>
        <v/>
      </c>
      <c r="AD13" t="str">
        <f>IF(OR('Private Interp'!AD13="",'Public Interp'!AD13=""),"",'Private Interp'!AD13+'Public Interp'!AD13)</f>
        <v/>
      </c>
      <c r="AE13" t="str">
        <f>IF(OR('Private Interp'!AE13="",'Public Interp'!AE13=""),"",'Private Interp'!AE13+'Public Interp'!AE13)</f>
        <v/>
      </c>
      <c r="AF13" t="str">
        <f>IF(OR('Private Interp'!AF13="",'Public Interp'!AF13=""),"",'Private Interp'!AF13+'Public Interp'!AF13)</f>
        <v/>
      </c>
      <c r="AG13">
        <f>IF(OR('Private Interp'!AG13="",'Public Interp'!AG13=""),"",'Private Interp'!AG13+'Public Interp'!AG13)</f>
        <v>3.6909999999999998</v>
      </c>
    </row>
    <row r="14" spans="1:33" x14ac:dyDescent="0.4">
      <c r="A14">
        <v>2012</v>
      </c>
      <c r="B14">
        <f>IF(OR('Private Interp'!B14="",'Public Interp'!B14=""),"",'Private Interp'!B14+'Public Interp'!B14)</f>
        <v>2.5350000000000001</v>
      </c>
      <c r="C14">
        <f>IF(OR('Private Interp'!C14="",'Public Interp'!C14=""),"",'Private Interp'!C14+'Public Interp'!C14)</f>
        <v>3.9249999999999998</v>
      </c>
      <c r="D14">
        <f>IF(OR('Private Interp'!D14="",'Public Interp'!D14=""),"",'Private Interp'!D14+'Public Interp'!D14)</f>
        <v>2.3079999999999998</v>
      </c>
      <c r="E14">
        <f>IF(OR('Private Interp'!E14="",'Public Interp'!E14=""),"",'Private Interp'!E14+'Public Interp'!E14)</f>
        <v>3.0960000000000001</v>
      </c>
      <c r="F14">
        <f>IF(OR('Private Interp'!F14="",'Public Interp'!F14=""),"",'Private Interp'!F14+'Public Interp'!F14)</f>
        <v>2.569</v>
      </c>
      <c r="G14" t="str">
        <f>IF(OR('Private Interp'!G14="",'Public Interp'!G14=""),"",'Private Interp'!G14+'Public Interp'!G14)</f>
        <v/>
      </c>
      <c r="H14">
        <f>IF(OR('Private Interp'!H14="",'Public Interp'!H14=""),"",'Private Interp'!H14+'Public Interp'!H14)</f>
        <v>-3.4048629324889335E-2</v>
      </c>
      <c r="I14">
        <f>IF(OR('Private Interp'!I14="",'Public Interp'!I14=""),"",'Private Interp'!I14+'Public Interp'!I14)</f>
        <v>2.139956322482639E-2</v>
      </c>
      <c r="J14" t="str">
        <f>IF(OR('Private Interp'!J14="",'Public Interp'!J14=""),"",'Private Interp'!J14+'Public Interp'!J14)</f>
        <v/>
      </c>
      <c r="K14" t="str">
        <f>IF(OR('Private Interp'!K14="",'Public Interp'!K14=""),"",'Private Interp'!K14+'Public Interp'!K14)</f>
        <v/>
      </c>
      <c r="L14">
        <f>IF(OR('Private Interp'!L14="",'Public Interp'!L14=""),"",'Private Interp'!L14+'Public Interp'!L14)</f>
        <v>2.4579857074047279E-2</v>
      </c>
      <c r="M14">
        <f>IF(OR('Private Interp'!M14="",'Public Interp'!M14=""),"",'Private Interp'!M14+'Public Interp'!M14)</f>
        <v>0.19810739755079754</v>
      </c>
      <c r="N14">
        <f>IF(OR('Private Interp'!N14="",'Public Interp'!N14=""),"",'Private Interp'!N14+'Public Interp'!N14)</f>
        <v>3.0932824499456637</v>
      </c>
      <c r="O14">
        <f>IF(OR('Private Interp'!O14="",'Public Interp'!O14=""),"",'Private Interp'!O14+'Public Interp'!O14)</f>
        <v>2.7640000000000002</v>
      </c>
      <c r="P14">
        <f>IF(OR('Private Interp'!P14="",'Public Interp'!P14=""),"",'Private Interp'!P14+'Public Interp'!P14)</f>
        <v>3.653</v>
      </c>
      <c r="Q14">
        <f>IF(OR('Private Interp'!Q14="",'Public Interp'!Q14=""),"",'Private Interp'!Q14+'Public Interp'!Q14)</f>
        <v>2.617</v>
      </c>
      <c r="R14">
        <f>IF(OR('Private Interp'!R14="",'Public Interp'!R14=""),"",'Private Interp'!R14+'Public Interp'!R14)</f>
        <v>2.8149999999999999</v>
      </c>
      <c r="S14">
        <f>IF(OR('Private Interp'!S14="",'Public Interp'!S14=""),"",'Private Interp'!S14+'Public Interp'!S14)</f>
        <v>2.1110000000000002</v>
      </c>
      <c r="T14">
        <f>IF(OR('Private Interp'!T14="",'Public Interp'!T14=""),"",'Private Interp'!T14+'Public Interp'!T14)</f>
        <v>1.867</v>
      </c>
      <c r="U14" t="str">
        <f>IF(OR('Private Interp'!U14="",'Public Interp'!U14=""),"",'Private Interp'!U14+'Public Interp'!U14)</f>
        <v/>
      </c>
      <c r="V14" t="str">
        <f>IF(OR('Private Interp'!V14="",'Public Interp'!V14=""),"",'Private Interp'!V14+'Public Interp'!V14)</f>
        <v/>
      </c>
      <c r="W14" t="str">
        <f>IF(OR('Private Interp'!W14="",'Public Interp'!W14=""),"",'Private Interp'!W14+'Public Interp'!W14)</f>
        <v/>
      </c>
      <c r="X14" t="str">
        <f>IF(OR('Private Interp'!X14="",'Public Interp'!X14=""),"",'Private Interp'!X14+'Public Interp'!X14)</f>
        <v/>
      </c>
      <c r="Y14" t="str">
        <f>IF(OR('Private Interp'!Y14="",'Public Interp'!Y14=""),"",'Private Interp'!Y14+'Public Interp'!Y14)</f>
        <v/>
      </c>
      <c r="Z14" t="str">
        <f>IF(OR('Private Interp'!Z14="",'Public Interp'!Z14=""),"",'Private Interp'!Z14+'Public Interp'!Z14)</f>
        <v/>
      </c>
      <c r="AA14" t="str">
        <f>IF(OR('Private Interp'!AA14="",'Public Interp'!AA14=""),"",'Private Interp'!AA14+'Public Interp'!AA14)</f>
        <v/>
      </c>
      <c r="AB14" t="str">
        <f>IF(OR('Private Interp'!AB14="",'Public Interp'!AB14=""),"",'Private Interp'!AB14+'Public Interp'!AB14)</f>
        <v/>
      </c>
      <c r="AC14" t="str">
        <f>IF(OR('Private Interp'!AC14="",'Public Interp'!AC14=""),"",'Private Interp'!AC14+'Public Interp'!AC14)</f>
        <v/>
      </c>
      <c r="AD14" t="str">
        <f>IF(OR('Private Interp'!AD14="",'Public Interp'!AD14=""),"",'Private Interp'!AD14+'Public Interp'!AD14)</f>
        <v/>
      </c>
      <c r="AE14" t="str">
        <f>IF(OR('Private Interp'!AE14="",'Public Interp'!AE14=""),"",'Private Interp'!AE14+'Public Interp'!AE14)</f>
        <v/>
      </c>
      <c r="AF14">
        <f>IF(OR('Private Interp'!AF14="",'Public Interp'!AF14=""),"",'Private Interp'!AF14+'Public Interp'!AF14)</f>
        <v>3.3040000000000003</v>
      </c>
      <c r="AG14">
        <f>IF(OR('Private Interp'!AG14="",'Public Interp'!AG14=""),"",'Private Interp'!AG14+'Public Interp'!AG14)</f>
        <v>3.714</v>
      </c>
    </row>
    <row r="15" spans="1:33" x14ac:dyDescent="0.4">
      <c r="A15">
        <v>2013</v>
      </c>
      <c r="B15">
        <f>IF(OR('Private Interp'!B15="",'Public Interp'!B15=""),"",'Private Interp'!B15+'Public Interp'!B15)</f>
        <v>2.5960000000000001</v>
      </c>
      <c r="C15">
        <f>IF(OR('Private Interp'!C15="",'Public Interp'!C15=""),"",'Private Interp'!C15+'Public Interp'!C15)</f>
        <v>3.931</v>
      </c>
      <c r="D15">
        <f>IF(OR('Private Interp'!D15="",'Public Interp'!D15=""),"",'Private Interp'!D15+'Public Interp'!D15)</f>
        <v>2.2789999999999999</v>
      </c>
      <c r="E15">
        <f>IF(OR('Private Interp'!E15="",'Public Interp'!E15=""),"",'Private Interp'!E15+'Public Interp'!E15)</f>
        <v>3.1720000000000002</v>
      </c>
      <c r="F15">
        <f>IF(OR('Private Interp'!F15="",'Public Interp'!F15=""),"",'Private Interp'!F15+'Public Interp'!F15)</f>
        <v>2.585561692425451</v>
      </c>
      <c r="G15" t="str">
        <f>IF(OR('Private Interp'!G15="",'Public Interp'!G15=""),"",'Private Interp'!G15+'Public Interp'!G15)</f>
        <v/>
      </c>
      <c r="H15">
        <f>IF(OR('Private Interp'!H15="",'Public Interp'!H15=""),"",'Private Interp'!H15+'Public Interp'!H15)</f>
        <v>5.9516837666003491E-2</v>
      </c>
      <c r="I15">
        <f>IF(OR('Private Interp'!I15="",'Public Interp'!I15=""),"",'Private Interp'!I15+'Public Interp'!I15)</f>
        <v>3.7137512398026096E-2</v>
      </c>
      <c r="J15">
        <f>IF(OR('Private Interp'!J15="",'Public Interp'!J15=""),"",'Private Interp'!J15+'Public Interp'!J15)</f>
        <v>-2.5287220712426228E-2</v>
      </c>
      <c r="K15">
        <f>IF(OR('Private Interp'!K15="",'Public Interp'!K15=""),"",'Private Interp'!K15+'Public Interp'!K15)</f>
        <v>5.6350568783376742E-2</v>
      </c>
      <c r="L15">
        <f>IF(OR('Private Interp'!L15="",'Public Interp'!L15=""),"",'Private Interp'!L15+'Public Interp'!L15)</f>
        <v>4.1991170523139186E-2</v>
      </c>
      <c r="M15">
        <f>IF(OR('Private Interp'!M15="",'Public Interp'!M15=""),"",'Private Interp'!M15+'Public Interp'!M15)</f>
        <v>0.21253983410546681</v>
      </c>
      <c r="N15">
        <f>IF(OR('Private Interp'!N15="",'Public Interp'!N15=""),"",'Private Interp'!N15+'Public Interp'!N15)</f>
        <v>3.1669999999999998</v>
      </c>
      <c r="O15">
        <f>IF(OR('Private Interp'!O15="",'Public Interp'!O15=""),"",'Private Interp'!O15+'Public Interp'!O15)</f>
        <v>2.8260000000000001</v>
      </c>
      <c r="P15">
        <f>IF(OR('Private Interp'!P15="",'Public Interp'!P15=""),"",'Private Interp'!P15+'Public Interp'!P15)</f>
        <v>3.5890000000000004</v>
      </c>
      <c r="Q15">
        <f>IF(OR('Private Interp'!Q15="",'Public Interp'!Q15=""),"",'Private Interp'!Q15+'Public Interp'!Q15)</f>
        <v>2.661</v>
      </c>
      <c r="R15">
        <f>IF(OR('Private Interp'!R15="",'Public Interp'!R15=""),"",'Private Interp'!R15+'Public Interp'!R15)</f>
        <v>2.698</v>
      </c>
      <c r="S15">
        <f>IF(OR('Private Interp'!S15="",'Public Interp'!S15=""),"",'Private Interp'!S15+'Public Interp'!S15)</f>
        <v>2.266</v>
      </c>
      <c r="T15">
        <f>IF(OR('Private Interp'!T15="",'Public Interp'!T15=""),"",'Private Interp'!T15+'Public Interp'!T15)</f>
        <v>1.857900440847388</v>
      </c>
      <c r="U15" t="str">
        <f>IF(OR('Private Interp'!U15="",'Public Interp'!U15=""),"",'Private Interp'!U15+'Public Interp'!U15)</f>
        <v/>
      </c>
      <c r="V15" t="str">
        <f>IF(OR('Private Interp'!V15="",'Public Interp'!V15=""),"",'Private Interp'!V15+'Public Interp'!V15)</f>
        <v/>
      </c>
      <c r="W15" t="str">
        <f>IF(OR('Private Interp'!W15="",'Public Interp'!W15=""),"",'Private Interp'!W15+'Public Interp'!W15)</f>
        <v/>
      </c>
      <c r="X15">
        <f>IF(OR('Private Interp'!X15="",'Public Interp'!X15=""),"",'Private Interp'!X15+'Public Interp'!X15)</f>
        <v>1.4378561170499404E-3</v>
      </c>
      <c r="Y15">
        <f>IF(OR('Private Interp'!Y15="",'Public Interp'!Y15=""),"",'Private Interp'!Y15+'Public Interp'!Y15)</f>
        <v>-4.1519935417142384E-2</v>
      </c>
      <c r="Z15">
        <f>IF(OR('Private Interp'!Z15="",'Public Interp'!Z15=""),"",'Private Interp'!Z15+'Public Interp'!Z15)</f>
        <v>1.5633808235725605E-2</v>
      </c>
      <c r="AA15">
        <f>IF(OR('Private Interp'!AA15="",'Public Interp'!AA15=""),"",'Private Interp'!AA15+'Public Interp'!AA15)</f>
        <v>-0.16050422716142151</v>
      </c>
      <c r="AB15">
        <f>IF(OR('Private Interp'!AB15="",'Public Interp'!AB15=""),"",'Private Interp'!AB15+'Public Interp'!AB15)</f>
        <v>0.18156645738110355</v>
      </c>
      <c r="AC15">
        <f>IF(OR('Private Interp'!AC15="",'Public Interp'!AC15=""),"",'Private Interp'!AC15+'Public Interp'!AC15)</f>
        <v>-1.6283065843117277E-2</v>
      </c>
      <c r="AD15">
        <f>IF(OR('Private Interp'!AD15="",'Public Interp'!AD15=""),"",'Private Interp'!AD15+'Public Interp'!AD15)</f>
        <v>0.44659736790218835</v>
      </c>
      <c r="AE15">
        <f>IF(OR('Private Interp'!AE15="",'Public Interp'!AE15=""),"",'Private Interp'!AE15+'Public Interp'!AE15)</f>
        <v>0.53842589274610153</v>
      </c>
      <c r="AF15">
        <f>IF(OR('Private Interp'!AF15="",'Public Interp'!AF15=""),"",'Private Interp'!AF15+'Public Interp'!AF15)</f>
        <v>3.3449999999999998</v>
      </c>
      <c r="AG15">
        <f>IF(OR('Private Interp'!AG15="",'Public Interp'!AG15=""),"",'Private Interp'!AG15+'Public Interp'!AG15)</f>
        <v>3.6399999999999997</v>
      </c>
    </row>
    <row r="16" spans="1:33" x14ac:dyDescent="0.4">
      <c r="A16">
        <v>2014</v>
      </c>
      <c r="B16">
        <f>IF(OR('Private Interp'!B16="",'Public Interp'!B16=""),"",'Private Interp'!B16+'Public Interp'!B16)</f>
        <v>2.742</v>
      </c>
      <c r="C16">
        <f>IF(OR('Private Interp'!C16="",'Public Interp'!C16=""),"",'Private Interp'!C16+'Public Interp'!C16)</f>
        <v>3.907</v>
      </c>
      <c r="D16">
        <f>IF(OR('Private Interp'!D16="",'Public Interp'!D16=""),"",'Private Interp'!D16+'Public Interp'!D16)</f>
        <v>2.2770000000000001</v>
      </c>
      <c r="E16">
        <f>IF(OR('Private Interp'!E16="",'Public Interp'!E16=""),"",'Private Interp'!E16+'Public Interp'!E16)</f>
        <v>3.1439999999999997</v>
      </c>
      <c r="F16">
        <f>IF(OR('Private Interp'!F16="",'Public Interp'!F16=""),"",'Private Interp'!F16+'Public Interp'!F16)</f>
        <v>2.6314874615176111</v>
      </c>
      <c r="G16" t="str">
        <f>IF(OR('Private Interp'!G16="",'Public Interp'!G16=""),"",'Private Interp'!G16+'Public Interp'!G16)</f>
        <v/>
      </c>
      <c r="H16">
        <f>IF(OR('Private Interp'!H16="",'Public Interp'!H16=""),"",'Private Interp'!H16+'Public Interp'!H16)</f>
        <v>0.11739780181361545</v>
      </c>
      <c r="I16">
        <f>IF(OR('Private Interp'!I16="",'Public Interp'!I16=""),"",'Private Interp'!I16+'Public Interp'!I16)</f>
        <v>-2.9799701981673699E-3</v>
      </c>
      <c r="J16">
        <f>IF(OR('Private Interp'!J16="",'Public Interp'!J16=""),"",'Private Interp'!J16+'Public Interp'!J16)</f>
        <v>-1.4009969735352956E-3</v>
      </c>
      <c r="K16">
        <f>IF(OR('Private Interp'!K16="",'Public Interp'!K16=""),"",'Private Interp'!K16+'Public Interp'!K16)</f>
        <v>-2.4722735525134043E-2</v>
      </c>
      <c r="L16">
        <f>IF(OR('Private Interp'!L16="",'Public Interp'!L16=""),"",'Private Interp'!L16+'Public Interp'!L16)</f>
        <v>4.8013515145267985E-2</v>
      </c>
      <c r="M16">
        <f>IF(OR('Private Interp'!M16="",'Public Interp'!M16=""),"",'Private Interp'!M16+'Public Interp'!M16)</f>
        <v>0.23826692888647213</v>
      </c>
      <c r="N16">
        <f>IF(OR('Private Interp'!N16="",'Public Interp'!N16=""),"",'Private Interp'!N16+'Public Interp'!N16)</f>
        <v>3.121</v>
      </c>
      <c r="O16">
        <f>IF(OR('Private Interp'!O16="",'Public Interp'!O16=""),"",'Private Interp'!O16+'Public Interp'!O16)</f>
        <v>3.032</v>
      </c>
      <c r="P16">
        <f>IF(OR('Private Interp'!P16="",'Public Interp'!P16=""),"",'Private Interp'!P16+'Public Interp'!P16)</f>
        <v>3.5879999999999996</v>
      </c>
      <c r="Q16">
        <f>IF(OR('Private Interp'!Q16="",'Public Interp'!Q16=""),"",'Private Interp'!Q16+'Public Interp'!Q16)</f>
        <v>2.569</v>
      </c>
      <c r="R16">
        <f>IF(OR('Private Interp'!R16="",'Public Interp'!R16=""),"",'Private Interp'!R16+'Public Interp'!R16)</f>
        <v>2.6059999999999999</v>
      </c>
      <c r="S16">
        <f>IF(OR('Private Interp'!S16="",'Public Interp'!S16=""),"",'Private Interp'!S16+'Public Interp'!S16)</f>
        <v>2.2000000000000002</v>
      </c>
      <c r="T16">
        <f>IF(OR('Private Interp'!T16="",'Public Interp'!T16=""),"",'Private Interp'!T16+'Public Interp'!T16)</f>
        <v>1.8062816574325851</v>
      </c>
      <c r="U16" t="str">
        <f>IF(OR('Private Interp'!U16="",'Public Interp'!U16=""),"",'Private Interp'!U16+'Public Interp'!U16)</f>
        <v/>
      </c>
      <c r="V16" t="str">
        <f>IF(OR('Private Interp'!V16="",'Public Interp'!V16=""),"",'Private Interp'!V16+'Public Interp'!V16)</f>
        <v/>
      </c>
      <c r="W16">
        <f>IF(OR('Private Interp'!W16="",'Public Interp'!W16=""),"",'Private Interp'!W16+'Public Interp'!W16)</f>
        <v>-0.17516980988075015</v>
      </c>
      <c r="X16">
        <f>IF(OR('Private Interp'!X16="",'Public Interp'!X16=""),"",'Private Interp'!X16+'Public Interp'!X16)</f>
        <v>-1.8905549157440582E-2</v>
      </c>
      <c r="Y16">
        <f>IF(OR('Private Interp'!Y16="",'Public Interp'!Y16=""),"",'Private Interp'!Y16+'Public Interp'!Y16)</f>
        <v>0.1263925086144283</v>
      </c>
      <c r="Z16">
        <f>IF(OR('Private Interp'!Z16="",'Public Interp'!Z16=""),"",'Private Interp'!Z16+'Public Interp'!Z16)</f>
        <v>-5.8535904442045039E-2</v>
      </c>
      <c r="AA16">
        <f>IF(OR('Private Interp'!AA16="",'Public Interp'!AA16=""),"",'Private Interp'!AA16+'Public Interp'!AA16)</f>
        <v>-0.13005365441015415</v>
      </c>
      <c r="AB16">
        <f>IF(OR('Private Interp'!AB16="",'Public Interp'!AB16=""),"",'Private Interp'!AB16+'Public Interp'!AB16)</f>
        <v>-3.3098412736304983E-2</v>
      </c>
      <c r="AC16">
        <f>IF(OR('Private Interp'!AC16="",'Public Interp'!AC16=""),"",'Private Interp'!AC16+'Public Interp'!AC16)</f>
        <v>-5.0159243162991085E-2</v>
      </c>
      <c r="AD16">
        <f>IF(OR('Private Interp'!AD16="",'Public Interp'!AD16=""),"",'Private Interp'!AD16+'Public Interp'!AD16)</f>
        <v>0.44014176987959014</v>
      </c>
      <c r="AE16">
        <f>IF(OR('Private Interp'!AE16="",'Public Interp'!AE16=""),"",'Private Interp'!AE16+'Public Interp'!AE16)</f>
        <v>0.49355043568630252</v>
      </c>
      <c r="AF16">
        <f>IF(OR('Private Interp'!AF16="",'Public Interp'!AF16=""),"",'Private Interp'!AF16+'Public Interp'!AF16)</f>
        <v>3.7770000000000001</v>
      </c>
      <c r="AG16">
        <f>IF(OR('Private Interp'!AG16="",'Public Interp'!AG16=""),"",'Private Interp'!AG16+'Public Interp'!AG16)</f>
        <v>3.7040000000000002</v>
      </c>
    </row>
    <row r="17" spans="1:33" x14ac:dyDescent="0.4">
      <c r="A17">
        <v>2015</v>
      </c>
      <c r="B17">
        <f>IF(OR('Private Interp'!B17="",'Public Interp'!B17=""),"",'Private Interp'!B17+'Public Interp'!B17)</f>
        <v>2.86</v>
      </c>
      <c r="C17">
        <f>IF(OR('Private Interp'!C17="",'Public Interp'!C17=""),"",'Private Interp'!C17+'Public Interp'!C17)</f>
        <v>3.8810000000000002</v>
      </c>
      <c r="D17">
        <f>IF(OR('Private Interp'!D17="",'Public Interp'!D17=""),"",'Private Interp'!D17+'Public Interp'!D17)</f>
        <v>2.2050000000000001</v>
      </c>
      <c r="E17">
        <f>IF(OR('Private Interp'!E17="",'Public Interp'!E17=""),"",'Private Interp'!E17+'Public Interp'!E17)</f>
        <v>3.2409999999999997</v>
      </c>
      <c r="F17">
        <f>IF(OR('Private Interp'!F17="",'Public Interp'!F17=""),"",'Private Interp'!F17+'Public Interp'!F17)</f>
        <v>2.6799769446061852</v>
      </c>
      <c r="G17" t="str">
        <f>IF(OR('Private Interp'!G17="",'Public Interp'!G17=""),"",'Private Interp'!G17+'Public Interp'!G17)</f>
        <v/>
      </c>
      <c r="H17">
        <f>IF(OR('Private Interp'!H17="",'Public Interp'!H17=""),"",'Private Interp'!H17+'Public Interp'!H17)</f>
        <v>8.3966680240075087E-2</v>
      </c>
      <c r="I17">
        <f>IF(OR('Private Interp'!I17="",'Public Interp'!I17=""),"",'Private Interp'!I17+'Public Interp'!I17)</f>
        <v>-2.3027998200789879E-2</v>
      </c>
      <c r="J17">
        <f>IF(OR('Private Interp'!J17="",'Public Interp'!J17=""),"",'Private Interp'!J17+'Public Interp'!J17)</f>
        <v>-6.3719491621130733E-2</v>
      </c>
      <c r="K17">
        <f>IF(OR('Private Interp'!K17="",'Public Interp'!K17=""),"",'Private Interp'!K17+'Public Interp'!K17)</f>
        <v>0.43703127840925826</v>
      </c>
      <c r="L17">
        <f>IF(OR('Private Interp'!L17="",'Public Interp'!L17=""),"",'Private Interp'!L17+'Public Interp'!L17)</f>
        <v>0.10972617474720403</v>
      </c>
      <c r="M17">
        <f>IF(OR('Private Interp'!M17="",'Public Interp'!M17=""),"",'Private Interp'!M17+'Public Interp'!M17)</f>
        <v>0.26588407462051511</v>
      </c>
      <c r="N17">
        <f>IF(OR('Private Interp'!N17="",'Public Interp'!N17=""),"",'Private Interp'!N17+'Public Interp'!N17)</f>
        <v>3.0605481003447319</v>
      </c>
      <c r="O17">
        <f>IF(OR('Private Interp'!O17="",'Public Interp'!O17=""),"",'Private Interp'!O17+'Public Interp'!O17)</f>
        <v>2.9696294036063207</v>
      </c>
      <c r="P17">
        <f>IF(OR('Private Interp'!P17="",'Public Interp'!P17=""),"",'Private Interp'!P17+'Public Interp'!P17)</f>
        <v>3.4060000000000001</v>
      </c>
      <c r="Q17">
        <f>IF(OR('Private Interp'!Q17="",'Public Interp'!Q17=""),"",'Private Interp'!Q17+'Public Interp'!Q17)</f>
        <v>2.5259999999999998</v>
      </c>
      <c r="R17">
        <f>IF(OR('Private Interp'!R17="",'Public Interp'!R17=""),"",'Private Interp'!R17+'Public Interp'!R17)</f>
        <v>2.5649999999999999</v>
      </c>
      <c r="S17">
        <f>IF(OR('Private Interp'!S17="",'Public Interp'!S17=""),"",'Private Interp'!S17+'Public Interp'!S17)</f>
        <v>2.2119999999999997</v>
      </c>
      <c r="T17">
        <f>IF(OR('Private Interp'!T17="",'Public Interp'!T17=""),"",'Private Interp'!T17+'Public Interp'!T17)</f>
        <v>1.8073180083814706</v>
      </c>
      <c r="U17" t="str">
        <f>IF(OR('Private Interp'!U17="",'Public Interp'!U17=""),"",'Private Interp'!U17+'Public Interp'!U17)</f>
        <v/>
      </c>
      <c r="V17" t="str">
        <f>IF(OR('Private Interp'!V17="",'Public Interp'!V17=""),"",'Private Interp'!V17+'Public Interp'!V17)</f>
        <v/>
      </c>
      <c r="W17" t="str">
        <f>IF(OR('Private Interp'!W17="",'Public Interp'!W17=""),"",'Private Interp'!W17+'Public Interp'!W17)</f>
        <v/>
      </c>
      <c r="X17" t="str">
        <f>IF(OR('Private Interp'!X17="",'Public Interp'!X17=""),"",'Private Interp'!X17+'Public Interp'!X17)</f>
        <v/>
      </c>
      <c r="Y17">
        <f>IF(OR('Private Interp'!Y17="",'Public Interp'!Y17=""),"",'Private Interp'!Y17+'Public Interp'!Y17)</f>
        <v>-0.10597520295429286</v>
      </c>
      <c r="Z17">
        <f>IF(OR('Private Interp'!Z17="",'Public Interp'!Z17=""),"",'Private Interp'!Z17+'Public Interp'!Z17)</f>
        <v>-2.3965042392545932E-2</v>
      </c>
      <c r="AA17">
        <f>IF(OR('Private Interp'!AA17="",'Public Interp'!AA17=""),"",'Private Interp'!AA17+'Public Interp'!AA17)</f>
        <v>-8.7194652320792987E-2</v>
      </c>
      <c r="AB17">
        <f>IF(OR('Private Interp'!AB17="",'Public Interp'!AB17=""),"",'Private Interp'!AB17+'Public Interp'!AB17)</f>
        <v>5.6769306344800596E-2</v>
      </c>
      <c r="AC17">
        <f>IF(OR('Private Interp'!AC17="",'Public Interp'!AC17=""),"",'Private Interp'!AC17+'Public Interp'!AC17)</f>
        <v>6.1395452020784795E-3</v>
      </c>
      <c r="AD17">
        <f>IF(OR('Private Interp'!AD17="",'Public Interp'!AD17=""),"",'Private Interp'!AD17+'Public Interp'!AD17)</f>
        <v>0.39743858880106103</v>
      </c>
      <c r="AE17">
        <f>IF(OR('Private Interp'!AE17="",'Public Interp'!AE17=""),"",'Private Interp'!AE17+'Public Interp'!AE17)</f>
        <v>0.49029179398469896</v>
      </c>
      <c r="AF17">
        <f>IF(OR('Private Interp'!AF17="",'Public Interp'!AF17=""),"",'Private Interp'!AF17+'Public Interp'!AF17)</f>
        <v>3.8449999999999998</v>
      </c>
      <c r="AG17">
        <f>IF(OR('Private Interp'!AG17="",'Public Interp'!AG17=""),"",'Private Interp'!AG17+'Public Interp'!AG17)</f>
        <v>3.6080000000000001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69F5-59CA-4795-8B33-0EF0F059F992}">
  <dimension ref="A1:AI23"/>
  <sheetViews>
    <sheetView workbookViewId="0">
      <selection activeCell="A2" sqref="A2:A17"/>
    </sheetView>
  </sheetViews>
  <sheetFormatPr defaultRowHeight="12.3" x14ac:dyDescent="0.4"/>
  <cols>
    <col min="7" max="12" width="0" hidden="1" customWidth="1"/>
    <col min="22" max="30" width="0" hidden="1" customWidth="1"/>
  </cols>
  <sheetData>
    <row r="1" spans="1:35" x14ac:dyDescent="0.4">
      <c r="A1" t="s">
        <v>8</v>
      </c>
      <c r="B1" t="s">
        <v>25</v>
      </c>
      <c r="C1" t="s">
        <v>33</v>
      </c>
      <c r="D1" t="s">
        <v>39</v>
      </c>
      <c r="E1" t="s">
        <v>41</v>
      </c>
      <c r="F1" t="s">
        <v>45</v>
      </c>
      <c r="N1" t="s">
        <v>32</v>
      </c>
      <c r="O1" t="s">
        <v>34</v>
      </c>
      <c r="P1" t="s">
        <v>35</v>
      </c>
      <c r="Q1" t="s">
        <v>38</v>
      </c>
      <c r="R1" t="s">
        <v>40</v>
      </c>
      <c r="S1" t="s">
        <v>42</v>
      </c>
      <c r="T1" t="s">
        <v>43</v>
      </c>
      <c r="U1" t="s">
        <v>44</v>
      </c>
      <c r="AF1" t="s">
        <v>56</v>
      </c>
      <c r="AG1" t="s">
        <v>57</v>
      </c>
      <c r="AH1" t="s">
        <v>36</v>
      </c>
      <c r="AI1" t="s">
        <v>37</v>
      </c>
    </row>
    <row r="2" spans="1:35" x14ac:dyDescent="0.4">
      <c r="A2">
        <v>2000</v>
      </c>
      <c r="B2">
        <v>2.4</v>
      </c>
      <c r="R2">
        <v>2.2999999999999998</v>
      </c>
    </row>
    <row r="3" spans="1:35" x14ac:dyDescent="0.4">
      <c r="A3">
        <f>A2+1</f>
        <v>2001</v>
      </c>
    </row>
    <row r="4" spans="1:35" x14ac:dyDescent="0.4">
      <c r="A4">
        <f t="shared" ref="A4:A9" si="0">A3+1</f>
        <v>2002</v>
      </c>
    </row>
    <row r="5" spans="1:35" x14ac:dyDescent="0.4">
      <c r="A5">
        <f t="shared" si="0"/>
        <v>2003</v>
      </c>
    </row>
    <row r="6" spans="1:35" x14ac:dyDescent="0.4">
      <c r="A6">
        <f t="shared" si="0"/>
        <v>2004</v>
      </c>
    </row>
    <row r="7" spans="1:35" x14ac:dyDescent="0.4">
      <c r="A7">
        <f t="shared" si="0"/>
        <v>2005</v>
      </c>
      <c r="B7">
        <v>2.5</v>
      </c>
      <c r="R7">
        <v>2.5</v>
      </c>
      <c r="AH7">
        <v>2.7</v>
      </c>
      <c r="AI7">
        <v>2.2999999999999998</v>
      </c>
    </row>
    <row r="8" spans="1:35" x14ac:dyDescent="0.4">
      <c r="A8">
        <f t="shared" si="0"/>
        <v>2006</v>
      </c>
    </row>
    <row r="9" spans="1:35" x14ac:dyDescent="0.4">
      <c r="A9">
        <f t="shared" si="0"/>
        <v>2007</v>
      </c>
    </row>
    <row r="10" spans="1:35" x14ac:dyDescent="0.4">
      <c r="A10">
        <v>2008</v>
      </c>
      <c r="B10">
        <v>2.4</v>
      </c>
      <c r="R10">
        <v>2.6</v>
      </c>
      <c r="AH10">
        <v>2.8</v>
      </c>
      <c r="AI10">
        <v>2.2999999999999998</v>
      </c>
    </row>
    <row r="11" spans="1:35" x14ac:dyDescent="0.4">
      <c r="A11">
        <v>2009</v>
      </c>
      <c r="B11">
        <v>2.6</v>
      </c>
      <c r="R11">
        <v>2.8</v>
      </c>
      <c r="AH11">
        <v>2.9</v>
      </c>
    </row>
    <row r="12" spans="1:35" x14ac:dyDescent="0.4">
      <c r="A12">
        <v>2010</v>
      </c>
      <c r="B12">
        <v>2.7</v>
      </c>
      <c r="R12">
        <v>2.9</v>
      </c>
      <c r="AH12">
        <v>2.9</v>
      </c>
      <c r="AI12">
        <v>2.5</v>
      </c>
    </row>
    <row r="13" spans="1:35" x14ac:dyDescent="0.4">
      <c r="A13">
        <v>2011</v>
      </c>
      <c r="B13">
        <v>2.6</v>
      </c>
      <c r="C13">
        <v>3.9</v>
      </c>
      <c r="R13">
        <v>2.9</v>
      </c>
      <c r="AG13">
        <v>3.8</v>
      </c>
      <c r="AH13">
        <v>2.8</v>
      </c>
      <c r="AI13">
        <v>2.4</v>
      </c>
    </row>
    <row r="14" spans="1:35" x14ac:dyDescent="0.4">
      <c r="A14">
        <v>2012</v>
      </c>
      <c r="B14">
        <v>2.5</v>
      </c>
      <c r="C14">
        <v>3.9</v>
      </c>
      <c r="D14">
        <v>2.2999999999999998</v>
      </c>
      <c r="E14">
        <v>3.1</v>
      </c>
      <c r="F14">
        <v>2.6</v>
      </c>
      <c r="N14">
        <v>3.2</v>
      </c>
      <c r="O14">
        <f>O15+AD14</f>
        <v>2.8857142857142857</v>
      </c>
      <c r="P14">
        <v>3.4</v>
      </c>
      <c r="Q14">
        <v>2.2000000000000002</v>
      </c>
      <c r="R14">
        <v>2.9</v>
      </c>
      <c r="S14">
        <v>2.9</v>
      </c>
      <c r="T14">
        <v>2.1</v>
      </c>
      <c r="U14">
        <v>2.9</v>
      </c>
      <c r="W14">
        <f>N14-N15</f>
        <v>-9.9999999999999645E-2</v>
      </c>
      <c r="X14">
        <f t="shared" ref="X14:AC14" si="1">P14-P15</f>
        <v>0.10000000000000009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-0.10000000000000009</v>
      </c>
      <c r="AC14">
        <f t="shared" si="1"/>
        <v>0</v>
      </c>
      <c r="AD14">
        <f>AVERAGE(W14:AC14)</f>
        <v>-1.4285714285714235E-2</v>
      </c>
      <c r="AF14">
        <v>3.2</v>
      </c>
      <c r="AG14">
        <v>3.8</v>
      </c>
      <c r="AH14">
        <v>2.7</v>
      </c>
      <c r="AI14">
        <v>2.4</v>
      </c>
    </row>
    <row r="15" spans="1:35" x14ac:dyDescent="0.4">
      <c r="A15">
        <v>2013</v>
      </c>
      <c r="B15">
        <v>2.6</v>
      </c>
      <c r="C15">
        <v>3.9</v>
      </c>
      <c r="D15">
        <v>2.2999999999999998</v>
      </c>
      <c r="E15">
        <v>3.2</v>
      </c>
      <c r="F15">
        <f>F14+L15</f>
        <v>2.6500000000000004</v>
      </c>
      <c r="H15">
        <f>B15-B14</f>
        <v>0.10000000000000009</v>
      </c>
      <c r="I15">
        <f>C15-C14</f>
        <v>0</v>
      </c>
      <c r="J15">
        <f>D15-D14</f>
        <v>0</v>
      </c>
      <c r="K15">
        <f>E15-E14</f>
        <v>0.10000000000000009</v>
      </c>
      <c r="L15">
        <f>AVERAGE(H15:K15)</f>
        <v>5.0000000000000044E-2</v>
      </c>
      <c r="N15">
        <v>3.3</v>
      </c>
      <c r="O15">
        <v>2.9</v>
      </c>
      <c r="P15">
        <v>3.3</v>
      </c>
      <c r="Q15">
        <v>2.2000000000000002</v>
      </c>
      <c r="R15">
        <v>2.9</v>
      </c>
      <c r="S15">
        <v>2.9</v>
      </c>
      <c r="T15">
        <v>2.2000000000000002</v>
      </c>
      <c r="U15">
        <v>2.9</v>
      </c>
      <c r="AF15">
        <v>3.4</v>
      </c>
      <c r="AG15">
        <v>3.6</v>
      </c>
      <c r="AH15">
        <v>2.8</v>
      </c>
      <c r="AI15">
        <v>2.4</v>
      </c>
    </row>
    <row r="16" spans="1:35" x14ac:dyDescent="0.4">
      <c r="A16">
        <v>2014</v>
      </c>
      <c r="B16">
        <v>2.7</v>
      </c>
      <c r="C16">
        <v>3.9</v>
      </c>
      <c r="D16">
        <v>2.2999999999999998</v>
      </c>
      <c r="E16">
        <v>3.1</v>
      </c>
      <c r="F16">
        <f t="shared" ref="F16:F17" si="2">F15+L16</f>
        <v>2.6500000000000004</v>
      </c>
      <c r="H16">
        <f t="shared" ref="H16:K17" si="3">B16-B15</f>
        <v>0.10000000000000009</v>
      </c>
      <c r="I16">
        <f t="shared" si="3"/>
        <v>0</v>
      </c>
      <c r="J16">
        <f t="shared" si="3"/>
        <v>0</v>
      </c>
      <c r="K16">
        <f t="shared" si="3"/>
        <v>-0.10000000000000009</v>
      </c>
      <c r="L16">
        <f t="shared" ref="L16:L17" si="4">AVERAGE(H16:K16)</f>
        <v>0</v>
      </c>
      <c r="N16">
        <v>3.3</v>
      </c>
      <c r="O16">
        <v>3.1</v>
      </c>
      <c r="P16">
        <v>3.3</v>
      </c>
      <c r="Q16">
        <v>2.2000000000000002</v>
      </c>
      <c r="R16">
        <v>2.9</v>
      </c>
      <c r="S16">
        <v>2.7</v>
      </c>
      <c r="T16">
        <v>2.1</v>
      </c>
      <c r="U16">
        <v>2.8</v>
      </c>
      <c r="AF16">
        <v>3.4</v>
      </c>
      <c r="AG16">
        <v>3.6</v>
      </c>
      <c r="AH16">
        <v>2.8</v>
      </c>
      <c r="AI16">
        <v>2.4</v>
      </c>
    </row>
    <row r="17" spans="1:35" x14ac:dyDescent="0.4">
      <c r="A17">
        <v>2015</v>
      </c>
      <c r="B17">
        <v>2.9</v>
      </c>
      <c r="C17">
        <v>3.9</v>
      </c>
      <c r="D17">
        <v>2.2000000000000002</v>
      </c>
      <c r="E17">
        <v>3.2</v>
      </c>
      <c r="F17">
        <f t="shared" si="2"/>
        <v>2.7</v>
      </c>
      <c r="H17">
        <f t="shared" si="3"/>
        <v>0.19999999999999973</v>
      </c>
      <c r="I17">
        <f t="shared" si="3"/>
        <v>0</v>
      </c>
      <c r="J17">
        <f t="shared" si="3"/>
        <v>-9.9999999999999645E-2</v>
      </c>
      <c r="K17">
        <f t="shared" si="3"/>
        <v>0.10000000000000009</v>
      </c>
      <c r="L17">
        <f t="shared" si="4"/>
        <v>5.0000000000000044E-2</v>
      </c>
      <c r="N17">
        <v>3.3</v>
      </c>
      <c r="O17">
        <f>O16+AD17</f>
        <v>3.0428571428571431</v>
      </c>
      <c r="P17">
        <v>3.2</v>
      </c>
      <c r="Q17">
        <v>2.1</v>
      </c>
      <c r="R17">
        <v>2.9</v>
      </c>
      <c r="S17">
        <v>2.5</v>
      </c>
      <c r="T17">
        <v>2.2000000000000002</v>
      </c>
      <c r="U17">
        <v>2.7</v>
      </c>
      <c r="W17">
        <f>N17-N16</f>
        <v>0</v>
      </c>
      <c r="X17">
        <f t="shared" ref="X17:AC17" si="5">P17-P16</f>
        <v>-9.9999999999999645E-2</v>
      </c>
      <c r="Y17">
        <f t="shared" si="5"/>
        <v>-0.10000000000000009</v>
      </c>
      <c r="Z17">
        <f t="shared" si="5"/>
        <v>0</v>
      </c>
      <c r="AA17">
        <f t="shared" si="5"/>
        <v>-0.20000000000000018</v>
      </c>
      <c r="AB17">
        <f t="shared" si="5"/>
        <v>0.10000000000000009</v>
      </c>
      <c r="AC17">
        <f t="shared" si="5"/>
        <v>-9.9999999999999645E-2</v>
      </c>
      <c r="AD17">
        <f>AVERAGE(W17:AC17)</f>
        <v>-5.7142857142857065E-2</v>
      </c>
      <c r="AF17">
        <v>3.3</v>
      </c>
      <c r="AG17">
        <v>3.6</v>
      </c>
      <c r="AH17">
        <v>2.7</v>
      </c>
      <c r="AI17">
        <v>2.4</v>
      </c>
    </row>
    <row r="23" spans="1:35" x14ac:dyDescent="0.4">
      <c r="A2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OECD.Stat export</vt:lpstr>
      <vt:lpstr>Private 3-8</vt:lpstr>
      <vt:lpstr>Private Interp</vt:lpstr>
      <vt:lpstr>Public 3-8</vt:lpstr>
      <vt:lpstr>Public Interp</vt:lpstr>
      <vt:lpstr>SUM of interp</vt:lpstr>
      <vt:lpstr>interp of SUM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shifu jiang</cp:lastModifiedBy>
  <dcterms:created xsi:type="dcterms:W3CDTF">2019-03-09T08:59:30Z</dcterms:created>
  <dcterms:modified xsi:type="dcterms:W3CDTF">2019-03-11T06:13:50Z</dcterms:modified>
</cp:coreProperties>
</file>