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92" yWindow="3108" windowWidth="15480" windowHeight="9060" firstSheet="1" activeTab="1"/>
  </bookViews>
  <sheets>
    <sheet name="2000-2009" sheetId="5" r:id="rId1"/>
    <sheet name="County" sheetId="6" r:id="rId2"/>
    <sheet name="Freiburg" sheetId="7" r:id="rId3"/>
  </sheets>
  <calcPr calcId="14562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2" i="6"/>
  <c r="D3" i="6"/>
  <c r="D4" i="6"/>
  <c r="D5" i="6"/>
  <c r="D6" i="6"/>
  <c r="D7" i="6"/>
  <c r="D8" i="6"/>
  <c r="D9" i="6"/>
  <c r="D10" i="6"/>
  <c r="D11" i="6"/>
  <c r="D12" i="6"/>
  <c r="D2" i="6"/>
  <c r="G3" i="7"/>
  <c r="G4" i="7"/>
  <c r="G5" i="7"/>
  <c r="G6" i="7"/>
  <c r="G7" i="7"/>
  <c r="G8" i="7"/>
  <c r="G9" i="7"/>
  <c r="G10" i="7"/>
  <c r="G2" i="7"/>
  <c r="D3" i="7"/>
  <c r="D4" i="7"/>
  <c r="D5" i="7"/>
  <c r="D6" i="7"/>
  <c r="D7" i="7"/>
  <c r="D8" i="7"/>
  <c r="D9" i="7"/>
  <c r="D10" i="7"/>
  <c r="D2" i="7"/>
  <c r="L4" i="5" l="1"/>
  <c r="O4" i="5" s="1"/>
  <c r="M4" i="5"/>
  <c r="N4" i="5"/>
  <c r="L5" i="5"/>
  <c r="O5" i="5" s="1"/>
  <c r="M5" i="5"/>
  <c r="N5" i="5"/>
  <c r="L6" i="5"/>
  <c r="O6" i="5" s="1"/>
  <c r="M6" i="5"/>
  <c r="N6" i="5"/>
  <c r="L7" i="5"/>
  <c r="O7" i="5" s="1"/>
  <c r="M7" i="5"/>
  <c r="N7" i="5"/>
  <c r="L8" i="5"/>
  <c r="O8" i="5" s="1"/>
  <c r="M8" i="5"/>
  <c r="N8" i="5"/>
  <c r="L9" i="5"/>
  <c r="O9" i="5" s="1"/>
  <c r="M9" i="5"/>
  <c r="N9" i="5"/>
  <c r="L10" i="5"/>
  <c r="O10" i="5" s="1"/>
  <c r="M10" i="5"/>
  <c r="N10" i="5"/>
  <c r="L11" i="5"/>
  <c r="O11" i="5" s="1"/>
  <c r="M11" i="5"/>
  <c r="N11" i="5"/>
  <c r="L12" i="5"/>
  <c r="O12" i="5" s="1"/>
  <c r="M12" i="5"/>
  <c r="N12" i="5"/>
  <c r="L13" i="5"/>
  <c r="O13" i="5" s="1"/>
  <c r="M13" i="5"/>
  <c r="N13" i="5"/>
  <c r="L14" i="5"/>
  <c r="O14" i="5" s="1"/>
  <c r="M14" i="5"/>
  <c r="N14" i="5"/>
  <c r="O3" i="5"/>
  <c r="N3" i="5"/>
  <c r="M3" i="5"/>
  <c r="L3" i="5"/>
  <c r="K14" i="5" l="1"/>
  <c r="K13" i="5"/>
  <c r="K12" i="5"/>
  <c r="K11" i="5"/>
  <c r="K10" i="5"/>
  <c r="K9" i="5"/>
  <c r="K8" i="5"/>
  <c r="K7" i="5"/>
  <c r="K6" i="5"/>
  <c r="K5" i="5"/>
  <c r="K4" i="5"/>
  <c r="K3" i="5"/>
  <c r="J14" i="5"/>
  <c r="J13" i="5"/>
  <c r="J12" i="5"/>
  <c r="J11" i="5"/>
  <c r="J10" i="5"/>
  <c r="J9" i="5"/>
  <c r="J8" i="5"/>
  <c r="J7" i="5"/>
  <c r="J6" i="5"/>
  <c r="J5" i="5"/>
  <c r="J4" i="5"/>
  <c r="H14" i="5"/>
  <c r="H13" i="5"/>
  <c r="H12" i="5"/>
  <c r="H11" i="5"/>
  <c r="H10" i="5"/>
  <c r="H9" i="5"/>
  <c r="H8" i="5"/>
  <c r="H7" i="5"/>
  <c r="H6" i="5"/>
  <c r="H5" i="5"/>
  <c r="H4" i="5"/>
  <c r="H3" i="5"/>
  <c r="F14" i="5"/>
  <c r="F13" i="5"/>
  <c r="F12" i="5"/>
  <c r="F11" i="5"/>
  <c r="F10" i="5"/>
  <c r="F9" i="5"/>
  <c r="F8" i="5"/>
  <c r="F7" i="5"/>
  <c r="F6" i="5"/>
  <c r="F5" i="5"/>
  <c r="F4" i="5"/>
  <c r="E14" i="5"/>
  <c r="E13" i="5"/>
  <c r="E12" i="5"/>
  <c r="E11" i="5"/>
  <c r="E10" i="5"/>
  <c r="E9" i="5"/>
  <c r="E8" i="5"/>
  <c r="E7" i="5"/>
  <c r="E6" i="5"/>
  <c r="E5" i="5"/>
  <c r="E4" i="5"/>
  <c r="C14" i="5"/>
  <c r="C13" i="5"/>
  <c r="C12" i="5"/>
  <c r="C11" i="5"/>
  <c r="C10" i="5"/>
  <c r="C9" i="5"/>
  <c r="C8" i="5"/>
  <c r="C7" i="5"/>
  <c r="C6" i="5"/>
  <c r="C5" i="5"/>
  <c r="C4" i="5"/>
  <c r="C3" i="5"/>
  <c r="E3" i="5"/>
  <c r="F3" i="5"/>
  <c r="J3" i="5"/>
</calcChain>
</file>

<file path=xl/sharedStrings.xml><?xml version="1.0" encoding="utf-8"?>
<sst xmlns="http://schemas.openxmlformats.org/spreadsheetml/2006/main" count="81" uniqueCount="55">
  <si>
    <t>Manufacturing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</si>
  <si>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</si>
  <si>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</si>
  <si>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</si>
  <si>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</si>
  <si>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</si>
  <si>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</si>
  <si>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Government</t>
  </si>
  <si>
    <t>National Share</t>
  </si>
  <si>
    <t>Industry Mix</t>
  </si>
  <si>
    <t>Trade, Transportation, and Utilities</t>
  </si>
  <si>
    <t>Regional Shift</t>
  </si>
  <si>
    <t>Industry Sectors</t>
  </si>
  <si>
    <t>% of total</t>
  </si>
  <si>
    <t>%change</t>
    <phoneticPr fontId="3" type="noConversion"/>
  </si>
  <si>
    <t>Construction</t>
  </si>
  <si>
    <t>Natural Resources and Mining</t>
  </si>
  <si>
    <t>Total industries</t>
  </si>
  <si>
    <t>Total Employment by Sector, Blue Earth County, MN</t>
  </si>
  <si>
    <t>Total change in employment,  2000-10</t>
  </si>
  <si>
    <t>Total Employment by Sector, United States</t>
  </si>
  <si>
    <t>industry</t>
  </si>
  <si>
    <t>e_US2000</t>
  </si>
  <si>
    <t>e_Freiburg2008</t>
  </si>
  <si>
    <t>e_Freiburg2014</t>
  </si>
  <si>
    <t>e_g_Freiburg0814</t>
  </si>
  <si>
    <t>e_Germany2008</t>
  </si>
  <si>
    <t>e_Germany2014</t>
  </si>
  <si>
    <t>Produzierendes Gewerbe ohne Baugewerbe (B-E)</t>
  </si>
  <si>
    <t>blue</t>
  </si>
  <si>
    <t>Baugewerbe (F)</t>
  </si>
  <si>
    <t>yellow</t>
  </si>
  <si>
    <t>Handel, Gastgewerbe, Verkehr (G-I)</t>
  </si>
  <si>
    <t>green</t>
  </si>
  <si>
    <t>Information und Kommunikation (J)</t>
  </si>
  <si>
    <t>red</t>
  </si>
  <si>
    <t>Erbringung von Finanz- und Vers.leistungen (K)</t>
  </si>
  <si>
    <t>grey</t>
  </si>
  <si>
    <t>Grundstuecks- und Wohnungswesen (L)</t>
  </si>
  <si>
    <t>brown</t>
  </si>
  <si>
    <t>Freiberufl,wissenschaftl. techn. Dienstl.,sonst.DL</t>
  </si>
  <si>
    <t>orange</t>
  </si>
  <si>
    <t>Oeff.Verw.,Verteidig.,Sozialvers.,Erz.-u.Unterricht</t>
  </si>
  <si>
    <t>lightblue</t>
  </si>
  <si>
    <t>Kunst, Unterhaltung, Erholung, Priv. Haush.,usw.</t>
  </si>
  <si>
    <t>plum</t>
  </si>
  <si>
    <t>e_g_Germany_0814</t>
  </si>
  <si>
    <t>color</t>
  </si>
  <si>
    <t>e_County2000</t>
  </si>
  <si>
    <t>e_County2010</t>
  </si>
  <si>
    <t>e_g_County0010</t>
  </si>
  <si>
    <t>e_US2010</t>
  </si>
  <si>
    <t>e_g_US_0010</t>
  </si>
  <si>
    <t>lightred</t>
  </si>
  <si>
    <t>lightgreen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</si>
</sst>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b/>
      <i/>
      <sz val="9"/>
      <color indexed="8"/>
      <name val="Arial"/>
      <family val="2"/>
    </font>
    <font>
      <sz val="10"/>
      <name val="Arial"/>
      <family val="2"/>
    </font>
    <font>
      <sz val="7"/>
      <color rgb="FF00000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0" borderId="0"/>
  </cellStyleXfs>
  <cellXfs count="2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1" fillId="0" borderId="1" xfId="0" applyNumberFormat="1" applyFont="1" applyBorder="1"/>
    <xf numFmtId="1" fontId="0" fillId="0" borderId="0" xfId="0" applyNumberFormat="1"/>
    <xf numFmtId="164" fontId="0" fillId="0" borderId="0" xfId="0" applyNumberFormat="1"/>
    <xf numFmtId="0" fontId="5" fillId="0" borderId="1" xfId="0" applyFont="1" applyBorder="1"/>
    <xf numFmtId="3" fontId="1" fillId="0" borderId="1" xfId="0" applyNumberFormat="1" applyFont="1" applyBorder="1" applyAlignment="1">
      <alignment wrapText="1"/>
    </xf>
    <xf numFmtId="3" fontId="0" fillId="0" borderId="0" xfId="0" applyNumberFormat="1"/>
    <xf numFmtId="3" fontId="1" fillId="0" borderId="1" xfId="0" applyNumberFormat="1" applyFont="1" applyBorder="1"/>
    <xf numFmtId="3" fontId="6" fillId="0" borderId="0" xfId="2" applyNumberFormat="1"/>
    <xf numFmtId="49" fontId="6" fillId="0" borderId="0" xfId="2" applyNumberFormat="1"/>
    <xf numFmtId="49" fontId="6" fillId="0" borderId="0" xfId="2" applyNumberFormat="1"/>
    <xf numFmtId="3" fontId="6" fillId="0" borderId="0" xfId="2" applyNumberFormat="1"/>
    <xf numFmtId="0" fontId="7" fillId="2" borderId="7" xfId="0" applyFont="1" applyFill="1" applyBorder="1" applyAlignment="1">
      <alignment vertical="center"/>
    </xf>
    <xf numFmtId="0" fontId="2" fillId="0" borderId="6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" fontId="1" fillId="0" borderId="1" xfId="0" applyNumberFormat="1" applyFont="1" applyBorder="1"/>
    <xf numFmtId="1" fontId="1" fillId="3" borderId="1" xfId="0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120" zoomScaleNormal="120" workbookViewId="0">
      <pane xSplit="4668" ySplit="1632" topLeftCell="I3" activePane="bottomRight"/>
      <selection pane="topRight" activeCell="B1" sqref="B1"/>
      <selection pane="bottomLeft" activeCell="A10" sqref="A10"/>
      <selection pane="bottomRight" activeCell="N5" sqref="N5"/>
    </sheetView>
  </sheetViews>
  <sheetFormatPr defaultColWidth="8.88671875" defaultRowHeight="14.4" x14ac:dyDescent="0.3"/>
  <cols>
    <col min="1" max="1" width="32.33203125" customWidth="1"/>
    <col min="2" max="2" width="11.109375" customWidth="1"/>
    <col min="4" max="4" width="11.44140625" customWidth="1"/>
    <col min="5" max="5" width="8.88671875" customWidth="1"/>
    <col min="12" max="12" width="10.109375" customWidth="1"/>
    <col min="13" max="14" width="10.6640625" customWidth="1"/>
    <col min="15" max="15" width="11.44140625" customWidth="1"/>
    <col min="16" max="16" width="14.5546875" customWidth="1"/>
    <col min="17" max="17" width="25" customWidth="1"/>
  </cols>
  <sheetData>
    <row r="1" spans="1:15" ht="39" customHeight="1" x14ac:dyDescent="0.3">
      <c r="A1" s="1"/>
      <c r="B1" s="19" t="s">
        <v>20</v>
      </c>
      <c r="C1" s="20"/>
      <c r="D1" s="20"/>
      <c r="E1" s="20"/>
      <c r="F1" s="21"/>
      <c r="G1" s="19" t="s">
        <v>18</v>
      </c>
      <c r="H1" s="20"/>
      <c r="I1" s="20"/>
      <c r="J1" s="20"/>
      <c r="K1" s="21"/>
      <c r="L1" s="16" t="s">
        <v>8</v>
      </c>
      <c r="M1" s="18" t="s">
        <v>9</v>
      </c>
      <c r="N1" s="18" t="s">
        <v>11</v>
      </c>
      <c r="O1" s="18" t="s">
        <v>19</v>
      </c>
    </row>
    <row r="2" spans="1:15" x14ac:dyDescent="0.3">
      <c r="A2" s="3" t="s">
        <v>12</v>
      </c>
      <c r="B2" s="2">
        <v>2000</v>
      </c>
      <c r="C2" s="2" t="s">
        <v>13</v>
      </c>
      <c r="D2" s="2">
        <v>2010</v>
      </c>
      <c r="E2" s="2" t="s">
        <v>13</v>
      </c>
      <c r="F2" s="2" t="s">
        <v>14</v>
      </c>
      <c r="G2" s="2">
        <v>2000</v>
      </c>
      <c r="H2" s="2" t="s">
        <v>13</v>
      </c>
      <c r="I2" s="2">
        <v>2010</v>
      </c>
      <c r="J2" s="2" t="s">
        <v>13</v>
      </c>
      <c r="K2" s="2" t="s">
        <v>14</v>
      </c>
      <c r="L2" s="17"/>
      <c r="M2" s="18"/>
      <c r="N2" s="18"/>
      <c r="O2" s="18"/>
    </row>
    <row r="3" spans="1:15" x14ac:dyDescent="0.3">
      <c r="A3" s="7" t="s">
        <v>16</v>
      </c>
      <c r="B3" s="8">
        <v>1604107</v>
      </c>
      <c r="C3" s="4">
        <f>(B3/$B$14)</f>
        <v>1.2190815208894038E-2</v>
      </c>
      <c r="D3" s="10">
        <v>1727150</v>
      </c>
      <c r="E3" s="4">
        <f>(D3/$D$14)</f>
        <v>1.3358174647566626E-2</v>
      </c>
      <c r="F3" s="4">
        <f t="shared" ref="F3:F14" si="0">(D3-B3)/B3</f>
        <v>7.6704982897026194E-2</v>
      </c>
      <c r="G3" s="10">
        <v>394</v>
      </c>
      <c r="H3" s="4">
        <f>(G3/$G$14)</f>
        <v>1.1637867375572293E-2</v>
      </c>
      <c r="I3" s="10">
        <v>397</v>
      </c>
      <c r="J3" s="4">
        <f>(I3/$I$14)</f>
        <v>1.072943974487176E-2</v>
      </c>
      <c r="K3" s="4">
        <f>(I3-G3)/G3</f>
        <v>7.6142131979695434E-3</v>
      </c>
      <c r="L3" s="22">
        <f>G3*($D$14-$B$14)/$B$14</f>
        <v>-6.8506132046008323</v>
      </c>
      <c r="M3" s="22">
        <f>G3*(((D3-B3)/B3)-(($D$14-$B$14)/$B$14))</f>
        <v>37.072376466029155</v>
      </c>
      <c r="N3" s="22">
        <f>G3*(((I3-G3)/G3)-((D3-B3)/B3))</f>
        <v>-27.221763261428322</v>
      </c>
      <c r="O3" s="22">
        <f>SUM(L3:N3)</f>
        <v>3</v>
      </c>
    </row>
    <row r="4" spans="1:15" x14ac:dyDescent="0.3">
      <c r="A4" s="7" t="s">
        <v>15</v>
      </c>
      <c r="B4" s="10">
        <v>6652513</v>
      </c>
      <c r="C4" s="4">
        <f t="shared" ref="C4:C14" si="1">(B4/$B$14)</f>
        <v>5.0557448261098106E-2</v>
      </c>
      <c r="D4" s="10">
        <v>5394677</v>
      </c>
      <c r="E4" s="4">
        <f t="shared" ref="E4:E14" si="2">(D4/$D$14)</f>
        <v>4.1723670516869281E-2</v>
      </c>
      <c r="F4" s="4">
        <f t="shared" si="0"/>
        <v>-0.18907681954172806</v>
      </c>
      <c r="G4" s="10">
        <v>1478</v>
      </c>
      <c r="H4" s="4">
        <f t="shared" ref="H4:H14" si="3">(G4/$G$14)</f>
        <v>4.3656771525623986E-2</v>
      </c>
      <c r="I4" s="10">
        <v>1490</v>
      </c>
      <c r="J4" s="4">
        <f t="shared" ref="J4:J14" si="4">(I4/$I$14)</f>
        <v>4.0269181914002326E-2</v>
      </c>
      <c r="K4" s="4">
        <f t="shared" ref="K4:K14" si="5">(I4-G4)/G4</f>
        <v>8.119079837618403E-3</v>
      </c>
      <c r="L4" s="22">
        <f t="shared" ref="L4:L14" si="6">G4*($D$14-$B$14)/$B$14</f>
        <v>-25.698493188832561</v>
      </c>
      <c r="M4" s="22">
        <f t="shared" ref="M4:M14" si="7">G4*(((D4-B4)/B4)-(($D$14-$B$14)/$B$14))</f>
        <v>-253.75704609384152</v>
      </c>
      <c r="N4" s="22">
        <f t="shared" ref="N4:N14" si="8">G4*(((I4-G4)/G4)-((D4-B4)/B4))</f>
        <v>291.45553928267407</v>
      </c>
      <c r="O4" s="22">
        <f t="shared" ref="O4:O14" si="9">SUM(L4:N4)</f>
        <v>12</v>
      </c>
    </row>
    <row r="5" spans="1:15" x14ac:dyDescent="0.3">
      <c r="A5" s="7" t="s">
        <v>0</v>
      </c>
      <c r="B5" s="8">
        <v>17225035</v>
      </c>
      <c r="C5" s="4">
        <f t="shared" si="1"/>
        <v>0.13090599233824934</v>
      </c>
      <c r="D5" s="10">
        <v>11570589</v>
      </c>
      <c r="E5" s="4">
        <f t="shared" si="2"/>
        <v>8.9489591892547418E-2</v>
      </c>
      <c r="F5" s="4">
        <f t="shared" si="0"/>
        <v>-0.32826905721817112</v>
      </c>
      <c r="G5" s="10">
        <v>3947</v>
      </c>
      <c r="H5" s="4">
        <f t="shared" si="3"/>
        <v>0.11658543789691331</v>
      </c>
      <c r="I5" s="10">
        <v>3483</v>
      </c>
      <c r="J5" s="4">
        <f t="shared" si="4"/>
        <v>9.4132591011053757E-2</v>
      </c>
      <c r="K5" s="4">
        <f t="shared" si="5"/>
        <v>-0.11755763871294654</v>
      </c>
      <c r="L5" s="22">
        <f t="shared" si="6"/>
        <v>-68.627843448120515</v>
      </c>
      <c r="M5" s="22">
        <f t="shared" si="7"/>
        <v>-1227.0501253920011</v>
      </c>
      <c r="N5" s="22">
        <f t="shared" si="8"/>
        <v>831.67796884012137</v>
      </c>
      <c r="O5" s="22">
        <f t="shared" si="9"/>
        <v>-464.00000000000023</v>
      </c>
    </row>
    <row r="6" spans="1:15" x14ac:dyDescent="0.3">
      <c r="A6" s="7" t="s">
        <v>10</v>
      </c>
      <c r="B6" s="8">
        <v>26916200</v>
      </c>
      <c r="C6" s="4">
        <f t="shared" si="1"/>
        <v>0.20455644188675301</v>
      </c>
      <c r="D6" s="10">
        <v>25347938</v>
      </c>
      <c r="E6" s="4">
        <f t="shared" si="2"/>
        <v>0.19604677228943096</v>
      </c>
      <c r="F6" s="4">
        <f t="shared" si="0"/>
        <v>-5.8264613875658525E-2</v>
      </c>
      <c r="G6" s="10">
        <v>8443</v>
      </c>
      <c r="H6" s="4">
        <f t="shared" si="3"/>
        <v>0.24938709201004283</v>
      </c>
      <c r="I6" s="10">
        <v>8661</v>
      </c>
      <c r="J6" s="4">
        <f t="shared" si="4"/>
        <v>0.23407475473635847</v>
      </c>
      <c r="K6" s="4">
        <f t="shared" si="5"/>
        <v>2.5820206087883452E-2</v>
      </c>
      <c r="L6" s="22">
        <f t="shared" si="6"/>
        <v>-146.80133829046909</v>
      </c>
      <c r="M6" s="22">
        <f t="shared" si="7"/>
        <v>-345.12679666171579</v>
      </c>
      <c r="N6" s="22">
        <f t="shared" si="8"/>
        <v>709.92813495218491</v>
      </c>
      <c r="O6" s="22">
        <f t="shared" si="9"/>
        <v>218</v>
      </c>
    </row>
    <row r="7" spans="1:15" x14ac:dyDescent="0.3">
      <c r="A7" s="7" t="s">
        <v>1</v>
      </c>
      <c r="B7" s="10">
        <v>3739480</v>
      </c>
      <c r="C7" s="4">
        <f t="shared" si="1"/>
        <v>2.8419120206666437E-2</v>
      </c>
      <c r="D7" s="10">
        <v>2714841</v>
      </c>
      <c r="E7" s="4">
        <f t="shared" si="2"/>
        <v>2.0997203611947096E-2</v>
      </c>
      <c r="F7" s="4">
        <f t="shared" si="0"/>
        <v>-0.2740057441141549</v>
      </c>
      <c r="G7" s="10">
        <v>1092</v>
      </c>
      <c r="H7" s="4">
        <f t="shared" si="3"/>
        <v>3.2255206025697827E-2</v>
      </c>
      <c r="I7" s="10">
        <v>1146</v>
      </c>
      <c r="J7" s="4">
        <f t="shared" si="4"/>
        <v>3.0972135888219236E-2</v>
      </c>
      <c r="K7" s="4">
        <f t="shared" si="5"/>
        <v>4.9450549450549448E-2</v>
      </c>
      <c r="L7" s="22">
        <f t="shared" si="6"/>
        <v>-18.986978729502813</v>
      </c>
      <c r="M7" s="22">
        <f t="shared" si="7"/>
        <v>-280.22729384315437</v>
      </c>
      <c r="N7" s="22">
        <f t="shared" si="8"/>
        <v>353.21427257265714</v>
      </c>
      <c r="O7" s="22">
        <f t="shared" si="9"/>
        <v>53.999999999999943</v>
      </c>
    </row>
    <row r="8" spans="1:15" x14ac:dyDescent="0.3">
      <c r="A8" s="7" t="s">
        <v>2</v>
      </c>
      <c r="B8" s="10">
        <v>7648205</v>
      </c>
      <c r="C8" s="4">
        <f t="shared" si="1"/>
        <v>5.8124460422365486E-2</v>
      </c>
      <c r="D8" s="10">
        <v>7435174</v>
      </c>
      <c r="E8" s="4">
        <f t="shared" si="2"/>
        <v>5.750534280580525E-2</v>
      </c>
      <c r="F8" s="4">
        <f t="shared" si="0"/>
        <v>-2.7853725155118095E-2</v>
      </c>
      <c r="G8" s="10">
        <v>1163</v>
      </c>
      <c r="H8" s="4">
        <f t="shared" si="3"/>
        <v>3.4352385172057305E-2</v>
      </c>
      <c r="I8" s="10">
        <v>1513</v>
      </c>
      <c r="J8" s="4">
        <f t="shared" si="4"/>
        <v>4.0890786735493637E-2</v>
      </c>
      <c r="K8" s="4">
        <f t="shared" si="5"/>
        <v>0.30094582975064488</v>
      </c>
      <c r="L8" s="22">
        <f t="shared" si="6"/>
        <v>-20.221480093783676</v>
      </c>
      <c r="M8" s="22">
        <f t="shared" si="7"/>
        <v>-12.172402261618672</v>
      </c>
      <c r="N8" s="22">
        <f t="shared" si="8"/>
        <v>382.3938823554023</v>
      </c>
      <c r="O8" s="22">
        <f t="shared" si="9"/>
        <v>349.99999999999994</v>
      </c>
    </row>
    <row r="9" spans="1:15" x14ac:dyDescent="0.3">
      <c r="A9" s="7" t="s">
        <v>3</v>
      </c>
      <c r="B9" s="10">
        <v>16924068</v>
      </c>
      <c r="C9" s="4">
        <f t="shared" si="1"/>
        <v>0.12861871781044337</v>
      </c>
      <c r="D9" s="10">
        <v>17095063</v>
      </c>
      <c r="E9" s="4">
        <f t="shared" si="2"/>
        <v>0.13221714220835148</v>
      </c>
      <c r="F9" s="4">
        <f t="shared" si="0"/>
        <v>1.0103658293029784E-2</v>
      </c>
      <c r="G9" s="10">
        <v>2629</v>
      </c>
      <c r="H9" s="4">
        <f t="shared" si="3"/>
        <v>7.7654703884212084E-2</v>
      </c>
      <c r="I9" s="10">
        <v>2426</v>
      </c>
      <c r="J9" s="4">
        <f t="shared" si="4"/>
        <v>6.5565795519040029E-2</v>
      </c>
      <c r="K9" s="4">
        <f t="shared" si="5"/>
        <v>-7.7215671357930768E-2</v>
      </c>
      <c r="L9" s="22">
        <f t="shared" si="6"/>
        <v>-45.711325164709613</v>
      </c>
      <c r="M9" s="22">
        <f t="shared" si="7"/>
        <v>72.273842817084912</v>
      </c>
      <c r="N9" s="22">
        <f t="shared" si="8"/>
        <v>-229.56251765237528</v>
      </c>
      <c r="O9" s="22">
        <f t="shared" si="9"/>
        <v>-202.99999999999997</v>
      </c>
    </row>
    <row r="10" spans="1:15" x14ac:dyDescent="0.3">
      <c r="A10" s="7" t="s">
        <v>4</v>
      </c>
      <c r="B10" s="10">
        <v>14659790</v>
      </c>
      <c r="C10" s="4">
        <f t="shared" si="1"/>
        <v>0.11141076679497859</v>
      </c>
      <c r="D10" s="10">
        <v>18953034</v>
      </c>
      <c r="E10" s="4">
        <f t="shared" si="2"/>
        <v>0.14658711650595968</v>
      </c>
      <c r="F10" s="4">
        <f t="shared" si="0"/>
        <v>0.29285849251592283</v>
      </c>
      <c r="G10" s="10">
        <v>4837</v>
      </c>
      <c r="H10" s="4">
        <f t="shared" si="3"/>
        <v>0.14287402156254617</v>
      </c>
      <c r="I10" s="10">
        <v>7946</v>
      </c>
      <c r="J10" s="4">
        <f t="shared" si="4"/>
        <v>0.21475095267695468</v>
      </c>
      <c r="K10" s="4">
        <f t="shared" si="5"/>
        <v>0.6427537729997933</v>
      </c>
      <c r="L10" s="22">
        <f t="shared" si="6"/>
        <v>-84.102578859528492</v>
      </c>
      <c r="M10" s="22">
        <f t="shared" si="7"/>
        <v>1500.6591071590472</v>
      </c>
      <c r="N10" s="22">
        <f t="shared" si="8"/>
        <v>1692.4434717004815</v>
      </c>
      <c r="O10" s="22">
        <f t="shared" si="9"/>
        <v>3109</v>
      </c>
    </row>
    <row r="11" spans="1:15" x14ac:dyDescent="0.3">
      <c r="A11" s="7" t="s">
        <v>5</v>
      </c>
      <c r="B11" s="10">
        <v>11732708</v>
      </c>
      <c r="C11" s="4">
        <f t="shared" si="1"/>
        <v>8.9165669826210311E-2</v>
      </c>
      <c r="D11" s="10">
        <v>12860993</v>
      </c>
      <c r="E11" s="4">
        <f t="shared" si="2"/>
        <v>9.9469872700768222E-2</v>
      </c>
      <c r="F11" s="4">
        <f t="shared" si="0"/>
        <v>9.616577860797354E-2</v>
      </c>
      <c r="G11" s="10">
        <v>3733</v>
      </c>
      <c r="H11" s="4">
        <f t="shared" si="3"/>
        <v>0.11026436272337911</v>
      </c>
      <c r="I11" s="10">
        <v>3576</v>
      </c>
      <c r="J11" s="4">
        <f t="shared" si="4"/>
        <v>9.6646036593605572E-2</v>
      </c>
      <c r="K11" s="4">
        <f t="shared" si="5"/>
        <v>-4.2057326547013128E-2</v>
      </c>
      <c r="L11" s="22">
        <f t="shared" si="6"/>
        <v>-64.906952012119049</v>
      </c>
      <c r="M11" s="22">
        <f t="shared" si="7"/>
        <v>423.89380355568426</v>
      </c>
      <c r="N11" s="22">
        <f t="shared" si="8"/>
        <v>-515.98685154356531</v>
      </c>
      <c r="O11" s="22">
        <f t="shared" si="9"/>
        <v>-157.00000000000011</v>
      </c>
    </row>
    <row r="12" spans="1:15" x14ac:dyDescent="0.3">
      <c r="A12" s="7" t="s">
        <v>6</v>
      </c>
      <c r="B12" s="10">
        <v>4185780</v>
      </c>
      <c r="C12" s="4">
        <f t="shared" si="1"/>
        <v>3.1810889476253448E-2</v>
      </c>
      <c r="D12" s="10">
        <v>4368295</v>
      </c>
      <c r="E12" s="4">
        <f t="shared" si="2"/>
        <v>3.3785396475171266E-2</v>
      </c>
      <c r="F12" s="4">
        <f t="shared" si="0"/>
        <v>4.3603581650253957E-2</v>
      </c>
      <c r="G12" s="10">
        <v>1357</v>
      </c>
      <c r="H12" s="4">
        <f t="shared" si="3"/>
        <v>4.0082705656476147E-2</v>
      </c>
      <c r="I12" s="10">
        <v>1273</v>
      </c>
      <c r="J12" s="4">
        <f t="shared" si="4"/>
        <v>3.4404475554714736E-2</v>
      </c>
      <c r="K12" s="4">
        <f t="shared" si="5"/>
        <v>-6.1901252763448787E-2</v>
      </c>
      <c r="L12" s="22">
        <f t="shared" si="6"/>
        <v>-23.594624666607434</v>
      </c>
      <c r="M12" s="22">
        <f t="shared" si="7"/>
        <v>82.764684966002051</v>
      </c>
      <c r="N12" s="22">
        <f t="shared" si="8"/>
        <v>-143.17006029939463</v>
      </c>
      <c r="O12" s="22">
        <f t="shared" si="9"/>
        <v>-84.000000000000014</v>
      </c>
    </row>
    <row r="13" spans="1:15" x14ac:dyDescent="0.3">
      <c r="A13" s="7" t="s">
        <v>7</v>
      </c>
      <c r="B13" s="10">
        <v>20295357</v>
      </c>
      <c r="C13" s="4">
        <f t="shared" si="1"/>
        <v>0.15423967776808784</v>
      </c>
      <c r="D13" s="10">
        <v>21827606</v>
      </c>
      <c r="E13" s="4">
        <f t="shared" si="2"/>
        <v>0.16881971634558271</v>
      </c>
      <c r="F13" s="4">
        <f t="shared" si="0"/>
        <v>7.549751403732391E-2</v>
      </c>
      <c r="G13" s="10">
        <v>4782</v>
      </c>
      <c r="H13" s="4">
        <f t="shared" si="3"/>
        <v>0.14124944616747895</v>
      </c>
      <c r="I13" s="10">
        <v>5090</v>
      </c>
      <c r="J13" s="4">
        <f t="shared" si="4"/>
        <v>0.1375638496256858</v>
      </c>
      <c r="K13" s="4">
        <f t="shared" si="5"/>
        <v>6.4408197406942702E-2</v>
      </c>
      <c r="L13" s="22">
        <f t="shared" si="6"/>
        <v>-83.146274985789788</v>
      </c>
      <c r="M13" s="22">
        <f t="shared" si="7"/>
        <v>444.17538711227274</v>
      </c>
      <c r="N13" s="22">
        <f t="shared" si="8"/>
        <v>-53.029112126482936</v>
      </c>
      <c r="O13" s="22">
        <f t="shared" si="9"/>
        <v>308.00000000000006</v>
      </c>
    </row>
    <row r="14" spans="1:15" x14ac:dyDescent="0.3">
      <c r="A14" s="3" t="s">
        <v>17</v>
      </c>
      <c r="B14" s="8">
        <v>131583243</v>
      </c>
      <c r="C14" s="4">
        <f t="shared" si="1"/>
        <v>1</v>
      </c>
      <c r="D14" s="10">
        <v>129295360</v>
      </c>
      <c r="E14" s="4">
        <f t="shared" si="2"/>
        <v>1</v>
      </c>
      <c r="F14" s="4">
        <f t="shared" si="0"/>
        <v>-1.7387343158885359E-2</v>
      </c>
      <c r="G14" s="10">
        <v>33855</v>
      </c>
      <c r="H14" s="4">
        <f t="shared" si="3"/>
        <v>1</v>
      </c>
      <c r="I14" s="10">
        <v>37001</v>
      </c>
      <c r="J14" s="4">
        <f t="shared" si="4"/>
        <v>1</v>
      </c>
      <c r="K14" s="4">
        <f t="shared" si="5"/>
        <v>9.292571259784374E-2</v>
      </c>
      <c r="L14" s="22">
        <f t="shared" si="6"/>
        <v>-588.64850264406391</v>
      </c>
      <c r="M14" s="22">
        <f t="shared" si="7"/>
        <v>0</v>
      </c>
      <c r="N14" s="23">
        <f t="shared" si="8"/>
        <v>3734.6485026440637</v>
      </c>
      <c r="O14" s="22">
        <f t="shared" si="9"/>
        <v>3146</v>
      </c>
    </row>
    <row r="15" spans="1:15" x14ac:dyDescent="0.3">
      <c r="C15" s="6"/>
      <c r="I15" s="5"/>
    </row>
    <row r="16" spans="1:15" x14ac:dyDescent="0.3">
      <c r="I16" s="5"/>
      <c r="N16" s="5"/>
    </row>
    <row r="17" spans="2:19" x14ac:dyDescent="0.3">
      <c r="P17" s="14"/>
    </row>
    <row r="18" spans="2:19" x14ac:dyDescent="0.3">
      <c r="P18" s="14"/>
      <c r="Q18" s="12"/>
      <c r="R18" s="11"/>
    </row>
    <row r="19" spans="2:19" x14ac:dyDescent="0.3">
      <c r="B19" s="9"/>
      <c r="P19" s="14"/>
      <c r="Q19" s="12"/>
      <c r="R19" s="11"/>
    </row>
    <row r="20" spans="2:19" x14ac:dyDescent="0.3">
      <c r="P20" s="13"/>
      <c r="Q20" s="12"/>
      <c r="R20" s="11"/>
      <c r="S20" s="9"/>
    </row>
    <row r="21" spans="2:19" x14ac:dyDescent="0.3">
      <c r="P21" s="13"/>
      <c r="Q21" s="12"/>
      <c r="R21" s="11"/>
    </row>
    <row r="22" spans="2:19" x14ac:dyDescent="0.3">
      <c r="P22" s="13"/>
      <c r="Q22" s="12"/>
      <c r="R22" s="11"/>
    </row>
    <row r="23" spans="2:19" x14ac:dyDescent="0.3">
      <c r="P23" s="13"/>
      <c r="Q23" s="12"/>
      <c r="R23" s="11"/>
    </row>
    <row r="24" spans="2:19" x14ac:dyDescent="0.3">
      <c r="P24" s="13"/>
      <c r="Q24" s="12"/>
      <c r="R24" s="11"/>
    </row>
    <row r="25" spans="2:19" x14ac:dyDescent="0.3">
      <c r="P25" s="13"/>
      <c r="Q25" s="12"/>
      <c r="R25" s="11"/>
    </row>
    <row r="26" spans="2:19" x14ac:dyDescent="0.3">
      <c r="P26" s="13"/>
      <c r="Q26" s="12"/>
      <c r="R26" s="11"/>
    </row>
    <row r="27" spans="2:19" x14ac:dyDescent="0.3">
      <c r="P27" s="13"/>
      <c r="Q27" s="12"/>
      <c r="R27" s="11"/>
    </row>
    <row r="28" spans="2:19" x14ac:dyDescent="0.3">
      <c r="P28" s="13"/>
      <c r="Q28" s="12"/>
      <c r="R28" s="11"/>
    </row>
    <row r="29" spans="2:19" x14ac:dyDescent="0.3">
      <c r="P29" s="13"/>
      <c r="Q29" s="12"/>
      <c r="R29" s="11"/>
    </row>
    <row r="30" spans="2:19" x14ac:dyDescent="0.3">
      <c r="P30" s="13"/>
      <c r="Q30" s="12"/>
      <c r="R30" s="11"/>
    </row>
    <row r="31" spans="2:19" x14ac:dyDescent="0.3">
      <c r="P31" s="13"/>
      <c r="Q31" s="12"/>
      <c r="R31" s="11"/>
    </row>
    <row r="32" spans="2:19" x14ac:dyDescent="0.3">
      <c r="P32" s="13"/>
      <c r="Q32" s="12"/>
      <c r="R32" s="11"/>
    </row>
    <row r="33" spans="16:18" x14ac:dyDescent="0.3">
      <c r="P33" s="13"/>
      <c r="Q33" s="12"/>
      <c r="R33" s="11"/>
    </row>
    <row r="34" spans="16:18" x14ac:dyDescent="0.3">
      <c r="P34" s="13"/>
      <c r="Q34" s="12"/>
      <c r="R34" s="11"/>
    </row>
  </sheetData>
  <mergeCells count="6">
    <mergeCell ref="L1:L2"/>
    <mergeCell ref="M1:M2"/>
    <mergeCell ref="N1:N2"/>
    <mergeCell ref="O1:O2"/>
    <mergeCell ref="B1:F1"/>
    <mergeCell ref="G1:K1"/>
  </mergeCells>
  <phoneticPr fontId="3" type="noConversion"/>
  <pageMargins left="0.2" right="0.2" top="0.75" bottom="0.5" header="0.3" footer="0.3"/>
  <pageSetup scale="6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" sqref="B1"/>
    </sheetView>
  </sheetViews>
  <sheetFormatPr defaultRowHeight="14.4" x14ac:dyDescent="0.3"/>
  <cols>
    <col min="1" max="1" width="30.21875" bestFit="1" customWidth="1"/>
    <col min="2" max="3" width="13.6640625" bestFit="1" customWidth="1"/>
    <col min="4" max="4" width="15.5546875" bestFit="1" customWidth="1"/>
    <col min="5" max="6" width="14.44140625" bestFit="1" customWidth="1"/>
    <col min="7" max="7" width="17.44140625" bestFit="1" customWidth="1"/>
  </cols>
  <sheetData>
    <row r="1" spans="1:8" x14ac:dyDescent="0.3">
      <c r="A1" t="s">
        <v>21</v>
      </c>
      <c r="B1" t="s">
        <v>48</v>
      </c>
      <c r="C1" t="s">
        <v>49</v>
      </c>
      <c r="D1" t="s">
        <v>50</v>
      </c>
      <c r="E1" t="s">
        <v>22</v>
      </c>
      <c r="F1" t="s">
        <v>51</v>
      </c>
      <c r="G1" t="s">
        <v>52</v>
      </c>
      <c r="H1" t="s">
        <v>47</v>
      </c>
    </row>
    <row r="2" spans="1:8" x14ac:dyDescent="0.3">
      <c r="A2" t="s">
        <v>16</v>
      </c>
      <c r="B2">
        <v>394</v>
      </c>
      <c r="C2">
        <v>397</v>
      </c>
      <c r="D2">
        <f>100*(C2-B2)/B2</f>
        <v>0.76142131979695427</v>
      </c>
      <c r="E2">
        <v>1604107</v>
      </c>
      <c r="F2">
        <v>1727150</v>
      </c>
      <c r="G2">
        <f>100*(F2-E2)/E2</f>
        <v>7.6704982897026195</v>
      </c>
      <c r="H2" t="s">
        <v>29</v>
      </c>
    </row>
    <row r="3" spans="1:8" x14ac:dyDescent="0.3">
      <c r="A3" t="s">
        <v>15</v>
      </c>
      <c r="B3">
        <v>1478</v>
      </c>
      <c r="C3">
        <v>1490</v>
      </c>
      <c r="D3">
        <f t="shared" ref="D3:D12" si="0">100*(C3-B3)/B3</f>
        <v>0.81190798376184037</v>
      </c>
      <c r="E3">
        <v>6652513</v>
      </c>
      <c r="F3">
        <v>5394677</v>
      </c>
      <c r="G3">
        <f t="shared" ref="G3:G12" si="1">100*(F3-E3)/E3</f>
        <v>-18.907681954172805</v>
      </c>
      <c r="H3" t="s">
        <v>31</v>
      </c>
    </row>
    <row r="4" spans="1:8" x14ac:dyDescent="0.3">
      <c r="A4" t="s">
        <v>0</v>
      </c>
      <c r="B4">
        <v>3947</v>
      </c>
      <c r="C4">
        <v>3483</v>
      </c>
      <c r="D4">
        <f t="shared" si="0"/>
        <v>-11.755763871294654</v>
      </c>
      <c r="E4">
        <v>17225035</v>
      </c>
      <c r="F4">
        <v>11570589</v>
      </c>
      <c r="G4">
        <f t="shared" si="1"/>
        <v>-32.826905721817113</v>
      </c>
      <c r="H4" t="s">
        <v>33</v>
      </c>
    </row>
    <row r="5" spans="1:8" x14ac:dyDescent="0.3">
      <c r="A5" t="s">
        <v>10</v>
      </c>
      <c r="B5">
        <v>8443</v>
      </c>
      <c r="C5">
        <v>8661</v>
      </c>
      <c r="D5">
        <f t="shared" si="0"/>
        <v>2.5820206087883455</v>
      </c>
      <c r="E5">
        <v>26916200</v>
      </c>
      <c r="F5">
        <v>25347938</v>
      </c>
      <c r="G5">
        <f t="shared" si="1"/>
        <v>-5.8264613875658524</v>
      </c>
      <c r="H5" t="s">
        <v>35</v>
      </c>
    </row>
    <row r="6" spans="1:8" x14ac:dyDescent="0.3">
      <c r="A6" t="s">
        <v>1</v>
      </c>
      <c r="B6">
        <v>1092</v>
      </c>
      <c r="C6">
        <v>1146</v>
      </c>
      <c r="D6">
        <f t="shared" si="0"/>
        <v>4.9450549450549453</v>
      </c>
      <c r="E6">
        <v>3739480</v>
      </c>
      <c r="F6">
        <v>2714841</v>
      </c>
      <c r="G6">
        <f t="shared" si="1"/>
        <v>-27.400574411415491</v>
      </c>
      <c r="H6" t="s">
        <v>37</v>
      </c>
    </row>
    <row r="7" spans="1:8" x14ac:dyDescent="0.3">
      <c r="A7" t="s">
        <v>2</v>
      </c>
      <c r="B7">
        <v>1163</v>
      </c>
      <c r="C7">
        <v>1513</v>
      </c>
      <c r="D7">
        <f t="shared" si="0"/>
        <v>30.094582975064487</v>
      </c>
      <c r="E7">
        <v>7648205</v>
      </c>
      <c r="F7">
        <v>7435174</v>
      </c>
      <c r="G7">
        <f t="shared" si="1"/>
        <v>-2.7853725155118094</v>
      </c>
      <c r="H7" t="s">
        <v>39</v>
      </c>
    </row>
    <row r="8" spans="1:8" x14ac:dyDescent="0.3">
      <c r="A8" t="s">
        <v>3</v>
      </c>
      <c r="B8">
        <v>2629</v>
      </c>
      <c r="C8">
        <v>2426</v>
      </c>
      <c r="D8">
        <f t="shared" si="0"/>
        <v>-7.7215671357930775</v>
      </c>
      <c r="E8">
        <v>16924068</v>
      </c>
      <c r="F8">
        <v>17095063</v>
      </c>
      <c r="G8">
        <f t="shared" si="1"/>
        <v>1.0103658293029785</v>
      </c>
      <c r="H8" t="s">
        <v>41</v>
      </c>
    </row>
    <row r="9" spans="1:8" x14ac:dyDescent="0.3">
      <c r="A9" t="s">
        <v>4</v>
      </c>
      <c r="B9">
        <v>4837</v>
      </c>
      <c r="C9">
        <v>7946</v>
      </c>
      <c r="D9">
        <f t="shared" si="0"/>
        <v>64.275377299979326</v>
      </c>
      <c r="E9">
        <v>14659790</v>
      </c>
      <c r="F9">
        <v>18953034</v>
      </c>
      <c r="G9">
        <f t="shared" si="1"/>
        <v>29.285849251592282</v>
      </c>
      <c r="H9" t="s">
        <v>43</v>
      </c>
    </row>
    <row r="10" spans="1:8" x14ac:dyDescent="0.3">
      <c r="A10" t="s">
        <v>5</v>
      </c>
      <c r="B10">
        <v>3733</v>
      </c>
      <c r="C10">
        <v>3576</v>
      </c>
      <c r="D10">
        <f t="shared" si="0"/>
        <v>-4.205732654701313</v>
      </c>
      <c r="E10">
        <v>11732708</v>
      </c>
      <c r="F10">
        <v>12860993</v>
      </c>
      <c r="G10">
        <f t="shared" si="1"/>
        <v>9.6165778607973547</v>
      </c>
      <c r="H10" t="s">
        <v>45</v>
      </c>
    </row>
    <row r="11" spans="1:8" x14ac:dyDescent="0.3">
      <c r="A11" t="s">
        <v>6</v>
      </c>
      <c r="B11">
        <v>1357</v>
      </c>
      <c r="C11">
        <v>1273</v>
      </c>
      <c r="D11">
        <f t="shared" si="0"/>
        <v>-6.1901252763448786</v>
      </c>
      <c r="E11">
        <v>4185780</v>
      </c>
      <c r="F11">
        <v>4368295</v>
      </c>
      <c r="G11">
        <f t="shared" si="1"/>
        <v>4.3603581650253957</v>
      </c>
      <c r="H11" t="s">
        <v>53</v>
      </c>
    </row>
    <row r="12" spans="1:8" x14ac:dyDescent="0.3">
      <c r="A12" t="s">
        <v>7</v>
      </c>
      <c r="B12">
        <v>4782</v>
      </c>
      <c r="C12">
        <v>5090</v>
      </c>
      <c r="D12">
        <f t="shared" si="0"/>
        <v>6.4408197406942698</v>
      </c>
      <c r="E12">
        <v>20295357</v>
      </c>
      <c r="F12">
        <v>21827606</v>
      </c>
      <c r="G12">
        <f t="shared" si="1"/>
        <v>7.5497514037323903</v>
      </c>
      <c r="H12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4.4" x14ac:dyDescent="0.3"/>
  <cols>
    <col min="1" max="1" width="28.5546875" customWidth="1"/>
    <col min="2" max="3" width="13.6640625" bestFit="1" customWidth="1"/>
    <col min="4" max="4" width="15.5546875" bestFit="1" customWidth="1"/>
    <col min="5" max="6" width="14.44140625" bestFit="1" customWidth="1"/>
    <col min="7" max="7" width="17.44140625" bestFit="1" customWidth="1"/>
  </cols>
  <sheetData>
    <row r="1" spans="1:8" x14ac:dyDescent="0.3">
      <c r="A1" t="s">
        <v>21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46</v>
      </c>
      <c r="H1" t="s">
        <v>47</v>
      </c>
    </row>
    <row r="2" spans="1:8" ht="15" thickBot="1" x14ac:dyDescent="0.35">
      <c r="A2" s="15" t="s">
        <v>28</v>
      </c>
      <c r="B2">
        <v>13004</v>
      </c>
      <c r="C2">
        <v>12121</v>
      </c>
      <c r="D2">
        <f>100*(C2-B2)/B2</f>
        <v>-6.7902183943402026</v>
      </c>
      <c r="E2">
        <v>7073942</v>
      </c>
      <c r="F2">
        <v>7155807</v>
      </c>
      <c r="G2">
        <f>100*(F2-E2)/E2</f>
        <v>1.1572755332175468</v>
      </c>
      <c r="H2" t="s">
        <v>29</v>
      </c>
    </row>
    <row r="3" spans="1:8" ht="15" thickBot="1" x14ac:dyDescent="0.35">
      <c r="A3" s="15" t="s">
        <v>30</v>
      </c>
      <c r="B3">
        <v>2931</v>
      </c>
      <c r="C3">
        <v>3154</v>
      </c>
      <c r="D3">
        <f t="shared" ref="D3:D10" si="0">100*(C3-B3)/B3</f>
        <v>7.6083248038212217</v>
      </c>
      <c r="E3">
        <v>1572378</v>
      </c>
      <c r="F3">
        <v>1696961</v>
      </c>
      <c r="G3">
        <f t="shared" ref="G3:G10" si="1">100*(F3-E3)/E3</f>
        <v>7.9232220242206388</v>
      </c>
      <c r="H3" t="s">
        <v>31</v>
      </c>
    </row>
    <row r="4" spans="1:8" ht="15" thickBot="1" x14ac:dyDescent="0.35">
      <c r="A4" s="15" t="s">
        <v>32</v>
      </c>
      <c r="B4">
        <v>22492</v>
      </c>
      <c r="C4">
        <v>25484</v>
      </c>
      <c r="D4">
        <f t="shared" si="0"/>
        <v>13.302507558242931</v>
      </c>
      <c r="E4">
        <v>6248666</v>
      </c>
      <c r="F4">
        <v>6674652</v>
      </c>
      <c r="G4">
        <f t="shared" si="1"/>
        <v>6.8172310697995382</v>
      </c>
      <c r="H4" t="s">
        <v>33</v>
      </c>
    </row>
    <row r="5" spans="1:8" ht="15" thickBot="1" x14ac:dyDescent="0.35">
      <c r="A5" s="15" t="s">
        <v>34</v>
      </c>
      <c r="B5">
        <v>4503</v>
      </c>
      <c r="C5">
        <v>4798</v>
      </c>
      <c r="D5">
        <f t="shared" si="0"/>
        <v>6.5511880968243394</v>
      </c>
      <c r="E5">
        <v>841848</v>
      </c>
      <c r="F5">
        <v>925648</v>
      </c>
      <c r="G5">
        <f t="shared" si="1"/>
        <v>9.9542910359114707</v>
      </c>
      <c r="H5" t="s">
        <v>35</v>
      </c>
    </row>
    <row r="6" spans="1:8" ht="15" thickBot="1" x14ac:dyDescent="0.35">
      <c r="A6" s="15" t="s">
        <v>36</v>
      </c>
      <c r="B6">
        <v>3361</v>
      </c>
      <c r="C6">
        <v>3372</v>
      </c>
      <c r="D6">
        <f t="shared" si="0"/>
        <v>0.32728354656352276</v>
      </c>
      <c r="E6">
        <v>990439</v>
      </c>
      <c r="F6">
        <v>996498</v>
      </c>
      <c r="G6">
        <f t="shared" si="1"/>
        <v>0.61174893153440035</v>
      </c>
      <c r="H6" t="s">
        <v>37</v>
      </c>
    </row>
    <row r="7" spans="1:8" ht="15" thickBot="1" x14ac:dyDescent="0.35">
      <c r="A7" s="15" t="s">
        <v>38</v>
      </c>
      <c r="B7">
        <v>890</v>
      </c>
      <c r="C7">
        <v>1059</v>
      </c>
      <c r="D7">
        <f t="shared" si="0"/>
        <v>18.988764044943821</v>
      </c>
      <c r="E7">
        <v>220171</v>
      </c>
      <c r="F7">
        <v>232167</v>
      </c>
      <c r="G7">
        <f t="shared" si="1"/>
        <v>5.4484923082513141</v>
      </c>
      <c r="H7" t="s">
        <v>39</v>
      </c>
    </row>
    <row r="8" spans="1:8" ht="15" thickBot="1" x14ac:dyDescent="0.35">
      <c r="A8" s="15" t="s">
        <v>40</v>
      </c>
      <c r="B8">
        <v>12448</v>
      </c>
      <c r="C8">
        <v>14837</v>
      </c>
      <c r="D8">
        <f t="shared" si="0"/>
        <v>19.191838046272494</v>
      </c>
      <c r="E8">
        <v>3296029</v>
      </c>
      <c r="F8">
        <v>3992230</v>
      </c>
      <c r="G8">
        <f t="shared" si="1"/>
        <v>21.12241730882829</v>
      </c>
      <c r="H8" t="s">
        <v>41</v>
      </c>
    </row>
    <row r="9" spans="1:8" ht="15" thickBot="1" x14ac:dyDescent="0.35">
      <c r="A9" s="15" t="s">
        <v>42</v>
      </c>
      <c r="B9">
        <v>34358</v>
      </c>
      <c r="C9">
        <v>42931</v>
      </c>
      <c r="D9">
        <f t="shared" si="0"/>
        <v>24.951976250072764</v>
      </c>
      <c r="E9">
        <v>5905168</v>
      </c>
      <c r="F9">
        <v>7127512</v>
      </c>
      <c r="G9">
        <f t="shared" si="1"/>
        <v>20.699563500987608</v>
      </c>
      <c r="H9" t="s">
        <v>43</v>
      </c>
    </row>
    <row r="10" spans="1:8" ht="15" thickBot="1" x14ac:dyDescent="0.35">
      <c r="A10" s="15" t="s">
        <v>44</v>
      </c>
      <c r="B10">
        <v>6069</v>
      </c>
      <c r="C10">
        <v>6673</v>
      </c>
      <c r="D10">
        <f t="shared" si="0"/>
        <v>9.9522161805898826</v>
      </c>
      <c r="E10">
        <v>1084708</v>
      </c>
      <c r="F10">
        <v>1123004</v>
      </c>
      <c r="G10">
        <f t="shared" si="1"/>
        <v>3.5305354067638479</v>
      </c>
      <c r="H10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2000-2009</vt:lpstr>
      <vt:lpstr>County</vt:lpstr>
      <vt:lpstr>Freiburg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Christa</dc:creator>
  <cp:lastModifiedBy>user</cp:lastModifiedBy>
  <cp:lastPrinted>2010-12-20T17:53:32Z</cp:lastPrinted>
  <dcterms:created xsi:type="dcterms:W3CDTF">2010-05-14T15:56:31Z</dcterms:created>
  <dcterms:modified xsi:type="dcterms:W3CDTF">2018-04-03T13:45:40Z</dcterms:modified>
</cp:coreProperties>
</file>