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yrubinson/Desktop/Job Search 2024/Excel/"/>
    </mc:Choice>
  </mc:AlternateContent>
  <xr:revisionPtr revIDLastSave="0" documentId="13_ncr:1_{E582923E-7EE7-BB42-AF5F-DCCBBAE172F9}" xr6:coauthVersionLast="47" xr6:coauthVersionMax="47" xr10:uidLastSave="{00000000-0000-0000-0000-000000000000}"/>
  <bookViews>
    <workbookView xWindow="1240" yWindow="500" windowWidth="29060" windowHeight="18780" xr2:uid="{00000000-000D-0000-FFFF-FFFF00000000}"/>
  </bookViews>
  <sheets>
    <sheet name="Sheet1" sheetId="1" r:id="rId1"/>
  </sheets>
  <definedNames>
    <definedName name="_xlnm._FilterDatabase" localSheetId="0" hidden="1">Sheet1!$J$9:$N$12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7" i="1" l="1"/>
  <c r="K6" i="1" l="1"/>
  <c r="Q6" i="1"/>
  <c r="Q5" i="1"/>
  <c r="M2" i="1" l="1"/>
  <c r="L3" i="1"/>
  <c r="Q20" i="1"/>
  <c r="M4" i="1"/>
  <c r="Q4" i="1" s="1"/>
  <c r="Q3" i="1"/>
  <c r="N10" i="1"/>
  <c r="N9" i="1"/>
  <c r="N11" i="1"/>
  <c r="N12" i="1"/>
  <c r="Q17" i="1"/>
  <c r="Q16" i="1"/>
  <c r="Q18" i="1"/>
  <c r="Q19" i="1"/>
  <c r="O24" i="1"/>
  <c r="O23" i="1"/>
  <c r="O25" i="1"/>
  <c r="O26" i="1"/>
  <c r="N13" i="1"/>
  <c r="K2" i="1"/>
  <c r="Q2" i="1" s="1"/>
  <c r="R19" i="1" l="1"/>
  <c r="O12" i="1"/>
  <c r="P26" i="1"/>
  <c r="R5" i="1"/>
</calcChain>
</file>

<file path=xl/sharedStrings.xml><?xml version="1.0" encoding="utf-8"?>
<sst xmlns="http://schemas.openxmlformats.org/spreadsheetml/2006/main" count="159" uniqueCount="124">
  <si>
    <t xml:space="preserve">Organization </t>
  </si>
  <si>
    <t>Grade Levels</t>
  </si>
  <si>
    <t>Gender</t>
  </si>
  <si>
    <t>Ethnicity</t>
  </si>
  <si>
    <t>DCF &amp; Project UP-START</t>
  </si>
  <si>
    <t>Education Effect</t>
  </si>
  <si>
    <r>
      <t>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14</t>
    </r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</si>
  <si>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33</t>
    </r>
  </si>
  <si>
    <r>
      <t>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- 6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</si>
  <si>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5</t>
    </r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</si>
  <si>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- 2</t>
    </r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</si>
  <si>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48</t>
    </r>
  </si>
  <si>
    <t>Info Needed – 11</t>
  </si>
  <si>
    <t>Female – 80</t>
  </si>
  <si>
    <t>Info Needed - 4</t>
  </si>
  <si>
    <t>African American – 63</t>
  </si>
  <si>
    <t>Caribbean (Non Latinx) – 19</t>
  </si>
  <si>
    <t>Hispanic/ Latinx  – 24</t>
  </si>
  <si>
    <t>Other – 3</t>
  </si>
  <si>
    <t>Info Needed - 16</t>
  </si>
  <si>
    <t>Neither - 86</t>
  </si>
  <si>
    <t>Educate Tomorrow</t>
  </si>
  <si>
    <t>Home School - 17</t>
  </si>
  <si>
    <t>Kindergarten – 1</t>
  </si>
  <si>
    <r>
      <t>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– 2</t>
    </r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</si>
  <si>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– 1</t>
    </r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</si>
  <si>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1</t>
    </r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</si>
  <si>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5</t>
    </r>
  </si>
  <si>
    <t>College – 11</t>
  </si>
  <si>
    <t>Male - 37</t>
  </si>
  <si>
    <t>White – 1</t>
  </si>
  <si>
    <t>Hispani/ Latinx  – 13</t>
  </si>
  <si>
    <t>Florida Foster Care Review</t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</si>
  <si>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2</t>
    </r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</si>
  <si>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1</t>
    </r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</si>
  <si>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2</t>
    </r>
  </si>
  <si>
    <r>
      <t>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2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</si>
  <si>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4</t>
    </r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</si>
  <si>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2</t>
    </r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</si>
  <si>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6</t>
    </r>
  </si>
  <si>
    <t>Female – 7</t>
  </si>
  <si>
    <t>Male - 16</t>
  </si>
  <si>
    <t>African American – 13</t>
  </si>
  <si>
    <t>Caribbean (Non Latinx) – 5</t>
  </si>
  <si>
    <t>Hispanic/ Latinx  – 4</t>
  </si>
  <si>
    <t>Multiethnic - 1</t>
  </si>
  <si>
    <t>DCF – 23</t>
  </si>
  <si>
    <t>Project UP-START - 0</t>
  </si>
  <si>
    <t>Lawyers for Children America</t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</si>
  <si>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1</t>
    </r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</si>
  <si>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2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</si>
  <si>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3</t>
    </r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</si>
  <si>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8</t>
    </r>
  </si>
  <si>
    <t>GED – 4</t>
  </si>
  <si>
    <t>College – 8</t>
  </si>
  <si>
    <t>Info needed - 5</t>
  </si>
  <si>
    <t>Female – 22</t>
  </si>
  <si>
    <t>Male - 10</t>
  </si>
  <si>
    <t>African American – 12</t>
  </si>
  <si>
    <t>Caribbean (Non Latinx) – 4</t>
  </si>
  <si>
    <t>Hispanic/ Latinx – 7</t>
  </si>
  <si>
    <t>Other - 8</t>
  </si>
  <si>
    <t>DCF – 32</t>
  </si>
  <si>
    <t>Total Numbers</t>
  </si>
  <si>
    <t>K – 2</t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</si>
  <si>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– 0</t>
    </r>
  </si>
  <si>
    <r>
      <t>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4</t>
    </r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</si>
  <si>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- 1</t>
    </r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</si>
  <si>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10</t>
    </r>
  </si>
  <si>
    <r>
      <t>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34</t>
    </r>
  </si>
  <si>
    <r>
      <t>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16</t>
    </r>
  </si>
  <si>
    <r>
      <t>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15</t>
    </r>
  </si>
  <si>
    <r>
      <t>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6</t>
    </r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</si>
  <si>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75</t>
    </r>
  </si>
  <si>
    <t>College – 19</t>
  </si>
  <si>
    <t>GED – 5</t>
  </si>
  <si>
    <t>Blank - 36</t>
  </si>
  <si>
    <t>Female – 134</t>
  </si>
  <si>
    <t>Male – 97</t>
  </si>
  <si>
    <t>Missing info - 4</t>
  </si>
  <si>
    <t>African American – 110</t>
  </si>
  <si>
    <t>Caribbean (Non Latinx) – 38</t>
  </si>
  <si>
    <t>Hispanic/ Latinx – 48</t>
  </si>
  <si>
    <t>White – 3</t>
  </si>
  <si>
    <t>Other - 15</t>
  </si>
  <si>
    <t>DCF – 75</t>
  </si>
  <si>
    <t>Project UP-START – 49</t>
  </si>
  <si>
    <t>Neither - 117</t>
  </si>
  <si>
    <t>Grade 6-8</t>
  </si>
  <si>
    <t>Grade 9-12</t>
  </si>
  <si>
    <t>Grade K-5</t>
  </si>
  <si>
    <t>College</t>
  </si>
  <si>
    <t>Other</t>
  </si>
  <si>
    <t>Lawyers for Children</t>
  </si>
  <si>
    <t>Missing Data</t>
  </si>
  <si>
    <t>Total</t>
  </si>
  <si>
    <t>Male</t>
  </si>
  <si>
    <t>Female</t>
  </si>
  <si>
    <t>African American</t>
  </si>
  <si>
    <t xml:space="preserve">Caribbean </t>
  </si>
  <si>
    <t>Hispanic/ Latinx</t>
  </si>
  <si>
    <t>White</t>
  </si>
  <si>
    <t xml:space="preserve">FL Foster Care Review </t>
  </si>
  <si>
    <t>DCF</t>
  </si>
  <si>
    <t>Project UP-START</t>
  </si>
  <si>
    <t>Neither</t>
  </si>
  <si>
    <t xml:space="preserve">Sum of 4 agencies' students </t>
  </si>
  <si>
    <t>Totals</t>
  </si>
  <si>
    <r>
      <t>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7</t>
    </r>
  </si>
  <si>
    <t>Male – 42</t>
  </si>
  <si>
    <t>Caribbean (Non Latinx) – 20</t>
  </si>
  <si>
    <t>DCF – 7</t>
  </si>
  <si>
    <t>Project UP-START – 33</t>
  </si>
  <si>
    <r>
      <t>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13</t>
    </r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</si>
  <si>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– 22</t>
    </r>
  </si>
  <si>
    <t>DJJ - 1  GED - 1</t>
  </si>
  <si>
    <t>Female – 43</t>
  </si>
  <si>
    <t>African American – 33</t>
  </si>
  <si>
    <t>Other – 10</t>
  </si>
  <si>
    <t>Info Needed - 2</t>
  </si>
  <si>
    <t>Project UP-START – 18</t>
  </si>
  <si>
    <t>Neither - 31</t>
  </si>
  <si>
    <t>Both 1</t>
  </si>
  <si>
    <t>Kindergarten- 1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</si>
</sst>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theme="5"/>
      <name val="Calibri"/>
      <family val="2"/>
      <scheme val="minor"/>
    </font>
    <font>
      <sz val="18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7" fillId="3" borderId="0" xfId="0" applyFont="1" applyFill="1"/>
    <xf numFmtId="0" fontId="8" fillId="3" borderId="0" xfId="0" applyFont="1" applyFill="1"/>
    <xf numFmtId="0" fontId="10" fillId="3" borderId="0" xfId="0" applyFont="1" applyFill="1"/>
    <xf numFmtId="0" fontId="3" fillId="3" borderId="0" xfId="0" applyFont="1" applyFill="1" applyAlignment="1">
      <alignment vertical="center" wrapText="1"/>
    </xf>
    <xf numFmtId="0" fontId="11" fillId="3" borderId="0" xfId="0" applyFont="1" applyFill="1"/>
    <xf numFmtId="0" fontId="12" fillId="3" borderId="0" xfId="0" applyFont="1" applyFill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center" wrapText="1"/>
    </xf>
    <xf numFmtId="0" fontId="9" fillId="4" borderId="0" xfId="0" applyFont="1" applyFill="1"/>
    <xf numFmtId="0" fontId="8" fillId="4" borderId="0" xfId="0" applyFont="1" applyFill="1"/>
    <xf numFmtId="0" fontId="7" fillId="4" borderId="0" xfId="0" applyFont="1" applyFill="1"/>
    <xf numFmtId="0" fontId="6" fillId="4" borderId="0" xfId="0" applyFont="1" applyFill="1"/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13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1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Unite Miami Student Genders, Dec 2019</a:t>
            </a:r>
          </a:p>
          <a:p>
            <a:pPr>
              <a:defRPr sz="1600"/>
            </a:pPr>
            <a:r>
              <a:rPr lang="en-US" sz="1600"/>
              <a:t>number of participants = 235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Sheet1!$J$9</c:f>
              <c:strCache>
                <c:ptCount val="1"/>
                <c:pt idx="0">
                  <c:v>Educate Tomorrow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Sheet1!$K$8:$M$8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Missing Data</c:v>
                </c:pt>
              </c:strCache>
            </c:strRef>
          </c:cat>
          <c:val>
            <c:numRef>
              <c:f>Sheet1!$K$9:$M$9</c:f>
              <c:numCache>
                <c:formatCode>General</c:formatCode>
                <c:ptCount val="3"/>
                <c:pt idx="0">
                  <c:v>43</c:v>
                </c:pt>
                <c:pt idx="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D5-A44A-B49C-A6BEDF1B2105}"/>
            </c:ext>
          </c:extLst>
        </c:ser>
        <c:ser>
          <c:idx val="1"/>
          <c:order val="1"/>
          <c:tx>
            <c:strRef>
              <c:f>Sheet1!$J$10</c:f>
              <c:strCache>
                <c:ptCount val="1"/>
                <c:pt idx="0">
                  <c:v>Education Effect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Sheet1!$K$8:$M$8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Missing Data</c:v>
                </c:pt>
              </c:strCache>
            </c:strRef>
          </c:cat>
          <c:val>
            <c:numRef>
              <c:f>Sheet1!$K$10:$M$10</c:f>
              <c:numCache>
                <c:formatCode>General</c:formatCode>
                <c:ptCount val="3"/>
                <c:pt idx="0">
                  <c:v>80</c:v>
                </c:pt>
                <c:pt idx="1">
                  <c:v>42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D5-A44A-B49C-A6BEDF1B2105}"/>
            </c:ext>
          </c:extLst>
        </c:ser>
        <c:ser>
          <c:idx val="2"/>
          <c:order val="2"/>
          <c:tx>
            <c:strRef>
              <c:f>Sheet1!$J$11</c:f>
              <c:strCache>
                <c:ptCount val="1"/>
                <c:pt idx="0">
                  <c:v>FL Foster Care Review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Sheet1!$K$8:$M$8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Missing Data</c:v>
                </c:pt>
              </c:strCache>
            </c:strRef>
          </c:cat>
          <c:val>
            <c:numRef>
              <c:f>Sheet1!$K$11:$M$11</c:f>
              <c:numCache>
                <c:formatCode>General</c:formatCode>
                <c:ptCount val="3"/>
                <c:pt idx="0">
                  <c:v>7</c:v>
                </c:pt>
                <c:pt idx="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D5-A44A-B49C-A6BEDF1B2105}"/>
            </c:ext>
          </c:extLst>
        </c:ser>
        <c:ser>
          <c:idx val="3"/>
          <c:order val="3"/>
          <c:tx>
            <c:strRef>
              <c:f>Sheet1!$J$12</c:f>
              <c:strCache>
                <c:ptCount val="1"/>
                <c:pt idx="0">
                  <c:v>Lawyers for Children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Sheet1!$K$8:$M$8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Missing Data</c:v>
                </c:pt>
              </c:strCache>
            </c:strRef>
          </c:cat>
          <c:val>
            <c:numRef>
              <c:f>Sheet1!$K$12:$M$12</c:f>
              <c:numCache>
                <c:formatCode>General</c:formatCode>
                <c:ptCount val="3"/>
                <c:pt idx="0">
                  <c:v>22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F-3040-93DB-7B4F2267A5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0850152"/>
        <c:axId val="2108243976"/>
      </c:barChart>
      <c:catAx>
        <c:axId val="211085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8243976"/>
        <c:crosses val="autoZero"/>
        <c:auto val="1"/>
        <c:lblAlgn val="ctr"/>
        <c:lblOffset val="100"/>
        <c:noMultiLvlLbl val="0"/>
      </c:catAx>
      <c:valAx>
        <c:axId val="21082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8501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Unite Miami Student Grade Levels, Dec 2019</a:t>
            </a:r>
          </a:p>
          <a:p>
            <a:pPr>
              <a:defRPr/>
            </a:pPr>
            <a:r>
              <a:rPr lang="en-US" sz="1600"/>
              <a:t>number of participants = 235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Educate Tomorrow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Sheet1!$K$1:$P$1</c:f>
              <c:strCache>
                <c:ptCount val="6"/>
                <c:pt idx="0">
                  <c:v>Grade K-5</c:v>
                </c:pt>
                <c:pt idx="1">
                  <c:v>Grade 6-8</c:v>
                </c:pt>
                <c:pt idx="2">
                  <c:v>Grade 9-12</c:v>
                </c:pt>
                <c:pt idx="3">
                  <c:v>College</c:v>
                </c:pt>
                <c:pt idx="4">
                  <c:v>Other</c:v>
                </c:pt>
                <c:pt idx="5">
                  <c:v>Missing Data</c:v>
                </c:pt>
              </c:strCache>
            </c:strRef>
          </c:cat>
          <c:val>
            <c:numRef>
              <c:f>Sheet1!$K$2:$P$2</c:f>
              <c:numCache>
                <c:formatCode>General</c:formatCode>
                <c:ptCount val="6"/>
                <c:pt idx="0">
                  <c:v>22</c:v>
                </c:pt>
                <c:pt idx="2">
                  <c:v>45</c:v>
                </c:pt>
                <c:pt idx="3">
                  <c:v>11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51-3141-89AF-52803F27E4E6}"/>
            </c:ext>
          </c:extLst>
        </c:ser>
        <c:ser>
          <c:idx val="1"/>
          <c:order val="1"/>
          <c:tx>
            <c:strRef>
              <c:f>Sheet1!$J$3</c:f>
              <c:strCache>
                <c:ptCount val="1"/>
                <c:pt idx="0">
                  <c:v>Education Effect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Sheet1!$K$1:$P$1</c:f>
              <c:strCache>
                <c:ptCount val="6"/>
                <c:pt idx="0">
                  <c:v>Grade K-5</c:v>
                </c:pt>
                <c:pt idx="1">
                  <c:v>Grade 6-8</c:v>
                </c:pt>
                <c:pt idx="2">
                  <c:v>Grade 9-12</c:v>
                </c:pt>
                <c:pt idx="3">
                  <c:v>College</c:v>
                </c:pt>
                <c:pt idx="4">
                  <c:v>Other</c:v>
                </c:pt>
                <c:pt idx="5">
                  <c:v>Missing Data</c:v>
                </c:pt>
              </c:strCache>
            </c:strRef>
          </c:cat>
          <c:val>
            <c:numRef>
              <c:f>Sheet1!$K$3:$P$3</c:f>
              <c:numCache>
                <c:formatCode>General</c:formatCode>
                <c:ptCount val="6"/>
                <c:pt idx="1">
                  <c:v>54</c:v>
                </c:pt>
                <c:pt idx="2">
                  <c:v>61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51-3141-89AF-52803F27E4E6}"/>
            </c:ext>
          </c:extLst>
        </c:ser>
        <c:ser>
          <c:idx val="2"/>
          <c:order val="2"/>
          <c:tx>
            <c:strRef>
              <c:f>Sheet1!$J$4</c:f>
              <c:strCache>
                <c:ptCount val="1"/>
                <c:pt idx="0">
                  <c:v>FL Foster Care Review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Sheet1!$K$1:$P$1</c:f>
              <c:strCache>
                <c:ptCount val="6"/>
                <c:pt idx="0">
                  <c:v>Grade K-5</c:v>
                </c:pt>
                <c:pt idx="1">
                  <c:v>Grade 6-8</c:v>
                </c:pt>
                <c:pt idx="2">
                  <c:v>Grade 9-12</c:v>
                </c:pt>
                <c:pt idx="3">
                  <c:v>College</c:v>
                </c:pt>
                <c:pt idx="4">
                  <c:v>Other</c:v>
                </c:pt>
                <c:pt idx="5">
                  <c:v>Missing Data</c:v>
                </c:pt>
              </c:strCache>
            </c:strRef>
          </c:cat>
          <c:val>
            <c:numRef>
              <c:f>Sheet1!$K$4:$P$4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14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51-3141-89AF-52803F27E4E6}"/>
            </c:ext>
          </c:extLst>
        </c:ser>
        <c:ser>
          <c:idx val="3"/>
          <c:order val="3"/>
          <c:tx>
            <c:strRef>
              <c:f>Sheet1!$J$5</c:f>
              <c:strCache>
                <c:ptCount val="1"/>
                <c:pt idx="0">
                  <c:v>Lawyers for Children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Sheet1!$K$1:$P$1</c:f>
              <c:strCache>
                <c:ptCount val="6"/>
                <c:pt idx="0">
                  <c:v>Grade K-5</c:v>
                </c:pt>
                <c:pt idx="1">
                  <c:v>Grade 6-8</c:v>
                </c:pt>
                <c:pt idx="2">
                  <c:v>Grade 9-12</c:v>
                </c:pt>
                <c:pt idx="3">
                  <c:v>College</c:v>
                </c:pt>
                <c:pt idx="4">
                  <c:v>Other</c:v>
                </c:pt>
                <c:pt idx="5">
                  <c:v>Missing Data</c:v>
                </c:pt>
              </c:strCache>
            </c:strRef>
          </c:cat>
          <c:val>
            <c:numRef>
              <c:f>Sheet1!$K$5:$P$5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11</c:v>
                </c:pt>
                <c:pt idx="3">
                  <c:v>8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51-3141-89AF-52803F27E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7668728"/>
        <c:axId val="2107672568"/>
      </c:barChart>
      <c:catAx>
        <c:axId val="2107668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72568"/>
        <c:crosses val="autoZero"/>
        <c:auto val="1"/>
        <c:lblAlgn val="ctr"/>
        <c:lblOffset val="100"/>
        <c:noMultiLvlLbl val="0"/>
      </c:catAx>
      <c:valAx>
        <c:axId val="2107672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6687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Unite Miami Student Genders, Dec 2019</a:t>
            </a:r>
          </a:p>
          <a:p>
            <a:pPr>
              <a:defRPr sz="1600"/>
            </a:pPr>
            <a:r>
              <a:rPr lang="en-US" sz="1600"/>
              <a:t>number of participants = 235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Sheet1!$J$16</c:f>
              <c:strCache>
                <c:ptCount val="1"/>
                <c:pt idx="0">
                  <c:v>Educate Tomorrow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Sheet1!$K$15:$P$15</c:f>
              <c:strCache>
                <c:ptCount val="6"/>
                <c:pt idx="0">
                  <c:v>African American</c:v>
                </c:pt>
                <c:pt idx="1">
                  <c:v>Caribbean </c:v>
                </c:pt>
                <c:pt idx="2">
                  <c:v>Hispanic/ Latinx</c:v>
                </c:pt>
                <c:pt idx="3">
                  <c:v>White</c:v>
                </c:pt>
                <c:pt idx="4">
                  <c:v>Other</c:v>
                </c:pt>
                <c:pt idx="5">
                  <c:v>Missing Data</c:v>
                </c:pt>
              </c:strCache>
            </c:strRef>
          </c:cat>
          <c:val>
            <c:numRef>
              <c:f>Sheet1!$K$16:$P$16</c:f>
              <c:numCache>
                <c:formatCode>General</c:formatCode>
                <c:ptCount val="6"/>
                <c:pt idx="0">
                  <c:v>33</c:v>
                </c:pt>
                <c:pt idx="1">
                  <c:v>19</c:v>
                </c:pt>
                <c:pt idx="2">
                  <c:v>13</c:v>
                </c:pt>
                <c:pt idx="3">
                  <c:v>3</c:v>
                </c:pt>
                <c:pt idx="4">
                  <c:v>10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4B-3949-A49B-3F6DDF28AC4A}"/>
            </c:ext>
          </c:extLst>
        </c:ser>
        <c:ser>
          <c:idx val="1"/>
          <c:order val="1"/>
          <c:tx>
            <c:strRef>
              <c:f>Sheet1!$J$17</c:f>
              <c:strCache>
                <c:ptCount val="1"/>
                <c:pt idx="0">
                  <c:v>Education Effect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Sheet1!$K$15:$P$15</c:f>
              <c:strCache>
                <c:ptCount val="6"/>
                <c:pt idx="0">
                  <c:v>African American</c:v>
                </c:pt>
                <c:pt idx="1">
                  <c:v>Caribbean </c:v>
                </c:pt>
                <c:pt idx="2">
                  <c:v>Hispanic/ Latinx</c:v>
                </c:pt>
                <c:pt idx="3">
                  <c:v>White</c:v>
                </c:pt>
                <c:pt idx="4">
                  <c:v>Other</c:v>
                </c:pt>
                <c:pt idx="5">
                  <c:v>Missing Data</c:v>
                </c:pt>
              </c:strCache>
            </c:strRef>
          </c:cat>
          <c:val>
            <c:numRef>
              <c:f>Sheet1!$K$17:$P$17</c:f>
              <c:numCache>
                <c:formatCode>General</c:formatCode>
                <c:ptCount val="6"/>
                <c:pt idx="0">
                  <c:v>63</c:v>
                </c:pt>
                <c:pt idx="1">
                  <c:v>20</c:v>
                </c:pt>
                <c:pt idx="2">
                  <c:v>24</c:v>
                </c:pt>
                <c:pt idx="4">
                  <c:v>3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4B-3949-A49B-3F6DDF28AC4A}"/>
            </c:ext>
          </c:extLst>
        </c:ser>
        <c:ser>
          <c:idx val="2"/>
          <c:order val="2"/>
          <c:tx>
            <c:strRef>
              <c:f>Sheet1!$J$18</c:f>
              <c:strCache>
                <c:ptCount val="1"/>
                <c:pt idx="0">
                  <c:v>FL Foster Care Review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Sheet1!$K$15:$P$15</c:f>
              <c:strCache>
                <c:ptCount val="6"/>
                <c:pt idx="0">
                  <c:v>African American</c:v>
                </c:pt>
                <c:pt idx="1">
                  <c:v>Caribbean </c:v>
                </c:pt>
                <c:pt idx="2">
                  <c:v>Hispanic/ Latinx</c:v>
                </c:pt>
                <c:pt idx="3">
                  <c:v>White</c:v>
                </c:pt>
                <c:pt idx="4">
                  <c:v>Other</c:v>
                </c:pt>
                <c:pt idx="5">
                  <c:v>Missing Data</c:v>
                </c:pt>
              </c:strCache>
            </c:strRef>
          </c:cat>
          <c:val>
            <c:numRef>
              <c:f>Sheet1!$K$18:$P$18</c:f>
              <c:numCache>
                <c:formatCode>General</c:formatCode>
                <c:ptCount val="6"/>
                <c:pt idx="0">
                  <c:v>13</c:v>
                </c:pt>
                <c:pt idx="1">
                  <c:v>5</c:v>
                </c:pt>
                <c:pt idx="2">
                  <c:v>4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4B-3949-A49B-3F6DDF28AC4A}"/>
            </c:ext>
          </c:extLst>
        </c:ser>
        <c:ser>
          <c:idx val="3"/>
          <c:order val="3"/>
          <c:tx>
            <c:strRef>
              <c:f>Sheet1!$J$19</c:f>
              <c:strCache>
                <c:ptCount val="1"/>
                <c:pt idx="0">
                  <c:v>Lawyers for Children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Sheet1!$K$15:$P$15</c:f>
              <c:strCache>
                <c:ptCount val="6"/>
                <c:pt idx="0">
                  <c:v>African American</c:v>
                </c:pt>
                <c:pt idx="1">
                  <c:v>Caribbean </c:v>
                </c:pt>
                <c:pt idx="2">
                  <c:v>Hispanic/ Latinx</c:v>
                </c:pt>
                <c:pt idx="3">
                  <c:v>White</c:v>
                </c:pt>
                <c:pt idx="4">
                  <c:v>Other</c:v>
                </c:pt>
                <c:pt idx="5">
                  <c:v>Missing Data</c:v>
                </c:pt>
              </c:strCache>
            </c:strRef>
          </c:cat>
          <c:val>
            <c:numRef>
              <c:f>Sheet1!$K$19:$P$19</c:f>
              <c:numCache>
                <c:formatCode>General</c:formatCode>
                <c:ptCount val="6"/>
                <c:pt idx="0">
                  <c:v>12</c:v>
                </c:pt>
                <c:pt idx="1">
                  <c:v>4</c:v>
                </c:pt>
                <c:pt idx="2">
                  <c:v>7</c:v>
                </c:pt>
                <c:pt idx="3">
                  <c:v>1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4B-3949-A49B-3F6DDF28AC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7758952"/>
        <c:axId val="2107762632"/>
      </c:barChart>
      <c:catAx>
        <c:axId val="2107758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762632"/>
        <c:crosses val="autoZero"/>
        <c:auto val="1"/>
        <c:lblAlgn val="ctr"/>
        <c:lblOffset val="100"/>
        <c:noMultiLvlLbl val="0"/>
      </c:catAx>
      <c:valAx>
        <c:axId val="210776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758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Unite Miami Student Genders, Dec 2019</a:t>
            </a:r>
          </a:p>
          <a:p>
            <a:pPr>
              <a:defRPr sz="1600"/>
            </a:pPr>
            <a:r>
              <a:rPr lang="en-US" sz="1600"/>
              <a:t>number of participants = 235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Sheet1!$J$23</c:f>
              <c:strCache>
                <c:ptCount val="1"/>
                <c:pt idx="0">
                  <c:v>Educate Tomorrow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Sheet1!$K$22:$N$22</c:f>
              <c:strCache>
                <c:ptCount val="4"/>
                <c:pt idx="0">
                  <c:v>DCF</c:v>
                </c:pt>
                <c:pt idx="1">
                  <c:v>Project UP-START</c:v>
                </c:pt>
                <c:pt idx="2">
                  <c:v>Neither</c:v>
                </c:pt>
                <c:pt idx="3">
                  <c:v>Missing Data</c:v>
                </c:pt>
              </c:strCache>
            </c:strRef>
          </c:cat>
          <c:val>
            <c:numRef>
              <c:f>Sheet1!$K$23:$N$23</c:f>
              <c:numCache>
                <c:formatCode>General</c:formatCode>
                <c:ptCount val="4"/>
                <c:pt idx="0">
                  <c:v>32</c:v>
                </c:pt>
                <c:pt idx="1">
                  <c:v>18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A-FC40-8513-6946588B1FA4}"/>
            </c:ext>
          </c:extLst>
        </c:ser>
        <c:ser>
          <c:idx val="1"/>
          <c:order val="1"/>
          <c:tx>
            <c:strRef>
              <c:f>Sheet1!$J$24</c:f>
              <c:strCache>
                <c:ptCount val="1"/>
                <c:pt idx="0">
                  <c:v>Education Effect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Sheet1!$K$22:$N$22</c:f>
              <c:strCache>
                <c:ptCount val="4"/>
                <c:pt idx="0">
                  <c:v>DCF</c:v>
                </c:pt>
                <c:pt idx="1">
                  <c:v>Project UP-START</c:v>
                </c:pt>
                <c:pt idx="2">
                  <c:v>Neither</c:v>
                </c:pt>
                <c:pt idx="3">
                  <c:v>Missing Data</c:v>
                </c:pt>
              </c:strCache>
            </c:strRef>
          </c:cat>
          <c:val>
            <c:numRef>
              <c:f>Sheet1!$K$24:$N$24</c:f>
              <c:numCache>
                <c:formatCode>General</c:formatCode>
                <c:ptCount val="4"/>
                <c:pt idx="0">
                  <c:v>7</c:v>
                </c:pt>
                <c:pt idx="1">
                  <c:v>33</c:v>
                </c:pt>
                <c:pt idx="2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5A-FC40-8513-6946588B1FA4}"/>
            </c:ext>
          </c:extLst>
        </c:ser>
        <c:ser>
          <c:idx val="2"/>
          <c:order val="2"/>
          <c:tx>
            <c:strRef>
              <c:f>Sheet1!$J$25</c:f>
              <c:strCache>
                <c:ptCount val="1"/>
                <c:pt idx="0">
                  <c:v>FL Foster Care Review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Sheet1!$K$22:$N$22</c:f>
              <c:strCache>
                <c:ptCount val="4"/>
                <c:pt idx="0">
                  <c:v>DCF</c:v>
                </c:pt>
                <c:pt idx="1">
                  <c:v>Project UP-START</c:v>
                </c:pt>
                <c:pt idx="2">
                  <c:v>Neither</c:v>
                </c:pt>
                <c:pt idx="3">
                  <c:v>Missing Data</c:v>
                </c:pt>
              </c:strCache>
            </c:strRef>
          </c:cat>
          <c:val>
            <c:numRef>
              <c:f>Sheet1!$K$25:$N$25</c:f>
              <c:numCache>
                <c:formatCode>General</c:formatCode>
                <c:ptCount val="4"/>
                <c:pt idx="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5A-FC40-8513-6946588B1FA4}"/>
            </c:ext>
          </c:extLst>
        </c:ser>
        <c:ser>
          <c:idx val="3"/>
          <c:order val="3"/>
          <c:tx>
            <c:strRef>
              <c:f>Sheet1!$J$26</c:f>
              <c:strCache>
                <c:ptCount val="1"/>
                <c:pt idx="0">
                  <c:v>Lawyers for Children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Sheet1!$K$22:$N$22</c:f>
              <c:strCache>
                <c:ptCount val="4"/>
                <c:pt idx="0">
                  <c:v>DCF</c:v>
                </c:pt>
                <c:pt idx="1">
                  <c:v>Project UP-START</c:v>
                </c:pt>
                <c:pt idx="2">
                  <c:v>Neither</c:v>
                </c:pt>
                <c:pt idx="3">
                  <c:v>Missing Data</c:v>
                </c:pt>
              </c:strCache>
            </c:strRef>
          </c:cat>
          <c:val>
            <c:numRef>
              <c:f>Sheet1!$K$26:$N$26</c:f>
              <c:numCache>
                <c:formatCode>General</c:formatCode>
                <c:ptCount val="4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5A-FC40-8513-6946588B1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7832040"/>
        <c:axId val="2037835608"/>
      </c:barChart>
      <c:catAx>
        <c:axId val="2037832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835608"/>
        <c:crosses val="autoZero"/>
        <c:auto val="1"/>
        <c:lblAlgn val="ctr"/>
        <c:lblOffset val="100"/>
        <c:noMultiLvlLbl val="0"/>
      </c:catAx>
      <c:valAx>
        <c:axId val="203783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78320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428256</xdr:colOff>
      <xdr:row>0</xdr:row>
      <xdr:rowOff>0</xdr:rowOff>
    </xdr:from>
    <xdr:to>
      <xdr:col>20</xdr:col>
      <xdr:colOff>575930</xdr:colOff>
      <xdr:row>11</xdr:row>
      <xdr:rowOff>132907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B81745-4FE5-B242-9EE8-4DC3944B0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29536</xdr:rowOff>
    </xdr:from>
    <xdr:to>
      <xdr:col>10</xdr:col>
      <xdr:colOff>413488</xdr:colOff>
      <xdr:row>11</xdr:row>
      <xdr:rowOff>147675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2A6407-AEF5-4C45-B809-63A1FF6E7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398005</xdr:colOff>
      <xdr:row>11</xdr:row>
      <xdr:rowOff>136811</xdr:rowOff>
    </xdr:from>
    <xdr:to>
      <xdr:col>20</xdr:col>
      <xdr:colOff>561163</xdr:colOff>
      <xdr:row>29</xdr:row>
      <xdr:rowOff>103372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45ED0F-CD24-B140-BAF8-C4C1B476F1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11</xdr:row>
      <xdr:rowOff>121241</xdr:rowOff>
    </xdr:from>
    <xdr:to>
      <xdr:col>10</xdr:col>
      <xdr:colOff>413489</xdr:colOff>
      <xdr:row>29</xdr:row>
      <xdr:rowOff>118140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62BAFF8-8A2A-C24C-BFAA-72110FB441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tabSelected="1" zoomScale="86" zoomScaleNormal="86" workbookViewId="0">
      <selection activeCell="V13" sqref="V13"/>
    </sheetView>
  </sheetViews>
  <sheetFormatPr baseColWidth="10" defaultColWidth="11" defaultRowHeight="16" x14ac:dyDescent="0.2"/>
  <cols>
    <col min="1" max="6" width="10.83203125"/>
    <col min="7" max="7" width="16" customWidth="1"/>
    <col min="8" max="8" width="10.83203125"/>
    <col min="19" max="19" width="17.1640625" customWidth="1"/>
  </cols>
  <sheetData>
    <row r="1" spans="1:19" ht="49" thickBot="1" x14ac:dyDescent="0.25">
      <c r="A1" s="14" t="s">
        <v>0</v>
      </c>
      <c r="B1" s="24" t="s">
        <v>1</v>
      </c>
      <c r="C1" s="25"/>
      <c r="D1" s="25"/>
      <c r="E1" s="26"/>
      <c r="F1" s="15" t="s">
        <v>2</v>
      </c>
      <c r="G1" s="15" t="s">
        <v>3</v>
      </c>
      <c r="H1" s="15" t="s">
        <v>4</v>
      </c>
      <c r="J1" s="4"/>
      <c r="K1" s="7" t="s">
        <v>90</v>
      </c>
      <c r="L1" s="7" t="s">
        <v>88</v>
      </c>
      <c r="M1" s="7" t="s">
        <v>89</v>
      </c>
      <c r="N1" s="7" t="s">
        <v>91</v>
      </c>
      <c r="O1" s="7" t="s">
        <v>92</v>
      </c>
      <c r="P1" s="7" t="s">
        <v>94</v>
      </c>
      <c r="Q1" s="11" t="s">
        <v>107</v>
      </c>
    </row>
    <row r="2" spans="1:19" ht="32" x14ac:dyDescent="0.3">
      <c r="A2" s="27" t="s">
        <v>5</v>
      </c>
      <c r="B2" s="30" t="s">
        <v>108</v>
      </c>
      <c r="C2" s="31"/>
      <c r="D2" s="30" t="s">
        <v>8</v>
      </c>
      <c r="E2" s="31"/>
      <c r="F2" s="16" t="s">
        <v>13</v>
      </c>
      <c r="G2" s="16" t="s">
        <v>15</v>
      </c>
      <c r="H2" s="16" t="s">
        <v>111</v>
      </c>
      <c r="J2" s="5" t="s">
        <v>21</v>
      </c>
      <c r="K2" s="4">
        <f>17+5</f>
        <v>22</v>
      </c>
      <c r="L2" s="4"/>
      <c r="M2" s="4">
        <f>13+10+22</f>
        <v>45</v>
      </c>
      <c r="N2" s="4">
        <v>11</v>
      </c>
      <c r="O2" s="4">
        <v>2</v>
      </c>
      <c r="P2" s="4"/>
      <c r="Q2" s="20">
        <f>SUM(K2:P2)</f>
        <v>80</v>
      </c>
    </row>
    <row r="3" spans="1:19" ht="32" x14ac:dyDescent="0.3">
      <c r="A3" s="28"/>
      <c r="B3" s="32" t="s">
        <v>6</v>
      </c>
      <c r="C3" s="33"/>
      <c r="D3" s="32" t="s">
        <v>9</v>
      </c>
      <c r="E3" s="33"/>
      <c r="F3" s="16" t="s">
        <v>109</v>
      </c>
      <c r="G3" s="16" t="s">
        <v>110</v>
      </c>
      <c r="H3" s="16" t="s">
        <v>112</v>
      </c>
      <c r="J3" s="5" t="s">
        <v>5</v>
      </c>
      <c r="K3" s="4"/>
      <c r="L3" s="4">
        <f>7+14+33</f>
        <v>54</v>
      </c>
      <c r="M3" s="4">
        <v>61</v>
      </c>
      <c r="N3" s="4"/>
      <c r="O3" s="4"/>
      <c r="P3" s="4">
        <v>11</v>
      </c>
      <c r="Q3" s="8">
        <f>SUM(K3:P3)</f>
        <v>126</v>
      </c>
    </row>
    <row r="4" spans="1:19" ht="32" x14ac:dyDescent="0.3">
      <c r="A4" s="28"/>
      <c r="B4" s="32" t="s">
        <v>7</v>
      </c>
      <c r="C4" s="33"/>
      <c r="D4" s="32" t="s">
        <v>10</v>
      </c>
      <c r="E4" s="33"/>
      <c r="F4" s="16" t="s">
        <v>14</v>
      </c>
      <c r="G4" s="16" t="s">
        <v>17</v>
      </c>
      <c r="H4" s="16" t="s">
        <v>20</v>
      </c>
      <c r="J4" s="5" t="s">
        <v>102</v>
      </c>
      <c r="K4" s="4">
        <v>3</v>
      </c>
      <c r="L4" s="4">
        <v>3</v>
      </c>
      <c r="M4" s="4">
        <f>2+4+2+6</f>
        <v>14</v>
      </c>
      <c r="N4" s="4"/>
      <c r="O4" s="4">
        <v>3</v>
      </c>
      <c r="P4" s="4"/>
      <c r="Q4" s="21">
        <f>SUM(K4:P4)</f>
        <v>23</v>
      </c>
    </row>
    <row r="5" spans="1:19" ht="32" x14ac:dyDescent="0.3">
      <c r="A5" s="28"/>
      <c r="B5" s="32"/>
      <c r="C5" s="33"/>
      <c r="D5" s="32" t="s">
        <v>11</v>
      </c>
      <c r="E5" s="33"/>
      <c r="F5" s="17"/>
      <c r="G5" s="16" t="s">
        <v>18</v>
      </c>
      <c r="H5" s="17"/>
      <c r="J5" s="5" t="s">
        <v>93</v>
      </c>
      <c r="K5" s="4">
        <v>2</v>
      </c>
      <c r="L5" s="4">
        <v>2</v>
      </c>
      <c r="M5" s="4">
        <v>11</v>
      </c>
      <c r="N5" s="4">
        <v>8</v>
      </c>
      <c r="O5" s="4">
        <v>4</v>
      </c>
      <c r="P5" s="4">
        <v>5</v>
      </c>
      <c r="Q5" s="10">
        <f>SUM(K5:P5)</f>
        <v>32</v>
      </c>
      <c r="R5" s="12">
        <f>SUM(Q2:Q5)</f>
        <v>261</v>
      </c>
      <c r="S5" s="13" t="s">
        <v>106</v>
      </c>
    </row>
    <row r="6" spans="1:19" ht="27" thickBot="1" x14ac:dyDescent="0.35">
      <c r="A6" s="29"/>
      <c r="B6" s="34"/>
      <c r="C6" s="35"/>
      <c r="D6" s="36" t="s">
        <v>12</v>
      </c>
      <c r="E6" s="37"/>
      <c r="F6" s="18"/>
      <c r="G6" s="19" t="s">
        <v>19</v>
      </c>
      <c r="H6" s="18"/>
      <c r="J6" s="5" t="s">
        <v>95</v>
      </c>
      <c r="K6" s="4">
        <f>4+6+17</f>
        <v>27</v>
      </c>
      <c r="L6" s="4">
        <v>59</v>
      </c>
      <c r="M6" s="4">
        <v>111</v>
      </c>
      <c r="N6" s="4">
        <v>19</v>
      </c>
      <c r="O6" s="4">
        <v>8</v>
      </c>
      <c r="P6" s="4">
        <v>16</v>
      </c>
      <c r="Q6" s="23">
        <f t="shared" ref="Q6" si="0">SUM(K6:P6)</f>
        <v>240</v>
      </c>
    </row>
    <row r="7" spans="1:19" ht="32" x14ac:dyDescent="0.2">
      <c r="A7" s="27" t="s">
        <v>21</v>
      </c>
      <c r="B7" s="30" t="s">
        <v>22</v>
      </c>
      <c r="C7" s="31"/>
      <c r="D7" s="30" t="s">
        <v>113</v>
      </c>
      <c r="E7" s="31"/>
      <c r="F7" s="16" t="s">
        <v>116</v>
      </c>
      <c r="G7" s="16" t="s">
        <v>117</v>
      </c>
      <c r="H7" s="16" t="s">
        <v>62</v>
      </c>
      <c r="J7" s="1"/>
    </row>
    <row r="8" spans="1:19" ht="32" x14ac:dyDescent="0.2">
      <c r="A8" s="28"/>
      <c r="B8" s="32" t="s">
        <v>23</v>
      </c>
      <c r="C8" s="33"/>
      <c r="D8" s="32" t="s">
        <v>9</v>
      </c>
      <c r="E8" s="33"/>
      <c r="F8" s="16" t="s">
        <v>29</v>
      </c>
      <c r="G8" s="16" t="s">
        <v>83</v>
      </c>
      <c r="H8" s="16" t="s">
        <v>120</v>
      </c>
      <c r="J8" s="4"/>
      <c r="K8" s="5" t="s">
        <v>97</v>
      </c>
      <c r="L8" s="5" t="s">
        <v>96</v>
      </c>
      <c r="M8" s="5" t="s">
        <v>94</v>
      </c>
      <c r="N8" s="6" t="s">
        <v>107</v>
      </c>
    </row>
    <row r="9" spans="1:19" ht="32" x14ac:dyDescent="0.3">
      <c r="A9" s="28"/>
      <c r="B9" s="32" t="s">
        <v>24</v>
      </c>
      <c r="C9" s="33"/>
      <c r="D9" s="32" t="s">
        <v>27</v>
      </c>
      <c r="E9" s="33"/>
      <c r="F9" s="17"/>
      <c r="G9" s="16" t="s">
        <v>16</v>
      </c>
      <c r="H9" s="16" t="s">
        <v>121</v>
      </c>
      <c r="J9" s="5" t="s">
        <v>21</v>
      </c>
      <c r="K9" s="4">
        <v>43</v>
      </c>
      <c r="L9" s="4">
        <v>37</v>
      </c>
      <c r="M9" s="4"/>
      <c r="N9" s="20">
        <f>SUM(K9:M9)</f>
        <v>80</v>
      </c>
    </row>
    <row r="10" spans="1:19" ht="32" x14ac:dyDescent="0.3">
      <c r="A10" s="28"/>
      <c r="B10" s="32" t="s">
        <v>25</v>
      </c>
      <c r="C10" s="33"/>
      <c r="D10" s="32" t="s">
        <v>114</v>
      </c>
      <c r="E10" s="33"/>
      <c r="F10" s="17"/>
      <c r="G10" s="16" t="s">
        <v>31</v>
      </c>
      <c r="H10" s="17" t="s">
        <v>122</v>
      </c>
      <c r="J10" s="5" t="s">
        <v>5</v>
      </c>
      <c r="K10" s="4">
        <v>80</v>
      </c>
      <c r="L10" s="4">
        <v>42</v>
      </c>
      <c r="M10" s="4">
        <v>4</v>
      </c>
      <c r="N10" s="8">
        <f>SUM(K10:M10)</f>
        <v>126</v>
      </c>
    </row>
    <row r="11" spans="1:19" ht="28" customHeight="1" x14ac:dyDescent="0.3">
      <c r="A11" s="28"/>
      <c r="B11" s="32" t="s">
        <v>26</v>
      </c>
      <c r="C11" s="33"/>
      <c r="D11" s="32" t="s">
        <v>28</v>
      </c>
      <c r="E11" s="33"/>
      <c r="F11" s="17"/>
      <c r="G11" s="16" t="s">
        <v>118</v>
      </c>
      <c r="H11" s="17"/>
      <c r="J11" s="5" t="s">
        <v>102</v>
      </c>
      <c r="K11" s="4">
        <v>7</v>
      </c>
      <c r="L11" s="4">
        <v>16</v>
      </c>
      <c r="M11" s="4"/>
      <c r="N11" s="9">
        <f>SUM(K11:M11)</f>
        <v>23</v>
      </c>
    </row>
    <row r="12" spans="1:19" ht="33" thickBot="1" x14ac:dyDescent="0.35">
      <c r="A12" s="29"/>
      <c r="B12" s="34"/>
      <c r="C12" s="35"/>
      <c r="D12" s="36" t="s">
        <v>115</v>
      </c>
      <c r="E12" s="37"/>
      <c r="F12" s="18"/>
      <c r="G12" s="19" t="s">
        <v>119</v>
      </c>
      <c r="H12" s="18"/>
      <c r="J12" s="5" t="s">
        <v>93</v>
      </c>
      <c r="K12" s="4">
        <v>22</v>
      </c>
      <c r="L12" s="4">
        <v>10</v>
      </c>
      <c r="M12" s="4"/>
      <c r="N12" s="10">
        <f>SUM(K12:M12)</f>
        <v>32</v>
      </c>
      <c r="O12" s="12">
        <f>SUM(N9:N12)</f>
        <v>261</v>
      </c>
      <c r="P12" s="13" t="s">
        <v>106</v>
      </c>
    </row>
    <row r="13" spans="1:19" ht="32" x14ac:dyDescent="0.3">
      <c r="A13" s="27" t="s">
        <v>32</v>
      </c>
      <c r="B13" s="30" t="s">
        <v>23</v>
      </c>
      <c r="C13" s="31"/>
      <c r="D13" s="30" t="s">
        <v>36</v>
      </c>
      <c r="E13" s="31"/>
      <c r="F13" s="16" t="s">
        <v>40</v>
      </c>
      <c r="G13" s="16" t="s">
        <v>42</v>
      </c>
      <c r="H13" s="16" t="s">
        <v>46</v>
      </c>
      <c r="J13" s="5" t="s">
        <v>95</v>
      </c>
      <c r="K13" s="4">
        <v>139</v>
      </c>
      <c r="L13" s="4">
        <v>97</v>
      </c>
      <c r="M13" s="4">
        <v>4</v>
      </c>
      <c r="N13" s="23">
        <f t="shared" ref="N13" si="1">SUM(K13:M13)</f>
        <v>240</v>
      </c>
    </row>
    <row r="14" spans="1:19" ht="32" x14ac:dyDescent="0.2">
      <c r="A14" s="28"/>
      <c r="B14" s="32" t="s">
        <v>33</v>
      </c>
      <c r="C14" s="33"/>
      <c r="D14" s="32" t="s">
        <v>37</v>
      </c>
      <c r="E14" s="33"/>
      <c r="F14" s="16" t="s">
        <v>41</v>
      </c>
      <c r="G14" s="16" t="s">
        <v>43</v>
      </c>
      <c r="H14" s="16" t="s">
        <v>47</v>
      </c>
      <c r="J14" s="1"/>
    </row>
    <row r="15" spans="1:19" ht="32" x14ac:dyDescent="0.2">
      <c r="A15" s="28"/>
      <c r="B15" s="32" t="s">
        <v>34</v>
      </c>
      <c r="C15" s="33"/>
      <c r="D15" s="32" t="s">
        <v>38</v>
      </c>
      <c r="E15" s="33"/>
      <c r="F15" s="17"/>
      <c r="G15" s="16" t="s">
        <v>44</v>
      </c>
      <c r="H15" s="17"/>
      <c r="J15" s="4"/>
      <c r="K15" s="5" t="s">
        <v>98</v>
      </c>
      <c r="L15" s="5" t="s">
        <v>99</v>
      </c>
      <c r="M15" s="5" t="s">
        <v>100</v>
      </c>
      <c r="N15" s="5" t="s">
        <v>101</v>
      </c>
      <c r="O15" s="5" t="s">
        <v>92</v>
      </c>
      <c r="P15" s="5" t="s">
        <v>94</v>
      </c>
      <c r="Q15" s="6" t="s">
        <v>107</v>
      </c>
    </row>
    <row r="16" spans="1:19" ht="32" x14ac:dyDescent="0.3">
      <c r="A16" s="28"/>
      <c r="B16" s="32" t="s">
        <v>35</v>
      </c>
      <c r="C16" s="33"/>
      <c r="D16" s="32" t="s">
        <v>39</v>
      </c>
      <c r="E16" s="33"/>
      <c r="F16" s="17"/>
      <c r="G16" s="16" t="s">
        <v>45</v>
      </c>
      <c r="H16" s="17"/>
      <c r="J16" s="5" t="s">
        <v>21</v>
      </c>
      <c r="K16" s="4">
        <v>33</v>
      </c>
      <c r="L16" s="4">
        <v>19</v>
      </c>
      <c r="M16" s="4">
        <v>13</v>
      </c>
      <c r="N16" s="4">
        <v>3</v>
      </c>
      <c r="O16" s="4">
        <v>10</v>
      </c>
      <c r="P16" s="4">
        <v>2</v>
      </c>
      <c r="Q16" s="20">
        <f>SUM(K16:P16)</f>
        <v>80</v>
      </c>
    </row>
    <row r="17" spans="1:19" ht="33" thickBot="1" x14ac:dyDescent="0.35">
      <c r="A17" s="29"/>
      <c r="B17" s="36"/>
      <c r="C17" s="37"/>
      <c r="D17" s="36"/>
      <c r="E17" s="37"/>
      <c r="F17" s="18"/>
      <c r="G17" s="18"/>
      <c r="H17" s="18"/>
      <c r="J17" s="5" t="s">
        <v>5</v>
      </c>
      <c r="K17" s="4">
        <v>63</v>
      </c>
      <c r="L17" s="4">
        <v>20</v>
      </c>
      <c r="M17" s="4">
        <v>24</v>
      </c>
      <c r="N17" s="4"/>
      <c r="O17" s="4">
        <v>3</v>
      </c>
      <c r="P17" s="4">
        <v>16</v>
      </c>
      <c r="Q17" s="8">
        <f>SUM(K17:P17)</f>
        <v>126</v>
      </c>
    </row>
    <row r="18" spans="1:19" ht="32" x14ac:dyDescent="0.3">
      <c r="A18" s="27" t="s">
        <v>48</v>
      </c>
      <c r="B18" s="30" t="s">
        <v>123</v>
      </c>
      <c r="C18" s="31"/>
      <c r="D18" s="30" t="s">
        <v>51</v>
      </c>
      <c r="E18" s="31"/>
      <c r="F18" s="16" t="s">
        <v>56</v>
      </c>
      <c r="G18" s="16" t="s">
        <v>58</v>
      </c>
      <c r="H18" s="16" t="s">
        <v>62</v>
      </c>
      <c r="J18" s="5" t="s">
        <v>102</v>
      </c>
      <c r="K18" s="4">
        <v>13</v>
      </c>
      <c r="L18" s="4">
        <v>5</v>
      </c>
      <c r="M18" s="4">
        <v>4</v>
      </c>
      <c r="N18" s="4"/>
      <c r="O18" s="4">
        <v>1</v>
      </c>
      <c r="P18" s="4"/>
      <c r="Q18" s="9">
        <f>SUM(K18:P18)</f>
        <v>23</v>
      </c>
    </row>
    <row r="19" spans="1:19" ht="32" x14ac:dyDescent="0.3">
      <c r="A19" s="28"/>
      <c r="B19" s="32" t="s">
        <v>49</v>
      </c>
      <c r="C19" s="33"/>
      <c r="D19" s="32" t="s">
        <v>52</v>
      </c>
      <c r="E19" s="33"/>
      <c r="F19" s="16" t="s">
        <v>57</v>
      </c>
      <c r="G19" s="16" t="s">
        <v>59</v>
      </c>
      <c r="H19" s="16" t="s">
        <v>47</v>
      </c>
      <c r="J19" s="5" t="s">
        <v>93</v>
      </c>
      <c r="K19" s="4">
        <v>12</v>
      </c>
      <c r="L19" s="4">
        <v>4</v>
      </c>
      <c r="M19" s="4">
        <v>7</v>
      </c>
      <c r="N19" s="4">
        <v>1</v>
      </c>
      <c r="O19" s="4">
        <v>8</v>
      </c>
      <c r="P19" s="4"/>
      <c r="Q19" s="10">
        <f>SUM(K19:P19)</f>
        <v>32</v>
      </c>
      <c r="R19" s="12">
        <f>SUM(Q16:Q19)</f>
        <v>261</v>
      </c>
      <c r="S19" s="13" t="s">
        <v>106</v>
      </c>
    </row>
    <row r="20" spans="1:19" ht="26" x14ac:dyDescent="0.3">
      <c r="A20" s="28"/>
      <c r="B20" s="32" t="s">
        <v>50</v>
      </c>
      <c r="C20" s="33"/>
      <c r="D20" s="32" t="s">
        <v>53</v>
      </c>
      <c r="E20" s="33"/>
      <c r="F20" s="17"/>
      <c r="G20" s="16" t="s">
        <v>60</v>
      </c>
      <c r="H20" s="17"/>
      <c r="J20" s="5" t="s">
        <v>95</v>
      </c>
      <c r="K20" s="4">
        <v>111</v>
      </c>
      <c r="L20" s="4">
        <v>38</v>
      </c>
      <c r="M20" s="4">
        <v>48</v>
      </c>
      <c r="N20" s="4">
        <v>4</v>
      </c>
      <c r="O20" s="4">
        <v>21</v>
      </c>
      <c r="P20" s="4">
        <v>18</v>
      </c>
      <c r="Q20" s="23">
        <f>SUM(K20:P20)</f>
        <v>240</v>
      </c>
    </row>
    <row r="21" spans="1:19" x14ac:dyDescent="0.2">
      <c r="A21" s="28"/>
      <c r="B21" s="32"/>
      <c r="C21" s="33"/>
      <c r="D21" s="32" t="s">
        <v>54</v>
      </c>
      <c r="E21" s="33"/>
      <c r="F21" s="17"/>
      <c r="G21" s="16" t="s">
        <v>30</v>
      </c>
      <c r="H21" s="17"/>
    </row>
    <row r="22" spans="1:19" ht="32" x14ac:dyDescent="0.2">
      <c r="A22" s="28"/>
      <c r="B22" s="32"/>
      <c r="C22" s="33"/>
      <c r="D22" s="32" t="s">
        <v>55</v>
      </c>
      <c r="E22" s="33"/>
      <c r="F22" s="17"/>
      <c r="G22" s="16" t="s">
        <v>61</v>
      </c>
      <c r="H22" s="17"/>
      <c r="J22" s="4"/>
      <c r="K22" s="5" t="s">
        <v>103</v>
      </c>
      <c r="L22" s="5" t="s">
        <v>104</v>
      </c>
      <c r="M22" s="5" t="s">
        <v>105</v>
      </c>
      <c r="N22" s="5" t="s">
        <v>94</v>
      </c>
      <c r="O22" s="6" t="s">
        <v>107</v>
      </c>
    </row>
    <row r="23" spans="1:19" ht="33" thickBot="1" x14ac:dyDescent="0.35">
      <c r="A23" s="29"/>
      <c r="B23" s="34"/>
      <c r="C23" s="35"/>
      <c r="D23" s="36"/>
      <c r="E23" s="37"/>
      <c r="F23" s="18"/>
      <c r="G23" s="18"/>
      <c r="H23" s="18"/>
      <c r="J23" s="5" t="s">
        <v>21</v>
      </c>
      <c r="K23" s="4">
        <v>32</v>
      </c>
      <c r="L23" s="4">
        <v>18</v>
      </c>
      <c r="M23" s="4">
        <v>30</v>
      </c>
      <c r="N23" s="4"/>
      <c r="O23" s="20">
        <f>SUM(K23:N23)</f>
        <v>80</v>
      </c>
    </row>
    <row r="24" spans="1:19" ht="9" customHeight="1" x14ac:dyDescent="0.3">
      <c r="A24" s="38" t="s">
        <v>63</v>
      </c>
      <c r="B24" s="16" t="s">
        <v>64</v>
      </c>
      <c r="C24" s="16" t="s">
        <v>68</v>
      </c>
      <c r="D24" s="16" t="s">
        <v>70</v>
      </c>
      <c r="E24" s="16" t="s">
        <v>74</v>
      </c>
      <c r="F24" s="16" t="s">
        <v>77</v>
      </c>
      <c r="G24" s="16" t="s">
        <v>80</v>
      </c>
      <c r="H24" s="16" t="s">
        <v>85</v>
      </c>
      <c r="J24" s="5" t="s">
        <v>5</v>
      </c>
      <c r="K24" s="4">
        <v>7</v>
      </c>
      <c r="L24" s="4">
        <v>33</v>
      </c>
      <c r="M24" s="4">
        <v>86</v>
      </c>
      <c r="N24" s="4"/>
      <c r="O24" s="22">
        <f>SUM(K24:N24)</f>
        <v>126</v>
      </c>
    </row>
    <row r="25" spans="1:19" ht="9" customHeight="1" x14ac:dyDescent="0.3">
      <c r="A25" s="39"/>
      <c r="B25" s="16" t="s">
        <v>24</v>
      </c>
      <c r="C25" s="16" t="s">
        <v>6</v>
      </c>
      <c r="D25" s="16" t="s">
        <v>71</v>
      </c>
      <c r="E25" s="16" t="s">
        <v>75</v>
      </c>
      <c r="F25" s="16" t="s">
        <v>78</v>
      </c>
      <c r="G25" s="16" t="s">
        <v>81</v>
      </c>
      <c r="H25" s="16" t="s">
        <v>86</v>
      </c>
      <c r="J25" s="5" t="s">
        <v>102</v>
      </c>
      <c r="K25" s="4">
        <v>23</v>
      </c>
      <c r="L25" s="4"/>
      <c r="M25" s="4"/>
      <c r="N25" s="4"/>
      <c r="O25" s="9">
        <f>SUM(K25:N25)</f>
        <v>23</v>
      </c>
    </row>
    <row r="26" spans="1:19" ht="9" customHeight="1" x14ac:dyDescent="0.3">
      <c r="A26" s="39"/>
      <c r="B26" s="16" t="s">
        <v>65</v>
      </c>
      <c r="C26" s="16" t="s">
        <v>69</v>
      </c>
      <c r="D26" s="16" t="s">
        <v>72</v>
      </c>
      <c r="E26" s="16" t="s">
        <v>76</v>
      </c>
      <c r="F26" s="16" t="s">
        <v>79</v>
      </c>
      <c r="G26" s="16" t="s">
        <v>82</v>
      </c>
      <c r="H26" s="16" t="s">
        <v>87</v>
      </c>
      <c r="J26" s="5" t="s">
        <v>93</v>
      </c>
      <c r="K26" s="4">
        <v>32</v>
      </c>
      <c r="L26" s="4"/>
      <c r="M26" s="4"/>
      <c r="N26" s="4"/>
      <c r="O26" s="10">
        <f>SUM(K26:N26)</f>
        <v>32</v>
      </c>
      <c r="P26" s="12">
        <f>SUM(O23:O26)</f>
        <v>261</v>
      </c>
      <c r="Q26" s="13" t="s">
        <v>106</v>
      </c>
    </row>
    <row r="27" spans="1:19" ht="9" customHeight="1" x14ac:dyDescent="0.3">
      <c r="A27" s="39"/>
      <c r="B27" s="16" t="s">
        <v>25</v>
      </c>
      <c r="C27" s="16"/>
      <c r="D27" s="16" t="s">
        <v>73</v>
      </c>
      <c r="E27" s="17"/>
      <c r="F27" s="17"/>
      <c r="G27" s="16" t="s">
        <v>83</v>
      </c>
      <c r="H27" s="17"/>
      <c r="J27" s="5" t="s">
        <v>95</v>
      </c>
      <c r="K27" s="4">
        <v>75</v>
      </c>
      <c r="L27" s="4">
        <v>49</v>
      </c>
      <c r="M27" s="4">
        <v>116</v>
      </c>
      <c r="N27" s="4"/>
      <c r="O27" s="23">
        <f>SUM(K27:N27)</f>
        <v>240</v>
      </c>
      <c r="P27" s="3"/>
      <c r="Q27" s="2"/>
    </row>
    <row r="28" spans="1:19" ht="9" customHeight="1" x14ac:dyDescent="0.2">
      <c r="A28" s="39"/>
      <c r="B28" s="16" t="s">
        <v>66</v>
      </c>
      <c r="C28" s="17"/>
      <c r="D28" s="16"/>
      <c r="E28" s="17"/>
      <c r="F28" s="17"/>
      <c r="G28" s="16" t="s">
        <v>84</v>
      </c>
      <c r="H28" s="17"/>
    </row>
    <row r="29" spans="1:19" ht="9" customHeight="1" thickBot="1" x14ac:dyDescent="0.25">
      <c r="A29" s="40"/>
      <c r="B29" s="19" t="s">
        <v>67</v>
      </c>
      <c r="C29" s="18"/>
      <c r="D29" s="18"/>
      <c r="E29" s="18"/>
      <c r="F29" s="18"/>
      <c r="G29" s="19"/>
      <c r="H29" s="18"/>
    </row>
  </sheetData>
  <sortState xmlns:xlrd2="http://schemas.microsoft.com/office/spreadsheetml/2017/richdata2" ref="J23:O26">
    <sortCondition ref="J23:J26"/>
  </sortState>
  <mergeCells count="50">
    <mergeCell ref="D17:E17"/>
    <mergeCell ref="A24:A29"/>
    <mergeCell ref="D18:E18"/>
    <mergeCell ref="D19:E19"/>
    <mergeCell ref="D20:E20"/>
    <mergeCell ref="D21:E21"/>
    <mergeCell ref="D22:E22"/>
    <mergeCell ref="D23:E23"/>
    <mergeCell ref="A18:A23"/>
    <mergeCell ref="B18:C18"/>
    <mergeCell ref="B19:C19"/>
    <mergeCell ref="B20:C20"/>
    <mergeCell ref="B21:C21"/>
    <mergeCell ref="B22:C22"/>
    <mergeCell ref="B23:C23"/>
    <mergeCell ref="D7:E7"/>
    <mergeCell ref="A13:A17"/>
    <mergeCell ref="B13:C13"/>
    <mergeCell ref="B14:C14"/>
    <mergeCell ref="B15:C15"/>
    <mergeCell ref="B16:C16"/>
    <mergeCell ref="D8:E8"/>
    <mergeCell ref="D9:E9"/>
    <mergeCell ref="D10:E10"/>
    <mergeCell ref="D11:E11"/>
    <mergeCell ref="D12:E12"/>
    <mergeCell ref="B17:C17"/>
    <mergeCell ref="D13:E13"/>
    <mergeCell ref="D14:E14"/>
    <mergeCell ref="D15:E15"/>
    <mergeCell ref="D16:E16"/>
    <mergeCell ref="A7:A12"/>
    <mergeCell ref="B7:C7"/>
    <mergeCell ref="B8:C8"/>
    <mergeCell ref="B9:C9"/>
    <mergeCell ref="B10:C10"/>
    <mergeCell ref="B11:C11"/>
    <mergeCell ref="B12:C12"/>
    <mergeCell ref="B1:E1"/>
    <mergeCell ref="A2:A6"/>
    <mergeCell ref="B2:C2"/>
    <mergeCell ref="B3:C3"/>
    <mergeCell ref="B4:C4"/>
    <mergeCell ref="B5:C5"/>
    <mergeCell ref="B6:C6"/>
    <mergeCell ref="D2:E2"/>
    <mergeCell ref="D3:E3"/>
    <mergeCell ref="D4:E4"/>
    <mergeCell ref="D5:E5"/>
    <mergeCell ref="D6:E6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Rubinson</dc:creator>
  <cp:lastModifiedBy>Amy.Rubinson001</cp:lastModifiedBy>
  <dcterms:created xsi:type="dcterms:W3CDTF">2019-12-16T23:49:21Z</dcterms:created>
  <dcterms:modified xsi:type="dcterms:W3CDTF">2024-05-23T01:56:31Z</dcterms:modified>
</cp:coreProperties>
</file>